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30" activeTab="4"/>
  </bookViews>
  <sheets>
    <sheet name="1.sz. melléklet" sheetId="1" r:id="rId1"/>
    <sheet name="2.sz melléklet" sheetId="2" r:id="rId2"/>
    <sheet name="3. melléklet" sheetId="3" r:id="rId3"/>
    <sheet name="4. melléklet" sheetId="4" r:id="rId4"/>
    <sheet name="5. melléklet" sheetId="5" r:id="rId5"/>
    <sheet name="6.melléklet" sheetId="6" r:id="rId6"/>
    <sheet name="7. melléklet" sheetId="7" r:id="rId7"/>
  </sheets>
  <definedNames>
    <definedName name="_xlnm.Print_Area" localSheetId="3">'4. melléklet'!$A$1:$H$56</definedName>
    <definedName name="_xlnm.Print_Area" localSheetId="4">'5. melléklet'!$A$1:$G$53</definedName>
  </definedNames>
  <calcPr fullCalcOnLoad="1" fullPrecision="0"/>
</workbook>
</file>

<file path=xl/sharedStrings.xml><?xml version="1.0" encoding="utf-8"?>
<sst xmlns="http://schemas.openxmlformats.org/spreadsheetml/2006/main" count="467" uniqueCount="325">
  <si>
    <t>Módosított előirányzat</t>
  </si>
  <si>
    <t>Teljesítés</t>
  </si>
  <si>
    <t>I.</t>
  </si>
  <si>
    <t>Működési bevételek</t>
  </si>
  <si>
    <t>II.</t>
  </si>
  <si>
    <t>III.</t>
  </si>
  <si>
    <t>IV.</t>
  </si>
  <si>
    <t>V.</t>
  </si>
  <si>
    <t>VI.</t>
  </si>
  <si>
    <t>VII.</t>
  </si>
  <si>
    <t>VIII.</t>
  </si>
  <si>
    <t>IX.</t>
  </si>
  <si>
    <t>Működési kiadások</t>
  </si>
  <si>
    <t>Felhalmozási kiadások</t>
  </si>
  <si>
    <t>Eredeti</t>
  </si>
  <si>
    <t>Módosított</t>
  </si>
  <si>
    <t>Személyi juttatások</t>
  </si>
  <si>
    <t>Munkaadókat terhelő járulékok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</si>
  <si>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</si>
  <si>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</si>
  <si>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</si>
  <si>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</si>
  <si>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</si>
  <si>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</si>
  <si>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</si>
  <si>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</si>
  <si>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</si>
  <si>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Felújítás</t>
  </si>
  <si>
    <t>Felhalmozási célú hitel kamata</t>
  </si>
  <si>
    <t>Felhalmozási célú tartalék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</si>
  <si>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</si>
  <si>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</si>
  <si>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</si>
  <si>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</si>
  <si>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</si>
  <si>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</si>
  <si>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</si>
  <si>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</si>
  <si>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</si>
  <si>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</si>
  <si>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</si>
  <si>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</si>
  <si>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</si>
  <si>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</si>
  <si>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</si>
  <si>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</si>
  <si>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</si>
  <si>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</si>
  <si>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</si>
  <si>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</si>
  <si>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</si>
  <si>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</si>
  <si>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No.</t>
  </si>
  <si>
    <t>B E V É T E L E K</t>
  </si>
  <si>
    <t>Támogatások (2+...+8)</t>
  </si>
  <si>
    <t>• Címzett és céltámogatás</t>
  </si>
  <si>
    <t>•Leghátrányosabb helyzetű kistérs. felzárkóztat. támogatása</t>
  </si>
  <si>
    <t>• Fejlesztési és vis maior támogatás</t>
  </si>
  <si>
    <t xml:space="preserve">  ebből: működési c. vis maior tám. </t>
  </si>
  <si>
    <t xml:space="preserve">• Szakmai és informatikai fejlesztési feladatok támogatása </t>
  </si>
  <si>
    <t xml:space="preserve">• Központosított támogatásokból felhalm. célú </t>
  </si>
  <si>
    <t>• Egyéb tám. felhalm. célú</t>
  </si>
  <si>
    <t>Társ. gazd. és infrastr. szempontból elmaradott települések támogatása</t>
  </si>
  <si>
    <t>Felhalmozási célú pénzeszközátvétel, tám. értékű bev.</t>
  </si>
  <si>
    <t>ebből:</t>
  </si>
  <si>
    <t xml:space="preserve">felh-i c. fordított szakképzési támogatás </t>
  </si>
  <si>
    <t>Magánszemélyek kommunális adója</t>
  </si>
  <si>
    <t>Magánszem. által befizetett építm., telek- és luxusadó 20%-a</t>
  </si>
  <si>
    <t>Felhalmozási és tőkejellegű bevételek</t>
  </si>
  <si>
    <t xml:space="preserve">önkorm. lakásértékesítés bevétele </t>
  </si>
  <si>
    <t>Államháztartáson kívülről származó befektetett pénzügyi eszközök kamata</t>
  </si>
  <si>
    <t xml:space="preserve">Előző évi maradv., eredm. felhalmozási része </t>
  </si>
  <si>
    <t>-2006. és 2007. évi vis maior és közp. tám. maradványa</t>
  </si>
  <si>
    <t xml:space="preserve">- lakásértékesítés elsz-i számla egyenlege </t>
  </si>
  <si>
    <t>Felhalmozási ÁFA visszatérülés</t>
  </si>
  <si>
    <t>Értékesített tárgyi eszközök és immateriális javak ÁFA-ja</t>
  </si>
  <si>
    <t>Éven belüli lejáratú értékpapír visszaváltása (csak fejlesztési bevételből lekötött)</t>
  </si>
  <si>
    <t xml:space="preserve">működési célú kiadások finanszírozása </t>
  </si>
  <si>
    <t>Előző évek fel nem használt maradv., eredménye</t>
  </si>
  <si>
    <t>K I A D Á S O K</t>
  </si>
  <si>
    <t>Felújítások (ÁFA-val együtt)</t>
  </si>
  <si>
    <t xml:space="preserve">- szakképzési tám-ból megvalósított felújítás </t>
  </si>
  <si>
    <t xml:space="preserve">- közp. ei-ból és vis maior tám-ból megv. felúj. </t>
  </si>
  <si>
    <t>32.</t>
  </si>
  <si>
    <t>Beruházási kiadások (ÁFA-val együtt)</t>
  </si>
  <si>
    <t>33.</t>
  </si>
  <si>
    <t xml:space="preserve">- szakképzési tám-ból megvalósított beruházás </t>
  </si>
  <si>
    <t>34.</t>
  </si>
  <si>
    <t>- közp. ei-ból és vis maior tám-ból megv. beruh.</t>
  </si>
  <si>
    <t>35.</t>
  </si>
  <si>
    <t>Pénzügyi befektetések kiadásai</t>
  </si>
  <si>
    <t>36.</t>
  </si>
  <si>
    <t>Felhalmozási célú pénzeszközátadás, tám. értékű kiadás</t>
  </si>
  <si>
    <t>37.</t>
  </si>
  <si>
    <t>- lakáshoz jutás támogatása végleges jelleggel</t>
  </si>
  <si>
    <t>38.</t>
  </si>
  <si>
    <t>- közp. ei-ból és vis maior tám-ból megv. átadás</t>
  </si>
  <si>
    <t>39.</t>
  </si>
  <si>
    <t>40.</t>
  </si>
  <si>
    <t>Felhalmozási célú hitelek kamata</t>
  </si>
  <si>
    <t>41.</t>
  </si>
  <si>
    <t>Értékesített tárgyi e. immat. javak ÁFA befizetése</t>
  </si>
  <si>
    <t>42.</t>
  </si>
  <si>
    <t xml:space="preserve">Értékpapírok </t>
  </si>
  <si>
    <t>43.</t>
  </si>
  <si>
    <t>Felhalmozási célú kölcsönök nyújtása és visszafiz.</t>
  </si>
  <si>
    <t>44.</t>
  </si>
  <si>
    <t>45.</t>
  </si>
  <si>
    <t>Saját rezsis beruházás kiadásai</t>
  </si>
  <si>
    <t>46.</t>
  </si>
  <si>
    <t>47.</t>
  </si>
  <si>
    <t xml:space="preserve">Fedezet nélküli kötelezettség-vállalások </t>
  </si>
  <si>
    <t>Bevételek</t>
  </si>
  <si>
    <t>Kiadások</t>
  </si>
  <si>
    <t>Teljesités</t>
  </si>
  <si>
    <t>Dologi és egyéb folyó kiadások</t>
  </si>
  <si>
    <t>Támogatás értékű működési bevétel</t>
  </si>
  <si>
    <t>Támogatás értékű működési kiad.</t>
  </si>
  <si>
    <t>Működési célú pénzeszköz átvétel</t>
  </si>
  <si>
    <t>Támogatási kölcsön visszatér.</t>
  </si>
  <si>
    <t>Működési célú hitelfelvétel</t>
  </si>
  <si>
    <t>Működési célú pénzmaradvány</t>
  </si>
  <si>
    <t>Működési célú tartalék</t>
  </si>
  <si>
    <t>Működési bevételek összesen:</t>
  </si>
  <si>
    <t>Működési kiadások összesen:</t>
  </si>
  <si>
    <t>Felhalmozási célú bevételek</t>
  </si>
  <si>
    <t>Felhalmozási célú kiadások</t>
  </si>
  <si>
    <t>Felhalmozási célra kapott támogatás</t>
  </si>
  <si>
    <t xml:space="preserve">Beruházások  </t>
  </si>
  <si>
    <t>Felhalm.célú pénzeszk.átvétel</t>
  </si>
  <si>
    <t xml:space="preserve">  Immateriális javak vásárlása</t>
  </si>
  <si>
    <t xml:space="preserve">  Ingatlanok vás.,létesítése</t>
  </si>
  <si>
    <t>2007. évi lakáshozjutás fel.jogc. 100%</t>
  </si>
  <si>
    <t xml:space="preserve">  Egyéb gép,berendezés vás.</t>
  </si>
  <si>
    <t>Építményadó,telekadó 20%-a</t>
  </si>
  <si>
    <t xml:space="preserve">  Járművek vásárlása</t>
  </si>
  <si>
    <t>Magánszemélyek komm.adója 100%</t>
  </si>
  <si>
    <t xml:space="preserve">  Beruházások áfája</t>
  </si>
  <si>
    <t>Felhalmozási és tőke jellegű bevételek</t>
  </si>
  <si>
    <t>Támogatás ért.felhalm.kiadás</t>
  </si>
  <si>
    <t>Felhalmozási pénzmaradvány</t>
  </si>
  <si>
    <t>Felhalm.célú pénzeszk.átad.</t>
  </si>
  <si>
    <t>Felhalmozása ÁFA visszatérités</t>
  </si>
  <si>
    <t>Felhalmozási célú hitel törlesztés</t>
  </si>
  <si>
    <t>Felhalmozásra felvett hitel</t>
  </si>
  <si>
    <t>Bevételek mindösszesen</t>
  </si>
  <si>
    <t>Kiadások mindösszesen:</t>
  </si>
  <si>
    <t>Korábban nyújtott kölcsönök,támogatások visszatérülése (csak fejlesztési célú)</t>
  </si>
  <si>
    <t>Felhalmozási c. hitelvisszafiz., kötvényvisszavált.,kezességvállalás</t>
  </si>
  <si>
    <t>Támogatás értékű felhalm.bevétel, támogatás visszautalása</t>
  </si>
  <si>
    <t>Közhatalmi bevételek</t>
  </si>
  <si>
    <t>Felhalmozási célú hitel, kötvény kibocsátás( EU-s projekt megelőlegező hitel)</t>
  </si>
  <si>
    <t>Önkormányzatok működési költségvetésének támogatása</t>
  </si>
  <si>
    <t>Lakáshoz jutás támogatása 
(a 2007. éviköltségvetésről szóló  2006. évi CXXVII. törvény 3. számú mellékletének 10. pontja szerinti jogcím 2007. évi normatív hozzájárulás 100%-ával egyező összeg)</t>
  </si>
  <si>
    <t>Tény</t>
  </si>
  <si>
    <t>-</t>
  </si>
  <si>
    <t>Eredeti előirányzat</t>
  </si>
  <si>
    <t>Finanszírozási kiadások</t>
  </si>
  <si>
    <r>
      <t xml:space="preserve">B E V É T E L E K   Ö S S Z E S E N 
</t>
    </r>
    <r>
      <rPr>
        <sz val="10"/>
        <rFont val="Times New Roman"/>
        <family val="1"/>
      </rPr>
      <t>(1+9+10+11+12+14+15+16+18+19+22…+26)</t>
    </r>
  </si>
  <si>
    <r>
      <t xml:space="preserve">K I A D Á S O K   Ö S S Z E S E N
</t>
    </r>
    <r>
      <rPr>
        <sz val="10"/>
        <rFont val="Times New Roman"/>
        <family val="1"/>
      </rPr>
      <t>(29+32+35+36+39+…+45)</t>
    </r>
  </si>
  <si>
    <t xml:space="preserve">Megyei önk. SZJA bev-ből felhalm-i célú (22%) </t>
  </si>
  <si>
    <t>kötelező, önként vállalt és állami feladatok szerinti bontásban</t>
  </si>
  <si>
    <t>Ezer ft-ban</t>
  </si>
  <si>
    <t>Kormány funkciók/ 
kiemelt előriányzatok</t>
  </si>
  <si>
    <t>Kötelező feladatok</t>
  </si>
  <si>
    <t>Önként vállalt feladatok</t>
  </si>
  <si>
    <t>Állami feladatok</t>
  </si>
  <si>
    <t>Összesen</t>
  </si>
  <si>
    <t>011130 Önkorm. Jogalkotó és ig.tev.</t>
  </si>
  <si>
    <t>Műk.célú tám. Áh-belül</t>
  </si>
  <si>
    <t>Felhalm. Célú tám. ÁH-belül</t>
  </si>
  <si>
    <t>Működési célú finansz.bevételek</t>
  </si>
  <si>
    <t>011130 Összesen</t>
  </si>
  <si>
    <t>018010 Önkorm.elszám. Kp.költsévet.</t>
  </si>
  <si>
    <t>Műk.célú tám. ÁH-belül</t>
  </si>
  <si>
    <t>018010 Összesen</t>
  </si>
  <si>
    <t>041233 Hosszabb távú közfoglalk.</t>
  </si>
  <si>
    <t>Műk. Célú tám. ÁH- belül</t>
  </si>
  <si>
    <t>041232 Összesen</t>
  </si>
  <si>
    <t>Műk. Célú tám. Áh-belül</t>
  </si>
  <si>
    <t>066020 Összesen:</t>
  </si>
  <si>
    <t>107060 Egyéb szociális pénzb. És term. Ellátások</t>
  </si>
  <si>
    <t>Szociális kölcsön törlesztés</t>
  </si>
  <si>
    <t>107060 Összesen</t>
  </si>
  <si>
    <t>900020 Önkorm.funkcióra el nem számolt bev.</t>
  </si>
  <si>
    <t>900020 Öszesen</t>
  </si>
  <si>
    <t>ÖSSZESEN:</t>
  </si>
  <si>
    <t>Ezer Ft-ban</t>
  </si>
  <si>
    <t>011130 Önk. Jogalkotó és ig. tev.</t>
  </si>
  <si>
    <t>Járulékok</t>
  </si>
  <si>
    <t>Dologi kiadások</t>
  </si>
  <si>
    <t>Intézmény finanszírozás</t>
  </si>
  <si>
    <t>Egyéb műk.célú ÁH-belül</t>
  </si>
  <si>
    <t>Műk.célú tám. ÁH-kívül</t>
  </si>
  <si>
    <t>Tartalék</t>
  </si>
  <si>
    <t>Finanszírozás kiadásai</t>
  </si>
  <si>
    <t>013320 Köztemető fenntartás és műk.</t>
  </si>
  <si>
    <t>013320 Összesen:</t>
  </si>
  <si>
    <t>041233 Hosszabb távú közfoglalkoztatás</t>
  </si>
  <si>
    <t>Gép beszerzés</t>
  </si>
  <si>
    <t>041232 Összesen:</t>
  </si>
  <si>
    <t>045160 Közutak, hidak fenntartása</t>
  </si>
  <si>
    <t>045160 Összesen:</t>
  </si>
  <si>
    <t>064010 Közvilágítás</t>
  </si>
  <si>
    <t>064010 Összesen:</t>
  </si>
  <si>
    <t>066010 Zöldterület kezelés</t>
  </si>
  <si>
    <t>066010 Összesen:</t>
  </si>
  <si>
    <t>066020 Város és községgazdálk.</t>
  </si>
  <si>
    <t>Kisértékű eszköz beszerzés</t>
  </si>
  <si>
    <t>082064 Összesen:</t>
  </si>
  <si>
    <t>086020 Összesen:</t>
  </si>
  <si>
    <t>Ellátottak pénzbeli juttatásai</t>
  </si>
  <si>
    <t>103010 Összesen:</t>
  </si>
  <si>
    <t>104051 Gyermekvéd. Pénzbeli és term.ellát.</t>
  </si>
  <si>
    <t>104051 Összesen:</t>
  </si>
  <si>
    <t>105010 Összesen:</t>
  </si>
  <si>
    <t>106020 Lakásfenntartási támogatás</t>
  </si>
  <si>
    <t>106020 Összesen:</t>
  </si>
  <si>
    <t>107060 Egyéb szociális pénzbeli és term.ellátások tám.</t>
  </si>
  <si>
    <t>Működési célú hitel kamata</t>
  </si>
  <si>
    <t>Működési célú kiadások</t>
  </si>
  <si>
    <t>Társadalmi gazd.szemp.elm. 100%</t>
  </si>
  <si>
    <t>Finanszírozás megelőlegzés</t>
  </si>
  <si>
    <t>Bevételek és kiadások megnevezése</t>
  </si>
  <si>
    <t>Előirányzat és teljesítés (ezer forintban)</t>
  </si>
  <si>
    <t>Személyi juttatások (01/19) (K1)</t>
  </si>
  <si>
    <t>Munkaadókat terhelő járulékok és szociális hozzájárulási adó (01/20) (K2)</t>
  </si>
  <si>
    <t>Dologi  kiadások mindösszesen (01/45) (K3)</t>
  </si>
  <si>
    <t>Intézmény finanszírozás (03/22) (K9)</t>
  </si>
  <si>
    <t>Ellátottak pénzbeli juttatásai (01/54) (K4)</t>
  </si>
  <si>
    <t>Egyéb működési célú kiadások (01/67) (K5)</t>
  </si>
  <si>
    <t>Beruházási kiadások ÁFÁ-val (01/75) (K6)</t>
  </si>
  <si>
    <t>Felújítási kiadások ÁFÁ-val (01/80) (K7)</t>
  </si>
  <si>
    <t>Egyéb felhalmozási célú kiadások (01/89) (K8)</t>
  </si>
  <si>
    <t>A.</t>
  </si>
  <si>
    <t>KÖLTSÉGVETÉSI KIADÁSOK ÖSSZESEN (I.+II.):</t>
  </si>
  <si>
    <t>Működési célú bevételek</t>
  </si>
  <si>
    <t>Működési célú támogatások államháztartáson belülről (02/13) (B1)</t>
  </si>
  <si>
    <t>1.1</t>
  </si>
  <si>
    <t>Önkormányzatok működési támogatásai (02/07) (B11)</t>
  </si>
  <si>
    <t>1.2</t>
  </si>
  <si>
    <t>Egyéb működési célú támogatások állámháztartáson belül (02/8-12) (B12-16)</t>
  </si>
  <si>
    <t xml:space="preserve"> </t>
  </si>
  <si>
    <t>Közhatalmi bevételek (02/33) (B3)</t>
  </si>
  <si>
    <t>Működési bevételek (02/44) (B4)</t>
  </si>
  <si>
    <t>Működési célú átvett pénzeszközök (02/54) (B6)</t>
  </si>
  <si>
    <t>Felhalmozási célú támogatások államháztartáson belülről (02/19) (B2)</t>
  </si>
  <si>
    <t>Felhalmozási bevételek (02/50) (B5)</t>
  </si>
  <si>
    <t>Felhalmozási célú átvett pénzeszközök (02/58) (B7)</t>
  </si>
  <si>
    <t>B.</t>
  </si>
  <si>
    <t>KÖLTSÉGVETÉSI BEVÉTELEK ÖSSZESEN ( I.+II.)</t>
  </si>
  <si>
    <t>KÖLTSÉGVETÉSI KIADÁSOK (A.) ÉS KÖLTSÉGVETÉSI BEVÉTELEK (B.) ÖSSZESÍTÉSÉNEK EGYENLEGE (A.-B.)</t>
  </si>
  <si>
    <t>C.</t>
  </si>
  <si>
    <t>Költségvetési hiány belső finanszírozására szolgáló pénzforgalom nélküli bevételek:</t>
  </si>
  <si>
    <t xml:space="preserve"> Előző évek  maradványának igénybevétele (04/12) (B813)</t>
  </si>
  <si>
    <t xml:space="preserve"> Működési célra</t>
  </si>
  <si>
    <t>Felhalmozási célra</t>
  </si>
  <si>
    <t xml:space="preserve">  </t>
  </si>
  <si>
    <t>D.</t>
  </si>
  <si>
    <t>Költségvetési hiány belső finanszírozását meghaladó összegének külső finanszírozására szolgáló bevételek  (IV.+V.+VI)</t>
  </si>
  <si>
    <t>Hitel, kölcsön felvétel államháztartáson kívülről (04/04) (B811)</t>
  </si>
  <si>
    <t>Működési célű bevételek</t>
  </si>
  <si>
    <t>Belföldi értékpapírok bevételei (04/09) (B812)</t>
  </si>
  <si>
    <t>Egyéb belföldi finanszírozás bevételei (04/13-17) (B 814-818)</t>
  </si>
  <si>
    <t>E.</t>
  </si>
  <si>
    <t>A költségvetési többlet felhasználásához kapcsolódó finanszírozási kiadások (VII.+VIII.+IX+X)</t>
  </si>
  <si>
    <t>Hitel, kölcsön törlesztés államháztartáson kívülre (03/04) (K911)</t>
  </si>
  <si>
    <t>Belföldi értékpapírok kiadásai (03/09) (K912)</t>
  </si>
  <si>
    <t>Működési célú hitel törlesztése és működési célú kötvénybeváltás kiadása</t>
  </si>
  <si>
    <t>Felhalmozási célú hitel törlesztése és felhalmozási célú köténybeváltás kiadása</t>
  </si>
  <si>
    <t>Belföldi finanszírozás egyéb kiadásai (03/10-15) (K913-918)</t>
  </si>
  <si>
    <t>Külföldi finanszírozás kadásai (03/21) (K92)</t>
  </si>
  <si>
    <t>X.</t>
  </si>
  <si>
    <t>Adóssághoz nem kapcsolódó származékos ügyelet kiadásai (03/22) (K93)</t>
  </si>
  <si>
    <t>TÁRGYÉVI KIADÁSOK (A. + E.)</t>
  </si>
  <si>
    <t>TÁRGYÉVI BEVÉTELEK (B. +C. + D)</t>
  </si>
  <si>
    <t xml:space="preserve">Létszám 2015. évi </t>
  </si>
  <si>
    <t>Foglalkoztatottak összlétszáma a 2015 .évi költségvetési évben</t>
  </si>
  <si>
    <t>Somogyapáti Községi Önkormányzat 2015. december 31. záró pénzkészlete</t>
  </si>
  <si>
    <t>adatok eFt</t>
  </si>
  <si>
    <t>Egyéb bevételek (értékpapír értékesítés)</t>
  </si>
  <si>
    <t>Felhalmozási célú bev.</t>
  </si>
  <si>
    <t xml:space="preserve">Beruházás </t>
  </si>
  <si>
    <t>Dologi kiadások (szoc.tüzifa száll.)</t>
  </si>
  <si>
    <t>Alaptevékenységek költségvetési bevételei</t>
  </si>
  <si>
    <t>Alaptevékenységek költségvetési kiadásai</t>
  </si>
  <si>
    <t>Alaptevékenységek finanszírozási kiadásai</t>
  </si>
  <si>
    <t>Somogyapáti Községi Önkormányzat 2015. január 1. nyitó pénzkészlete</t>
  </si>
  <si>
    <t>Alaptevékenységek finanszírozási bevételei (nyitó pénzkészlet nélkül)</t>
  </si>
  <si>
    <t>Alaptevékenységek pénzforgalmi kiadásai nettó bér kifizetése, könyvelés januárba)</t>
  </si>
  <si>
    <t>Basal Önkormányzat 2015. évi költségvetési mérlege</t>
  </si>
  <si>
    <t>Basal Községi Önkormányzat felhalmozási célú bevételek és kiadások egyensúlyát bemutató mérleg</t>
  </si>
  <si>
    <t>Basal Község Önkormányzata kiadásai</t>
  </si>
  <si>
    <t>Basal Község Önkormányzata bevételei</t>
  </si>
  <si>
    <t>Basal Községi Önkormányzat kiadások és bevételek forrásonkénti alakulása</t>
  </si>
  <si>
    <t>Basal Községi Önkormányzat állandó létszám</t>
  </si>
  <si>
    <t>Basal Községi Önkormányzat közfoglalkoztatás keretében foglalkoztatottak létszáma</t>
  </si>
  <si>
    <t>Basal Községi Önkormányzat költségvetési egyenelegének finanszírozását szolgáló pénzmaradvány kimutatás</t>
  </si>
  <si>
    <t>Ellátottak pénzeli juttatásai</t>
  </si>
  <si>
    <t xml:space="preserve"> fő</t>
  </si>
  <si>
    <t>9 fő</t>
  </si>
  <si>
    <t>Pénztárak,forintszámlák</t>
  </si>
  <si>
    <t>Forgótőke elszámolása</t>
  </si>
  <si>
    <t>Egyéb, kapott előlegek</t>
  </si>
  <si>
    <t>018010 Önkormányzatok elsz. a központi költségv.</t>
  </si>
  <si>
    <t>Egyéb működési célú kiadások</t>
  </si>
  <si>
    <t>018010 Összesen:</t>
  </si>
  <si>
    <t>082044 Könyvtári szolgáltatások</t>
  </si>
  <si>
    <t>Beruházás</t>
  </si>
  <si>
    <t>082091 Közösségi és társ. részv.fejl.</t>
  </si>
  <si>
    <t>0802044 Összesen:</t>
  </si>
  <si>
    <t>082091 Összesen:</t>
  </si>
  <si>
    <t>086020 Helyi térségi közösségi tér bizt.</t>
  </si>
  <si>
    <t>084031 Civil szervezetek működési tám.</t>
  </si>
  <si>
    <t>091140 Óvodai nev.,ellátás működtetési feladatai</t>
  </si>
  <si>
    <t>105020 Foglalkoztatást elősegítő képz.,tám.</t>
  </si>
  <si>
    <t>107052 Házi segítségnyújtás</t>
  </si>
  <si>
    <t>107052 Összesen:</t>
  </si>
  <si>
    <t>104042 Gyermekjóléti szolg.</t>
  </si>
  <si>
    <t>Működédi célú átvett pénzeszköz</t>
  </si>
  <si>
    <t>Finanszírozás bevételei</t>
  </si>
  <si>
    <t>018030 Támogatási célú finanszírozási műv.</t>
  </si>
  <si>
    <t>104051 Gyermekvédelmipénzeli és term. Ellátások</t>
  </si>
  <si>
    <t>900060 Forgatási és befektetési célú finansz. műv.</t>
  </si>
  <si>
    <t>Finanszírozási bevételek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</si>
</sst>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 &quot;_F_t_-;_-@_-"/>
    <numFmt numFmtId="165" formatCode="_-* #,##0.00\ _F_t_-;\-* #,##0.00\ _F_t_-;_-* \-??\ _F_t_-;_-@_-"/>
    <numFmt numFmtId="166" formatCode="_-* #,##0\ _F_t_-;\-* #,##0\ _F_t_-;_-* \-??\ _F_t_-;_-@_-"/>
    <numFmt numFmtId="167" formatCode="#,##0_ ;\-#,##0\ "/>
    <numFmt numFmtId="168" formatCode="0__"/>
    <numFmt numFmtId="169" formatCode="yyyy\-mm\-dd"/>
    <numFmt numFmtId="170" formatCode="mmm\ dd/"/>
    <numFmt numFmtId="171" formatCode="mmm\ d/"/>
    <numFmt numFmtId="172" formatCode="#,##0.0000"/>
    <numFmt numFmtId="173" formatCode="#,##0.0"/>
    <numFmt numFmtId="174" formatCode="_-* #,##0\ _F_t_-;\-* #,##0\ _F_t_-;_-* &quot;-&quot;??\ _F_t_-;_-@_-"/>
  </numFmts>
  <fonts count="51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 CE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9"/>
      <name val="Times New Roman CE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name val="Arial CE"/>
      <family val="0"/>
    </font>
    <font>
      <b/>
      <sz val="9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6" fontId="4" fillId="0" borderId="10" xfId="46" applyNumberFormat="1" applyFont="1" applyFill="1" applyBorder="1" applyAlignment="1" applyProtection="1">
      <alignment/>
      <protection/>
    </xf>
    <xf numFmtId="166" fontId="4" fillId="0" borderId="11" xfId="46" applyNumberFormat="1" applyFont="1" applyFill="1" applyBorder="1" applyAlignment="1" applyProtection="1">
      <alignment/>
      <protection/>
    </xf>
    <xf numFmtId="166" fontId="2" fillId="0" borderId="12" xfId="46" applyNumberFormat="1" applyFont="1" applyFill="1" applyBorder="1" applyAlignment="1" applyProtection="1">
      <alignment/>
      <protection/>
    </xf>
    <xf numFmtId="166" fontId="2" fillId="0" borderId="0" xfId="46" applyNumberFormat="1" applyFont="1" applyFill="1" applyBorder="1" applyAlignment="1" applyProtection="1">
      <alignment/>
      <protection/>
    </xf>
    <xf numFmtId="0" fontId="1" fillId="0" borderId="0" xfId="57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 locked="0"/>
    </xf>
    <xf numFmtId="166" fontId="2" fillId="0" borderId="12" xfId="46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13" xfId="58" applyFont="1" applyBorder="1" applyAlignment="1">
      <alignment horizontal="center"/>
      <protection/>
    </xf>
    <xf numFmtId="166" fontId="4" fillId="0" borderId="10" xfId="46" applyNumberFormat="1" applyFont="1" applyFill="1" applyBorder="1" applyAlignment="1" applyProtection="1">
      <alignment horizontal="center"/>
      <protection/>
    </xf>
    <xf numFmtId="166" fontId="4" fillId="0" borderId="11" xfId="46" applyNumberFormat="1" applyFont="1" applyFill="1" applyBorder="1" applyAlignment="1" applyProtection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12" fillId="0" borderId="14" xfId="58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14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4" fillId="0" borderId="13" xfId="58" applyFont="1" applyBorder="1">
      <alignment/>
      <protection/>
    </xf>
    <xf numFmtId="0" fontId="4" fillId="0" borderId="11" xfId="58" applyFont="1" applyBorder="1">
      <alignment/>
      <protection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166" fontId="5" fillId="0" borderId="12" xfId="46" applyNumberFormat="1" applyFont="1" applyFill="1" applyBorder="1" applyAlignment="1" applyProtection="1">
      <alignment/>
      <protection/>
    </xf>
    <xf numFmtId="0" fontId="6" fillId="0" borderId="15" xfId="58" applyFont="1" applyBorder="1">
      <alignment/>
      <protection/>
    </xf>
    <xf numFmtId="166" fontId="6" fillId="0" borderId="16" xfId="46" applyNumberFormat="1" applyFont="1" applyFill="1" applyBorder="1" applyAlignment="1" applyProtection="1">
      <alignment/>
      <protection/>
    </xf>
    <xf numFmtId="0" fontId="6" fillId="0" borderId="17" xfId="58" applyFont="1" applyBorder="1">
      <alignment/>
      <protection/>
    </xf>
    <xf numFmtId="0" fontId="2" fillId="0" borderId="14" xfId="0" applyFont="1" applyBorder="1" applyAlignment="1">
      <alignment wrapText="1"/>
    </xf>
    <xf numFmtId="0" fontId="3" fillId="0" borderId="0" xfId="0" applyFont="1" applyBorder="1" applyAlignment="1">
      <alignment/>
    </xf>
    <xf numFmtId="166" fontId="4" fillId="0" borderId="16" xfId="4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18" xfId="57" applyFont="1" applyBorder="1">
      <alignment/>
      <protection/>
    </xf>
    <xf numFmtId="166" fontId="2" fillId="0" borderId="0" xfId="46" applyNumberFormat="1" applyFont="1" applyFill="1" applyBorder="1" applyAlignment="1" applyProtection="1">
      <alignment horizontal="center"/>
      <protection/>
    </xf>
    <xf numFmtId="0" fontId="15" fillId="0" borderId="18" xfId="57" applyFont="1" applyBorder="1" applyAlignment="1">
      <alignment horizontal="center" vertical="center"/>
      <protection/>
    </xf>
    <xf numFmtId="49" fontId="2" fillId="0" borderId="16" xfId="59" applyNumberFormat="1" applyFont="1" applyBorder="1" applyAlignment="1">
      <alignment horizontal="right"/>
      <protection/>
    </xf>
    <xf numFmtId="49" fontId="2" fillId="0" borderId="10" xfId="59" applyNumberFormat="1" applyFont="1" applyBorder="1" applyAlignment="1">
      <alignment horizontal="right"/>
      <protection/>
    </xf>
    <xf numFmtId="0" fontId="2" fillId="33" borderId="10" xfId="0" applyFont="1" applyFill="1" applyBorder="1" applyAlignment="1">
      <alignment wrapText="1"/>
    </xf>
    <xf numFmtId="49" fontId="5" fillId="0" borderId="10" xfId="59" applyNumberFormat="1" applyFont="1" applyBorder="1" applyAlignment="1">
      <alignment horizontal="right"/>
      <protection/>
    </xf>
    <xf numFmtId="49" fontId="5" fillId="0" borderId="13" xfId="59" applyNumberFormat="1" applyFont="1" applyBorder="1" applyAlignment="1">
      <alignment horizontal="right" wrapText="1"/>
      <protection/>
    </xf>
    <xf numFmtId="49" fontId="5" fillId="0" borderId="19" xfId="59" applyNumberFormat="1" applyFont="1" applyBorder="1" applyAlignment="1">
      <alignment wrapText="1"/>
      <protection/>
    </xf>
    <xf numFmtId="49" fontId="2" fillId="0" borderId="0" xfId="59" applyNumberFormat="1" applyFont="1" applyAlignment="1">
      <alignment horizontal="right"/>
      <protection/>
    </xf>
    <xf numFmtId="49" fontId="2" fillId="0" borderId="0" xfId="59" applyNumberFormat="1" applyFont="1" applyAlignment="1">
      <alignment wrapText="1"/>
      <protection/>
    </xf>
    <xf numFmtId="0" fontId="2" fillId="0" borderId="0" xfId="0" applyFont="1" applyAlignment="1">
      <alignment wrapText="1"/>
    </xf>
    <xf numFmtId="49" fontId="15" fillId="0" borderId="10" xfId="59" applyNumberFormat="1" applyFont="1" applyBorder="1" applyAlignment="1">
      <alignment horizontal="center" vertical="center" wrapText="1"/>
      <protection/>
    </xf>
    <xf numFmtId="49" fontId="5" fillId="0" borderId="13" xfId="59" applyNumberFormat="1" applyFont="1" applyBorder="1" applyAlignment="1">
      <alignment wrapText="1"/>
      <protection/>
    </xf>
    <xf numFmtId="49" fontId="5" fillId="0" borderId="16" xfId="59" applyNumberFormat="1" applyFont="1" applyBorder="1" applyAlignment="1">
      <alignment horizontal="right"/>
      <protection/>
    </xf>
    <xf numFmtId="0" fontId="5" fillId="0" borderId="16" xfId="0" applyFont="1" applyBorder="1" applyAlignment="1">
      <alignment wrapText="1"/>
    </xf>
    <xf numFmtId="0" fontId="5" fillId="0" borderId="18" xfId="57" applyFont="1" applyBorder="1">
      <alignment/>
      <protection/>
    </xf>
    <xf numFmtId="49" fontId="5" fillId="0" borderId="20" xfId="59" applyNumberFormat="1" applyFont="1" applyBorder="1" applyAlignment="1">
      <alignment wrapText="1"/>
      <protection/>
    </xf>
    <xf numFmtId="49" fontId="5" fillId="34" borderId="21" xfId="59" applyNumberFormat="1" applyFont="1" applyFill="1" applyBorder="1" applyAlignment="1">
      <alignment wrapText="1"/>
      <protection/>
    </xf>
    <xf numFmtId="49" fontId="5" fillId="0" borderId="21" xfId="59" applyNumberFormat="1" applyFont="1" applyBorder="1" applyAlignment="1">
      <alignment wrapText="1"/>
      <protection/>
    </xf>
    <xf numFmtId="49" fontId="5" fillId="0" borderId="20" xfId="59" applyNumberFormat="1" applyFont="1" applyBorder="1" applyAlignment="1">
      <alignment horizontal="right" wrapText="1"/>
      <protection/>
    </xf>
    <xf numFmtId="0" fontId="5" fillId="0" borderId="16" xfId="0" applyFont="1" applyBorder="1" applyAlignment="1" applyProtection="1">
      <alignment wrapText="1"/>
      <protection locked="0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3" fontId="0" fillId="0" borderId="22" xfId="0" applyNumberFormat="1" applyBorder="1" applyAlignment="1">
      <alignment/>
    </xf>
    <xf numFmtId="0" fontId="16" fillId="0" borderId="24" xfId="0" applyFont="1" applyBorder="1" applyAlignment="1">
      <alignment/>
    </xf>
    <xf numFmtId="3" fontId="16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26" xfId="0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0" fontId="2" fillId="0" borderId="0" xfId="56" applyFont="1">
      <alignment/>
      <protection/>
    </xf>
    <xf numFmtId="49" fontId="2" fillId="0" borderId="0" xfId="56" applyNumberFormat="1" applyFont="1">
      <alignment/>
      <protection/>
    </xf>
    <xf numFmtId="0" fontId="4" fillId="0" borderId="29" xfId="56" applyFont="1" applyBorder="1">
      <alignment/>
      <protection/>
    </xf>
    <xf numFmtId="0" fontId="4" fillId="0" borderId="30" xfId="56" applyFont="1" applyBorder="1">
      <alignment/>
      <protection/>
    </xf>
    <xf numFmtId="49" fontId="4" fillId="0" borderId="30" xfId="56" applyNumberFormat="1" applyFont="1" applyBorder="1">
      <alignment/>
      <protection/>
    </xf>
    <xf numFmtId="0" fontId="4" fillId="0" borderId="31" xfId="56" applyFont="1" applyBorder="1">
      <alignment/>
      <protection/>
    </xf>
    <xf numFmtId="0" fontId="4" fillId="0" borderId="32" xfId="56" applyFont="1" applyBorder="1">
      <alignment/>
      <protection/>
    </xf>
    <xf numFmtId="0" fontId="4" fillId="0" borderId="33" xfId="56" applyFont="1" applyBorder="1">
      <alignment/>
      <protection/>
    </xf>
    <xf numFmtId="49" fontId="4" fillId="0" borderId="33" xfId="56" applyNumberFormat="1" applyFont="1" applyBorder="1">
      <alignment/>
      <protection/>
    </xf>
    <xf numFmtId="0" fontId="4" fillId="0" borderId="34" xfId="56" applyFont="1" applyBorder="1">
      <alignment/>
      <protection/>
    </xf>
    <xf numFmtId="0" fontId="4" fillId="0" borderId="34" xfId="56" applyFont="1" applyBorder="1" applyAlignment="1">
      <alignment horizontal="center"/>
      <protection/>
    </xf>
    <xf numFmtId="0" fontId="4" fillId="0" borderId="33" xfId="56" applyFont="1" applyBorder="1" applyAlignment="1">
      <alignment horizontal="center"/>
      <protection/>
    </xf>
    <xf numFmtId="0" fontId="4" fillId="0" borderId="35" xfId="56" applyFont="1" applyBorder="1" applyAlignment="1">
      <alignment horizontal="center"/>
      <protection/>
    </xf>
    <xf numFmtId="0" fontId="4" fillId="0" borderId="36" xfId="56" applyFont="1" applyBorder="1">
      <alignment/>
      <protection/>
    </xf>
    <xf numFmtId="0" fontId="4" fillId="0" borderId="28" xfId="56" applyFont="1" applyBorder="1">
      <alignment/>
      <protection/>
    </xf>
    <xf numFmtId="49" fontId="4" fillId="0" borderId="28" xfId="56" applyNumberFormat="1" applyFont="1" applyBorder="1">
      <alignment/>
      <protection/>
    </xf>
    <xf numFmtId="0" fontId="4" fillId="0" borderId="22" xfId="56" applyFont="1" applyBorder="1">
      <alignment/>
      <protection/>
    </xf>
    <xf numFmtId="174" fontId="4" fillId="0" borderId="22" xfId="46" applyNumberFormat="1" applyFont="1" applyBorder="1" applyAlignment="1">
      <alignment/>
    </xf>
    <xf numFmtId="174" fontId="4" fillId="0" borderId="37" xfId="46" applyNumberFormat="1" applyFont="1" applyBorder="1" applyAlignment="1">
      <alignment/>
    </xf>
    <xf numFmtId="0" fontId="2" fillId="0" borderId="38" xfId="56" applyFont="1" applyBorder="1" applyAlignment="1">
      <alignment vertical="center" wrapText="1"/>
      <protection/>
    </xf>
    <xf numFmtId="0" fontId="2" fillId="0" borderId="0" xfId="56" applyFont="1" applyBorder="1" applyAlignment="1">
      <alignment vertical="center" wrapText="1"/>
      <protection/>
    </xf>
    <xf numFmtId="49" fontId="2" fillId="0" borderId="0" xfId="56" applyNumberFormat="1" applyFont="1" applyBorder="1" applyAlignment="1">
      <alignment vertical="center" wrapText="1"/>
      <protection/>
    </xf>
    <xf numFmtId="0" fontId="2" fillId="0" borderId="25" xfId="56" applyFont="1" applyBorder="1" applyAlignment="1">
      <alignment vertical="center" wrapText="1"/>
      <protection/>
    </xf>
    <xf numFmtId="174" fontId="2" fillId="0" borderId="25" xfId="46" applyNumberFormat="1" applyFont="1" applyBorder="1" applyAlignment="1">
      <alignment vertical="center" wrapText="1"/>
    </xf>
    <xf numFmtId="174" fontId="2" fillId="0" borderId="39" xfId="46" applyNumberFormat="1" applyFont="1" applyBorder="1" applyAlignment="1">
      <alignment vertical="center" wrapText="1"/>
    </xf>
    <xf numFmtId="0" fontId="4" fillId="0" borderId="40" xfId="56" applyFont="1" applyBorder="1" applyAlignment="1">
      <alignment vertical="center" wrapText="1"/>
      <protection/>
    </xf>
    <xf numFmtId="0" fontId="4" fillId="0" borderId="41" xfId="56" applyFont="1" applyBorder="1" applyAlignment="1">
      <alignment vertical="center" wrapText="1"/>
      <protection/>
    </xf>
    <xf numFmtId="49" fontId="4" fillId="0" borderId="41" xfId="56" applyNumberFormat="1" applyFont="1" applyBorder="1" applyAlignment="1">
      <alignment vertical="center" wrapText="1"/>
      <protection/>
    </xf>
    <xf numFmtId="0" fontId="4" fillId="0" borderId="42" xfId="56" applyFont="1" applyBorder="1" applyAlignment="1">
      <alignment vertical="center" wrapText="1"/>
      <protection/>
    </xf>
    <xf numFmtId="174" fontId="4" fillId="0" borderId="42" xfId="46" applyNumberFormat="1" applyFont="1" applyBorder="1" applyAlignment="1">
      <alignment vertical="center" wrapText="1"/>
    </xf>
    <xf numFmtId="174" fontId="4" fillId="0" borderId="43" xfId="46" applyNumberFormat="1" applyFont="1" applyBorder="1" applyAlignment="1">
      <alignment vertical="center" wrapText="1"/>
    </xf>
    <xf numFmtId="0" fontId="4" fillId="0" borderId="42" xfId="56" applyFont="1" applyFill="1" applyBorder="1" applyAlignment="1">
      <alignment vertical="center" wrapText="1"/>
      <protection/>
    </xf>
    <xf numFmtId="174" fontId="2" fillId="0" borderId="44" xfId="46" applyNumberFormat="1" applyFont="1" applyBorder="1" applyAlignment="1">
      <alignment vertical="center" wrapText="1"/>
    </xf>
    <xf numFmtId="0" fontId="2" fillId="0" borderId="25" xfId="56" applyFont="1" applyFill="1" applyBorder="1" applyAlignment="1">
      <alignment vertical="center" wrapText="1"/>
      <protection/>
    </xf>
    <xf numFmtId="174" fontId="2" fillId="0" borderId="22" xfId="46" applyNumberFormat="1" applyFont="1" applyBorder="1" applyAlignment="1">
      <alignment vertical="center" wrapText="1"/>
    </xf>
    <xf numFmtId="174" fontId="2" fillId="0" borderId="45" xfId="46" applyNumberFormat="1" applyFont="1" applyBorder="1" applyAlignment="1">
      <alignment vertical="center" wrapText="1"/>
    </xf>
    <xf numFmtId="174" fontId="4" fillId="0" borderId="22" xfId="46" applyNumberFormat="1" applyFont="1" applyBorder="1" applyAlignment="1">
      <alignment vertical="center" wrapText="1"/>
    </xf>
    <xf numFmtId="174" fontId="4" fillId="0" borderId="45" xfId="46" applyNumberFormat="1" applyFont="1" applyBorder="1" applyAlignment="1">
      <alignment vertical="center" wrapText="1"/>
    </xf>
    <xf numFmtId="0" fontId="4" fillId="0" borderId="41" xfId="56" applyFont="1" applyBorder="1" applyAlignment="1">
      <alignment horizontal="center" vertical="center" wrapText="1"/>
      <protection/>
    </xf>
    <xf numFmtId="0" fontId="4" fillId="0" borderId="40" xfId="56" applyFont="1" applyBorder="1" applyAlignment="1">
      <alignment horizontal="left" vertical="center" wrapText="1"/>
      <protection/>
    </xf>
    <xf numFmtId="0" fontId="4" fillId="0" borderId="41" xfId="56" applyFont="1" applyBorder="1" applyAlignment="1">
      <alignment horizontal="left" vertical="center" wrapText="1"/>
      <protection/>
    </xf>
    <xf numFmtId="0" fontId="4" fillId="0" borderId="42" xfId="56" applyFont="1" applyBorder="1" applyAlignment="1">
      <alignment horizontal="left" vertical="center" wrapText="1"/>
      <protection/>
    </xf>
    <xf numFmtId="0" fontId="15" fillId="0" borderId="42" xfId="56" applyFont="1" applyBorder="1" applyAlignment="1">
      <alignment vertical="center" wrapText="1"/>
      <protection/>
    </xf>
    <xf numFmtId="0" fontId="15" fillId="0" borderId="40" xfId="56" applyFont="1" applyBorder="1" applyAlignment="1">
      <alignment vertical="center" wrapText="1"/>
      <protection/>
    </xf>
    <xf numFmtId="0" fontId="15" fillId="0" borderId="41" xfId="56" applyFont="1" applyBorder="1" applyAlignment="1">
      <alignment vertical="center" wrapText="1"/>
      <protection/>
    </xf>
    <xf numFmtId="174" fontId="2" fillId="0" borderId="46" xfId="46" applyNumberFormat="1" applyFont="1" applyBorder="1" applyAlignment="1">
      <alignment vertical="center" wrapText="1"/>
    </xf>
    <xf numFmtId="0" fontId="4" fillId="0" borderId="36" xfId="56" applyFont="1" applyBorder="1" applyAlignment="1">
      <alignment vertical="center" wrapText="1"/>
      <protection/>
    </xf>
    <xf numFmtId="0" fontId="4" fillId="0" borderId="28" xfId="56" applyFont="1" applyBorder="1" applyAlignment="1">
      <alignment vertical="center" wrapText="1"/>
      <protection/>
    </xf>
    <xf numFmtId="49" fontId="4" fillId="0" borderId="28" xfId="56" applyNumberFormat="1" applyFont="1" applyBorder="1" applyAlignment="1">
      <alignment vertical="center" wrapText="1"/>
      <protection/>
    </xf>
    <xf numFmtId="0" fontId="4" fillId="0" borderId="22" xfId="56" applyFont="1" applyBorder="1" applyAlignment="1">
      <alignment vertical="center" wrapText="1"/>
      <protection/>
    </xf>
    <xf numFmtId="0" fontId="2" fillId="0" borderId="36" xfId="56" applyFont="1" applyBorder="1" applyAlignment="1">
      <alignment vertical="center" wrapText="1"/>
      <protection/>
    </xf>
    <xf numFmtId="0" fontId="2" fillId="0" borderId="28" xfId="56" applyFont="1" applyBorder="1" applyAlignment="1">
      <alignment vertical="center" wrapText="1"/>
      <protection/>
    </xf>
    <xf numFmtId="49" fontId="2" fillId="0" borderId="28" xfId="56" applyNumberFormat="1" applyFont="1" applyBorder="1" applyAlignment="1">
      <alignment vertical="center" wrapText="1"/>
      <protection/>
    </xf>
    <xf numFmtId="0" fontId="2" fillId="0" borderId="22" xfId="56" applyFont="1" applyBorder="1" applyAlignment="1">
      <alignment vertical="center" wrapText="1"/>
      <protection/>
    </xf>
    <xf numFmtId="0" fontId="2" fillId="0" borderId="4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42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 horizontal="right"/>
    </xf>
    <xf numFmtId="0" fontId="4" fillId="35" borderId="42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4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56" applyFont="1" applyAlignment="1">
      <alignment vertical="center" wrapText="1"/>
      <protection/>
    </xf>
    <xf numFmtId="174" fontId="4" fillId="0" borderId="42" xfId="56" applyNumberFormat="1" applyFont="1" applyBorder="1" applyAlignment="1">
      <alignment vertical="center" wrapText="1"/>
      <protection/>
    </xf>
    <xf numFmtId="174" fontId="4" fillId="0" borderId="43" xfId="56" applyNumberFormat="1" applyFont="1" applyBorder="1" applyAlignment="1">
      <alignment vertical="center" wrapText="1"/>
      <protection/>
    </xf>
    <xf numFmtId="174" fontId="4" fillId="0" borderId="48" xfId="56" applyNumberFormat="1" applyFont="1" applyBorder="1" applyAlignment="1">
      <alignment vertical="center" wrapText="1"/>
      <protection/>
    </xf>
    <xf numFmtId="174" fontId="4" fillId="0" borderId="49" xfId="56" applyNumberFormat="1" applyFont="1" applyBorder="1" applyAlignment="1">
      <alignment vertical="center" wrapText="1"/>
      <protection/>
    </xf>
    <xf numFmtId="49" fontId="2" fillId="0" borderId="0" xfId="56" applyNumberFormat="1" applyFont="1" applyAlignment="1">
      <alignment vertical="center" wrapText="1"/>
      <protection/>
    </xf>
    <xf numFmtId="0" fontId="6" fillId="0" borderId="17" xfId="58" applyFont="1" applyBorder="1" applyAlignment="1">
      <alignment horizontal="center"/>
      <protection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47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36" borderId="47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3" fontId="0" fillId="36" borderId="42" xfId="0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0" fontId="4" fillId="0" borderId="40" xfId="56" applyFont="1" applyBorder="1" applyAlignment="1">
      <alignment horizontal="left" vertical="center" wrapText="1"/>
      <protection/>
    </xf>
    <xf numFmtId="0" fontId="4" fillId="0" borderId="41" xfId="56" applyFont="1" applyBorder="1" applyAlignment="1">
      <alignment horizontal="left" vertical="center" wrapText="1"/>
      <protection/>
    </xf>
    <xf numFmtId="0" fontId="4" fillId="0" borderId="18" xfId="56" applyFont="1" applyBorder="1" applyAlignment="1">
      <alignment horizontal="left" vertical="center" wrapText="1"/>
      <protection/>
    </xf>
    <xf numFmtId="0" fontId="4" fillId="0" borderId="51" xfId="56" applyFont="1" applyBorder="1" applyAlignment="1">
      <alignment horizontal="left" vertical="center" wrapText="1"/>
      <protection/>
    </xf>
    <xf numFmtId="0" fontId="4" fillId="0" borderId="52" xfId="56" applyFont="1" applyBorder="1" applyAlignment="1">
      <alignment horizontal="left" vertical="center" wrapText="1"/>
      <protection/>
    </xf>
    <xf numFmtId="0" fontId="4" fillId="0" borderId="53" xfId="56" applyFont="1" applyBorder="1" applyAlignment="1">
      <alignment horizontal="left" vertical="center" wrapText="1"/>
      <protection/>
    </xf>
    <xf numFmtId="0" fontId="4" fillId="0" borderId="40" xfId="56" applyFont="1" applyBorder="1" applyAlignment="1">
      <alignment horizontal="center" vertical="center" wrapText="1"/>
      <protection/>
    </xf>
    <xf numFmtId="0" fontId="4" fillId="0" borderId="41" xfId="56" applyFont="1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/>
      <protection/>
    </xf>
    <xf numFmtId="0" fontId="4" fillId="0" borderId="54" xfId="56" applyFont="1" applyBorder="1" applyAlignment="1">
      <alignment horizontal="center"/>
      <protection/>
    </xf>
    <xf numFmtId="0" fontId="4" fillId="0" borderId="55" xfId="56" applyFont="1" applyBorder="1" applyAlignment="1">
      <alignment horizontal="center"/>
      <protection/>
    </xf>
    <xf numFmtId="0" fontId="4" fillId="0" borderId="56" xfId="56" applyFont="1" applyBorder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49" fontId="5" fillId="0" borderId="10" xfId="59" applyNumberFormat="1" applyFont="1" applyBorder="1" applyAlignment="1">
      <alignment horizontal="left" wrapText="1"/>
      <protection/>
    </xf>
    <xf numFmtId="0" fontId="6" fillId="0" borderId="0" xfId="57" applyFont="1" applyBorder="1" applyAlignment="1">
      <alignment horizontal="center" wrapText="1"/>
      <protection/>
    </xf>
    <xf numFmtId="49" fontId="5" fillId="34" borderId="10" xfId="59" applyNumberFormat="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49" fontId="4" fillId="33" borderId="57" xfId="59" applyNumberFormat="1" applyFont="1" applyFill="1" applyBorder="1" applyAlignment="1">
      <alignment horizontal="left" wrapText="1"/>
      <protection/>
    </xf>
    <xf numFmtId="49" fontId="15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42" xfId="0" applyNumberFormat="1" applyFon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0" xfId="58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3.sz.melléklet" xfId="56"/>
    <cellStyle name="Normál_6.melléklet" xfId="57"/>
    <cellStyle name="Normál_9.melléklet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view="pageLayout" workbookViewId="0" topLeftCell="A40">
      <selection activeCell="B23" sqref="B23"/>
    </sheetView>
  </sheetViews>
  <sheetFormatPr defaultColWidth="9.140625" defaultRowHeight="12.75"/>
  <cols>
    <col min="1" max="1" width="5.8515625" style="0" customWidth="1"/>
    <col min="2" max="2" width="31.28125" style="0" customWidth="1"/>
    <col min="3" max="3" width="11.7109375" style="0" customWidth="1"/>
    <col min="4" max="4" width="10.00390625" style="0" customWidth="1"/>
    <col min="5" max="5" width="10.8515625" style="0" customWidth="1"/>
    <col min="7" max="7" width="10.8515625" style="0" customWidth="1"/>
    <col min="10" max="10" width="10.8515625" style="0" customWidth="1"/>
    <col min="13" max="13" width="10.57421875" style="0" customWidth="1"/>
  </cols>
  <sheetData>
    <row r="1" spans="2:14" ht="12.75">
      <c r="B1" s="198" t="s">
        <v>293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2:14" ht="20.25" customHeight="1">
      <c r="B2" s="198" t="s">
        <v>161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3:14" ht="12.7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 t="s">
        <v>162</v>
      </c>
    </row>
    <row r="4" spans="1:14" ht="12.75">
      <c r="A4" s="199" t="s">
        <v>163</v>
      </c>
      <c r="B4" s="200"/>
      <c r="C4" s="196" t="s">
        <v>164</v>
      </c>
      <c r="D4" s="197"/>
      <c r="E4" s="197"/>
      <c r="F4" s="196" t="s">
        <v>165</v>
      </c>
      <c r="G4" s="197"/>
      <c r="H4" s="197"/>
      <c r="I4" s="196" t="s">
        <v>166</v>
      </c>
      <c r="J4" s="197"/>
      <c r="K4" s="197"/>
      <c r="L4" s="196" t="s">
        <v>167</v>
      </c>
      <c r="M4" s="197"/>
      <c r="N4" s="197"/>
    </row>
    <row r="5" spans="1:14" ht="24" customHeight="1">
      <c r="A5" s="201"/>
      <c r="B5" s="202"/>
      <c r="C5" s="62" t="s">
        <v>156</v>
      </c>
      <c r="D5" s="62" t="s">
        <v>0</v>
      </c>
      <c r="E5" s="63" t="s">
        <v>1</v>
      </c>
      <c r="F5" s="62" t="s">
        <v>156</v>
      </c>
      <c r="G5" s="62" t="s">
        <v>0</v>
      </c>
      <c r="H5" s="63" t="s">
        <v>1</v>
      </c>
      <c r="I5" s="62" t="s">
        <v>156</v>
      </c>
      <c r="J5" s="62" t="s">
        <v>0</v>
      </c>
      <c r="K5" s="63" t="s">
        <v>1</v>
      </c>
      <c r="L5" s="62" t="s">
        <v>156</v>
      </c>
      <c r="M5" s="62" t="s">
        <v>0</v>
      </c>
      <c r="N5" s="63" t="s">
        <v>1</v>
      </c>
    </row>
    <row r="6" spans="1:14" ht="12.75">
      <c r="A6" s="64" t="s">
        <v>168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2.75">
      <c r="A7" s="67"/>
      <c r="B7" s="65" t="s">
        <v>169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/>
      <c r="I7" s="66"/>
      <c r="J7" s="66"/>
      <c r="K7" s="66"/>
      <c r="L7" s="66">
        <f aca="true" t="shared" si="0" ref="L7:N11">SUM(C7+F7+I7)</f>
        <v>0</v>
      </c>
      <c r="M7" s="66">
        <f t="shared" si="0"/>
        <v>0</v>
      </c>
      <c r="N7" s="66">
        <f t="shared" si="0"/>
        <v>0</v>
      </c>
    </row>
    <row r="8" spans="1:14" ht="12.75">
      <c r="A8" s="67"/>
      <c r="B8" s="65" t="s">
        <v>170</v>
      </c>
      <c r="C8" s="66"/>
      <c r="D8" s="66"/>
      <c r="E8" s="66"/>
      <c r="F8" s="66">
        <v>0</v>
      </c>
      <c r="G8" s="66">
        <v>0</v>
      </c>
      <c r="H8" s="66"/>
      <c r="I8" s="66"/>
      <c r="J8" s="66"/>
      <c r="K8" s="66"/>
      <c r="L8" s="66">
        <f t="shared" si="0"/>
        <v>0</v>
      </c>
      <c r="M8" s="66">
        <f t="shared" si="0"/>
        <v>0</v>
      </c>
      <c r="N8" s="66">
        <f t="shared" si="0"/>
        <v>0</v>
      </c>
    </row>
    <row r="9" spans="1:14" ht="12.75">
      <c r="A9" s="67"/>
      <c r="B9" s="65" t="s">
        <v>3</v>
      </c>
      <c r="C9" s="66">
        <v>0</v>
      </c>
      <c r="D9" s="66">
        <v>13</v>
      </c>
      <c r="E9" s="78">
        <v>13</v>
      </c>
      <c r="F9" s="66"/>
      <c r="G9" s="66"/>
      <c r="H9" s="66"/>
      <c r="I9" s="66"/>
      <c r="J9" s="66"/>
      <c r="K9" s="66"/>
      <c r="L9" s="66">
        <f t="shared" si="0"/>
        <v>0</v>
      </c>
      <c r="M9" s="66">
        <f t="shared" si="0"/>
        <v>13</v>
      </c>
      <c r="N9" s="66">
        <f t="shared" si="0"/>
        <v>13</v>
      </c>
    </row>
    <row r="10" spans="1:14" ht="12.75">
      <c r="A10" s="67"/>
      <c r="B10" s="65" t="s">
        <v>171</v>
      </c>
      <c r="C10" s="66">
        <v>0</v>
      </c>
      <c r="D10" s="66">
        <v>0</v>
      </c>
      <c r="E10" s="66">
        <v>0</v>
      </c>
      <c r="F10" s="66"/>
      <c r="G10" s="66"/>
      <c r="H10" s="66"/>
      <c r="I10" s="66"/>
      <c r="J10" s="66"/>
      <c r="K10" s="66"/>
      <c r="L10" s="66">
        <f t="shared" si="0"/>
        <v>0</v>
      </c>
      <c r="M10" s="66">
        <f t="shared" si="0"/>
        <v>0</v>
      </c>
      <c r="N10" s="66">
        <f t="shared" si="0"/>
        <v>0</v>
      </c>
    </row>
    <row r="11" spans="1:14" ht="12.75">
      <c r="A11" s="67"/>
      <c r="B11" s="65" t="s">
        <v>281</v>
      </c>
      <c r="C11" s="66"/>
      <c r="D11" s="66">
        <v>0</v>
      </c>
      <c r="E11" s="66">
        <v>0</v>
      </c>
      <c r="F11" s="66"/>
      <c r="G11" s="66">
        <v>0</v>
      </c>
      <c r="H11" s="66">
        <v>0</v>
      </c>
      <c r="I11" s="66"/>
      <c r="J11" s="66"/>
      <c r="K11" s="66"/>
      <c r="L11" s="66">
        <f t="shared" si="0"/>
        <v>0</v>
      </c>
      <c r="M11" s="66">
        <f t="shared" si="0"/>
        <v>0</v>
      </c>
      <c r="N11" s="66">
        <f t="shared" si="0"/>
        <v>0</v>
      </c>
    </row>
    <row r="12" spans="2:14" ht="12.75">
      <c r="B12" s="68" t="s">
        <v>319</v>
      </c>
      <c r="C12" s="69"/>
      <c r="D12" s="69"/>
      <c r="E12" s="69"/>
      <c r="F12" s="69">
        <v>0</v>
      </c>
      <c r="G12" s="69">
        <v>30</v>
      </c>
      <c r="H12" s="69">
        <v>30</v>
      </c>
      <c r="I12" s="69"/>
      <c r="J12" s="69"/>
      <c r="K12" s="69"/>
      <c r="L12" s="69"/>
      <c r="M12" s="69">
        <v>30</v>
      </c>
      <c r="N12" s="69">
        <v>30</v>
      </c>
    </row>
    <row r="13" spans="1:14" ht="12.75">
      <c r="A13" s="67"/>
      <c r="B13" s="65" t="s">
        <v>172</v>
      </c>
      <c r="C13" s="66">
        <f aca="true" t="shared" si="1" ref="C13:H13">SUM(C7:C12)</f>
        <v>0</v>
      </c>
      <c r="D13" s="66">
        <f t="shared" si="1"/>
        <v>13</v>
      </c>
      <c r="E13" s="66">
        <f t="shared" si="1"/>
        <v>13</v>
      </c>
      <c r="F13" s="66">
        <f t="shared" si="1"/>
        <v>0</v>
      </c>
      <c r="G13" s="66">
        <f t="shared" si="1"/>
        <v>30</v>
      </c>
      <c r="H13" s="66">
        <f t="shared" si="1"/>
        <v>30</v>
      </c>
      <c r="I13" s="66">
        <f>SUM(I7:I11)</f>
        <v>0</v>
      </c>
      <c r="J13" s="66">
        <f>SUM(J7:J11)</f>
        <v>0</v>
      </c>
      <c r="K13" s="66">
        <f>SUM(K7:K11)</f>
        <v>0</v>
      </c>
      <c r="L13" s="66">
        <f>SUM(C13+F13+I13)</f>
        <v>0</v>
      </c>
      <c r="M13" s="66">
        <f>SUM(M7:M12)</f>
        <v>43</v>
      </c>
      <c r="N13" s="66">
        <f>SUM(N7:N12)</f>
        <v>43</v>
      </c>
    </row>
    <row r="14" spans="1:14" ht="12.75">
      <c r="A14" s="64" t="s">
        <v>173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s="8" customFormat="1" ht="12.75">
      <c r="A15" s="170"/>
      <c r="B15" s="171" t="s">
        <v>320</v>
      </c>
      <c r="C15" s="172"/>
      <c r="D15" s="172">
        <v>491</v>
      </c>
      <c r="E15" s="172">
        <v>491</v>
      </c>
      <c r="F15" s="172"/>
      <c r="G15" s="172"/>
      <c r="H15" s="172"/>
      <c r="I15" s="172"/>
      <c r="J15" s="172"/>
      <c r="K15" s="172"/>
      <c r="L15" s="172"/>
      <c r="M15" s="172">
        <v>491</v>
      </c>
      <c r="N15" s="172">
        <v>491</v>
      </c>
    </row>
    <row r="16" spans="1:14" ht="12.75">
      <c r="A16" s="67"/>
      <c r="B16" s="68" t="s">
        <v>174</v>
      </c>
      <c r="C16" s="69">
        <v>11999</v>
      </c>
      <c r="D16" s="69">
        <v>13354</v>
      </c>
      <c r="E16" s="69">
        <v>13354</v>
      </c>
      <c r="F16" s="69"/>
      <c r="G16" s="69"/>
      <c r="H16" s="69"/>
      <c r="I16" s="69"/>
      <c r="J16" s="69"/>
      <c r="K16" s="69"/>
      <c r="L16" s="69">
        <f aca="true" t="shared" si="2" ref="L16:N17">SUM(C16+F16+I16)</f>
        <v>11999</v>
      </c>
      <c r="M16" s="69">
        <f t="shared" si="2"/>
        <v>13354</v>
      </c>
      <c r="N16" s="69">
        <f t="shared" si="2"/>
        <v>13354</v>
      </c>
    </row>
    <row r="17" spans="1:14" ht="12.75">
      <c r="A17" s="67"/>
      <c r="B17" s="65" t="s">
        <v>175</v>
      </c>
      <c r="C17" s="66">
        <f>SUM(C16)</f>
        <v>11999</v>
      </c>
      <c r="D17" s="66">
        <f>SUM(D15:D16)</f>
        <v>13845</v>
      </c>
      <c r="E17" s="66">
        <f>SUM(E15:E16)</f>
        <v>13845</v>
      </c>
      <c r="F17" s="66">
        <f aca="true" t="shared" si="3" ref="F17:K17">SUM(F16)</f>
        <v>0</v>
      </c>
      <c r="G17" s="66">
        <f t="shared" si="3"/>
        <v>0</v>
      </c>
      <c r="H17" s="66">
        <f t="shared" si="3"/>
        <v>0</v>
      </c>
      <c r="I17" s="66">
        <f t="shared" si="3"/>
        <v>0</v>
      </c>
      <c r="J17" s="66">
        <f t="shared" si="3"/>
        <v>0</v>
      </c>
      <c r="K17" s="66">
        <f t="shared" si="3"/>
        <v>0</v>
      </c>
      <c r="L17" s="66">
        <f t="shared" si="2"/>
        <v>11999</v>
      </c>
      <c r="M17" s="66">
        <f t="shared" si="2"/>
        <v>13845</v>
      </c>
      <c r="N17" s="66">
        <f t="shared" si="2"/>
        <v>13845</v>
      </c>
    </row>
    <row r="18" spans="1:14" ht="12.75">
      <c r="A18" s="67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2.75">
      <c r="A19" s="64" t="s">
        <v>321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s="8" customFormat="1" ht="12.75">
      <c r="A20" s="170"/>
      <c r="B20" s="171" t="s">
        <v>320</v>
      </c>
      <c r="C20" s="172">
        <v>2973</v>
      </c>
      <c r="D20" s="172">
        <v>2946</v>
      </c>
      <c r="E20" s="172">
        <v>2946</v>
      </c>
      <c r="F20" s="172"/>
      <c r="G20" s="172"/>
      <c r="H20" s="172"/>
      <c r="I20" s="172"/>
      <c r="J20" s="172"/>
      <c r="K20" s="172"/>
      <c r="L20" s="172">
        <v>2973</v>
      </c>
      <c r="M20" s="172">
        <v>2946</v>
      </c>
      <c r="N20" s="172">
        <v>2946</v>
      </c>
    </row>
    <row r="21" spans="1:14" ht="12.75">
      <c r="A21" s="67"/>
      <c r="B21" s="68" t="s">
        <v>174</v>
      </c>
      <c r="C21" s="69">
        <v>0</v>
      </c>
      <c r="D21" s="69">
        <v>0</v>
      </c>
      <c r="E21" s="69">
        <v>0</v>
      </c>
      <c r="F21" s="69"/>
      <c r="G21" s="69"/>
      <c r="H21" s="69"/>
      <c r="I21" s="69"/>
      <c r="J21" s="69"/>
      <c r="K21" s="69"/>
      <c r="L21" s="69">
        <f aca="true" t="shared" si="4" ref="L21:N22">SUM(C21+F21+I21)</f>
        <v>0</v>
      </c>
      <c r="M21" s="69">
        <f t="shared" si="4"/>
        <v>0</v>
      </c>
      <c r="N21" s="69">
        <f t="shared" si="4"/>
        <v>0</v>
      </c>
    </row>
    <row r="22" spans="1:14" ht="12.75">
      <c r="A22" s="67"/>
      <c r="B22" s="65" t="s">
        <v>175</v>
      </c>
      <c r="C22" s="66">
        <f>SUM(C20:C21)</f>
        <v>2973</v>
      </c>
      <c r="D22" s="66">
        <f>SUM(D20:D21)</f>
        <v>2946</v>
      </c>
      <c r="E22" s="66">
        <f>SUM(E20:E21)</f>
        <v>2946</v>
      </c>
      <c r="F22" s="66">
        <f aca="true" t="shared" si="5" ref="F22:K22">SUM(F21)</f>
        <v>0</v>
      </c>
      <c r="G22" s="66">
        <f t="shared" si="5"/>
        <v>0</v>
      </c>
      <c r="H22" s="66">
        <f t="shared" si="5"/>
        <v>0</v>
      </c>
      <c r="I22" s="66">
        <f t="shared" si="5"/>
        <v>0</v>
      </c>
      <c r="J22" s="66">
        <f t="shared" si="5"/>
        <v>0</v>
      </c>
      <c r="K22" s="66">
        <f t="shared" si="5"/>
        <v>0</v>
      </c>
      <c r="L22" s="66">
        <f t="shared" si="4"/>
        <v>2973</v>
      </c>
      <c r="M22" s="66">
        <f t="shared" si="4"/>
        <v>2946</v>
      </c>
      <c r="N22" s="66">
        <f t="shared" si="4"/>
        <v>2946</v>
      </c>
    </row>
    <row r="23" spans="1:14" ht="12.75">
      <c r="A23" s="64" t="s">
        <v>176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2.75">
      <c r="A24" s="67"/>
      <c r="B24" s="68" t="s">
        <v>177</v>
      </c>
      <c r="C24" s="69">
        <v>8320</v>
      </c>
      <c r="D24" s="69">
        <v>11036</v>
      </c>
      <c r="E24" s="69">
        <v>11036</v>
      </c>
      <c r="F24" s="69"/>
      <c r="G24" s="69"/>
      <c r="H24" s="69"/>
      <c r="I24" s="69"/>
      <c r="J24" s="69"/>
      <c r="K24" s="69"/>
      <c r="L24" s="69">
        <f aca="true" t="shared" si="6" ref="L24:N25">SUM(C24+F24+I24)</f>
        <v>8320</v>
      </c>
      <c r="M24" s="69">
        <f t="shared" si="6"/>
        <v>11036</v>
      </c>
      <c r="N24" s="69">
        <f t="shared" si="6"/>
        <v>11036</v>
      </c>
    </row>
    <row r="25" spans="1:14" ht="12.75">
      <c r="A25" s="67"/>
      <c r="B25" s="65" t="s">
        <v>178</v>
      </c>
      <c r="C25" s="66">
        <f aca="true" t="shared" si="7" ref="C25:K25">SUM(C24:C24)</f>
        <v>8320</v>
      </c>
      <c r="D25" s="66">
        <f t="shared" si="7"/>
        <v>11036</v>
      </c>
      <c r="E25" s="66">
        <f t="shared" si="7"/>
        <v>11036</v>
      </c>
      <c r="F25" s="66">
        <f t="shared" si="7"/>
        <v>0</v>
      </c>
      <c r="G25" s="66">
        <f t="shared" si="7"/>
        <v>0</v>
      </c>
      <c r="H25" s="66">
        <f t="shared" si="7"/>
        <v>0</v>
      </c>
      <c r="I25" s="66">
        <f t="shared" si="7"/>
        <v>0</v>
      </c>
      <c r="J25" s="66">
        <f t="shared" si="7"/>
        <v>0</v>
      </c>
      <c r="K25" s="66">
        <f t="shared" si="7"/>
        <v>0</v>
      </c>
      <c r="L25" s="66">
        <f t="shared" si="6"/>
        <v>8320</v>
      </c>
      <c r="M25" s="66">
        <f t="shared" si="6"/>
        <v>11036</v>
      </c>
      <c r="N25" s="66">
        <f t="shared" si="6"/>
        <v>11036</v>
      </c>
    </row>
    <row r="26" spans="1:14" ht="12.75">
      <c r="A26" s="67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2.75">
      <c r="A27" s="64" t="s">
        <v>322</v>
      </c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12.75">
      <c r="A28" s="67"/>
      <c r="B28" s="68" t="s">
        <v>179</v>
      </c>
      <c r="C28" s="69">
        <v>302</v>
      </c>
      <c r="D28" s="69">
        <v>284</v>
      </c>
      <c r="E28" s="69">
        <v>284</v>
      </c>
      <c r="F28" s="69">
        <v>0</v>
      </c>
      <c r="G28" s="69">
        <v>0</v>
      </c>
      <c r="H28" s="69">
        <v>0</v>
      </c>
      <c r="I28" s="69"/>
      <c r="J28" s="69"/>
      <c r="K28" s="69"/>
      <c r="L28" s="69">
        <f aca="true" t="shared" si="8" ref="L28:N29">SUM(C28+F28+I28)</f>
        <v>302</v>
      </c>
      <c r="M28" s="69">
        <f t="shared" si="8"/>
        <v>284</v>
      </c>
      <c r="N28" s="69">
        <f t="shared" si="8"/>
        <v>284</v>
      </c>
    </row>
    <row r="29" spans="1:14" ht="12.75">
      <c r="A29" s="67"/>
      <c r="B29" s="65" t="s">
        <v>180</v>
      </c>
      <c r="C29" s="66">
        <f>SUM(C28)</f>
        <v>302</v>
      </c>
      <c r="D29" s="66">
        <f aca="true" t="shared" si="9" ref="D29:K29">SUM(D28)</f>
        <v>284</v>
      </c>
      <c r="E29" s="66">
        <f t="shared" si="9"/>
        <v>284</v>
      </c>
      <c r="F29" s="66">
        <f t="shared" si="9"/>
        <v>0</v>
      </c>
      <c r="G29" s="66">
        <f t="shared" si="9"/>
        <v>0</v>
      </c>
      <c r="H29" s="66">
        <f t="shared" si="9"/>
        <v>0</v>
      </c>
      <c r="I29" s="66">
        <f t="shared" si="9"/>
        <v>0</v>
      </c>
      <c r="J29" s="66">
        <f t="shared" si="9"/>
        <v>0</v>
      </c>
      <c r="K29" s="66">
        <f t="shared" si="9"/>
        <v>0</v>
      </c>
      <c r="L29" s="66">
        <f t="shared" si="8"/>
        <v>302</v>
      </c>
      <c r="M29" s="66">
        <f t="shared" si="8"/>
        <v>284</v>
      </c>
      <c r="N29" s="66">
        <f t="shared" si="8"/>
        <v>284</v>
      </c>
    </row>
    <row r="30" spans="1:14" ht="12.75">
      <c r="A30" s="67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2.75">
      <c r="A31" s="64" t="s">
        <v>181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2.75">
      <c r="A32" s="67"/>
      <c r="B32" s="68" t="s">
        <v>182</v>
      </c>
      <c r="C32" s="69">
        <v>300</v>
      </c>
      <c r="D32" s="69">
        <v>160</v>
      </c>
      <c r="E32" s="69">
        <v>120</v>
      </c>
      <c r="F32" s="69"/>
      <c r="G32" s="69"/>
      <c r="H32" s="69"/>
      <c r="I32" s="69"/>
      <c r="J32" s="69"/>
      <c r="K32" s="69"/>
      <c r="L32" s="69">
        <f aca="true" t="shared" si="10" ref="L32:N33">SUM(C32+F32+I32)</f>
        <v>300</v>
      </c>
      <c r="M32" s="69">
        <f t="shared" si="10"/>
        <v>160</v>
      </c>
      <c r="N32" s="69">
        <f t="shared" si="10"/>
        <v>120</v>
      </c>
    </row>
    <row r="33" spans="1:14" ht="14.25" customHeight="1">
      <c r="A33" s="67"/>
      <c r="B33" s="65" t="s">
        <v>183</v>
      </c>
      <c r="C33" s="66">
        <f>SUM(C32)</f>
        <v>300</v>
      </c>
      <c r="D33" s="66">
        <f aca="true" t="shared" si="11" ref="D33:K33">SUM(D32)</f>
        <v>160</v>
      </c>
      <c r="E33" s="66">
        <f t="shared" si="11"/>
        <v>120</v>
      </c>
      <c r="F33" s="66">
        <f t="shared" si="11"/>
        <v>0</v>
      </c>
      <c r="G33" s="66">
        <f t="shared" si="11"/>
        <v>0</v>
      </c>
      <c r="H33" s="66">
        <f t="shared" si="11"/>
        <v>0</v>
      </c>
      <c r="I33" s="66">
        <f t="shared" si="11"/>
        <v>0</v>
      </c>
      <c r="J33" s="66">
        <f t="shared" si="11"/>
        <v>0</v>
      </c>
      <c r="K33" s="66">
        <f t="shared" si="11"/>
        <v>0</v>
      </c>
      <c r="L33" s="66">
        <f t="shared" si="10"/>
        <v>300</v>
      </c>
      <c r="M33" s="66">
        <f t="shared" si="10"/>
        <v>160</v>
      </c>
      <c r="N33" s="66">
        <f t="shared" si="10"/>
        <v>120</v>
      </c>
    </row>
    <row r="34" spans="1:14" ht="14.25" customHeight="1">
      <c r="A34" s="67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2.75">
      <c r="A35" s="64" t="s">
        <v>323</v>
      </c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12.75">
      <c r="A36" s="67"/>
      <c r="B36" s="68" t="s">
        <v>324</v>
      </c>
      <c r="C36" s="69">
        <v>0</v>
      </c>
      <c r="D36" s="69">
        <v>502</v>
      </c>
      <c r="E36" s="69">
        <v>502</v>
      </c>
      <c r="F36" s="69"/>
      <c r="G36" s="69"/>
      <c r="H36" s="69"/>
      <c r="I36" s="69"/>
      <c r="J36" s="69"/>
      <c r="K36" s="69"/>
      <c r="L36" s="69">
        <f aca="true" t="shared" si="12" ref="L36:N37">SUM(C36+F36+I36)</f>
        <v>0</v>
      </c>
      <c r="M36" s="69">
        <f t="shared" si="12"/>
        <v>502</v>
      </c>
      <c r="N36" s="69">
        <f t="shared" si="12"/>
        <v>502</v>
      </c>
    </row>
    <row r="37" spans="1:14" ht="14.25" customHeight="1">
      <c r="A37" s="67"/>
      <c r="B37" s="65" t="s">
        <v>183</v>
      </c>
      <c r="C37" s="66">
        <f>SUM(C36)</f>
        <v>0</v>
      </c>
      <c r="D37" s="66">
        <f aca="true" t="shared" si="13" ref="D37:K37">SUM(D36)</f>
        <v>502</v>
      </c>
      <c r="E37" s="66">
        <f t="shared" si="13"/>
        <v>502</v>
      </c>
      <c r="F37" s="66">
        <f t="shared" si="13"/>
        <v>0</v>
      </c>
      <c r="G37" s="66">
        <f t="shared" si="13"/>
        <v>0</v>
      </c>
      <c r="H37" s="66">
        <f t="shared" si="13"/>
        <v>0</v>
      </c>
      <c r="I37" s="66">
        <f t="shared" si="13"/>
        <v>0</v>
      </c>
      <c r="J37" s="66">
        <f t="shared" si="13"/>
        <v>0</v>
      </c>
      <c r="K37" s="66">
        <f t="shared" si="13"/>
        <v>0</v>
      </c>
      <c r="L37" s="66">
        <f t="shared" si="12"/>
        <v>0</v>
      </c>
      <c r="M37" s="66">
        <f t="shared" si="12"/>
        <v>502</v>
      </c>
      <c r="N37" s="66">
        <f t="shared" si="12"/>
        <v>502</v>
      </c>
    </row>
    <row r="38" spans="1:14" ht="16.5" customHeight="1">
      <c r="A38" s="67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2.75">
      <c r="A39" s="64" t="s">
        <v>184</v>
      </c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4" s="8" customFormat="1" ht="12.75">
      <c r="A40" s="170"/>
      <c r="B40" s="171" t="s">
        <v>3</v>
      </c>
      <c r="C40" s="172">
        <v>27</v>
      </c>
      <c r="D40" s="172">
        <v>31</v>
      </c>
      <c r="E40" s="172">
        <v>31</v>
      </c>
      <c r="F40" s="172"/>
      <c r="G40" s="172"/>
      <c r="H40" s="172"/>
      <c r="I40" s="172"/>
      <c r="J40" s="172"/>
      <c r="K40" s="172"/>
      <c r="L40" s="172">
        <v>27</v>
      </c>
      <c r="M40" s="172">
        <v>31</v>
      </c>
      <c r="N40" s="172">
        <v>31</v>
      </c>
    </row>
    <row r="41" spans="1:14" ht="12.75">
      <c r="A41" s="67"/>
      <c r="B41" s="68" t="s">
        <v>150</v>
      </c>
      <c r="C41" s="69">
        <v>730</v>
      </c>
      <c r="D41" s="69">
        <v>1259</v>
      </c>
      <c r="E41" s="69">
        <v>845</v>
      </c>
      <c r="F41" s="69"/>
      <c r="G41" s="69"/>
      <c r="H41" s="69"/>
      <c r="I41" s="69"/>
      <c r="J41" s="69"/>
      <c r="K41" s="69"/>
      <c r="L41" s="69">
        <f aca="true" t="shared" si="14" ref="L41:N42">SUM(C41+F41+I41)</f>
        <v>730</v>
      </c>
      <c r="M41" s="69">
        <f t="shared" si="14"/>
        <v>1259</v>
      </c>
      <c r="N41" s="69">
        <f t="shared" si="14"/>
        <v>845</v>
      </c>
    </row>
    <row r="42" spans="1:14" ht="12.75">
      <c r="A42" s="72"/>
      <c r="B42" s="68" t="s">
        <v>185</v>
      </c>
      <c r="C42" s="69">
        <f>SUM(C40:C41)</f>
        <v>757</v>
      </c>
      <c r="D42" s="69">
        <f>SUM(D40:D41)</f>
        <v>1290</v>
      </c>
      <c r="E42" s="69">
        <f>SUM(E40:E41)</f>
        <v>876</v>
      </c>
      <c r="F42" s="69">
        <f aca="true" t="shared" si="15" ref="F42:K42">SUM(F41)</f>
        <v>0</v>
      </c>
      <c r="G42" s="69">
        <f t="shared" si="15"/>
        <v>0</v>
      </c>
      <c r="H42" s="69">
        <f t="shared" si="15"/>
        <v>0</v>
      </c>
      <c r="I42" s="69">
        <f t="shared" si="15"/>
        <v>0</v>
      </c>
      <c r="J42" s="69">
        <f t="shared" si="15"/>
        <v>0</v>
      </c>
      <c r="K42" s="69">
        <f t="shared" si="15"/>
        <v>0</v>
      </c>
      <c r="L42" s="69">
        <f t="shared" si="14"/>
        <v>757</v>
      </c>
      <c r="M42" s="69">
        <f t="shared" si="14"/>
        <v>1290</v>
      </c>
      <c r="N42" s="69">
        <f t="shared" si="14"/>
        <v>876</v>
      </c>
    </row>
    <row r="43" spans="1:14" ht="12.75">
      <c r="A43" s="73"/>
      <c r="B43" s="74" t="s">
        <v>186</v>
      </c>
      <c r="C43" s="75">
        <f>SUM(C13+C17+C22+C25+C29+C33+C37+C42)</f>
        <v>24651</v>
      </c>
      <c r="D43" s="75">
        <f>SUM(D13+D17+D22+D25+D29+D33+D37+D42)</f>
        <v>30076</v>
      </c>
      <c r="E43" s="75">
        <f>SUM(E13+E17+E22+E25+E29+E33+E37+E42)</f>
        <v>29622</v>
      </c>
      <c r="F43" s="75">
        <f>SUM(F13+F17+F22+F25+F29+F33+F37+F42)</f>
        <v>0</v>
      </c>
      <c r="G43" s="75">
        <f>SUM(G13+G17+G22+G25+G29+G33+G37+G42)</f>
        <v>30</v>
      </c>
      <c r="H43" s="75">
        <f>SUM(H13+H17+H22+H25+H29+H33+H37+H42)</f>
        <v>30</v>
      </c>
      <c r="I43" s="75">
        <f>SUM(I13+I17+I22+I25+I29+I33+I37+I42)</f>
        <v>0</v>
      </c>
      <c r="J43" s="75">
        <f>SUM(J13+J17+J22+J25+J29+J33+J37+J42)</f>
        <v>0</v>
      </c>
      <c r="K43" s="75">
        <f>SUM(K13+K17+K22+K25+K29+K33+K37+K42)</f>
        <v>0</v>
      </c>
      <c r="L43" s="75">
        <f>SUM(L13+L17+L22+L25+L29+L33+L37+L42)</f>
        <v>24651</v>
      </c>
      <c r="M43" s="75">
        <f>SUM(M13+M17+M22+M25+M29+M33+M37+M42)</f>
        <v>30106</v>
      </c>
      <c r="N43" s="75">
        <f>SUM(N13+N17+N22+N25+N29+N33+N37+N42)</f>
        <v>29652</v>
      </c>
    </row>
    <row r="72" spans="4:6" ht="12.75">
      <c r="D72" s="39"/>
      <c r="E72" s="39"/>
      <c r="F72" s="39"/>
    </row>
    <row r="78" ht="12.75" customHeight="1"/>
  </sheetData>
  <sheetProtection/>
  <mergeCells count="7">
    <mergeCell ref="B1:N1"/>
    <mergeCell ref="B2:N2"/>
    <mergeCell ref="L4:N4"/>
    <mergeCell ref="A4:B5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&amp;RBasal Községi Önkormányzat
7/2016.(V.3.) önkormányzati rendelet
1.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view="pageLayout" workbookViewId="0" topLeftCell="A1">
      <selection activeCell="C3" sqref="C3:E3"/>
    </sheetView>
  </sheetViews>
  <sheetFormatPr defaultColWidth="9.140625" defaultRowHeight="12.75"/>
  <cols>
    <col min="1" max="1" width="5.8515625" style="0" customWidth="1"/>
    <col min="2" max="2" width="34.00390625" style="0" customWidth="1"/>
    <col min="3" max="3" width="10.421875" style="0" customWidth="1"/>
    <col min="4" max="4" width="10.7109375" style="0" customWidth="1"/>
    <col min="5" max="5" width="11.57421875" style="0" customWidth="1"/>
    <col min="6" max="6" width="9.8515625" style="0" customWidth="1"/>
    <col min="7" max="7" width="10.421875" style="0" customWidth="1"/>
    <col min="9" max="9" width="11.140625" style="0" customWidth="1"/>
    <col min="10" max="10" width="11.57421875" style="0" customWidth="1"/>
    <col min="12" max="12" width="11.7109375" style="0" customWidth="1"/>
    <col min="13" max="13" width="11.140625" style="0" customWidth="1"/>
    <col min="14" max="14" width="10.7109375" style="0" customWidth="1"/>
  </cols>
  <sheetData>
    <row r="1" spans="2:14" ht="12.75">
      <c r="B1" s="198" t="s">
        <v>292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2:14" ht="14.25" customHeight="1">
      <c r="B2" s="198" t="s">
        <v>161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12.75">
      <c r="A3" s="199" t="s">
        <v>163</v>
      </c>
      <c r="B3" s="200"/>
      <c r="C3" s="196" t="s">
        <v>164</v>
      </c>
      <c r="D3" s="197"/>
      <c r="E3" s="197"/>
      <c r="F3" s="196" t="s">
        <v>165</v>
      </c>
      <c r="G3" s="197"/>
      <c r="H3" s="197"/>
      <c r="I3" s="196" t="s">
        <v>166</v>
      </c>
      <c r="J3" s="197"/>
      <c r="K3" s="197"/>
      <c r="L3" s="196" t="s">
        <v>167</v>
      </c>
      <c r="M3" s="197"/>
      <c r="N3" s="197"/>
    </row>
    <row r="4" spans="1:14" ht="39" customHeight="1">
      <c r="A4" s="201"/>
      <c r="B4" s="202"/>
      <c r="C4" s="62" t="s">
        <v>156</v>
      </c>
      <c r="D4" s="62" t="s">
        <v>0</v>
      </c>
      <c r="E4" s="63" t="s">
        <v>1</v>
      </c>
      <c r="F4" s="62" t="s">
        <v>156</v>
      </c>
      <c r="G4" s="62" t="s">
        <v>0</v>
      </c>
      <c r="H4" s="63" t="s">
        <v>1</v>
      </c>
      <c r="I4" s="62" t="s">
        <v>156</v>
      </c>
      <c r="J4" s="62" t="s">
        <v>0</v>
      </c>
      <c r="K4" s="63" t="s">
        <v>1</v>
      </c>
      <c r="L4" s="62" t="s">
        <v>156</v>
      </c>
      <c r="M4" s="62" t="s">
        <v>0</v>
      </c>
      <c r="N4" s="63" t="s">
        <v>1</v>
      </c>
    </row>
    <row r="5" spans="1:14" ht="12.75">
      <c r="A5" s="64" t="s">
        <v>188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2.75">
      <c r="A6" s="67"/>
      <c r="B6" s="65" t="s">
        <v>16</v>
      </c>
      <c r="C6" s="66">
        <v>1990</v>
      </c>
      <c r="D6" s="66">
        <v>2379</v>
      </c>
      <c r="E6" s="66">
        <v>2110</v>
      </c>
      <c r="F6" s="66"/>
      <c r="G6" s="66"/>
      <c r="H6" s="66"/>
      <c r="I6" s="66"/>
      <c r="J6" s="66"/>
      <c r="K6" s="66"/>
      <c r="L6" s="66">
        <f aca="true" t="shared" si="0" ref="L6:N9">SUM(C6+F6+I6)</f>
        <v>1990</v>
      </c>
      <c r="M6" s="66">
        <f t="shared" si="0"/>
        <v>2379</v>
      </c>
      <c r="N6" s="66">
        <f t="shared" si="0"/>
        <v>2110</v>
      </c>
    </row>
    <row r="7" spans="1:14" ht="12.75">
      <c r="A7" s="67"/>
      <c r="B7" s="65" t="s">
        <v>189</v>
      </c>
      <c r="C7" s="66">
        <v>440</v>
      </c>
      <c r="D7" s="66">
        <v>452</v>
      </c>
      <c r="E7" s="66">
        <v>452</v>
      </c>
      <c r="F7" s="66"/>
      <c r="G7" s="66"/>
      <c r="H7" s="66"/>
      <c r="I7" s="66"/>
      <c r="J7" s="66"/>
      <c r="K7" s="66"/>
      <c r="L7" s="66">
        <f t="shared" si="0"/>
        <v>440</v>
      </c>
      <c r="M7" s="66">
        <f t="shared" si="0"/>
        <v>452</v>
      </c>
      <c r="N7" s="66">
        <f t="shared" si="0"/>
        <v>452</v>
      </c>
    </row>
    <row r="8" spans="1:14" ht="12.75">
      <c r="A8" s="67"/>
      <c r="B8" s="65" t="s">
        <v>190</v>
      </c>
      <c r="C8" s="66">
        <v>1270</v>
      </c>
      <c r="D8" s="66">
        <v>1754</v>
      </c>
      <c r="E8" s="66">
        <v>1254</v>
      </c>
      <c r="F8" s="66"/>
      <c r="G8" s="66"/>
      <c r="H8" s="66"/>
      <c r="I8" s="66"/>
      <c r="J8" s="66"/>
      <c r="K8" s="66"/>
      <c r="L8" s="66">
        <f t="shared" si="0"/>
        <v>1270</v>
      </c>
      <c r="M8" s="66">
        <f t="shared" si="0"/>
        <v>1754</v>
      </c>
      <c r="N8" s="66">
        <f t="shared" si="0"/>
        <v>1254</v>
      </c>
    </row>
    <row r="9" spans="1:14" ht="12.75">
      <c r="A9" s="67"/>
      <c r="B9" s="65" t="s">
        <v>191</v>
      </c>
      <c r="C9" s="66">
        <v>0</v>
      </c>
      <c r="D9" s="66"/>
      <c r="E9" s="66"/>
      <c r="F9" s="66"/>
      <c r="G9" s="66"/>
      <c r="H9" s="66"/>
      <c r="I9" s="66"/>
      <c r="J9" s="66"/>
      <c r="K9" s="66"/>
      <c r="L9" s="66">
        <f t="shared" si="0"/>
        <v>0</v>
      </c>
      <c r="M9" s="66">
        <f t="shared" si="0"/>
        <v>0</v>
      </c>
      <c r="N9" s="66">
        <f t="shared" si="0"/>
        <v>0</v>
      </c>
    </row>
    <row r="10" spans="1:14" ht="12.75">
      <c r="A10" s="67"/>
      <c r="B10" s="65" t="s">
        <v>192</v>
      </c>
      <c r="C10" s="66">
        <v>0</v>
      </c>
      <c r="D10" s="66">
        <v>0</v>
      </c>
      <c r="E10" s="66">
        <v>0</v>
      </c>
      <c r="F10" s="66">
        <v>1307</v>
      </c>
      <c r="G10" s="66">
        <v>80</v>
      </c>
      <c r="H10" s="66">
        <v>80</v>
      </c>
      <c r="I10" s="66"/>
      <c r="J10" s="66"/>
      <c r="K10" s="66"/>
      <c r="L10" s="66">
        <f aca="true" t="shared" si="1" ref="L10:N12">SUM(C10+F10+I10)</f>
        <v>1307</v>
      </c>
      <c r="M10" s="66">
        <f t="shared" si="1"/>
        <v>80</v>
      </c>
      <c r="N10" s="66">
        <f t="shared" si="1"/>
        <v>80</v>
      </c>
    </row>
    <row r="11" spans="1:14" ht="12.75">
      <c r="A11" s="67"/>
      <c r="B11" s="65" t="s">
        <v>193</v>
      </c>
      <c r="C11" s="66">
        <v>0</v>
      </c>
      <c r="D11" s="66">
        <v>0</v>
      </c>
      <c r="E11" s="66">
        <v>0</v>
      </c>
      <c r="F11" s="66">
        <v>554</v>
      </c>
      <c r="G11" s="66">
        <v>0</v>
      </c>
      <c r="H11" s="66">
        <v>0</v>
      </c>
      <c r="I11" s="66"/>
      <c r="J11" s="66"/>
      <c r="K11" s="66"/>
      <c r="L11" s="66">
        <f t="shared" si="1"/>
        <v>554</v>
      </c>
      <c r="M11" s="66">
        <f t="shared" si="1"/>
        <v>0</v>
      </c>
      <c r="N11" s="66">
        <f t="shared" si="1"/>
        <v>0</v>
      </c>
    </row>
    <row r="12" spans="1:14" ht="12.75">
      <c r="A12" s="67"/>
      <c r="B12" s="65" t="s">
        <v>194</v>
      </c>
      <c r="C12" s="66">
        <v>0</v>
      </c>
      <c r="D12" s="66"/>
      <c r="E12" s="66"/>
      <c r="F12" s="66"/>
      <c r="G12" s="66"/>
      <c r="H12" s="66"/>
      <c r="I12" s="66"/>
      <c r="J12" s="66"/>
      <c r="K12" s="66"/>
      <c r="L12" s="66">
        <f t="shared" si="1"/>
        <v>0</v>
      </c>
      <c r="M12" s="66">
        <f t="shared" si="1"/>
        <v>0</v>
      </c>
      <c r="N12" s="66">
        <f t="shared" si="1"/>
        <v>0</v>
      </c>
    </row>
    <row r="13" spans="1:14" ht="12.75">
      <c r="A13" s="67"/>
      <c r="B13" s="65" t="s">
        <v>282</v>
      </c>
      <c r="C13" s="66"/>
      <c r="D13" s="66">
        <v>0</v>
      </c>
      <c r="E13" s="66">
        <v>0</v>
      </c>
      <c r="F13" s="66">
        <v>0</v>
      </c>
      <c r="G13" s="66">
        <v>2700</v>
      </c>
      <c r="H13" s="66">
        <v>2700</v>
      </c>
      <c r="I13" s="66"/>
      <c r="J13" s="66"/>
      <c r="K13" s="66"/>
      <c r="L13" s="66"/>
      <c r="M13" s="66">
        <f aca="true" t="shared" si="2" ref="M13:N15">SUM(D13+G13+J13)</f>
        <v>2700</v>
      </c>
      <c r="N13" s="66">
        <f t="shared" si="2"/>
        <v>2700</v>
      </c>
    </row>
    <row r="14" spans="1:14" ht="12.75">
      <c r="A14" s="67"/>
      <c r="B14" s="68" t="s">
        <v>195</v>
      </c>
      <c r="C14" s="69">
        <v>0</v>
      </c>
      <c r="D14" s="69">
        <v>0</v>
      </c>
      <c r="E14" s="69">
        <v>0</v>
      </c>
      <c r="F14" s="69"/>
      <c r="G14" s="69"/>
      <c r="H14" s="69"/>
      <c r="I14" s="69"/>
      <c r="J14" s="69"/>
      <c r="K14" s="69"/>
      <c r="L14" s="69">
        <f>SUM(C14+F14+I14)</f>
        <v>0</v>
      </c>
      <c r="M14" s="69">
        <f t="shared" si="2"/>
        <v>0</v>
      </c>
      <c r="N14" s="69">
        <f t="shared" si="2"/>
        <v>0</v>
      </c>
    </row>
    <row r="15" spans="1:14" ht="12.75">
      <c r="A15" s="67"/>
      <c r="B15" s="65" t="s">
        <v>172</v>
      </c>
      <c r="C15" s="66">
        <f aca="true" t="shared" si="3" ref="C15:K15">SUM(C6:C14)</f>
        <v>3700</v>
      </c>
      <c r="D15" s="66">
        <f>SUM(D6:D14)</f>
        <v>4585</v>
      </c>
      <c r="E15" s="66">
        <f>SUM(E6:E14)</f>
        <v>3816</v>
      </c>
      <c r="F15" s="66">
        <f>SUM(F5:F14)</f>
        <v>1861</v>
      </c>
      <c r="G15" s="66">
        <f t="shared" si="3"/>
        <v>2780</v>
      </c>
      <c r="H15" s="66">
        <f t="shared" si="3"/>
        <v>2780</v>
      </c>
      <c r="I15" s="66">
        <f t="shared" si="3"/>
        <v>0</v>
      </c>
      <c r="J15" s="66">
        <f t="shared" si="3"/>
        <v>0</v>
      </c>
      <c r="K15" s="66">
        <f t="shared" si="3"/>
        <v>0</v>
      </c>
      <c r="L15" s="66">
        <f>SUM(C15+F15+I15)</f>
        <v>5561</v>
      </c>
      <c r="M15" s="66">
        <f t="shared" si="2"/>
        <v>7365</v>
      </c>
      <c r="N15" s="66">
        <f t="shared" si="2"/>
        <v>6596</v>
      </c>
    </row>
    <row r="16" spans="1:14" ht="12.75">
      <c r="A16" s="67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2.75">
      <c r="A17" s="64" t="s">
        <v>196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2.75">
      <c r="A18" s="67"/>
      <c r="B18" s="68" t="s">
        <v>190</v>
      </c>
      <c r="C18" s="69">
        <v>602</v>
      </c>
      <c r="D18" s="69">
        <v>602</v>
      </c>
      <c r="E18" s="69">
        <v>153</v>
      </c>
      <c r="F18" s="69"/>
      <c r="G18" s="69"/>
      <c r="H18" s="69"/>
      <c r="I18" s="69"/>
      <c r="J18" s="69"/>
      <c r="K18" s="69"/>
      <c r="L18" s="69">
        <f aca="true" t="shared" si="4" ref="L18:N19">SUM(C18+F18+I18)</f>
        <v>602</v>
      </c>
      <c r="M18" s="69">
        <f t="shared" si="4"/>
        <v>602</v>
      </c>
      <c r="N18" s="69">
        <f t="shared" si="4"/>
        <v>153</v>
      </c>
    </row>
    <row r="19" spans="1:14" ht="12.75">
      <c r="A19" s="67"/>
      <c r="B19" s="65" t="s">
        <v>197</v>
      </c>
      <c r="C19" s="66">
        <f>SUM(C18)</f>
        <v>602</v>
      </c>
      <c r="D19" s="66">
        <f aca="true" t="shared" si="5" ref="D19:K19">SUM(D18)</f>
        <v>602</v>
      </c>
      <c r="E19" s="66">
        <f t="shared" si="5"/>
        <v>153</v>
      </c>
      <c r="F19" s="66">
        <f t="shared" si="5"/>
        <v>0</v>
      </c>
      <c r="G19" s="66">
        <f t="shared" si="5"/>
        <v>0</v>
      </c>
      <c r="H19" s="66">
        <f t="shared" si="5"/>
        <v>0</v>
      </c>
      <c r="I19" s="66">
        <f t="shared" si="5"/>
        <v>0</v>
      </c>
      <c r="J19" s="66">
        <f t="shared" si="5"/>
        <v>0</v>
      </c>
      <c r="K19" s="66">
        <f t="shared" si="5"/>
        <v>0</v>
      </c>
      <c r="L19" s="66">
        <f t="shared" si="4"/>
        <v>602</v>
      </c>
      <c r="M19" s="66">
        <f t="shared" si="4"/>
        <v>602</v>
      </c>
      <c r="N19" s="66">
        <f t="shared" si="4"/>
        <v>153</v>
      </c>
    </row>
    <row r="20" spans="1:14" ht="12.75">
      <c r="A20" s="67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2.75">
      <c r="A21" s="64" t="s">
        <v>304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s="8" customFormat="1" ht="12.75">
      <c r="A22" s="170"/>
      <c r="B22" s="171" t="s">
        <v>157</v>
      </c>
      <c r="C22" s="172"/>
      <c r="D22" s="172">
        <v>444</v>
      </c>
      <c r="E22" s="172">
        <v>444</v>
      </c>
      <c r="F22" s="172"/>
      <c r="G22" s="172"/>
      <c r="H22" s="172"/>
      <c r="I22" s="172"/>
      <c r="J22" s="172"/>
      <c r="K22" s="172"/>
      <c r="L22" s="172"/>
      <c r="M22" s="172">
        <v>444</v>
      </c>
      <c r="N22" s="172">
        <v>444</v>
      </c>
    </row>
    <row r="23" spans="1:14" ht="12.75">
      <c r="A23" s="67"/>
      <c r="B23" s="68" t="s">
        <v>305</v>
      </c>
      <c r="C23" s="69">
        <v>0</v>
      </c>
      <c r="D23" s="69">
        <v>50</v>
      </c>
      <c r="E23" s="69">
        <v>50</v>
      </c>
      <c r="F23" s="69"/>
      <c r="G23" s="69"/>
      <c r="H23" s="69"/>
      <c r="I23" s="69"/>
      <c r="J23" s="69"/>
      <c r="K23" s="69"/>
      <c r="L23" s="69">
        <f>SUM(C23+F23+I23)</f>
        <v>0</v>
      </c>
      <c r="M23" s="69">
        <f>SUM(D23+G23+J23)</f>
        <v>50</v>
      </c>
      <c r="N23" s="69">
        <f>SUM(E23+H23+K23)</f>
        <v>50</v>
      </c>
    </row>
    <row r="24" spans="1:14" ht="12.75">
      <c r="A24" s="67"/>
      <c r="B24" s="65" t="s">
        <v>306</v>
      </c>
      <c r="C24" s="66">
        <f>SUM(C23)</f>
        <v>0</v>
      </c>
      <c r="D24" s="66">
        <f>SUM(D22:D23)</f>
        <v>494</v>
      </c>
      <c r="E24" s="66">
        <f>SUM(E22:E23)</f>
        <v>494</v>
      </c>
      <c r="F24" s="66">
        <f aca="true" t="shared" si="6" ref="F24:K24">SUM(F23)</f>
        <v>0</v>
      </c>
      <c r="G24" s="66">
        <f t="shared" si="6"/>
        <v>0</v>
      </c>
      <c r="H24" s="66">
        <f t="shared" si="6"/>
        <v>0</v>
      </c>
      <c r="I24" s="66">
        <f t="shared" si="6"/>
        <v>0</v>
      </c>
      <c r="J24" s="66">
        <f t="shared" si="6"/>
        <v>0</v>
      </c>
      <c r="K24" s="66">
        <f t="shared" si="6"/>
        <v>0</v>
      </c>
      <c r="L24" s="66">
        <f>SUM(C24+F24+I24)</f>
        <v>0</v>
      </c>
      <c r="M24" s="66">
        <f>SUM(M22:M23)</f>
        <v>494</v>
      </c>
      <c r="N24" s="66">
        <f>SUM(N22:N23)</f>
        <v>494</v>
      </c>
    </row>
    <row r="25" spans="1:14" ht="12.75">
      <c r="A25" s="67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2.75">
      <c r="A26" s="64" t="s">
        <v>198</v>
      </c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12.75">
      <c r="A27" s="67"/>
      <c r="B27" s="65" t="s">
        <v>16</v>
      </c>
      <c r="C27" s="66">
        <v>7150</v>
      </c>
      <c r="D27" s="66">
        <v>10478</v>
      </c>
      <c r="E27" s="66">
        <v>8756</v>
      </c>
      <c r="F27" s="66"/>
      <c r="G27" s="66"/>
      <c r="H27" s="66"/>
      <c r="I27" s="66"/>
      <c r="J27" s="66"/>
      <c r="K27" s="66"/>
      <c r="L27" s="66">
        <f aca="true" t="shared" si="7" ref="L27:N31">SUM(C27+F27+I27)</f>
        <v>7150</v>
      </c>
      <c r="M27" s="66">
        <f t="shared" si="7"/>
        <v>10478</v>
      </c>
      <c r="N27" s="66">
        <f t="shared" si="7"/>
        <v>8756</v>
      </c>
    </row>
    <row r="28" spans="1:14" ht="12.75">
      <c r="A28" s="67"/>
      <c r="B28" s="65" t="s">
        <v>189</v>
      </c>
      <c r="C28" s="66">
        <v>965</v>
      </c>
      <c r="D28" s="66">
        <v>1179</v>
      </c>
      <c r="E28" s="66">
        <v>1179</v>
      </c>
      <c r="F28" s="66"/>
      <c r="G28" s="66"/>
      <c r="H28" s="66"/>
      <c r="I28" s="66"/>
      <c r="J28" s="66"/>
      <c r="K28" s="66"/>
      <c r="L28" s="66">
        <f t="shared" si="7"/>
        <v>965</v>
      </c>
      <c r="M28" s="66">
        <f t="shared" si="7"/>
        <v>1179</v>
      </c>
      <c r="N28" s="66">
        <f t="shared" si="7"/>
        <v>1179</v>
      </c>
    </row>
    <row r="29" spans="1:14" ht="12.75">
      <c r="A29" s="67"/>
      <c r="B29" s="65" t="s">
        <v>190</v>
      </c>
      <c r="C29" s="66">
        <v>1306</v>
      </c>
      <c r="D29" s="66">
        <v>1773</v>
      </c>
      <c r="E29" s="66">
        <v>1073</v>
      </c>
      <c r="F29" s="66"/>
      <c r="G29" s="66"/>
      <c r="H29" s="66"/>
      <c r="I29" s="66"/>
      <c r="J29" s="66"/>
      <c r="K29" s="66"/>
      <c r="L29" s="66">
        <f t="shared" si="7"/>
        <v>1306</v>
      </c>
      <c r="M29" s="66">
        <f t="shared" si="7"/>
        <v>1773</v>
      </c>
      <c r="N29" s="66">
        <f t="shared" si="7"/>
        <v>1073</v>
      </c>
    </row>
    <row r="30" spans="1:14" ht="12.75">
      <c r="A30" s="67"/>
      <c r="B30" s="76" t="s">
        <v>199</v>
      </c>
      <c r="C30" s="77"/>
      <c r="D30" s="69">
        <v>80</v>
      </c>
      <c r="E30" s="69">
        <v>80</v>
      </c>
      <c r="F30" s="69"/>
      <c r="G30" s="69"/>
      <c r="H30" s="69"/>
      <c r="I30" s="69"/>
      <c r="J30" s="69"/>
      <c r="K30" s="69"/>
      <c r="L30" s="69">
        <f t="shared" si="7"/>
        <v>0</v>
      </c>
      <c r="M30" s="69">
        <f t="shared" si="7"/>
        <v>80</v>
      </c>
      <c r="N30" s="69">
        <f t="shared" si="7"/>
        <v>80</v>
      </c>
    </row>
    <row r="31" spans="1:14" ht="12.75">
      <c r="A31" s="67"/>
      <c r="B31" s="65" t="s">
        <v>200</v>
      </c>
      <c r="C31" s="66">
        <f>SUM(C27:C30)</f>
        <v>9421</v>
      </c>
      <c r="D31" s="66">
        <f>SUM(D27:D30)</f>
        <v>13510</v>
      </c>
      <c r="E31" s="66">
        <f>SUM(E27:E30)</f>
        <v>11088</v>
      </c>
      <c r="F31" s="66">
        <f aca="true" t="shared" si="8" ref="F31:K31">SUM(F27:F29)</f>
        <v>0</v>
      </c>
      <c r="G31" s="66">
        <f t="shared" si="8"/>
        <v>0</v>
      </c>
      <c r="H31" s="66">
        <f t="shared" si="8"/>
        <v>0</v>
      </c>
      <c r="I31" s="66">
        <f t="shared" si="8"/>
        <v>0</v>
      </c>
      <c r="J31" s="66">
        <f t="shared" si="8"/>
        <v>0</v>
      </c>
      <c r="K31" s="66">
        <f t="shared" si="8"/>
        <v>0</v>
      </c>
      <c r="L31" s="66">
        <f t="shared" si="7"/>
        <v>9421</v>
      </c>
      <c r="M31" s="66">
        <f t="shared" si="7"/>
        <v>13510</v>
      </c>
      <c r="N31" s="66">
        <f t="shared" si="7"/>
        <v>11088</v>
      </c>
    </row>
    <row r="32" spans="1:14" ht="12.75">
      <c r="A32" s="67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2.75">
      <c r="A33" s="64" t="s">
        <v>201</v>
      </c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12.75">
      <c r="A34" s="67"/>
      <c r="B34" s="68" t="s">
        <v>190</v>
      </c>
      <c r="C34" s="69">
        <v>429</v>
      </c>
      <c r="D34" s="69">
        <v>429</v>
      </c>
      <c r="E34" s="69">
        <v>14</v>
      </c>
      <c r="F34" s="69"/>
      <c r="G34" s="69"/>
      <c r="H34" s="69"/>
      <c r="I34" s="69"/>
      <c r="J34" s="69"/>
      <c r="K34" s="69"/>
      <c r="L34" s="69">
        <f aca="true" t="shared" si="9" ref="L34:N35">SUM(C34+F34+I34)</f>
        <v>429</v>
      </c>
      <c r="M34" s="69">
        <f t="shared" si="9"/>
        <v>429</v>
      </c>
      <c r="N34" s="69">
        <f t="shared" si="9"/>
        <v>14</v>
      </c>
    </row>
    <row r="35" spans="1:14" ht="12.75">
      <c r="A35" s="67"/>
      <c r="B35" s="65" t="s">
        <v>202</v>
      </c>
      <c r="C35" s="66">
        <f>SUM(C34)</f>
        <v>429</v>
      </c>
      <c r="D35" s="66">
        <f aca="true" t="shared" si="10" ref="D35:K35">SUM(D34)</f>
        <v>429</v>
      </c>
      <c r="E35" s="66">
        <f t="shared" si="10"/>
        <v>14</v>
      </c>
      <c r="F35" s="66">
        <f t="shared" si="10"/>
        <v>0</v>
      </c>
      <c r="G35" s="66">
        <f t="shared" si="10"/>
        <v>0</v>
      </c>
      <c r="H35" s="66">
        <f t="shared" si="10"/>
        <v>0</v>
      </c>
      <c r="I35" s="66">
        <f t="shared" si="10"/>
        <v>0</v>
      </c>
      <c r="J35" s="66">
        <f t="shared" si="10"/>
        <v>0</v>
      </c>
      <c r="K35" s="66">
        <f t="shared" si="10"/>
        <v>0</v>
      </c>
      <c r="L35" s="66">
        <f t="shared" si="9"/>
        <v>429</v>
      </c>
      <c r="M35" s="66">
        <f t="shared" si="9"/>
        <v>429</v>
      </c>
      <c r="N35" s="66">
        <f t="shared" si="9"/>
        <v>14</v>
      </c>
    </row>
    <row r="36" spans="1:14" ht="11.25" customHeight="1">
      <c r="A36" s="67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2.75">
      <c r="A37" s="64" t="s">
        <v>203</v>
      </c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ht="14.25" customHeight="1">
      <c r="A38" s="67"/>
      <c r="B38" s="68" t="s">
        <v>190</v>
      </c>
      <c r="C38" s="69">
        <v>1248</v>
      </c>
      <c r="D38" s="69">
        <v>604</v>
      </c>
      <c r="E38" s="69">
        <v>304</v>
      </c>
      <c r="F38" s="69"/>
      <c r="G38" s="69"/>
      <c r="H38" s="69"/>
      <c r="I38" s="69"/>
      <c r="J38" s="69"/>
      <c r="K38" s="69"/>
      <c r="L38" s="69">
        <f aca="true" t="shared" si="11" ref="L38:N39">SUM(C38+F38+I38)</f>
        <v>1248</v>
      </c>
      <c r="M38" s="69">
        <f t="shared" si="11"/>
        <v>604</v>
      </c>
      <c r="N38" s="69">
        <f t="shared" si="11"/>
        <v>304</v>
      </c>
    </row>
    <row r="39" spans="1:14" ht="11.25" customHeight="1">
      <c r="A39" s="67"/>
      <c r="B39" s="65" t="s">
        <v>204</v>
      </c>
      <c r="C39" s="66">
        <f>SUM(C38)</f>
        <v>1248</v>
      </c>
      <c r="D39" s="66">
        <f aca="true" t="shared" si="12" ref="D39:K39">SUM(D38)</f>
        <v>604</v>
      </c>
      <c r="E39" s="66">
        <f t="shared" si="12"/>
        <v>304</v>
      </c>
      <c r="F39" s="66">
        <f t="shared" si="12"/>
        <v>0</v>
      </c>
      <c r="G39" s="66">
        <f t="shared" si="12"/>
        <v>0</v>
      </c>
      <c r="H39" s="66">
        <f t="shared" si="12"/>
        <v>0</v>
      </c>
      <c r="I39" s="66">
        <f t="shared" si="12"/>
        <v>0</v>
      </c>
      <c r="J39" s="66">
        <f t="shared" si="12"/>
        <v>0</v>
      </c>
      <c r="K39" s="66">
        <f t="shared" si="12"/>
        <v>0</v>
      </c>
      <c r="L39" s="66">
        <f t="shared" si="11"/>
        <v>1248</v>
      </c>
      <c r="M39" s="66">
        <f t="shared" si="11"/>
        <v>604</v>
      </c>
      <c r="N39" s="66">
        <f t="shared" si="11"/>
        <v>304</v>
      </c>
    </row>
    <row r="40" spans="1:14" ht="12.75" customHeight="1">
      <c r="A40" s="67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5.75" customHeight="1">
      <c r="A41" s="64" t="s">
        <v>205</v>
      </c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ht="11.25" customHeight="1">
      <c r="A42" s="67"/>
      <c r="B42" s="68" t="s">
        <v>190</v>
      </c>
      <c r="C42" s="69">
        <v>653</v>
      </c>
      <c r="D42" s="69">
        <v>653</v>
      </c>
      <c r="E42" s="69">
        <v>0</v>
      </c>
      <c r="F42" s="69"/>
      <c r="G42" s="69"/>
      <c r="H42" s="69"/>
      <c r="I42" s="69"/>
      <c r="J42" s="69"/>
      <c r="K42" s="69"/>
      <c r="L42" s="69">
        <f aca="true" t="shared" si="13" ref="L42:N43">SUM(C42+F42+I42)</f>
        <v>653</v>
      </c>
      <c r="M42" s="69">
        <f t="shared" si="13"/>
        <v>653</v>
      </c>
      <c r="N42" s="69">
        <f t="shared" si="13"/>
        <v>0</v>
      </c>
    </row>
    <row r="43" spans="1:14" ht="14.25" customHeight="1">
      <c r="A43" s="67"/>
      <c r="B43" s="65" t="s">
        <v>206</v>
      </c>
      <c r="C43" s="66">
        <f>SUM(C42)</f>
        <v>653</v>
      </c>
      <c r="D43" s="66">
        <f aca="true" t="shared" si="14" ref="D43:K43">SUM(D42)</f>
        <v>653</v>
      </c>
      <c r="E43" s="66">
        <f t="shared" si="14"/>
        <v>0</v>
      </c>
      <c r="F43" s="66">
        <f t="shared" si="14"/>
        <v>0</v>
      </c>
      <c r="G43" s="66">
        <f t="shared" si="14"/>
        <v>0</v>
      </c>
      <c r="H43" s="66">
        <f t="shared" si="14"/>
        <v>0</v>
      </c>
      <c r="I43" s="66">
        <f t="shared" si="14"/>
        <v>0</v>
      </c>
      <c r="J43" s="66">
        <f t="shared" si="14"/>
        <v>0</v>
      </c>
      <c r="K43" s="66">
        <f t="shared" si="14"/>
        <v>0</v>
      </c>
      <c r="L43" s="66">
        <f t="shared" si="13"/>
        <v>653</v>
      </c>
      <c r="M43" s="66">
        <f t="shared" si="13"/>
        <v>653</v>
      </c>
      <c r="N43" s="66">
        <f t="shared" si="13"/>
        <v>0</v>
      </c>
    </row>
    <row r="44" spans="1:14" ht="15" customHeight="1">
      <c r="A44" s="67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2.75">
      <c r="A45" s="64" t="s">
        <v>207</v>
      </c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2.75">
      <c r="A46" s="67"/>
      <c r="B46" s="68" t="s">
        <v>190</v>
      </c>
      <c r="C46" s="69">
        <v>506</v>
      </c>
      <c r="D46" s="69">
        <v>292</v>
      </c>
      <c r="E46" s="69">
        <v>96</v>
      </c>
      <c r="F46" s="69"/>
      <c r="G46" s="69"/>
      <c r="H46" s="69"/>
      <c r="I46" s="69"/>
      <c r="J46" s="69"/>
      <c r="K46" s="69"/>
      <c r="L46" s="69">
        <f aca="true" t="shared" si="15" ref="L46:N47">SUM(C46+F46+I46)</f>
        <v>506</v>
      </c>
      <c r="M46" s="69">
        <f t="shared" si="15"/>
        <v>292</v>
      </c>
      <c r="N46" s="69">
        <f t="shared" si="15"/>
        <v>96</v>
      </c>
    </row>
    <row r="47" spans="1:14" ht="12.75">
      <c r="A47" s="67"/>
      <c r="B47" s="65" t="s">
        <v>180</v>
      </c>
      <c r="C47" s="66">
        <f aca="true" t="shared" si="16" ref="C47:K47">SUM(C46:C46)</f>
        <v>506</v>
      </c>
      <c r="D47" s="66">
        <f t="shared" si="16"/>
        <v>292</v>
      </c>
      <c r="E47" s="66">
        <f t="shared" si="16"/>
        <v>96</v>
      </c>
      <c r="F47" s="66">
        <f t="shared" si="16"/>
        <v>0</v>
      </c>
      <c r="G47" s="66">
        <f t="shared" si="16"/>
        <v>0</v>
      </c>
      <c r="H47" s="66">
        <f t="shared" si="16"/>
        <v>0</v>
      </c>
      <c r="I47" s="66">
        <f t="shared" si="16"/>
        <v>0</v>
      </c>
      <c r="J47" s="66">
        <f t="shared" si="16"/>
        <v>0</v>
      </c>
      <c r="K47" s="66">
        <f t="shared" si="16"/>
        <v>0</v>
      </c>
      <c r="L47" s="66">
        <f t="shared" si="15"/>
        <v>506</v>
      </c>
      <c r="M47" s="66">
        <f t="shared" si="15"/>
        <v>292</v>
      </c>
      <c r="N47" s="66">
        <f t="shared" si="15"/>
        <v>96</v>
      </c>
    </row>
    <row r="48" spans="1:14" ht="12.75">
      <c r="A48" s="67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2.75">
      <c r="A49" s="64" t="s">
        <v>307</v>
      </c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ht="12.75">
      <c r="A50" s="64"/>
      <c r="B50" s="65" t="s">
        <v>16</v>
      </c>
      <c r="C50" s="78">
        <v>610</v>
      </c>
      <c r="D50" s="78">
        <v>0</v>
      </c>
      <c r="E50" s="78">
        <v>0</v>
      </c>
      <c r="F50" s="71"/>
      <c r="G50" s="71"/>
      <c r="H50" s="71"/>
      <c r="I50" s="71"/>
      <c r="J50" s="71"/>
      <c r="K50" s="71"/>
      <c r="L50" s="66">
        <f aca="true" t="shared" si="17" ref="L50:N51">SUM(C50+F50+I50)</f>
        <v>610</v>
      </c>
      <c r="M50" s="66">
        <f t="shared" si="17"/>
        <v>0</v>
      </c>
      <c r="N50" s="66">
        <f t="shared" si="17"/>
        <v>0</v>
      </c>
    </row>
    <row r="51" spans="1:14" ht="12.75">
      <c r="A51" s="64"/>
      <c r="B51" s="65" t="s">
        <v>189</v>
      </c>
      <c r="C51" s="78">
        <v>165</v>
      </c>
      <c r="D51" s="78">
        <v>0</v>
      </c>
      <c r="E51" s="78">
        <v>0</v>
      </c>
      <c r="F51" s="71"/>
      <c r="G51" s="71"/>
      <c r="H51" s="71"/>
      <c r="I51" s="71"/>
      <c r="J51" s="71"/>
      <c r="K51" s="71"/>
      <c r="L51" s="66">
        <f t="shared" si="17"/>
        <v>165</v>
      </c>
      <c r="M51" s="66">
        <f t="shared" si="17"/>
        <v>0</v>
      </c>
      <c r="N51" s="66">
        <f t="shared" si="17"/>
        <v>0</v>
      </c>
    </row>
    <row r="52" spans="1:14" ht="12.75">
      <c r="A52" s="64"/>
      <c r="B52" s="65" t="s">
        <v>308</v>
      </c>
      <c r="C52" s="78"/>
      <c r="D52" s="78">
        <v>89</v>
      </c>
      <c r="E52" s="78">
        <v>89</v>
      </c>
      <c r="F52" s="71"/>
      <c r="G52" s="71"/>
      <c r="H52" s="71"/>
      <c r="I52" s="71"/>
      <c r="J52" s="71"/>
      <c r="K52" s="71"/>
      <c r="L52" s="66"/>
      <c r="M52" s="66">
        <v>89</v>
      </c>
      <c r="N52" s="66">
        <v>89</v>
      </c>
    </row>
    <row r="53" spans="1:14" ht="12.75">
      <c r="A53" s="64"/>
      <c r="B53" s="65" t="s">
        <v>27</v>
      </c>
      <c r="C53" s="78"/>
      <c r="D53" s="78">
        <v>350</v>
      </c>
      <c r="E53" s="78">
        <v>350</v>
      </c>
      <c r="F53" s="71"/>
      <c r="G53" s="71"/>
      <c r="H53" s="71"/>
      <c r="I53" s="71"/>
      <c r="J53" s="71"/>
      <c r="K53" s="71"/>
      <c r="L53" s="66"/>
      <c r="M53" s="66">
        <v>350</v>
      </c>
      <c r="N53" s="66">
        <v>350</v>
      </c>
    </row>
    <row r="54" spans="1:14" ht="12.75">
      <c r="A54" s="67"/>
      <c r="B54" s="68" t="s">
        <v>190</v>
      </c>
      <c r="C54" s="69">
        <v>425</v>
      </c>
      <c r="D54" s="69">
        <v>327</v>
      </c>
      <c r="E54" s="69">
        <v>327</v>
      </c>
      <c r="F54" s="69"/>
      <c r="G54" s="69"/>
      <c r="H54" s="69"/>
      <c r="I54" s="69"/>
      <c r="J54" s="69"/>
      <c r="K54" s="69"/>
      <c r="L54" s="69">
        <f>SUM(C54+F54+I54)</f>
        <v>425</v>
      </c>
      <c r="M54" s="69">
        <f>SUM(D54+G54+J54)</f>
        <v>327</v>
      </c>
      <c r="N54" s="69">
        <f>SUM(E54+H54+K54)</f>
        <v>327</v>
      </c>
    </row>
    <row r="55" spans="1:14" ht="12.75">
      <c r="A55" s="67"/>
      <c r="B55" s="65" t="s">
        <v>310</v>
      </c>
      <c r="C55" s="66">
        <f>SUM(C50:C54)</f>
        <v>1200</v>
      </c>
      <c r="D55" s="66">
        <f>SUM(D50:D54)</f>
        <v>766</v>
      </c>
      <c r="E55" s="66">
        <f aca="true" t="shared" si="18" ref="E55:N55">SUM(E50:E54)</f>
        <v>766</v>
      </c>
      <c r="F55" s="66">
        <f t="shared" si="18"/>
        <v>0</v>
      </c>
      <c r="G55" s="66">
        <f t="shared" si="18"/>
        <v>0</v>
      </c>
      <c r="H55" s="66">
        <f t="shared" si="18"/>
        <v>0</v>
      </c>
      <c r="I55" s="66">
        <f t="shared" si="18"/>
        <v>0</v>
      </c>
      <c r="J55" s="66">
        <f t="shared" si="18"/>
        <v>0</v>
      </c>
      <c r="K55" s="66">
        <f t="shared" si="18"/>
        <v>0</v>
      </c>
      <c r="L55" s="66">
        <f t="shared" si="18"/>
        <v>1200</v>
      </c>
      <c r="M55" s="66">
        <f t="shared" si="18"/>
        <v>766</v>
      </c>
      <c r="N55" s="66">
        <f t="shared" si="18"/>
        <v>766</v>
      </c>
    </row>
    <row r="56" spans="1:14" ht="12.75">
      <c r="A56" s="154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</row>
    <row r="57" spans="1:14" ht="12.75">
      <c r="A57" s="156"/>
      <c r="B57" s="156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spans="1:14" ht="12.75">
      <c r="A58" s="156"/>
      <c r="B58" s="156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1:14" ht="12.75">
      <c r="A59" s="156"/>
      <c r="B59" s="156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1:14" ht="12.75">
      <c r="A60" s="156"/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1:14" ht="12.75">
      <c r="A61" s="156"/>
      <c r="B61" s="156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1:14" ht="12.75">
      <c r="A62" s="158"/>
      <c r="B62" s="158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39" t="s">
        <v>187</v>
      </c>
    </row>
    <row r="63" spans="1:14" ht="12.75">
      <c r="A63" s="199" t="s">
        <v>163</v>
      </c>
      <c r="B63" s="200"/>
      <c r="C63" s="196" t="s">
        <v>164</v>
      </c>
      <c r="D63" s="197"/>
      <c r="E63" s="197"/>
      <c r="F63" s="196" t="s">
        <v>165</v>
      </c>
      <c r="G63" s="197"/>
      <c r="H63" s="197"/>
      <c r="I63" s="196" t="s">
        <v>166</v>
      </c>
      <c r="J63" s="197"/>
      <c r="K63" s="197"/>
      <c r="L63" s="196" t="s">
        <v>167</v>
      </c>
      <c r="M63" s="197"/>
      <c r="N63" s="197"/>
    </row>
    <row r="64" spans="1:14" ht="39" customHeight="1">
      <c r="A64" s="201"/>
      <c r="B64" s="202"/>
      <c r="C64" s="62" t="s">
        <v>156</v>
      </c>
      <c r="D64" s="62" t="s">
        <v>0</v>
      </c>
      <c r="E64" s="63" t="s">
        <v>1</v>
      </c>
      <c r="F64" s="62" t="s">
        <v>156</v>
      </c>
      <c r="G64" s="62" t="s">
        <v>0</v>
      </c>
      <c r="H64" s="63" t="s">
        <v>1</v>
      </c>
      <c r="I64" s="62" t="s">
        <v>156</v>
      </c>
      <c r="J64" s="62" t="s">
        <v>0</v>
      </c>
      <c r="K64" s="63" t="s">
        <v>1</v>
      </c>
      <c r="L64" s="62" t="s">
        <v>156</v>
      </c>
      <c r="M64" s="62" t="s">
        <v>0</v>
      </c>
      <c r="N64" s="63" t="s">
        <v>1</v>
      </c>
    </row>
    <row r="65" spans="1:14" ht="12.75">
      <c r="A65" s="64" t="s">
        <v>309</v>
      </c>
      <c r="B65" s="7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1:14" ht="12.75">
      <c r="A66" s="67"/>
      <c r="B66" s="68" t="s">
        <v>190</v>
      </c>
      <c r="C66" s="69">
        <v>0</v>
      </c>
      <c r="D66" s="69">
        <v>444</v>
      </c>
      <c r="E66" s="69">
        <v>444</v>
      </c>
      <c r="F66" s="69"/>
      <c r="G66" s="69"/>
      <c r="H66" s="69"/>
      <c r="I66" s="69"/>
      <c r="J66" s="69"/>
      <c r="K66" s="69"/>
      <c r="L66" s="69">
        <f aca="true" t="shared" si="19" ref="L66:N67">SUM(C66+F66+I66)</f>
        <v>0</v>
      </c>
      <c r="M66" s="69">
        <f t="shared" si="19"/>
        <v>444</v>
      </c>
      <c r="N66" s="69">
        <f t="shared" si="19"/>
        <v>444</v>
      </c>
    </row>
    <row r="67" spans="1:14" ht="12.75">
      <c r="A67" s="67"/>
      <c r="B67" s="65" t="s">
        <v>311</v>
      </c>
      <c r="C67" s="66">
        <f>SUM(C66:C66)</f>
        <v>0</v>
      </c>
      <c r="D67" s="66">
        <f>SUM(D66:D66)</f>
        <v>444</v>
      </c>
      <c r="E67" s="66">
        <f>SUM(E66:E66)</f>
        <v>444</v>
      </c>
      <c r="F67" s="66">
        <f aca="true" t="shared" si="20" ref="F67:K67">SUM(F66)</f>
        <v>0</v>
      </c>
      <c r="G67" s="66">
        <f t="shared" si="20"/>
        <v>0</v>
      </c>
      <c r="H67" s="66">
        <f t="shared" si="20"/>
        <v>0</v>
      </c>
      <c r="I67" s="66">
        <f t="shared" si="20"/>
        <v>0</v>
      </c>
      <c r="J67" s="66">
        <f t="shared" si="20"/>
        <v>0</v>
      </c>
      <c r="K67" s="66">
        <f t="shared" si="20"/>
        <v>0</v>
      </c>
      <c r="L67" s="66">
        <f t="shared" si="19"/>
        <v>0</v>
      </c>
      <c r="M67" s="66">
        <f t="shared" si="19"/>
        <v>444</v>
      </c>
      <c r="N67" s="66">
        <f t="shared" si="19"/>
        <v>444</v>
      </c>
    </row>
    <row r="68" spans="1:14" ht="12.75">
      <c r="A68" s="67"/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69" spans="1:14" ht="12.75">
      <c r="A69" s="64" t="s">
        <v>312</v>
      </c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12.75">
      <c r="A70" s="64"/>
      <c r="B70" s="65" t="s">
        <v>190</v>
      </c>
      <c r="C70" s="78">
        <v>1199</v>
      </c>
      <c r="D70" s="78">
        <v>237</v>
      </c>
      <c r="E70" s="78">
        <v>41</v>
      </c>
      <c r="F70" s="71"/>
      <c r="G70" s="71"/>
      <c r="H70" s="71"/>
      <c r="I70" s="71"/>
      <c r="J70" s="71"/>
      <c r="K70" s="71"/>
      <c r="L70" s="66">
        <f aca="true" t="shared" si="21" ref="L70:N71">SUM(C70+F70+I70)</f>
        <v>1199</v>
      </c>
      <c r="M70" s="66">
        <f t="shared" si="21"/>
        <v>237</v>
      </c>
      <c r="N70" s="66">
        <f t="shared" si="21"/>
        <v>41</v>
      </c>
    </row>
    <row r="71" spans="1:14" ht="12.75">
      <c r="A71" s="67"/>
      <c r="B71" s="68" t="s">
        <v>208</v>
      </c>
      <c r="C71" s="69"/>
      <c r="D71" s="69">
        <v>0</v>
      </c>
      <c r="E71" s="69">
        <v>0</v>
      </c>
      <c r="F71" s="69"/>
      <c r="G71" s="69"/>
      <c r="H71" s="69"/>
      <c r="I71" s="69"/>
      <c r="J71" s="69"/>
      <c r="K71" s="69"/>
      <c r="L71" s="69">
        <f t="shared" si="21"/>
        <v>0</v>
      </c>
      <c r="M71" s="69">
        <f t="shared" si="21"/>
        <v>0</v>
      </c>
      <c r="N71" s="69">
        <f t="shared" si="21"/>
        <v>0</v>
      </c>
    </row>
    <row r="72" spans="1:14" ht="12.75">
      <c r="A72" s="67"/>
      <c r="B72" s="65" t="s">
        <v>209</v>
      </c>
      <c r="C72" s="66">
        <f aca="true" t="shared" si="22" ref="C72:N72">SUM(C70:C71)</f>
        <v>1199</v>
      </c>
      <c r="D72" s="66">
        <f t="shared" si="22"/>
        <v>237</v>
      </c>
      <c r="E72" s="66">
        <f t="shared" si="22"/>
        <v>41</v>
      </c>
      <c r="F72" s="66">
        <f t="shared" si="22"/>
        <v>0</v>
      </c>
      <c r="G72" s="66">
        <f t="shared" si="22"/>
        <v>0</v>
      </c>
      <c r="H72" s="66">
        <f t="shared" si="22"/>
        <v>0</v>
      </c>
      <c r="I72" s="66">
        <f t="shared" si="22"/>
        <v>0</v>
      </c>
      <c r="J72" s="66">
        <f t="shared" si="22"/>
        <v>0</v>
      </c>
      <c r="K72" s="66">
        <f t="shared" si="22"/>
        <v>0</v>
      </c>
      <c r="L72" s="66">
        <f t="shared" si="22"/>
        <v>1199</v>
      </c>
      <c r="M72" s="66">
        <f t="shared" si="22"/>
        <v>237</v>
      </c>
      <c r="N72" s="66">
        <f t="shared" si="22"/>
        <v>41</v>
      </c>
    </row>
    <row r="73" spans="1:14" ht="12.75">
      <c r="A73" s="67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</row>
    <row r="74" spans="1:14" ht="12.75">
      <c r="A74" s="64" t="s">
        <v>313</v>
      </c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12.75">
      <c r="A75" s="67"/>
      <c r="B75" s="68" t="s">
        <v>305</v>
      </c>
      <c r="C75" s="69"/>
      <c r="D75" s="69">
        <v>80</v>
      </c>
      <c r="E75" s="69">
        <v>80</v>
      </c>
      <c r="F75" s="69"/>
      <c r="G75" s="69"/>
      <c r="H75" s="69"/>
      <c r="I75" s="69"/>
      <c r="J75" s="69"/>
      <c r="K75" s="69"/>
      <c r="L75" s="69"/>
      <c r="M75" s="69">
        <f aca="true" t="shared" si="23" ref="L75:N76">SUM(D75+G75+J75)</f>
        <v>80</v>
      </c>
      <c r="N75" s="69">
        <f t="shared" si="23"/>
        <v>80</v>
      </c>
    </row>
    <row r="76" spans="1:14" ht="12.75">
      <c r="A76" s="67"/>
      <c r="B76" s="65" t="s">
        <v>210</v>
      </c>
      <c r="C76" s="66">
        <f aca="true" t="shared" si="24" ref="C76:K76">SUM(C75)</f>
        <v>0</v>
      </c>
      <c r="D76" s="66">
        <f t="shared" si="24"/>
        <v>80</v>
      </c>
      <c r="E76" s="66">
        <f t="shared" si="24"/>
        <v>80</v>
      </c>
      <c r="F76" s="66">
        <f t="shared" si="24"/>
        <v>0</v>
      </c>
      <c r="G76" s="66">
        <f t="shared" si="24"/>
        <v>0</v>
      </c>
      <c r="H76" s="66">
        <f t="shared" si="24"/>
        <v>0</v>
      </c>
      <c r="I76" s="66">
        <f t="shared" si="24"/>
        <v>0</v>
      </c>
      <c r="J76" s="66">
        <f t="shared" si="24"/>
        <v>0</v>
      </c>
      <c r="K76" s="66">
        <f t="shared" si="24"/>
        <v>0</v>
      </c>
      <c r="L76" s="66">
        <f t="shared" si="23"/>
        <v>0</v>
      </c>
      <c r="M76" s="66">
        <f t="shared" si="23"/>
        <v>80</v>
      </c>
      <c r="N76" s="66">
        <f t="shared" si="23"/>
        <v>80</v>
      </c>
    </row>
    <row r="77" spans="1:14" ht="12.75">
      <c r="A77" s="6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</row>
    <row r="78" spans="1:14" ht="12.75">
      <c r="A78" s="64" t="s">
        <v>314</v>
      </c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1:14" ht="12.75">
      <c r="A79" s="67"/>
      <c r="B79" s="68" t="s">
        <v>305</v>
      </c>
      <c r="C79" s="69">
        <v>0</v>
      </c>
      <c r="D79" s="69">
        <v>528</v>
      </c>
      <c r="E79" s="69">
        <v>528</v>
      </c>
      <c r="F79" s="69"/>
      <c r="G79" s="69"/>
      <c r="H79" s="69"/>
      <c r="I79" s="69"/>
      <c r="J79" s="69"/>
      <c r="K79" s="69"/>
      <c r="L79" s="69">
        <f aca="true" t="shared" si="25" ref="L79:N80">SUM(C79+F79+I79)</f>
        <v>0</v>
      </c>
      <c r="M79" s="69">
        <f t="shared" si="25"/>
        <v>528</v>
      </c>
      <c r="N79" s="69">
        <f t="shared" si="25"/>
        <v>528</v>
      </c>
    </row>
    <row r="80" spans="1:14" ht="12.75">
      <c r="A80" s="67"/>
      <c r="B80" s="65" t="s">
        <v>212</v>
      </c>
      <c r="C80" s="66">
        <f>SUM(C79)</f>
        <v>0</v>
      </c>
      <c r="D80" s="66">
        <f aca="true" t="shared" si="26" ref="D80:K80">SUM(D79)</f>
        <v>528</v>
      </c>
      <c r="E80" s="66">
        <f t="shared" si="26"/>
        <v>528</v>
      </c>
      <c r="F80" s="66">
        <f t="shared" si="26"/>
        <v>0</v>
      </c>
      <c r="G80" s="66">
        <f t="shared" si="26"/>
        <v>0</v>
      </c>
      <c r="H80" s="66">
        <f t="shared" si="26"/>
        <v>0</v>
      </c>
      <c r="I80" s="66">
        <f t="shared" si="26"/>
        <v>0</v>
      </c>
      <c r="J80" s="66">
        <f t="shared" si="26"/>
        <v>0</v>
      </c>
      <c r="K80" s="66">
        <f t="shared" si="26"/>
        <v>0</v>
      </c>
      <c r="L80" s="66">
        <f t="shared" si="25"/>
        <v>0</v>
      </c>
      <c r="M80" s="66">
        <f t="shared" si="25"/>
        <v>528</v>
      </c>
      <c r="N80" s="66">
        <f t="shared" si="25"/>
        <v>528</v>
      </c>
    </row>
    <row r="81" spans="1:14" ht="12.75">
      <c r="A81" s="67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</row>
    <row r="82" spans="1:14" ht="12.75">
      <c r="A82" s="64" t="s">
        <v>318</v>
      </c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2.75">
      <c r="A83" s="67"/>
      <c r="B83" s="68" t="s">
        <v>305</v>
      </c>
      <c r="C83" s="69">
        <v>0</v>
      </c>
      <c r="D83" s="69">
        <v>284</v>
      </c>
      <c r="E83" s="69">
        <v>284</v>
      </c>
      <c r="F83" s="69"/>
      <c r="G83" s="69"/>
      <c r="H83" s="69"/>
      <c r="I83" s="69"/>
      <c r="J83" s="69"/>
      <c r="K83" s="69"/>
      <c r="L83" s="69">
        <f aca="true" t="shared" si="27" ref="L83:N84">SUM(C83+F83+I83)</f>
        <v>0</v>
      </c>
      <c r="M83" s="69">
        <f t="shared" si="27"/>
        <v>284</v>
      </c>
      <c r="N83" s="69">
        <f t="shared" si="27"/>
        <v>284</v>
      </c>
    </row>
    <row r="84" spans="1:14" ht="12.75">
      <c r="A84" s="67"/>
      <c r="B84" s="65" t="s">
        <v>212</v>
      </c>
      <c r="C84" s="66">
        <f>SUM(C83)</f>
        <v>0</v>
      </c>
      <c r="D84" s="66">
        <f aca="true" t="shared" si="28" ref="D84:K84">SUM(D83)</f>
        <v>284</v>
      </c>
      <c r="E84" s="66">
        <f t="shared" si="28"/>
        <v>284</v>
      </c>
      <c r="F84" s="66">
        <f t="shared" si="28"/>
        <v>0</v>
      </c>
      <c r="G84" s="66">
        <f t="shared" si="28"/>
        <v>0</v>
      </c>
      <c r="H84" s="66">
        <f t="shared" si="28"/>
        <v>0</v>
      </c>
      <c r="I84" s="66">
        <f t="shared" si="28"/>
        <v>0</v>
      </c>
      <c r="J84" s="66">
        <f t="shared" si="28"/>
        <v>0</v>
      </c>
      <c r="K84" s="66">
        <f t="shared" si="28"/>
        <v>0</v>
      </c>
      <c r="L84" s="66">
        <f t="shared" si="27"/>
        <v>0</v>
      </c>
      <c r="M84" s="66">
        <f t="shared" si="27"/>
        <v>284</v>
      </c>
      <c r="N84" s="66">
        <f t="shared" si="27"/>
        <v>284</v>
      </c>
    </row>
    <row r="85" spans="1:14" ht="12.75">
      <c r="A85" s="67"/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1:14" ht="12.75">
      <c r="A86" s="64" t="s">
        <v>213</v>
      </c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</row>
    <row r="87" spans="1:14" ht="12.75">
      <c r="A87" s="67"/>
      <c r="B87" s="68" t="s">
        <v>211</v>
      </c>
      <c r="C87" s="69">
        <v>362</v>
      </c>
      <c r="D87" s="69">
        <v>294</v>
      </c>
      <c r="E87" s="69">
        <v>294</v>
      </c>
      <c r="F87" s="69"/>
      <c r="G87" s="69"/>
      <c r="H87" s="69"/>
      <c r="I87" s="69"/>
      <c r="J87" s="69"/>
      <c r="K87" s="69"/>
      <c r="L87" s="69">
        <f aca="true" t="shared" si="29" ref="L87:N88">SUM(C87+F87+I87)</f>
        <v>362</v>
      </c>
      <c r="M87" s="69">
        <f t="shared" si="29"/>
        <v>294</v>
      </c>
      <c r="N87" s="69">
        <f t="shared" si="29"/>
        <v>294</v>
      </c>
    </row>
    <row r="88" spans="1:14" ht="12.75">
      <c r="A88" s="67"/>
      <c r="B88" s="65" t="s">
        <v>214</v>
      </c>
      <c r="C88" s="66">
        <f>SUM(C87)</f>
        <v>362</v>
      </c>
      <c r="D88" s="66">
        <f aca="true" t="shared" si="30" ref="D88:K88">SUM(D87)</f>
        <v>294</v>
      </c>
      <c r="E88" s="66">
        <f t="shared" si="30"/>
        <v>294</v>
      </c>
      <c r="F88" s="66">
        <f t="shared" si="30"/>
        <v>0</v>
      </c>
      <c r="G88" s="66">
        <f t="shared" si="30"/>
        <v>0</v>
      </c>
      <c r="H88" s="66">
        <f t="shared" si="30"/>
        <v>0</v>
      </c>
      <c r="I88" s="66">
        <f t="shared" si="30"/>
        <v>0</v>
      </c>
      <c r="J88" s="66">
        <f t="shared" si="30"/>
        <v>0</v>
      </c>
      <c r="K88" s="66">
        <f t="shared" si="30"/>
        <v>0</v>
      </c>
      <c r="L88" s="66">
        <f t="shared" si="29"/>
        <v>362</v>
      </c>
      <c r="M88" s="66">
        <f t="shared" si="29"/>
        <v>294</v>
      </c>
      <c r="N88" s="66">
        <f t="shared" si="29"/>
        <v>294</v>
      </c>
    </row>
    <row r="89" spans="1:14" ht="12.75">
      <c r="A89" s="67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</row>
    <row r="90" spans="1:14" ht="12.75">
      <c r="A90" s="64" t="s">
        <v>315</v>
      </c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ht="12.75">
      <c r="A91" s="67"/>
      <c r="B91" s="68" t="s">
        <v>211</v>
      </c>
      <c r="C91" s="69">
        <v>391</v>
      </c>
      <c r="D91" s="69">
        <v>302</v>
      </c>
      <c r="E91" s="69">
        <v>302</v>
      </c>
      <c r="F91" s="69"/>
      <c r="G91" s="69"/>
      <c r="H91" s="69"/>
      <c r="I91" s="69"/>
      <c r="J91" s="69"/>
      <c r="K91" s="69"/>
      <c r="L91" s="69">
        <f aca="true" t="shared" si="31" ref="L91:N92">SUM(C91+F91+I91)</f>
        <v>391</v>
      </c>
      <c r="M91" s="69">
        <f t="shared" si="31"/>
        <v>302</v>
      </c>
      <c r="N91" s="69">
        <f t="shared" si="31"/>
        <v>302</v>
      </c>
    </row>
    <row r="92" spans="1:14" ht="12.75">
      <c r="A92" s="67"/>
      <c r="B92" s="65" t="s">
        <v>215</v>
      </c>
      <c r="C92" s="66">
        <f>SUM(C91)</f>
        <v>391</v>
      </c>
      <c r="D92" s="66">
        <f aca="true" t="shared" si="32" ref="D92:K92">SUM(D91)</f>
        <v>302</v>
      </c>
      <c r="E92" s="66">
        <f t="shared" si="32"/>
        <v>302</v>
      </c>
      <c r="F92" s="66">
        <f t="shared" si="32"/>
        <v>0</v>
      </c>
      <c r="G92" s="66">
        <f t="shared" si="32"/>
        <v>0</v>
      </c>
      <c r="H92" s="66">
        <f t="shared" si="32"/>
        <v>0</v>
      </c>
      <c r="I92" s="66">
        <f t="shared" si="32"/>
        <v>0</v>
      </c>
      <c r="J92" s="66">
        <f t="shared" si="32"/>
        <v>0</v>
      </c>
      <c r="K92" s="66">
        <f t="shared" si="32"/>
        <v>0</v>
      </c>
      <c r="L92" s="66">
        <f t="shared" si="31"/>
        <v>391</v>
      </c>
      <c r="M92" s="66">
        <f t="shared" si="31"/>
        <v>302</v>
      </c>
      <c r="N92" s="66">
        <f t="shared" si="31"/>
        <v>302</v>
      </c>
    </row>
    <row r="93" spans="1:14" ht="12.75">
      <c r="A93" s="67"/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</row>
    <row r="94" spans="1:14" ht="12.75">
      <c r="A94" s="64" t="s">
        <v>216</v>
      </c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1:14" ht="12.75">
      <c r="A95" s="67"/>
      <c r="B95" s="68" t="s">
        <v>211</v>
      </c>
      <c r="C95" s="69">
        <v>558</v>
      </c>
      <c r="D95" s="69">
        <v>558</v>
      </c>
      <c r="E95" s="69">
        <v>555</v>
      </c>
      <c r="F95" s="69"/>
      <c r="G95" s="69"/>
      <c r="H95" s="69"/>
      <c r="I95" s="69"/>
      <c r="J95" s="69"/>
      <c r="K95" s="69"/>
      <c r="L95" s="69">
        <f aca="true" t="shared" si="33" ref="L95:N96">SUM(C95+F95+I95)</f>
        <v>558</v>
      </c>
      <c r="M95" s="69">
        <f t="shared" si="33"/>
        <v>558</v>
      </c>
      <c r="N95" s="69">
        <f t="shared" si="33"/>
        <v>555</v>
      </c>
    </row>
    <row r="96" spans="1:14" ht="12.75">
      <c r="A96" s="67"/>
      <c r="B96" s="65" t="s">
        <v>217</v>
      </c>
      <c r="C96" s="66">
        <f aca="true" t="shared" si="34" ref="C96:K96">SUM(C95)</f>
        <v>558</v>
      </c>
      <c r="D96" s="66">
        <f t="shared" si="34"/>
        <v>558</v>
      </c>
      <c r="E96" s="66">
        <f t="shared" si="34"/>
        <v>555</v>
      </c>
      <c r="F96" s="66">
        <f t="shared" si="34"/>
        <v>0</v>
      </c>
      <c r="G96" s="66">
        <f t="shared" si="34"/>
        <v>0</v>
      </c>
      <c r="H96" s="66">
        <f t="shared" si="34"/>
        <v>0</v>
      </c>
      <c r="I96" s="66">
        <f t="shared" si="34"/>
        <v>0</v>
      </c>
      <c r="J96" s="66">
        <f t="shared" si="34"/>
        <v>0</v>
      </c>
      <c r="K96" s="66">
        <f t="shared" si="34"/>
        <v>0</v>
      </c>
      <c r="L96" s="66">
        <f t="shared" si="33"/>
        <v>558</v>
      </c>
      <c r="M96" s="66">
        <f t="shared" si="33"/>
        <v>558</v>
      </c>
      <c r="N96" s="66">
        <f t="shared" si="33"/>
        <v>555</v>
      </c>
    </row>
    <row r="97" spans="1:14" ht="12.75">
      <c r="A97" s="6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1:14" ht="12.75">
      <c r="A98" s="64" t="s">
        <v>316</v>
      </c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99" spans="1:14" ht="12.75">
      <c r="A99" s="67"/>
      <c r="B99" s="68" t="s">
        <v>305</v>
      </c>
      <c r="C99" s="69">
        <v>0</v>
      </c>
      <c r="D99" s="69">
        <v>0</v>
      </c>
      <c r="E99" s="69">
        <v>0</v>
      </c>
      <c r="F99" s="69"/>
      <c r="G99" s="69">
        <v>240</v>
      </c>
      <c r="H99" s="69">
        <v>240</v>
      </c>
      <c r="I99" s="69"/>
      <c r="J99" s="69"/>
      <c r="K99" s="69"/>
      <c r="L99" s="69">
        <f aca="true" t="shared" si="35" ref="L99:N100">SUM(C99+F99+I99)</f>
        <v>0</v>
      </c>
      <c r="M99" s="69">
        <f t="shared" si="35"/>
        <v>240</v>
      </c>
      <c r="N99" s="69">
        <f t="shared" si="35"/>
        <v>240</v>
      </c>
    </row>
    <row r="100" spans="1:14" ht="12.75">
      <c r="A100" s="67"/>
      <c r="B100" s="65" t="s">
        <v>317</v>
      </c>
      <c r="C100" s="66">
        <f aca="true" t="shared" si="36" ref="C100:K100">SUM(C99:C99)</f>
        <v>0</v>
      </c>
      <c r="D100" s="66">
        <f t="shared" si="36"/>
        <v>0</v>
      </c>
      <c r="E100" s="66">
        <f t="shared" si="36"/>
        <v>0</v>
      </c>
      <c r="F100" s="66">
        <f t="shared" si="36"/>
        <v>0</v>
      </c>
      <c r="G100" s="66">
        <f t="shared" si="36"/>
        <v>240</v>
      </c>
      <c r="H100" s="66">
        <f t="shared" si="36"/>
        <v>240</v>
      </c>
      <c r="I100" s="66">
        <f t="shared" si="36"/>
        <v>0</v>
      </c>
      <c r="J100" s="66">
        <f t="shared" si="36"/>
        <v>0</v>
      </c>
      <c r="K100" s="66">
        <f t="shared" si="36"/>
        <v>0</v>
      </c>
      <c r="L100" s="66">
        <f t="shared" si="35"/>
        <v>0</v>
      </c>
      <c r="M100" s="66">
        <f t="shared" si="35"/>
        <v>240</v>
      </c>
      <c r="N100" s="66">
        <f t="shared" si="35"/>
        <v>240</v>
      </c>
    </row>
    <row r="101" spans="1:14" ht="12.75">
      <c r="A101" s="6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</row>
    <row r="102" spans="1:14" ht="12.75">
      <c r="A102" s="64" t="s">
        <v>218</v>
      </c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</row>
    <row r="103" spans="1:14" ht="12.75">
      <c r="A103" s="67"/>
      <c r="B103" s="65" t="s">
        <v>211</v>
      </c>
      <c r="C103" s="66">
        <v>2121</v>
      </c>
      <c r="D103" s="66">
        <v>2133</v>
      </c>
      <c r="E103" s="66">
        <v>2062</v>
      </c>
      <c r="F103" s="66"/>
      <c r="G103" s="66"/>
      <c r="H103" s="66"/>
      <c r="I103" s="66"/>
      <c r="J103" s="66"/>
      <c r="K103" s="66"/>
      <c r="L103" s="66">
        <f aca="true" t="shared" si="37" ref="L103:N106">SUM(C103+F103+I103)</f>
        <v>2121</v>
      </c>
      <c r="M103" s="66">
        <f t="shared" si="37"/>
        <v>2133</v>
      </c>
      <c r="N103" s="66">
        <f t="shared" si="37"/>
        <v>2062</v>
      </c>
    </row>
    <row r="104" spans="1:14" ht="12.75">
      <c r="A104" s="67"/>
      <c r="B104" s="65" t="s">
        <v>305</v>
      </c>
      <c r="C104" s="66">
        <v>400</v>
      </c>
      <c r="D104" s="66">
        <v>160</v>
      </c>
      <c r="E104" s="66">
        <v>160</v>
      </c>
      <c r="F104" s="66"/>
      <c r="G104" s="66"/>
      <c r="H104" s="66"/>
      <c r="I104" s="66"/>
      <c r="J104" s="66"/>
      <c r="K104" s="66"/>
      <c r="L104" s="66">
        <v>400</v>
      </c>
      <c r="M104" s="66">
        <v>160</v>
      </c>
      <c r="N104" s="66">
        <v>160</v>
      </c>
    </row>
    <row r="105" spans="1:14" ht="12.75">
      <c r="A105" s="67"/>
      <c r="B105" s="68" t="s">
        <v>283</v>
      </c>
      <c r="C105" s="69"/>
      <c r="D105" s="69">
        <v>131</v>
      </c>
      <c r="E105" s="69">
        <v>131</v>
      </c>
      <c r="F105" s="69"/>
      <c r="G105" s="69"/>
      <c r="H105" s="69"/>
      <c r="I105" s="69"/>
      <c r="J105" s="69"/>
      <c r="K105" s="69"/>
      <c r="L105" s="69"/>
      <c r="M105" s="69">
        <f t="shared" si="37"/>
        <v>131</v>
      </c>
      <c r="N105" s="69">
        <f t="shared" si="37"/>
        <v>131</v>
      </c>
    </row>
    <row r="106" spans="1:14" ht="12.75">
      <c r="A106" s="72"/>
      <c r="B106" s="68" t="s">
        <v>217</v>
      </c>
      <c r="C106" s="69">
        <f>SUM(C103:C105)</f>
        <v>2521</v>
      </c>
      <c r="D106" s="69">
        <f>SUM(D103:D105)</f>
        <v>2424</v>
      </c>
      <c r="E106" s="69">
        <f>SUM(E103:E105)</f>
        <v>2353</v>
      </c>
      <c r="F106" s="69">
        <f aca="true" t="shared" si="38" ref="F106:K106">SUM(F103)</f>
        <v>0</v>
      </c>
      <c r="G106" s="69">
        <f t="shared" si="38"/>
        <v>0</v>
      </c>
      <c r="H106" s="69">
        <f t="shared" si="38"/>
        <v>0</v>
      </c>
      <c r="I106" s="69">
        <f t="shared" si="38"/>
        <v>0</v>
      </c>
      <c r="J106" s="69">
        <f t="shared" si="38"/>
        <v>0</v>
      </c>
      <c r="K106" s="69">
        <f t="shared" si="38"/>
        <v>0</v>
      </c>
      <c r="L106" s="69">
        <f t="shared" si="37"/>
        <v>2521</v>
      </c>
      <c r="M106" s="69">
        <f t="shared" si="37"/>
        <v>2424</v>
      </c>
      <c r="N106" s="69">
        <f t="shared" si="37"/>
        <v>2353</v>
      </c>
    </row>
    <row r="107" spans="1:14" ht="19.5" customHeight="1">
      <c r="A107" s="73"/>
      <c r="B107" s="74" t="s">
        <v>186</v>
      </c>
      <c r="C107" s="75">
        <f>SUM(C15+C19+C24+C31+C35+C39+C43+C47+C55+C72+C76+C80+C88+C92+C96+C100+C106)</f>
        <v>22790</v>
      </c>
      <c r="D107" s="75">
        <f>SUM(D15+D19+D24+D31+D35+D39+D43+D47+D55+D67+D72+D76+D80+D88+D92+D96+D106+D100+D84)</f>
        <v>27086</v>
      </c>
      <c r="E107" s="75">
        <f>SUM(E15+E19+E24+E31+E35+E39+E43+E47+E55+E67+E72+E76+E80+E84+E88+E92+E96+E100+E106)</f>
        <v>21612</v>
      </c>
      <c r="F107" s="75">
        <f aca="true" t="shared" si="39" ref="F107:K107">SUM(F15+F19+F31+F35+F39+F43+F47+F55+F67+F72+F76+F80+F88+F92+F96+F100+F106)</f>
        <v>1861</v>
      </c>
      <c r="G107" s="75">
        <f t="shared" si="39"/>
        <v>3020</v>
      </c>
      <c r="H107" s="75">
        <f t="shared" si="39"/>
        <v>3020</v>
      </c>
      <c r="I107" s="75">
        <f t="shared" si="39"/>
        <v>0</v>
      </c>
      <c r="J107" s="75">
        <f t="shared" si="39"/>
        <v>0</v>
      </c>
      <c r="K107" s="75">
        <f t="shared" si="39"/>
        <v>0</v>
      </c>
      <c r="L107" s="75">
        <f>SUM(L15+L19+L24+L31+L35+L39+L43+L47+L55+L67+L72+L76+L80+L88+L92+L96+L100+L106)</f>
        <v>24651</v>
      </c>
      <c r="M107" s="75">
        <f>SUM(M15+M19+M24+M31+M35+M39+M43+M47+M55+M67+M72+M76+M80+M84+M88+M92+M96+M106+M100)</f>
        <v>30106</v>
      </c>
      <c r="N107" s="75">
        <f>SUM(N15+N19+N24+N31+N35+N39+N43+N47+N55+N67+N72+N76+N80+N88+N92+N96+N100+N106+N84)</f>
        <v>24632</v>
      </c>
    </row>
  </sheetData>
  <sheetProtection/>
  <mergeCells count="12">
    <mergeCell ref="A63:B64"/>
    <mergeCell ref="C63:E63"/>
    <mergeCell ref="F63:H63"/>
    <mergeCell ref="I63:K63"/>
    <mergeCell ref="L63:N63"/>
    <mergeCell ref="B1:N1"/>
    <mergeCell ref="B2:N2"/>
    <mergeCell ref="L3:N3"/>
    <mergeCell ref="A3:B4"/>
    <mergeCell ref="C3:E3"/>
    <mergeCell ref="F3:H3"/>
    <mergeCell ref="I3:K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2" r:id="rId1"/>
  <headerFooter alignWithMargins="0">
    <oddHeader>&amp;RBasal Község Önkormányzata
/2016. (IV.28.) rendelet
2. számú melléklet</oddHeader>
  </headerFooter>
  <rowBreaks count="2" manualBreakCount="2">
    <brk id="59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view="pageLayout" workbookViewId="0" topLeftCell="A18">
      <selection activeCell="V3" sqref="V2:V3"/>
    </sheetView>
  </sheetViews>
  <sheetFormatPr defaultColWidth="9.140625" defaultRowHeight="12.75"/>
  <cols>
    <col min="1" max="1" width="44.140625" style="0" customWidth="1"/>
    <col min="2" max="2" width="13.00390625" style="0" customWidth="1"/>
    <col min="3" max="3" width="10.421875" style="0" customWidth="1"/>
    <col min="4" max="4" width="10.28125" style="0" customWidth="1"/>
    <col min="5" max="5" width="29.7109375" style="0" customWidth="1"/>
    <col min="6" max="6" width="12.57421875" style="0" customWidth="1"/>
    <col min="7" max="7" width="10.7109375" style="0" customWidth="1"/>
    <col min="8" max="8" width="11.28125" style="0" customWidth="1"/>
  </cols>
  <sheetData>
    <row r="1" spans="1:8" ht="14.25">
      <c r="A1" s="203"/>
      <c r="B1" s="203"/>
      <c r="C1" s="203"/>
      <c r="D1" s="203"/>
      <c r="E1" s="203"/>
      <c r="F1" s="203"/>
      <c r="G1" s="203"/>
      <c r="H1" s="203"/>
    </row>
    <row r="2" spans="1:8" ht="21.75" customHeight="1">
      <c r="A2" s="203" t="s">
        <v>294</v>
      </c>
      <c r="B2" s="203"/>
      <c r="C2" s="203"/>
      <c r="D2" s="203"/>
      <c r="E2" s="203"/>
      <c r="F2" s="203"/>
      <c r="G2" s="203"/>
      <c r="H2" s="203"/>
    </row>
    <row r="3" spans="1:8" ht="21.75" customHeight="1">
      <c r="A3" s="153"/>
      <c r="B3" s="153"/>
      <c r="C3" s="153"/>
      <c r="D3" s="153"/>
      <c r="E3" s="153"/>
      <c r="F3" s="153"/>
      <c r="G3" s="153"/>
      <c r="H3" s="153"/>
    </row>
    <row r="4" spans="1:8" ht="12.75">
      <c r="A4" s="14" t="s">
        <v>112</v>
      </c>
      <c r="B4" s="15" t="s">
        <v>14</v>
      </c>
      <c r="C4" s="16" t="s">
        <v>15</v>
      </c>
      <c r="D4" s="15" t="s">
        <v>1</v>
      </c>
      <c r="E4" s="17" t="s">
        <v>113</v>
      </c>
      <c r="F4" s="15" t="s">
        <v>14</v>
      </c>
      <c r="G4" s="16" t="s">
        <v>15</v>
      </c>
      <c r="H4" s="15" t="s">
        <v>114</v>
      </c>
    </row>
    <row r="5" spans="1:8" ht="12.75">
      <c r="A5" s="18" t="s">
        <v>3</v>
      </c>
      <c r="B5" s="5"/>
      <c r="C5" s="6"/>
      <c r="D5" s="5"/>
      <c r="E5" s="19" t="s">
        <v>12</v>
      </c>
      <c r="F5" s="5"/>
      <c r="G5" s="6"/>
      <c r="H5" s="5"/>
    </row>
    <row r="6" spans="1:8" ht="12.75">
      <c r="A6" s="20"/>
      <c r="B6" s="5"/>
      <c r="C6" s="6"/>
      <c r="D6" s="5"/>
      <c r="E6" s="21"/>
      <c r="F6" s="5"/>
      <c r="G6" s="6"/>
      <c r="H6" s="5"/>
    </row>
    <row r="7" spans="1:8" ht="12.75">
      <c r="A7" s="20" t="s">
        <v>3</v>
      </c>
      <c r="B7" s="5">
        <v>27</v>
      </c>
      <c r="C7" s="5">
        <v>44</v>
      </c>
      <c r="D7" s="5">
        <v>44</v>
      </c>
      <c r="E7" s="21" t="s">
        <v>16</v>
      </c>
      <c r="F7" s="5">
        <v>10550</v>
      </c>
      <c r="G7" s="5">
        <v>11931</v>
      </c>
      <c r="H7" s="5">
        <v>10866</v>
      </c>
    </row>
    <row r="8" spans="1:8" ht="12.75">
      <c r="A8" s="20" t="s">
        <v>150</v>
      </c>
      <c r="B8" s="5">
        <v>730</v>
      </c>
      <c r="C8" s="5">
        <v>1259</v>
      </c>
      <c r="D8" s="5">
        <v>845</v>
      </c>
      <c r="E8" s="21" t="s">
        <v>17</v>
      </c>
      <c r="F8" s="5">
        <v>1570</v>
      </c>
      <c r="G8" s="5">
        <v>1631</v>
      </c>
      <c r="H8" s="5">
        <v>1631</v>
      </c>
    </row>
    <row r="9" spans="1:8" ht="12.75">
      <c r="A9" s="20" t="s">
        <v>152</v>
      </c>
      <c r="B9" s="5">
        <v>11999</v>
      </c>
      <c r="C9" s="5">
        <v>13354</v>
      </c>
      <c r="D9" s="5">
        <v>13354</v>
      </c>
      <c r="E9" s="21" t="s">
        <v>115</v>
      </c>
      <c r="F9" s="5">
        <v>7185</v>
      </c>
      <c r="G9" s="5">
        <v>6892</v>
      </c>
      <c r="H9" s="5">
        <v>3837</v>
      </c>
    </row>
    <row r="10" spans="1:8" ht="12.75">
      <c r="A10" s="20" t="s">
        <v>116</v>
      </c>
      <c r="B10" s="5">
        <v>8622</v>
      </c>
      <c r="C10" s="5">
        <v>11320</v>
      </c>
      <c r="D10" s="5">
        <v>11320</v>
      </c>
      <c r="E10" s="21" t="s">
        <v>117</v>
      </c>
      <c r="F10" s="5"/>
      <c r="G10" s="5"/>
      <c r="H10" s="5"/>
    </row>
    <row r="11" spans="1:8" ht="12.75">
      <c r="A11" s="20" t="s">
        <v>118</v>
      </c>
      <c r="B11" s="5">
        <v>300</v>
      </c>
      <c r="C11" s="5">
        <v>190</v>
      </c>
      <c r="D11" s="5">
        <v>150</v>
      </c>
      <c r="E11" s="22" t="s">
        <v>220</v>
      </c>
      <c r="F11" s="5">
        <v>2261</v>
      </c>
      <c r="G11" s="5">
        <v>2361</v>
      </c>
      <c r="H11" s="5">
        <v>1422</v>
      </c>
    </row>
    <row r="12" spans="1:8" ht="12.75">
      <c r="A12" s="20" t="s">
        <v>119</v>
      </c>
      <c r="B12" s="5">
        <v>0</v>
      </c>
      <c r="C12" s="5">
        <v>0</v>
      </c>
      <c r="D12" s="5">
        <v>0</v>
      </c>
      <c r="E12" s="22" t="s">
        <v>298</v>
      </c>
      <c r="F12" s="5">
        <v>2632</v>
      </c>
      <c r="G12" s="5">
        <v>3284</v>
      </c>
      <c r="H12" s="5">
        <v>3213</v>
      </c>
    </row>
    <row r="13" spans="1:8" ht="12.75">
      <c r="A13" s="20" t="s">
        <v>120</v>
      </c>
      <c r="B13" s="5">
        <v>0</v>
      </c>
      <c r="C13" s="5">
        <v>0</v>
      </c>
      <c r="D13" s="5">
        <v>0</v>
      </c>
      <c r="E13" s="21" t="s">
        <v>219</v>
      </c>
      <c r="F13" s="5">
        <v>0</v>
      </c>
      <c r="G13" s="5">
        <v>0</v>
      </c>
      <c r="H13" s="5">
        <v>0</v>
      </c>
    </row>
    <row r="14" spans="1:8" ht="12.75">
      <c r="A14" s="20" t="s">
        <v>121</v>
      </c>
      <c r="B14" s="5">
        <v>2973</v>
      </c>
      <c r="C14" s="5">
        <v>2946</v>
      </c>
      <c r="D14" s="5">
        <v>2946</v>
      </c>
      <c r="E14" s="22" t="s">
        <v>122</v>
      </c>
      <c r="F14" s="5">
        <v>0</v>
      </c>
      <c r="G14" s="5"/>
      <c r="H14" s="5">
        <v>0</v>
      </c>
    </row>
    <row r="15" spans="1:8" ht="12.75">
      <c r="A15" s="20" t="s">
        <v>222</v>
      </c>
      <c r="B15" s="5"/>
      <c r="C15" s="6">
        <v>491</v>
      </c>
      <c r="D15" s="5">
        <v>491</v>
      </c>
      <c r="E15" s="22" t="s">
        <v>157</v>
      </c>
      <c r="F15" s="5">
        <v>0</v>
      </c>
      <c r="G15" s="6">
        <v>444</v>
      </c>
      <c r="H15" s="12">
        <v>444</v>
      </c>
    </row>
    <row r="16" spans="1:8" ht="12.75">
      <c r="A16" s="20" t="s">
        <v>280</v>
      </c>
      <c r="B16" s="5"/>
      <c r="C16" s="6">
        <v>502</v>
      </c>
      <c r="D16" s="5">
        <v>502</v>
      </c>
      <c r="E16" s="22"/>
      <c r="F16" s="5"/>
      <c r="G16" s="6"/>
      <c r="H16" s="12"/>
    </row>
    <row r="17" spans="1:8" ht="12.75">
      <c r="A17" s="23" t="s">
        <v>123</v>
      </c>
      <c r="B17" s="3">
        <f>SUM(B7:B14)</f>
        <v>24651</v>
      </c>
      <c r="C17" s="4">
        <f>SUM(C7:C16)</f>
        <v>30106</v>
      </c>
      <c r="D17" s="3">
        <f>SUM(D7:D16)</f>
        <v>29652</v>
      </c>
      <c r="E17" s="24" t="s">
        <v>124</v>
      </c>
      <c r="F17" s="3">
        <f>SUM(F7:F15)</f>
        <v>24198</v>
      </c>
      <c r="G17" s="4">
        <f>SUM(G7:G15)</f>
        <v>26543</v>
      </c>
      <c r="H17" s="3">
        <f>SUM(H7:H15)</f>
        <v>21413</v>
      </c>
    </row>
    <row r="18" spans="1:8" ht="12.75">
      <c r="A18" s="20"/>
      <c r="B18" s="5"/>
      <c r="C18" s="6"/>
      <c r="D18" s="5"/>
      <c r="E18" s="21"/>
      <c r="F18" s="5"/>
      <c r="G18" s="6"/>
      <c r="H18" s="5"/>
    </row>
    <row r="19" spans="1:8" ht="12.75">
      <c r="A19" s="20"/>
      <c r="B19" s="5"/>
      <c r="C19" s="6"/>
      <c r="D19" s="5"/>
      <c r="E19" s="21"/>
      <c r="F19" s="5"/>
      <c r="G19" s="6"/>
      <c r="H19" s="5"/>
    </row>
    <row r="20" spans="1:8" ht="12.75">
      <c r="A20" s="25" t="s">
        <v>125</v>
      </c>
      <c r="B20" s="5"/>
      <c r="C20" s="6"/>
      <c r="D20" s="5"/>
      <c r="E20" s="26" t="s">
        <v>126</v>
      </c>
      <c r="F20" s="5"/>
      <c r="G20" s="6"/>
      <c r="H20" s="5"/>
    </row>
    <row r="21" spans="1:8" ht="12.75">
      <c r="A21" s="27"/>
      <c r="B21" s="5"/>
      <c r="C21" s="6"/>
      <c r="D21" s="5"/>
      <c r="E21" s="26"/>
      <c r="F21" s="5"/>
      <c r="G21" s="6"/>
      <c r="H21" s="5"/>
    </row>
    <row r="22" spans="1:8" ht="12.75">
      <c r="A22" s="28" t="s">
        <v>127</v>
      </c>
      <c r="B22" s="5">
        <v>0</v>
      </c>
      <c r="C22" s="6">
        <v>20070</v>
      </c>
      <c r="D22" s="5">
        <v>20070</v>
      </c>
      <c r="E22" s="2" t="s">
        <v>27</v>
      </c>
      <c r="F22" s="12"/>
      <c r="G22" s="5">
        <v>350</v>
      </c>
      <c r="H22" s="5">
        <v>350</v>
      </c>
    </row>
    <row r="23" spans="1:8" ht="24" customHeight="1">
      <c r="A23" s="36" t="s">
        <v>149</v>
      </c>
      <c r="B23" s="12" t="s">
        <v>155</v>
      </c>
      <c r="C23" s="6"/>
      <c r="D23" s="5"/>
      <c r="E23" s="2" t="s">
        <v>128</v>
      </c>
      <c r="F23" s="5">
        <v>453</v>
      </c>
      <c r="G23" s="5">
        <v>3213</v>
      </c>
      <c r="H23" s="5">
        <v>2869</v>
      </c>
    </row>
    <row r="24" spans="1:8" ht="12.75">
      <c r="A24" s="28" t="s">
        <v>129</v>
      </c>
      <c r="B24" s="5">
        <v>0</v>
      </c>
      <c r="C24" s="6">
        <v>0</v>
      </c>
      <c r="D24" s="5">
        <v>0</v>
      </c>
      <c r="E24" s="2" t="s">
        <v>130</v>
      </c>
      <c r="F24" s="5">
        <v>0</v>
      </c>
      <c r="G24" s="5">
        <v>0</v>
      </c>
      <c r="H24" s="5">
        <v>0</v>
      </c>
    </row>
    <row r="25" spans="1:8" ht="12.75">
      <c r="A25" s="28" t="s">
        <v>221</v>
      </c>
      <c r="B25" s="5">
        <v>0</v>
      </c>
      <c r="C25" s="6">
        <v>0</v>
      </c>
      <c r="D25" s="5">
        <v>0</v>
      </c>
      <c r="E25" s="2" t="s">
        <v>131</v>
      </c>
      <c r="F25" s="5">
        <v>0</v>
      </c>
      <c r="G25" s="5">
        <v>0</v>
      </c>
      <c r="H25" s="5">
        <v>0</v>
      </c>
    </row>
    <row r="26" spans="1:8" ht="12.75">
      <c r="A26" s="28" t="s">
        <v>132</v>
      </c>
      <c r="B26" s="5">
        <v>0</v>
      </c>
      <c r="C26" s="6">
        <v>0</v>
      </c>
      <c r="D26" s="5">
        <v>0</v>
      </c>
      <c r="E26" s="2" t="s">
        <v>133</v>
      </c>
      <c r="F26" s="5">
        <v>0</v>
      </c>
      <c r="G26" s="5">
        <v>0</v>
      </c>
      <c r="H26" s="5">
        <v>0</v>
      </c>
    </row>
    <row r="27" spans="1:8" ht="12.75">
      <c r="A27" s="28" t="s">
        <v>134</v>
      </c>
      <c r="B27" s="5">
        <v>0</v>
      </c>
      <c r="C27" s="6">
        <v>0</v>
      </c>
      <c r="D27" s="5">
        <v>0</v>
      </c>
      <c r="E27" s="29" t="s">
        <v>135</v>
      </c>
      <c r="F27" s="5">
        <v>0</v>
      </c>
      <c r="G27" s="5">
        <v>0</v>
      </c>
      <c r="H27" s="5">
        <v>0</v>
      </c>
    </row>
    <row r="28" spans="1:8" ht="12.75">
      <c r="A28" s="28" t="s">
        <v>136</v>
      </c>
      <c r="B28" s="5">
        <v>0</v>
      </c>
      <c r="C28" s="6">
        <v>0</v>
      </c>
      <c r="D28" s="5">
        <v>0</v>
      </c>
      <c r="E28" s="2" t="s">
        <v>137</v>
      </c>
      <c r="F28" s="5">
        <v>0</v>
      </c>
      <c r="G28" s="5">
        <v>0</v>
      </c>
      <c r="H28" s="5">
        <v>0</v>
      </c>
    </row>
    <row r="29" spans="1:8" ht="12.75">
      <c r="A29" s="28" t="s">
        <v>138</v>
      </c>
      <c r="B29" s="5">
        <v>0</v>
      </c>
      <c r="C29" s="6">
        <v>2870</v>
      </c>
      <c r="D29" s="5">
        <v>2867</v>
      </c>
      <c r="E29" s="29" t="s">
        <v>139</v>
      </c>
      <c r="F29" s="5">
        <v>0</v>
      </c>
      <c r="G29" s="12" t="s">
        <v>155</v>
      </c>
      <c r="H29" s="5">
        <v>0</v>
      </c>
    </row>
    <row r="30" spans="1:8" ht="12.75">
      <c r="A30" s="28" t="s">
        <v>140</v>
      </c>
      <c r="B30" s="5"/>
      <c r="C30" s="6"/>
      <c r="D30" s="5">
        <v>0</v>
      </c>
      <c r="E30" s="2" t="s">
        <v>141</v>
      </c>
      <c r="F30" s="5"/>
      <c r="G30" s="12"/>
      <c r="H30" s="5"/>
    </row>
    <row r="31" spans="1:8" ht="12.75">
      <c r="A31" s="28" t="s">
        <v>142</v>
      </c>
      <c r="B31" s="5">
        <v>0</v>
      </c>
      <c r="C31" s="6">
        <v>0</v>
      </c>
      <c r="D31" s="5">
        <v>0</v>
      </c>
      <c r="E31" s="2" t="s">
        <v>143</v>
      </c>
      <c r="F31" s="12" t="s">
        <v>155</v>
      </c>
      <c r="G31" s="12" t="s">
        <v>155</v>
      </c>
      <c r="H31" s="5">
        <v>0</v>
      </c>
    </row>
    <row r="32" spans="1:8" ht="12.75">
      <c r="A32" s="28" t="s">
        <v>144</v>
      </c>
      <c r="B32" s="12"/>
      <c r="C32" s="41"/>
      <c r="D32" s="12"/>
      <c r="E32" s="29" t="s">
        <v>28</v>
      </c>
      <c r="F32" s="5">
        <v>0</v>
      </c>
      <c r="G32" s="41">
        <v>0</v>
      </c>
      <c r="H32" s="5">
        <v>0</v>
      </c>
    </row>
    <row r="33" spans="1:8" ht="12.75">
      <c r="A33" s="28"/>
      <c r="B33" s="5"/>
      <c r="C33" s="6"/>
      <c r="D33" s="5"/>
      <c r="E33" s="29" t="s">
        <v>29</v>
      </c>
      <c r="F33" s="5">
        <v>0</v>
      </c>
      <c r="G33" s="6">
        <v>0</v>
      </c>
      <c r="H33" s="5"/>
    </row>
    <row r="34" spans="1:8" ht="12.75">
      <c r="A34" s="30" t="s">
        <v>125</v>
      </c>
      <c r="B34" s="3">
        <f>SUM(B22:B33)</f>
        <v>0</v>
      </c>
      <c r="C34" s="4">
        <f>SUM(C22:C33)</f>
        <v>22940</v>
      </c>
      <c r="D34" s="3">
        <f>SUM(D22:D33)</f>
        <v>22937</v>
      </c>
      <c r="E34" s="31" t="s">
        <v>126</v>
      </c>
      <c r="F34" s="3">
        <f>SUM(F22:F33)</f>
        <v>453</v>
      </c>
      <c r="G34" s="4">
        <f>SUM(G22:G33)</f>
        <v>3563</v>
      </c>
      <c r="H34" s="3">
        <f>SUM(H22:H33)</f>
        <v>3219</v>
      </c>
    </row>
    <row r="35" spans="1:8" ht="12.75">
      <c r="A35" s="20"/>
      <c r="B35" s="5"/>
      <c r="C35" s="6"/>
      <c r="D35" s="32"/>
      <c r="E35" s="21"/>
      <c r="F35" s="5"/>
      <c r="G35" s="6"/>
      <c r="H35" s="32"/>
    </row>
    <row r="36" spans="1:8" ht="12.75">
      <c r="A36" s="20"/>
      <c r="B36" s="5"/>
      <c r="C36" s="6"/>
      <c r="D36" s="32"/>
      <c r="E36" s="21"/>
      <c r="F36" s="5"/>
      <c r="G36" s="6"/>
      <c r="H36" s="32"/>
    </row>
    <row r="37" spans="1:8" ht="14.25">
      <c r="A37" s="33" t="s">
        <v>145</v>
      </c>
      <c r="B37" s="34">
        <f>SUM(B17+B34)</f>
        <v>24651</v>
      </c>
      <c r="C37" s="38">
        <f>SUM(C17+C34)</f>
        <v>53046</v>
      </c>
      <c r="D37" s="38">
        <f>SUM(D17+D34)</f>
        <v>52589</v>
      </c>
      <c r="E37" s="35" t="s">
        <v>146</v>
      </c>
      <c r="F37" s="34">
        <f>SUM(F17+F34)</f>
        <v>24651</v>
      </c>
      <c r="G37" s="38">
        <f>SUM(G17+G34)</f>
        <v>30106</v>
      </c>
      <c r="H37" s="38">
        <f>SUM(H17+H34)</f>
        <v>24632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&amp;RBasal Községi Önkormányzat
7/2016. (V.3.) önkormányzati rendelet
3. melléklet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64"/>
  <sheetViews>
    <sheetView view="pageLayout" zoomScaleNormal="110" zoomScaleSheetLayoutView="110" workbookViewId="0" topLeftCell="A101">
      <selection activeCell="I52" sqref="I52"/>
    </sheetView>
  </sheetViews>
  <sheetFormatPr defaultColWidth="9.140625" defaultRowHeight="12.75"/>
  <cols>
    <col min="1" max="1" width="2.8515625" style="79" customWidth="1"/>
    <col min="2" max="2" width="3.421875" style="79" customWidth="1"/>
    <col min="3" max="3" width="2.421875" style="79" customWidth="1"/>
    <col min="4" max="4" width="3.421875" style="80" customWidth="1"/>
    <col min="5" max="5" width="62.00390625" style="79" customWidth="1"/>
    <col min="6" max="7" width="11.28125" style="79" bestFit="1" customWidth="1"/>
    <col min="8" max="8" width="11.00390625" style="79" customWidth="1"/>
    <col min="9" max="16384" width="9.140625" style="79" customWidth="1"/>
  </cols>
  <sheetData>
    <row r="1" ht="22.5" customHeight="1"/>
    <row r="2" ht="24.75" customHeight="1"/>
    <row r="3" spans="1:8" ht="21.75" customHeight="1">
      <c r="A3" s="182" t="s">
        <v>290</v>
      </c>
      <c r="B3" s="182"/>
      <c r="C3" s="182"/>
      <c r="D3" s="182"/>
      <c r="E3" s="182"/>
      <c r="F3" s="182"/>
      <c r="G3" s="182"/>
      <c r="H3" s="182"/>
    </row>
    <row r="4" ht="27.75" customHeight="1" thickBot="1"/>
    <row r="5" spans="1:8" ht="12.75">
      <c r="A5" s="81" t="s">
        <v>223</v>
      </c>
      <c r="B5" s="82"/>
      <c r="C5" s="82"/>
      <c r="D5" s="83"/>
      <c r="E5" s="84"/>
      <c r="F5" s="183" t="s">
        <v>224</v>
      </c>
      <c r="G5" s="184"/>
      <c r="H5" s="185"/>
    </row>
    <row r="6" spans="1:8" ht="13.5" thickBot="1">
      <c r="A6" s="85"/>
      <c r="B6" s="86"/>
      <c r="C6" s="86"/>
      <c r="D6" s="87"/>
      <c r="E6" s="88"/>
      <c r="F6" s="89" t="s">
        <v>14</v>
      </c>
      <c r="G6" s="90" t="s">
        <v>15</v>
      </c>
      <c r="H6" s="91" t="s">
        <v>1</v>
      </c>
    </row>
    <row r="7" spans="1:8" ht="12.75">
      <c r="A7" s="92"/>
      <c r="B7" s="93" t="s">
        <v>2</v>
      </c>
      <c r="C7" s="93"/>
      <c r="D7" s="94"/>
      <c r="E7" s="95" t="s">
        <v>12</v>
      </c>
      <c r="F7" s="96">
        <f>SUM(F8+F9+F10+F11+F12+F13)</f>
        <v>24198</v>
      </c>
      <c r="G7" s="96">
        <f>SUM(G8+G9+G10+G11+G12+G13)</f>
        <v>26099</v>
      </c>
      <c r="H7" s="97">
        <f>SUM(H8+H9+H10+H12+H13)</f>
        <v>20969</v>
      </c>
    </row>
    <row r="8" spans="1:8" s="147" customFormat="1" ht="12.75">
      <c r="A8" s="98"/>
      <c r="B8" s="99"/>
      <c r="C8" s="99" t="s">
        <v>18</v>
      </c>
      <c r="D8" s="100"/>
      <c r="E8" s="101" t="s">
        <v>225</v>
      </c>
      <c r="F8" s="102">
        <v>10550</v>
      </c>
      <c r="G8" s="102">
        <v>11931</v>
      </c>
      <c r="H8" s="103">
        <v>10866</v>
      </c>
    </row>
    <row r="9" spans="1:8" s="147" customFormat="1" ht="12.75">
      <c r="A9" s="98"/>
      <c r="B9" s="99"/>
      <c r="C9" s="99" t="s">
        <v>19</v>
      </c>
      <c r="D9" s="100"/>
      <c r="E9" s="101" t="s">
        <v>226</v>
      </c>
      <c r="F9" s="102">
        <v>1570</v>
      </c>
      <c r="G9" s="102">
        <v>1631</v>
      </c>
      <c r="H9" s="103">
        <v>1631</v>
      </c>
    </row>
    <row r="10" spans="1:8" s="147" customFormat="1" ht="12.75">
      <c r="A10" s="98"/>
      <c r="B10" s="99"/>
      <c r="C10" s="99" t="s">
        <v>20</v>
      </c>
      <c r="D10" s="100"/>
      <c r="E10" s="101" t="s">
        <v>227</v>
      </c>
      <c r="F10" s="102">
        <v>7185</v>
      </c>
      <c r="G10" s="102">
        <v>6892</v>
      </c>
      <c r="H10" s="103">
        <v>3837</v>
      </c>
    </row>
    <row r="11" spans="1:8" s="147" customFormat="1" ht="12.75">
      <c r="A11" s="98"/>
      <c r="B11" s="99"/>
      <c r="C11" s="99" t="s">
        <v>21</v>
      </c>
      <c r="D11" s="100"/>
      <c r="E11" s="101" t="s">
        <v>228</v>
      </c>
      <c r="F11" s="102"/>
      <c r="G11" s="102"/>
      <c r="H11" s="103"/>
    </row>
    <row r="12" spans="1:8" s="147" customFormat="1" ht="12.75">
      <c r="A12" s="98"/>
      <c r="B12" s="99"/>
      <c r="C12" s="99" t="s">
        <v>22</v>
      </c>
      <c r="D12" s="100"/>
      <c r="E12" s="101" t="s">
        <v>229</v>
      </c>
      <c r="F12" s="102">
        <v>2632</v>
      </c>
      <c r="G12" s="102">
        <v>3284</v>
      </c>
      <c r="H12" s="103">
        <v>3213</v>
      </c>
    </row>
    <row r="13" spans="1:8" s="147" customFormat="1" ht="12.75">
      <c r="A13" s="98"/>
      <c r="B13" s="99"/>
      <c r="C13" s="99" t="s">
        <v>23</v>
      </c>
      <c r="D13" s="100"/>
      <c r="E13" s="101" t="s">
        <v>230</v>
      </c>
      <c r="F13" s="102">
        <v>2261</v>
      </c>
      <c r="G13" s="102">
        <v>2361</v>
      </c>
      <c r="H13" s="103">
        <v>1422</v>
      </c>
    </row>
    <row r="14" spans="1:8" s="147" customFormat="1" ht="12.75">
      <c r="A14" s="104"/>
      <c r="B14" s="105" t="s">
        <v>4</v>
      </c>
      <c r="C14" s="105"/>
      <c r="D14" s="106"/>
      <c r="E14" s="107" t="s">
        <v>13</v>
      </c>
      <c r="F14" s="108">
        <f>SUM(F15:F17)</f>
        <v>453</v>
      </c>
      <c r="G14" s="108">
        <f>SUM(G15:G17)</f>
        <v>3563</v>
      </c>
      <c r="H14" s="109">
        <f>SUM(H15:H17)</f>
        <v>3219</v>
      </c>
    </row>
    <row r="15" spans="1:8" s="147" customFormat="1" ht="12.75">
      <c r="A15" s="98"/>
      <c r="B15" s="99"/>
      <c r="C15" s="99" t="s">
        <v>18</v>
      </c>
      <c r="D15" s="100"/>
      <c r="E15" s="101" t="s">
        <v>231</v>
      </c>
      <c r="F15" s="102">
        <v>453</v>
      </c>
      <c r="G15" s="102">
        <v>3213</v>
      </c>
      <c r="H15" s="103">
        <v>2869</v>
      </c>
    </row>
    <row r="16" spans="1:8" s="147" customFormat="1" ht="12.75">
      <c r="A16" s="98"/>
      <c r="B16" s="99"/>
      <c r="C16" s="99" t="s">
        <v>19</v>
      </c>
      <c r="D16" s="100"/>
      <c r="E16" s="101" t="s">
        <v>232</v>
      </c>
      <c r="F16" s="102">
        <v>0</v>
      </c>
      <c r="G16" s="102">
        <v>350</v>
      </c>
      <c r="H16" s="103">
        <v>350</v>
      </c>
    </row>
    <row r="17" spans="1:8" s="147" customFormat="1" ht="12.75">
      <c r="A17" s="98"/>
      <c r="B17" s="99"/>
      <c r="C17" s="99" t="s">
        <v>20</v>
      </c>
      <c r="D17" s="100"/>
      <c r="E17" s="101" t="s">
        <v>233</v>
      </c>
      <c r="F17" s="102"/>
      <c r="G17" s="102"/>
      <c r="H17" s="103"/>
    </row>
    <row r="18" spans="1:8" s="147" customFormat="1" ht="18" customHeight="1">
      <c r="A18" s="104" t="s">
        <v>234</v>
      </c>
      <c r="B18" s="105"/>
      <c r="C18" s="105"/>
      <c r="D18" s="106"/>
      <c r="E18" s="110" t="s">
        <v>235</v>
      </c>
      <c r="F18" s="108">
        <f>SUM(F7+F14)</f>
        <v>24651</v>
      </c>
      <c r="G18" s="108">
        <f>SUM(G7+G14)</f>
        <v>29662</v>
      </c>
      <c r="H18" s="109">
        <f>SUM(H7+H14)</f>
        <v>24188</v>
      </c>
    </row>
    <row r="19" spans="1:8" s="147" customFormat="1" ht="12.75">
      <c r="A19" s="98"/>
      <c r="B19" s="99"/>
      <c r="C19" s="99"/>
      <c r="D19" s="100"/>
      <c r="E19" s="101"/>
      <c r="F19" s="102"/>
      <c r="G19" s="102"/>
      <c r="H19" s="103"/>
    </row>
    <row r="20" spans="1:8" s="147" customFormat="1" ht="12.75">
      <c r="A20" s="104"/>
      <c r="B20" s="105" t="s">
        <v>2</v>
      </c>
      <c r="C20" s="105"/>
      <c r="D20" s="106"/>
      <c r="E20" s="107" t="s">
        <v>236</v>
      </c>
      <c r="F20" s="108">
        <f>SUM(F21+F24+F25+F26)</f>
        <v>21678</v>
      </c>
      <c r="G20" s="108">
        <f>SUM(G21+G24+G25+G26)</f>
        <v>26167</v>
      </c>
      <c r="H20" s="109">
        <f>SUM(H21+H24+H25+H26)</f>
        <v>25713</v>
      </c>
    </row>
    <row r="21" spans="1:8" s="147" customFormat="1" ht="12.75">
      <c r="A21" s="98"/>
      <c r="B21" s="99"/>
      <c r="C21" s="99" t="s">
        <v>18</v>
      </c>
      <c r="D21" s="100"/>
      <c r="E21" s="101" t="s">
        <v>237</v>
      </c>
      <c r="F21" s="102">
        <v>20621</v>
      </c>
      <c r="G21" s="102">
        <v>24674</v>
      </c>
      <c r="H21" s="111">
        <v>24674</v>
      </c>
    </row>
    <row r="22" spans="1:8" s="147" customFormat="1" ht="12.75">
      <c r="A22" s="98"/>
      <c r="B22" s="99"/>
      <c r="C22" s="99"/>
      <c r="D22" s="100" t="s">
        <v>238</v>
      </c>
      <c r="E22" s="101" t="s">
        <v>239</v>
      </c>
      <c r="F22" s="102">
        <v>11999</v>
      </c>
      <c r="G22" s="102">
        <v>13354</v>
      </c>
      <c r="H22" s="103">
        <v>13354</v>
      </c>
    </row>
    <row r="23" spans="1:8" s="147" customFormat="1" ht="12.75">
      <c r="A23" s="98"/>
      <c r="B23" s="99"/>
      <c r="C23" s="99"/>
      <c r="D23" s="100" t="s">
        <v>240</v>
      </c>
      <c r="E23" s="101" t="s">
        <v>241</v>
      </c>
      <c r="F23" s="102">
        <v>20621</v>
      </c>
      <c r="G23" s="102">
        <v>24674</v>
      </c>
      <c r="H23" s="103">
        <v>24674</v>
      </c>
    </row>
    <row r="24" spans="1:8" s="147" customFormat="1" ht="12.75">
      <c r="A24" s="98" t="s">
        <v>242</v>
      </c>
      <c r="B24" s="99"/>
      <c r="C24" s="99" t="s">
        <v>19</v>
      </c>
      <c r="D24" s="100"/>
      <c r="E24" s="101" t="s">
        <v>243</v>
      </c>
      <c r="F24" s="102">
        <v>730</v>
      </c>
      <c r="G24" s="102">
        <v>1259</v>
      </c>
      <c r="H24" s="103">
        <v>845</v>
      </c>
    </row>
    <row r="25" spans="1:8" s="147" customFormat="1" ht="12.75">
      <c r="A25" s="98"/>
      <c r="B25" s="99"/>
      <c r="C25" s="99" t="s">
        <v>20</v>
      </c>
      <c r="D25" s="100"/>
      <c r="E25" s="101" t="s">
        <v>244</v>
      </c>
      <c r="F25" s="102">
        <v>27</v>
      </c>
      <c r="G25" s="102">
        <v>44</v>
      </c>
      <c r="H25" s="103">
        <v>44</v>
      </c>
    </row>
    <row r="26" spans="1:8" s="147" customFormat="1" ht="12.75">
      <c r="A26" s="98"/>
      <c r="B26" s="99"/>
      <c r="C26" s="99" t="s">
        <v>21</v>
      </c>
      <c r="D26" s="100"/>
      <c r="E26" s="101" t="s">
        <v>245</v>
      </c>
      <c r="F26" s="102">
        <v>300</v>
      </c>
      <c r="G26" s="102">
        <v>190</v>
      </c>
      <c r="H26" s="103">
        <v>150</v>
      </c>
    </row>
    <row r="27" spans="1:8" s="147" customFormat="1" ht="12.75">
      <c r="A27" s="104"/>
      <c r="B27" s="105" t="s">
        <v>4</v>
      </c>
      <c r="C27" s="105"/>
      <c r="D27" s="106"/>
      <c r="E27" s="110" t="s">
        <v>125</v>
      </c>
      <c r="F27" s="108">
        <f>SUM(F28:F30)</f>
        <v>0</v>
      </c>
      <c r="G27" s="108">
        <f>SUM(G28:G30)</f>
        <v>0</v>
      </c>
      <c r="H27" s="109">
        <f>SUM(H28:H30)</f>
        <v>0</v>
      </c>
    </row>
    <row r="28" spans="1:8" s="147" customFormat="1" ht="12.75">
      <c r="A28" s="98"/>
      <c r="B28" s="99"/>
      <c r="C28" s="99" t="s">
        <v>18</v>
      </c>
      <c r="D28" s="100"/>
      <c r="E28" s="112" t="s">
        <v>246</v>
      </c>
      <c r="F28" s="102">
        <v>0</v>
      </c>
      <c r="G28" s="102">
        <v>0</v>
      </c>
      <c r="H28" s="103">
        <v>0</v>
      </c>
    </row>
    <row r="29" spans="1:8" s="147" customFormat="1" ht="12.75">
      <c r="A29" s="98"/>
      <c r="B29" s="99"/>
      <c r="C29" s="99" t="s">
        <v>19</v>
      </c>
      <c r="D29" s="100"/>
      <c r="E29" s="112" t="s">
        <v>247</v>
      </c>
      <c r="F29" s="102">
        <v>0</v>
      </c>
      <c r="G29" s="102">
        <v>0</v>
      </c>
      <c r="H29" s="103">
        <v>0</v>
      </c>
    </row>
    <row r="30" spans="1:8" s="147" customFormat="1" ht="12.75">
      <c r="A30" s="98"/>
      <c r="B30" s="99"/>
      <c r="C30" s="99" t="s">
        <v>20</v>
      </c>
      <c r="D30" s="100"/>
      <c r="E30" s="112" t="s">
        <v>248</v>
      </c>
      <c r="F30" s="113"/>
      <c r="G30" s="113"/>
      <c r="H30" s="114"/>
    </row>
    <row r="31" spans="1:8" s="147" customFormat="1" ht="21.75" customHeight="1">
      <c r="A31" s="104" t="s">
        <v>249</v>
      </c>
      <c r="B31" s="105"/>
      <c r="C31" s="105"/>
      <c r="D31" s="105"/>
      <c r="E31" s="107" t="s">
        <v>250</v>
      </c>
      <c r="F31" s="115">
        <f>SUM(F20+F27)</f>
        <v>21678</v>
      </c>
      <c r="G31" s="115">
        <f>SUM(G20+G27)</f>
        <v>26167</v>
      </c>
      <c r="H31" s="116">
        <f>SUM(H20+H27)</f>
        <v>25713</v>
      </c>
    </row>
    <row r="32" spans="1:8" s="147" customFormat="1" ht="26.25" customHeight="1">
      <c r="A32" s="179" t="s">
        <v>251</v>
      </c>
      <c r="B32" s="180"/>
      <c r="C32" s="180"/>
      <c r="D32" s="180"/>
      <c r="E32" s="181"/>
      <c r="F32" s="108">
        <f>SUM(F18-F31)</f>
        <v>2973</v>
      </c>
      <c r="G32" s="108">
        <v>2946</v>
      </c>
      <c r="H32" s="109">
        <v>2946</v>
      </c>
    </row>
    <row r="33" spans="1:8" s="147" customFormat="1" ht="27.75" customHeight="1">
      <c r="A33" s="118" t="s">
        <v>252</v>
      </c>
      <c r="B33" s="119"/>
      <c r="C33" s="117"/>
      <c r="D33" s="117"/>
      <c r="E33" s="120" t="s">
        <v>253</v>
      </c>
      <c r="F33" s="108">
        <v>2973</v>
      </c>
      <c r="G33" s="108">
        <v>2946</v>
      </c>
      <c r="H33" s="109">
        <v>2946</v>
      </c>
    </row>
    <row r="34" spans="1:8" s="147" customFormat="1" ht="12.75">
      <c r="A34" s="104"/>
      <c r="B34" s="105" t="s">
        <v>5</v>
      </c>
      <c r="C34" s="105"/>
      <c r="D34" s="106"/>
      <c r="E34" s="121" t="s">
        <v>254</v>
      </c>
      <c r="F34" s="108">
        <v>2973</v>
      </c>
      <c r="G34" s="108">
        <v>2946</v>
      </c>
      <c r="H34" s="109">
        <v>2946</v>
      </c>
    </row>
    <row r="35" spans="1:8" s="147" customFormat="1" ht="12.75">
      <c r="A35" s="98"/>
      <c r="B35" s="99"/>
      <c r="C35" s="99" t="s">
        <v>18</v>
      </c>
      <c r="D35" s="100"/>
      <c r="E35" s="101" t="s">
        <v>255</v>
      </c>
      <c r="F35" s="102">
        <v>2973</v>
      </c>
      <c r="G35" s="102">
        <v>2946</v>
      </c>
      <c r="H35" s="103">
        <v>2946</v>
      </c>
    </row>
    <row r="36" spans="1:8" s="147" customFormat="1" ht="12.75">
      <c r="A36" s="98"/>
      <c r="B36" s="99"/>
      <c r="C36" s="99" t="s">
        <v>19</v>
      </c>
      <c r="D36" s="100"/>
      <c r="E36" s="101" t="s">
        <v>256</v>
      </c>
      <c r="F36" s="113"/>
      <c r="G36" s="113" t="s">
        <v>257</v>
      </c>
      <c r="H36" s="114"/>
    </row>
    <row r="37" spans="1:8" s="147" customFormat="1" ht="34.5" customHeight="1">
      <c r="A37" s="122" t="s">
        <v>258</v>
      </c>
      <c r="B37" s="123"/>
      <c r="C37" s="123"/>
      <c r="D37" s="123"/>
      <c r="E37" s="121" t="s">
        <v>259</v>
      </c>
      <c r="F37" s="115">
        <f>SUM(F38+F41+F44)</f>
        <v>0</v>
      </c>
      <c r="G37" s="115">
        <f>SUM(G38+G41+G44)</f>
        <v>731</v>
      </c>
      <c r="H37" s="116">
        <f>SUM(H38+H41+H44)</f>
        <v>731</v>
      </c>
    </row>
    <row r="38" spans="1:8" s="147" customFormat="1" ht="25.5" customHeight="1">
      <c r="A38" s="104"/>
      <c r="B38" s="105" t="s">
        <v>6</v>
      </c>
      <c r="C38" s="105"/>
      <c r="D38" s="106"/>
      <c r="E38" s="107" t="s">
        <v>260</v>
      </c>
      <c r="F38" s="113">
        <v>0</v>
      </c>
      <c r="G38" s="113">
        <f>SUM(G39:G40)</f>
        <v>0</v>
      </c>
      <c r="H38" s="114">
        <f>SUM(H39:H40)</f>
        <v>0</v>
      </c>
    </row>
    <row r="39" spans="1:8" s="147" customFormat="1" ht="12.75">
      <c r="A39" s="98"/>
      <c r="B39" s="99"/>
      <c r="C39" s="99" t="s">
        <v>18</v>
      </c>
      <c r="D39" s="100"/>
      <c r="E39" s="101" t="s">
        <v>261</v>
      </c>
      <c r="F39" s="124">
        <v>0</v>
      </c>
      <c r="G39" s="124"/>
      <c r="H39" s="111"/>
    </row>
    <row r="40" spans="1:8" s="147" customFormat="1" ht="12.75">
      <c r="A40" s="98"/>
      <c r="B40" s="99"/>
      <c r="C40" s="99" t="s">
        <v>19</v>
      </c>
      <c r="D40" s="100"/>
      <c r="E40" s="101" t="s">
        <v>125</v>
      </c>
      <c r="F40" s="102"/>
      <c r="G40" s="102"/>
      <c r="H40" s="103"/>
    </row>
    <row r="41" spans="1:8" s="147" customFormat="1" ht="12.75">
      <c r="A41" s="104"/>
      <c r="B41" s="105" t="s">
        <v>7</v>
      </c>
      <c r="C41" s="105"/>
      <c r="D41" s="106"/>
      <c r="E41" s="107" t="s">
        <v>262</v>
      </c>
      <c r="F41" s="108">
        <f>SUM(F42:F43)</f>
        <v>0</v>
      </c>
      <c r="G41" s="108">
        <f>SUM(G42:G43)</f>
        <v>240</v>
      </c>
      <c r="H41" s="109">
        <f>SUM(H42:H43)</f>
        <v>240</v>
      </c>
    </row>
    <row r="42" spans="1:8" s="147" customFormat="1" ht="12.75">
      <c r="A42" s="98"/>
      <c r="B42" s="99"/>
      <c r="C42" s="99" t="s">
        <v>18</v>
      </c>
      <c r="D42" s="100"/>
      <c r="E42" s="101" t="s">
        <v>236</v>
      </c>
      <c r="F42" s="102"/>
      <c r="G42" s="102">
        <v>240</v>
      </c>
      <c r="H42" s="103">
        <v>240</v>
      </c>
    </row>
    <row r="43" spans="1:8" s="147" customFormat="1" ht="12.75" customHeight="1">
      <c r="A43" s="98"/>
      <c r="B43" s="99"/>
      <c r="C43" s="99" t="s">
        <v>19</v>
      </c>
      <c r="D43" s="100"/>
      <c r="E43" s="101" t="s">
        <v>125</v>
      </c>
      <c r="F43" s="102"/>
      <c r="G43" s="102"/>
      <c r="H43" s="103"/>
    </row>
    <row r="44" spans="1:8" s="147" customFormat="1" ht="18.75" customHeight="1">
      <c r="A44" s="104"/>
      <c r="B44" s="105" t="s">
        <v>8</v>
      </c>
      <c r="C44" s="105"/>
      <c r="D44" s="106"/>
      <c r="E44" s="107" t="s">
        <v>263</v>
      </c>
      <c r="F44" s="108"/>
      <c r="G44" s="108">
        <v>491</v>
      </c>
      <c r="H44" s="109">
        <v>491</v>
      </c>
    </row>
    <row r="45" spans="1:8" s="147" customFormat="1" ht="24.75" customHeight="1">
      <c r="A45" s="104" t="s">
        <v>264</v>
      </c>
      <c r="B45" s="105"/>
      <c r="C45" s="105"/>
      <c r="D45" s="106"/>
      <c r="E45" s="107" t="s">
        <v>265</v>
      </c>
      <c r="F45" s="108">
        <f>SUM(F46+F49+F52+F53+F54)</f>
        <v>0</v>
      </c>
      <c r="G45" s="108">
        <f>SUM(G46+G49+G52+G53+G54)</f>
        <v>444</v>
      </c>
      <c r="H45" s="109">
        <f>SUM(H46+H49+H52+H53+H54)</f>
        <v>444</v>
      </c>
    </row>
    <row r="46" spans="1:8" s="147" customFormat="1" ht="25.5">
      <c r="A46" s="125"/>
      <c r="B46" s="126" t="s">
        <v>9</v>
      </c>
      <c r="C46" s="126"/>
      <c r="D46" s="127"/>
      <c r="E46" s="128" t="s">
        <v>266</v>
      </c>
      <c r="F46" s="115">
        <f>SUM(F47:F48)</f>
        <v>0</v>
      </c>
      <c r="G46" s="115">
        <f>SUM(G47:G48)</f>
        <v>0</v>
      </c>
      <c r="H46" s="116">
        <f>SUM(H47:H48)</f>
        <v>0</v>
      </c>
    </row>
    <row r="47" spans="1:8" s="147" customFormat="1" ht="12.75">
      <c r="A47" s="98"/>
      <c r="B47" s="99"/>
      <c r="C47" s="99" t="s">
        <v>18</v>
      </c>
      <c r="D47" s="100"/>
      <c r="E47" s="101" t="s">
        <v>220</v>
      </c>
      <c r="F47" s="102">
        <v>0</v>
      </c>
      <c r="G47" s="102">
        <v>0</v>
      </c>
      <c r="H47" s="103"/>
    </row>
    <row r="48" spans="1:8" s="147" customFormat="1" ht="12.75">
      <c r="A48" s="98"/>
      <c r="B48" s="99"/>
      <c r="C48" s="99" t="s">
        <v>19</v>
      </c>
      <c r="D48" s="100"/>
      <c r="E48" s="101" t="s">
        <v>126</v>
      </c>
      <c r="F48" s="102">
        <v>0</v>
      </c>
      <c r="G48" s="102">
        <v>0</v>
      </c>
      <c r="H48" s="103">
        <v>0</v>
      </c>
    </row>
    <row r="49" spans="1:8" s="147" customFormat="1" ht="25.5">
      <c r="A49" s="104"/>
      <c r="B49" s="105" t="s">
        <v>9</v>
      </c>
      <c r="C49" s="105"/>
      <c r="D49" s="106"/>
      <c r="E49" s="107" t="s">
        <v>267</v>
      </c>
      <c r="F49" s="108">
        <f>SUM(F50:F51)</f>
        <v>0</v>
      </c>
      <c r="G49" s="108">
        <f>SUM(G50:G51)</f>
        <v>0</v>
      </c>
      <c r="H49" s="109">
        <f>SUM(H50:H51)</f>
        <v>0</v>
      </c>
    </row>
    <row r="50" spans="1:8" s="147" customFormat="1" ht="12.75">
      <c r="A50" s="98"/>
      <c r="B50" s="99"/>
      <c r="C50" s="99" t="s">
        <v>18</v>
      </c>
      <c r="D50" s="100"/>
      <c r="E50" s="101" t="s">
        <v>268</v>
      </c>
      <c r="F50" s="102">
        <v>0</v>
      </c>
      <c r="G50" s="102"/>
      <c r="H50" s="103"/>
    </row>
    <row r="51" spans="1:8" s="147" customFormat="1" ht="12.75">
      <c r="A51" s="129"/>
      <c r="B51" s="130"/>
      <c r="C51" s="130" t="s">
        <v>19</v>
      </c>
      <c r="D51" s="131"/>
      <c r="E51" s="132" t="s">
        <v>269</v>
      </c>
      <c r="F51" s="113"/>
      <c r="G51" s="113"/>
      <c r="H51" s="114"/>
    </row>
    <row r="52" spans="1:8" s="147" customFormat="1" ht="25.5">
      <c r="A52" s="125"/>
      <c r="B52" s="126" t="s">
        <v>10</v>
      </c>
      <c r="C52" s="126"/>
      <c r="D52" s="127"/>
      <c r="E52" s="107" t="s">
        <v>270</v>
      </c>
      <c r="F52" s="115">
        <v>0</v>
      </c>
      <c r="G52" s="115">
        <v>444</v>
      </c>
      <c r="H52" s="116">
        <v>444</v>
      </c>
    </row>
    <row r="53" spans="1:8" s="147" customFormat="1" ht="12.75">
      <c r="A53" s="125"/>
      <c r="B53" s="126" t="s">
        <v>11</v>
      </c>
      <c r="C53" s="126"/>
      <c r="D53" s="127"/>
      <c r="E53" s="128" t="s">
        <v>271</v>
      </c>
      <c r="F53" s="115"/>
      <c r="G53" s="115"/>
      <c r="H53" s="116"/>
    </row>
    <row r="54" spans="1:8" s="147" customFormat="1" ht="12.75">
      <c r="A54" s="125"/>
      <c r="B54" s="126" t="s">
        <v>272</v>
      </c>
      <c r="C54" s="126"/>
      <c r="D54" s="127"/>
      <c r="E54" s="128" t="s">
        <v>273</v>
      </c>
      <c r="F54" s="115"/>
      <c r="G54" s="115"/>
      <c r="H54" s="116"/>
    </row>
    <row r="55" spans="1:8" s="147" customFormat="1" ht="20.25" customHeight="1">
      <c r="A55" s="173" t="s">
        <v>274</v>
      </c>
      <c r="B55" s="174"/>
      <c r="C55" s="174"/>
      <c r="D55" s="174"/>
      <c r="E55" s="175"/>
      <c r="F55" s="148">
        <f>SUM(F18+F45)</f>
        <v>24651</v>
      </c>
      <c r="G55" s="148">
        <f>SUM(G18+G45)</f>
        <v>30106</v>
      </c>
      <c r="H55" s="149">
        <f>SUM(H18+H45)</f>
        <v>24632</v>
      </c>
    </row>
    <row r="56" spans="1:8" s="147" customFormat="1" ht="20.25" customHeight="1" thickBot="1">
      <c r="A56" s="176" t="s">
        <v>275</v>
      </c>
      <c r="B56" s="177"/>
      <c r="C56" s="177"/>
      <c r="D56" s="177"/>
      <c r="E56" s="178"/>
      <c r="F56" s="150">
        <f>SUM(F31+F33+F37)</f>
        <v>24651</v>
      </c>
      <c r="G56" s="150">
        <f>SUM(G31+G33+G37)</f>
        <v>29844</v>
      </c>
      <c r="H56" s="151">
        <f>SUM(H31+H33+H37)</f>
        <v>29390</v>
      </c>
    </row>
    <row r="57" s="147" customFormat="1" ht="12.75">
      <c r="D57" s="152"/>
    </row>
    <row r="58" s="147" customFormat="1" ht="12.75">
      <c r="D58" s="152"/>
    </row>
    <row r="59" s="147" customFormat="1" ht="12.75">
      <c r="D59" s="152"/>
    </row>
    <row r="60" s="147" customFormat="1" ht="12.75">
      <c r="D60" s="152"/>
    </row>
    <row r="61" s="147" customFormat="1" ht="12.75">
      <c r="D61" s="152"/>
    </row>
    <row r="62" s="147" customFormat="1" ht="12.75">
      <c r="D62" s="152"/>
    </row>
    <row r="63" s="147" customFormat="1" ht="12.75">
      <c r="D63" s="152"/>
    </row>
    <row r="64" s="147" customFormat="1" ht="12.75">
      <c r="D64" s="152"/>
    </row>
    <row r="65" s="147" customFormat="1" ht="12.75">
      <c r="D65" s="152"/>
    </row>
    <row r="66" s="147" customFormat="1" ht="12.75">
      <c r="D66" s="152"/>
    </row>
    <row r="67" s="147" customFormat="1" ht="12.75">
      <c r="D67" s="152"/>
    </row>
    <row r="68" s="147" customFormat="1" ht="12.75">
      <c r="D68" s="152"/>
    </row>
    <row r="69" s="147" customFormat="1" ht="12.75">
      <c r="D69" s="152"/>
    </row>
    <row r="70" s="147" customFormat="1" ht="12.75">
      <c r="D70" s="152"/>
    </row>
    <row r="71" s="147" customFormat="1" ht="12.75">
      <c r="D71" s="152"/>
    </row>
    <row r="72" s="147" customFormat="1" ht="12.75">
      <c r="D72" s="152"/>
    </row>
    <row r="73" s="147" customFormat="1" ht="12.75">
      <c r="D73" s="152"/>
    </row>
    <row r="74" s="147" customFormat="1" ht="12.75">
      <c r="D74" s="152"/>
    </row>
    <row r="75" s="147" customFormat="1" ht="12.75">
      <c r="D75" s="152"/>
    </row>
    <row r="76" s="147" customFormat="1" ht="12.75">
      <c r="D76" s="152"/>
    </row>
    <row r="77" s="147" customFormat="1" ht="12.75">
      <c r="D77" s="152"/>
    </row>
    <row r="78" s="147" customFormat="1" ht="12.75">
      <c r="D78" s="152"/>
    </row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ht="12.75">
      <c r="D102" s="79"/>
    </row>
    <row r="103" ht="12.75">
      <c r="D103" s="79"/>
    </row>
    <row r="104" ht="12.75">
      <c r="D104" s="79"/>
    </row>
    <row r="105" ht="12.75">
      <c r="D105" s="79"/>
    </row>
    <row r="106" ht="12.75">
      <c r="D106" s="79"/>
    </row>
    <row r="107" ht="12.75">
      <c r="D107" s="79"/>
    </row>
    <row r="108" ht="12.75">
      <c r="D108" s="79"/>
    </row>
    <row r="109" ht="12.75">
      <c r="D109" s="79"/>
    </row>
    <row r="110" ht="12.75">
      <c r="D110" s="79"/>
    </row>
    <row r="111" ht="12.75">
      <c r="D111" s="79"/>
    </row>
    <row r="112" ht="12.75">
      <c r="D112" s="79"/>
    </row>
    <row r="113" ht="12.75">
      <c r="D113" s="79"/>
    </row>
    <row r="114" ht="12.75">
      <c r="D114" s="79"/>
    </row>
    <row r="115" ht="12.75">
      <c r="D115" s="79"/>
    </row>
    <row r="116" ht="12.75">
      <c r="D116" s="79"/>
    </row>
    <row r="117" ht="12.75">
      <c r="D117" s="79"/>
    </row>
    <row r="118" ht="12.75">
      <c r="D118" s="79"/>
    </row>
    <row r="119" ht="12.75">
      <c r="D119" s="79"/>
    </row>
    <row r="120" ht="12.75">
      <c r="D120" s="79"/>
    </row>
    <row r="121" ht="12.75">
      <c r="D121" s="79"/>
    </row>
    <row r="122" ht="12.75">
      <c r="D122" s="79"/>
    </row>
    <row r="123" ht="12.75">
      <c r="D123" s="79"/>
    </row>
    <row r="124" ht="12.75">
      <c r="D124" s="79"/>
    </row>
    <row r="125" ht="12.75">
      <c r="D125" s="79"/>
    </row>
    <row r="126" ht="12.75">
      <c r="D126" s="79"/>
    </row>
    <row r="127" ht="12.75">
      <c r="D127" s="79"/>
    </row>
    <row r="128" ht="12.75">
      <c r="D128" s="79"/>
    </row>
    <row r="129" ht="12.75">
      <c r="D129" s="79"/>
    </row>
    <row r="130" ht="12.75">
      <c r="D130" s="79"/>
    </row>
    <row r="131" ht="12.75">
      <c r="D131" s="79"/>
    </row>
    <row r="132" ht="12.75">
      <c r="D132" s="79"/>
    </row>
    <row r="133" ht="12.75">
      <c r="D133" s="79"/>
    </row>
    <row r="134" ht="12.75">
      <c r="D134" s="79"/>
    </row>
    <row r="135" ht="12.75">
      <c r="D135" s="79"/>
    </row>
    <row r="136" ht="12.75">
      <c r="D136" s="79"/>
    </row>
    <row r="137" ht="12.75">
      <c r="D137" s="79"/>
    </row>
    <row r="138" ht="12.75">
      <c r="D138" s="79"/>
    </row>
    <row r="139" ht="12.75">
      <c r="D139" s="79"/>
    </row>
    <row r="140" ht="12.75">
      <c r="D140" s="79"/>
    </row>
    <row r="141" ht="12.75">
      <c r="D141" s="79"/>
    </row>
    <row r="142" ht="12.75">
      <c r="D142" s="79"/>
    </row>
    <row r="143" ht="12.75">
      <c r="D143" s="79"/>
    </row>
    <row r="144" ht="12.75">
      <c r="D144" s="79"/>
    </row>
    <row r="145" ht="12.75">
      <c r="D145" s="79"/>
    </row>
    <row r="146" ht="12.75">
      <c r="D146" s="79"/>
    </row>
    <row r="147" ht="12.75">
      <c r="D147" s="79"/>
    </row>
    <row r="148" ht="12.75">
      <c r="D148" s="79"/>
    </row>
    <row r="149" ht="12.75">
      <c r="D149" s="79"/>
    </row>
    <row r="150" ht="12.75">
      <c r="D150" s="79"/>
    </row>
    <row r="151" ht="12.75">
      <c r="D151" s="79"/>
    </row>
    <row r="152" ht="12.75">
      <c r="D152" s="79"/>
    </row>
    <row r="153" ht="12.75">
      <c r="D153" s="79"/>
    </row>
    <row r="154" ht="12.75">
      <c r="D154" s="79"/>
    </row>
    <row r="155" ht="12.75">
      <c r="D155" s="79"/>
    </row>
    <row r="156" ht="12.75">
      <c r="D156" s="79"/>
    </row>
    <row r="157" ht="12.75">
      <c r="D157" s="79"/>
    </row>
    <row r="158" ht="12.75">
      <c r="D158" s="79"/>
    </row>
    <row r="159" ht="12.75">
      <c r="D159" s="79"/>
    </row>
    <row r="160" ht="12.75">
      <c r="D160" s="79"/>
    </row>
    <row r="161" ht="12.75">
      <c r="D161" s="79"/>
    </row>
    <row r="162" ht="12.75">
      <c r="D162" s="79"/>
    </row>
    <row r="163" ht="12.75">
      <c r="D163" s="79"/>
    </row>
    <row r="164" ht="12.75">
      <c r="D164" s="79"/>
    </row>
  </sheetData>
  <sheetProtection/>
  <mergeCells count="5">
    <mergeCell ref="A55:E55"/>
    <mergeCell ref="A56:E56"/>
    <mergeCell ref="A32:E32"/>
    <mergeCell ref="A3:H3"/>
    <mergeCell ref="F5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1"/>
  <headerFooter alignWithMargins="0">
    <oddHeader>&amp;RBasal Község Önkormányzata
7/2016. (V.3.) ökormányzati rendelet
4.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Layout" zoomScaleNormal="110" zoomScaleSheetLayoutView="110" workbookViewId="0" topLeftCell="H1">
      <selection activeCell="J47" sqref="J47"/>
    </sheetView>
  </sheetViews>
  <sheetFormatPr defaultColWidth="9.140625" defaultRowHeight="12.75"/>
  <cols>
    <col min="1" max="1" width="6.00390625" style="7" hidden="1" customWidth="1"/>
    <col min="2" max="2" width="4.421875" style="7" customWidth="1"/>
    <col min="3" max="3" width="13.57421875" style="7" hidden="1" customWidth="1"/>
    <col min="4" max="4" width="59.00390625" style="7" customWidth="1"/>
    <col min="5" max="5" width="8.8515625" style="7" customWidth="1"/>
    <col min="6" max="6" width="9.140625" style="7" customWidth="1"/>
    <col min="7" max="7" width="8.7109375" style="7" customWidth="1"/>
    <col min="8" max="8" width="12.8515625" style="7" customWidth="1"/>
    <col min="9" max="16384" width="9.140625" style="7" customWidth="1"/>
  </cols>
  <sheetData>
    <row r="1" spans="2:7" ht="12.75">
      <c r="B1" s="186"/>
      <c r="C1" s="186"/>
      <c r="D1" s="186"/>
      <c r="E1" s="186"/>
      <c r="F1" s="186"/>
      <c r="G1" s="186"/>
    </row>
    <row r="2" spans="1:7" ht="28.5" customHeight="1">
      <c r="A2" s="189" t="s">
        <v>291</v>
      </c>
      <c r="B2" s="189"/>
      <c r="C2" s="189"/>
      <c r="D2" s="189"/>
      <c r="E2" s="189"/>
      <c r="F2" s="189"/>
      <c r="G2" s="189"/>
    </row>
    <row r="3" spans="2:7" ht="26.25" customHeight="1">
      <c r="B3" s="10" t="s">
        <v>52</v>
      </c>
      <c r="C3" s="187" t="s">
        <v>53</v>
      </c>
      <c r="D3" s="187"/>
      <c r="E3" s="10" t="s">
        <v>156</v>
      </c>
      <c r="F3" s="10" t="s">
        <v>0</v>
      </c>
      <c r="G3" s="42" t="s">
        <v>154</v>
      </c>
    </row>
    <row r="4" spans="2:7" ht="12.75">
      <c r="B4" s="54" t="s">
        <v>18</v>
      </c>
      <c r="C4" s="188" t="s">
        <v>54</v>
      </c>
      <c r="D4" s="188"/>
      <c r="E4" s="55">
        <f>SUM(E5+E6+E7+E9+E10+E11)</f>
        <v>0</v>
      </c>
      <c r="F4" s="55">
        <v>0</v>
      </c>
      <c r="G4" s="55">
        <v>0</v>
      </c>
    </row>
    <row r="5" spans="2:7" ht="12.75">
      <c r="B5" s="46" t="s">
        <v>19</v>
      </c>
      <c r="C5" s="53"/>
      <c r="D5" s="48" t="s">
        <v>55</v>
      </c>
      <c r="E5" s="11">
        <v>0</v>
      </c>
      <c r="F5" s="11">
        <v>0</v>
      </c>
      <c r="G5" s="56"/>
    </row>
    <row r="6" spans="2:7" ht="12.75">
      <c r="B6" s="54" t="s">
        <v>20</v>
      </c>
      <c r="C6" s="53"/>
      <c r="D6" s="48" t="s">
        <v>56</v>
      </c>
      <c r="E6" s="11">
        <v>0</v>
      </c>
      <c r="F6" s="11">
        <v>0</v>
      </c>
      <c r="G6" s="56"/>
    </row>
    <row r="7" spans="2:7" ht="12.75">
      <c r="B7" s="46" t="s">
        <v>21</v>
      </c>
      <c r="C7" s="53"/>
      <c r="D7" s="48" t="s">
        <v>57</v>
      </c>
      <c r="E7" s="11">
        <v>0</v>
      </c>
      <c r="F7" s="11">
        <v>0</v>
      </c>
      <c r="G7" s="56"/>
    </row>
    <row r="8" spans="2:7" ht="12.75">
      <c r="B8" s="54" t="s">
        <v>22</v>
      </c>
      <c r="C8" s="57"/>
      <c r="D8" s="58" t="s">
        <v>58</v>
      </c>
      <c r="E8" s="11">
        <v>0</v>
      </c>
      <c r="F8" s="11">
        <v>0</v>
      </c>
      <c r="G8" s="56"/>
    </row>
    <row r="9" spans="2:7" ht="12.75">
      <c r="B9" s="46" t="s">
        <v>23</v>
      </c>
      <c r="C9" s="57"/>
      <c r="D9" s="59" t="s">
        <v>59</v>
      </c>
      <c r="E9" s="11">
        <v>0</v>
      </c>
      <c r="F9" s="11">
        <v>0</v>
      </c>
      <c r="G9" s="56"/>
    </row>
    <row r="10" spans="2:7" ht="12.75">
      <c r="B10" s="54" t="s">
        <v>24</v>
      </c>
      <c r="C10" s="57"/>
      <c r="D10" s="59" t="s">
        <v>60</v>
      </c>
      <c r="E10" s="11">
        <v>0</v>
      </c>
      <c r="F10" s="11">
        <v>0</v>
      </c>
      <c r="G10" s="56"/>
    </row>
    <row r="11" spans="2:7" ht="12.75">
      <c r="B11" s="46" t="s">
        <v>25</v>
      </c>
      <c r="C11" s="53"/>
      <c r="D11" s="48" t="s">
        <v>61</v>
      </c>
      <c r="E11" s="11">
        <v>0</v>
      </c>
      <c r="F11" s="11">
        <v>0</v>
      </c>
      <c r="G11" s="56">
        <v>0</v>
      </c>
    </row>
    <row r="12" spans="2:7" ht="12.75">
      <c r="B12" s="54" t="s">
        <v>26</v>
      </c>
      <c r="C12" s="188" t="s">
        <v>62</v>
      </c>
      <c r="D12" s="188"/>
      <c r="E12" s="11">
        <v>0</v>
      </c>
      <c r="F12" s="11">
        <v>0</v>
      </c>
      <c r="G12" s="56"/>
    </row>
    <row r="13" spans="2:7" ht="12.75">
      <c r="B13" s="54" t="s">
        <v>30</v>
      </c>
      <c r="C13" s="188" t="s">
        <v>153</v>
      </c>
      <c r="D13" s="188"/>
      <c r="E13" s="11">
        <v>0</v>
      </c>
      <c r="F13" s="11">
        <v>0</v>
      </c>
      <c r="G13" s="56"/>
    </row>
    <row r="14" spans="2:7" ht="12.75">
      <c r="B14" s="46" t="s">
        <v>31</v>
      </c>
      <c r="C14" s="190" t="s">
        <v>160</v>
      </c>
      <c r="D14" s="190"/>
      <c r="E14" s="11">
        <v>0</v>
      </c>
      <c r="F14" s="11">
        <v>0</v>
      </c>
      <c r="G14" s="56"/>
    </row>
    <row r="15" spans="2:7" ht="12.75">
      <c r="B15" s="54" t="s">
        <v>32</v>
      </c>
      <c r="C15" s="188" t="s">
        <v>63</v>
      </c>
      <c r="D15" s="188"/>
      <c r="E15" s="11">
        <v>0</v>
      </c>
      <c r="F15" s="11"/>
      <c r="G15" s="56"/>
    </row>
    <row r="16" spans="2:7" ht="12.75">
      <c r="B16" s="54" t="s">
        <v>33</v>
      </c>
      <c r="C16" s="47" t="s">
        <v>64</v>
      </c>
      <c r="D16" s="48" t="s">
        <v>65</v>
      </c>
      <c r="E16" s="11">
        <v>0</v>
      </c>
      <c r="F16" s="11">
        <v>0</v>
      </c>
      <c r="G16" s="56"/>
    </row>
    <row r="17" spans="2:7" ht="12.75">
      <c r="B17" s="46" t="s">
        <v>34</v>
      </c>
      <c r="C17" s="188" t="s">
        <v>66</v>
      </c>
      <c r="D17" s="188"/>
      <c r="E17" s="11">
        <v>0</v>
      </c>
      <c r="F17" s="11">
        <v>0</v>
      </c>
      <c r="G17" s="56"/>
    </row>
    <row r="18" spans="2:7" ht="12.75">
      <c r="B18" s="54" t="s">
        <v>35</v>
      </c>
      <c r="C18" s="191" t="s">
        <v>67</v>
      </c>
      <c r="D18" s="191"/>
      <c r="E18" s="11">
        <v>0</v>
      </c>
      <c r="F18" s="11">
        <v>0</v>
      </c>
      <c r="G18" s="56"/>
    </row>
    <row r="19" spans="2:7" ht="12.75">
      <c r="B19" s="54" t="s">
        <v>36</v>
      </c>
      <c r="C19" s="188" t="s">
        <v>68</v>
      </c>
      <c r="D19" s="188"/>
      <c r="E19" s="11">
        <v>0</v>
      </c>
      <c r="F19" s="11">
        <v>0</v>
      </c>
      <c r="G19" s="56"/>
    </row>
    <row r="20" spans="2:7" ht="12.75">
      <c r="B20" s="46" t="s">
        <v>37</v>
      </c>
      <c r="C20" s="47" t="s">
        <v>64</v>
      </c>
      <c r="D20" s="48" t="s">
        <v>69</v>
      </c>
      <c r="E20" s="11">
        <v>0</v>
      </c>
      <c r="F20" s="11">
        <v>0</v>
      </c>
      <c r="G20" s="56"/>
    </row>
    <row r="21" spans="2:7" ht="12.75">
      <c r="B21" s="54" t="s">
        <v>38</v>
      </c>
      <c r="C21" s="188" t="s">
        <v>70</v>
      </c>
      <c r="D21" s="188"/>
      <c r="E21" s="11">
        <v>0</v>
      </c>
      <c r="F21" s="11">
        <v>0</v>
      </c>
      <c r="G21" s="56"/>
    </row>
    <row r="22" spans="2:7" ht="12.75">
      <c r="B22" s="54" t="s">
        <v>39</v>
      </c>
      <c r="C22" s="188" t="s">
        <v>71</v>
      </c>
      <c r="D22" s="188"/>
      <c r="E22" s="11">
        <v>0</v>
      </c>
      <c r="F22" s="11">
        <v>0</v>
      </c>
      <c r="G22" s="56"/>
    </row>
    <row r="23" spans="2:7" ht="12.75">
      <c r="B23" s="46" t="s">
        <v>40</v>
      </c>
      <c r="C23" s="60" t="s">
        <v>64</v>
      </c>
      <c r="D23" s="59" t="s">
        <v>72</v>
      </c>
      <c r="E23" s="11">
        <v>0</v>
      </c>
      <c r="F23" s="11">
        <v>0</v>
      </c>
      <c r="G23" s="56"/>
    </row>
    <row r="24" spans="2:7" ht="12.75">
      <c r="B24" s="54" t="s">
        <v>41</v>
      </c>
      <c r="C24" s="53"/>
      <c r="D24" s="48" t="s">
        <v>73</v>
      </c>
      <c r="E24" s="11">
        <v>0</v>
      </c>
      <c r="F24" s="11">
        <v>0</v>
      </c>
      <c r="G24" s="56"/>
    </row>
    <row r="25" spans="2:7" ht="12.75">
      <c r="B25" s="54" t="s">
        <v>42</v>
      </c>
      <c r="C25" s="188" t="s">
        <v>74</v>
      </c>
      <c r="D25" s="188"/>
      <c r="E25" s="11">
        <v>0</v>
      </c>
      <c r="F25" s="11">
        <v>0</v>
      </c>
      <c r="G25" s="56"/>
    </row>
    <row r="26" spans="2:7" ht="12.75">
      <c r="B26" s="46" t="s">
        <v>43</v>
      </c>
      <c r="C26" s="188" t="s">
        <v>75</v>
      </c>
      <c r="D26" s="188"/>
      <c r="E26" s="11">
        <v>0</v>
      </c>
      <c r="F26" s="11">
        <v>0</v>
      </c>
      <c r="G26" s="56"/>
    </row>
    <row r="27" spans="2:7" ht="24" customHeight="1">
      <c r="B27" s="54" t="s">
        <v>44</v>
      </c>
      <c r="C27" s="188" t="s">
        <v>147</v>
      </c>
      <c r="D27" s="188"/>
      <c r="E27" s="11">
        <v>0</v>
      </c>
      <c r="F27" s="11">
        <v>0</v>
      </c>
      <c r="G27" s="56"/>
    </row>
    <row r="28" spans="2:7" ht="12.75">
      <c r="B28" s="54" t="s">
        <v>45</v>
      </c>
      <c r="C28" s="188" t="s">
        <v>151</v>
      </c>
      <c r="D28" s="188"/>
      <c r="E28" s="11">
        <v>0</v>
      </c>
      <c r="F28" s="11">
        <v>0</v>
      </c>
      <c r="G28" s="56"/>
    </row>
    <row r="29" spans="2:7" ht="12.75">
      <c r="B29" s="46" t="s">
        <v>46</v>
      </c>
      <c r="C29" s="188" t="s">
        <v>76</v>
      </c>
      <c r="D29" s="188"/>
      <c r="E29" s="11">
        <v>0</v>
      </c>
      <c r="F29" s="11">
        <v>0</v>
      </c>
      <c r="G29" s="56"/>
    </row>
    <row r="30" spans="2:7" ht="12.75">
      <c r="B30" s="43" t="s">
        <v>47</v>
      </c>
      <c r="C30" s="192" t="s">
        <v>158</v>
      </c>
      <c r="D30" s="192"/>
      <c r="E30" s="45">
        <f>SUM(E4+E12+E13+E14+E15+E17+E18+E19+E21+E22+E25+E26+E27+E28+E29)</f>
        <v>0</v>
      </c>
      <c r="F30" s="45">
        <f>SUM(F4+F12+F13+F14+F15+F17+F18+F19+F21+F22+F25+F26+F27+F28+F29)</f>
        <v>0</v>
      </c>
      <c r="G30" s="45">
        <f>SUM(G4+G12+G13+G14+G15+G17+G18+G19+G21+G22+G25+G26+G27+G28+G29)</f>
        <v>0</v>
      </c>
    </row>
    <row r="31" spans="2:7" ht="12.75">
      <c r="B31" s="46" t="s">
        <v>48</v>
      </c>
      <c r="C31" s="47" t="s">
        <v>64</v>
      </c>
      <c r="D31" s="48" t="s">
        <v>77</v>
      </c>
      <c r="E31" s="11"/>
      <c r="F31" s="11">
        <v>0</v>
      </c>
      <c r="G31" s="56"/>
    </row>
    <row r="32" spans="2:7" ht="12.75">
      <c r="B32" s="46"/>
      <c r="C32" s="188" t="s">
        <v>78</v>
      </c>
      <c r="D32" s="188"/>
      <c r="E32" s="11"/>
      <c r="F32" s="11"/>
      <c r="G32" s="56"/>
    </row>
    <row r="33" spans="2:7" ht="12.75">
      <c r="B33" s="49"/>
      <c r="C33" s="50"/>
      <c r="D33" s="50"/>
      <c r="E33" s="51"/>
      <c r="F33" s="51"/>
      <c r="G33" s="40"/>
    </row>
    <row r="34" spans="2:7" ht="29.25" customHeight="1">
      <c r="B34" s="52" t="s">
        <v>52</v>
      </c>
      <c r="C34" s="193" t="s">
        <v>79</v>
      </c>
      <c r="D34" s="193"/>
      <c r="E34" s="52" t="s">
        <v>156</v>
      </c>
      <c r="F34" s="52" t="s">
        <v>0</v>
      </c>
      <c r="G34" s="42" t="s">
        <v>154</v>
      </c>
    </row>
    <row r="35" spans="2:7" ht="12.75">
      <c r="B35" s="54" t="s">
        <v>49</v>
      </c>
      <c r="C35" s="188" t="s">
        <v>80</v>
      </c>
      <c r="D35" s="188"/>
      <c r="E35" s="61"/>
      <c r="F35" s="61">
        <v>350</v>
      </c>
      <c r="G35" s="56">
        <v>350</v>
      </c>
    </row>
    <row r="36" spans="2:7" ht="12.75">
      <c r="B36" s="46" t="s">
        <v>50</v>
      </c>
      <c r="C36" s="47" t="s">
        <v>64</v>
      </c>
      <c r="D36" s="48" t="s">
        <v>81</v>
      </c>
      <c r="E36" s="11">
        <v>0</v>
      </c>
      <c r="F36" s="11">
        <v>0</v>
      </c>
      <c r="G36" s="56"/>
    </row>
    <row r="37" spans="2:7" ht="12.75">
      <c r="B37" s="54" t="s">
        <v>51</v>
      </c>
      <c r="C37" s="53"/>
      <c r="D37" s="48" t="s">
        <v>82</v>
      </c>
      <c r="E37" s="11">
        <v>0</v>
      </c>
      <c r="F37" s="11">
        <v>0</v>
      </c>
      <c r="G37" s="56"/>
    </row>
    <row r="38" spans="2:7" ht="12.75">
      <c r="B38" s="46" t="s">
        <v>83</v>
      </c>
      <c r="C38" s="188" t="s">
        <v>84</v>
      </c>
      <c r="D38" s="188"/>
      <c r="E38" s="11">
        <v>453</v>
      </c>
      <c r="F38" s="11">
        <v>3213</v>
      </c>
      <c r="G38" s="56">
        <v>2869</v>
      </c>
    </row>
    <row r="39" spans="2:7" ht="12.75">
      <c r="B39" s="54" t="s">
        <v>85</v>
      </c>
      <c r="C39" s="47" t="s">
        <v>64</v>
      </c>
      <c r="D39" s="48" t="s">
        <v>86</v>
      </c>
      <c r="E39" s="11">
        <v>0</v>
      </c>
      <c r="F39" s="11">
        <v>0</v>
      </c>
      <c r="G39" s="56"/>
    </row>
    <row r="40" spans="2:7" ht="12.75">
      <c r="B40" s="46" t="s">
        <v>87</v>
      </c>
      <c r="C40" s="53"/>
      <c r="D40" s="48" t="s">
        <v>88</v>
      </c>
      <c r="E40" s="11">
        <v>0</v>
      </c>
      <c r="F40" s="11">
        <v>0</v>
      </c>
      <c r="G40" s="56"/>
    </row>
    <row r="41" spans="2:7" ht="12.75">
      <c r="B41" s="54" t="s">
        <v>89</v>
      </c>
      <c r="C41" s="188" t="s">
        <v>90</v>
      </c>
      <c r="D41" s="188"/>
      <c r="E41" s="11">
        <v>0</v>
      </c>
      <c r="F41" s="11">
        <v>0</v>
      </c>
      <c r="G41" s="56"/>
    </row>
    <row r="42" spans="2:7" ht="12.75">
      <c r="B42" s="46" t="s">
        <v>91</v>
      </c>
      <c r="C42" s="188" t="s">
        <v>92</v>
      </c>
      <c r="D42" s="188"/>
      <c r="E42" s="11"/>
      <c r="F42" s="11"/>
      <c r="G42" s="56"/>
    </row>
    <row r="43" spans="2:7" ht="12.75">
      <c r="B43" s="54" t="s">
        <v>93</v>
      </c>
      <c r="C43" s="47" t="s">
        <v>64</v>
      </c>
      <c r="D43" s="48" t="s">
        <v>94</v>
      </c>
      <c r="E43" s="11">
        <v>0</v>
      </c>
      <c r="F43" s="11">
        <v>0</v>
      </c>
      <c r="G43" s="56"/>
    </row>
    <row r="44" spans="2:7" ht="12.75">
      <c r="B44" s="46" t="s">
        <v>95</v>
      </c>
      <c r="C44" s="53"/>
      <c r="D44" s="48" t="s">
        <v>96</v>
      </c>
      <c r="E44" s="11">
        <v>0</v>
      </c>
      <c r="F44" s="11">
        <v>0</v>
      </c>
      <c r="G44" s="56"/>
    </row>
    <row r="45" spans="2:7" ht="12.75">
      <c r="B45" s="54" t="s">
        <v>97</v>
      </c>
      <c r="C45" s="188" t="s">
        <v>148</v>
      </c>
      <c r="D45" s="188"/>
      <c r="E45" s="11">
        <v>0</v>
      </c>
      <c r="F45" s="11">
        <v>0</v>
      </c>
      <c r="G45" s="56"/>
    </row>
    <row r="46" spans="2:7" ht="12.75">
      <c r="B46" s="46" t="s">
        <v>98</v>
      </c>
      <c r="C46" s="188" t="s">
        <v>99</v>
      </c>
      <c r="D46" s="188"/>
      <c r="E46" s="11">
        <v>0</v>
      </c>
      <c r="F46" s="11">
        <v>0</v>
      </c>
      <c r="G46" s="56"/>
    </row>
    <row r="47" spans="2:7" ht="12.75">
      <c r="B47" s="54" t="s">
        <v>100</v>
      </c>
      <c r="C47" s="188" t="s">
        <v>101</v>
      </c>
      <c r="D47" s="188"/>
      <c r="E47" s="11">
        <v>0</v>
      </c>
      <c r="F47" s="11">
        <v>0</v>
      </c>
      <c r="G47" s="56"/>
    </row>
    <row r="48" spans="2:7" ht="12.75">
      <c r="B48" s="46" t="s">
        <v>102</v>
      </c>
      <c r="C48" s="188" t="s">
        <v>103</v>
      </c>
      <c r="D48" s="188"/>
      <c r="E48" s="11">
        <v>0</v>
      </c>
      <c r="F48" s="11">
        <v>0</v>
      </c>
      <c r="G48" s="56"/>
    </row>
    <row r="49" spans="2:7" ht="12.75">
      <c r="B49" s="54" t="s">
        <v>104</v>
      </c>
      <c r="C49" s="188" t="s">
        <v>105</v>
      </c>
      <c r="D49" s="188"/>
      <c r="E49" s="11">
        <v>0</v>
      </c>
      <c r="F49" s="11">
        <v>0</v>
      </c>
      <c r="G49" s="56"/>
    </row>
    <row r="50" spans="2:7" ht="12.75">
      <c r="B50" s="46" t="s">
        <v>106</v>
      </c>
      <c r="C50" s="188" t="s">
        <v>29</v>
      </c>
      <c r="D50" s="188"/>
      <c r="E50" s="11">
        <v>0</v>
      </c>
      <c r="F50" s="11">
        <v>0</v>
      </c>
      <c r="G50" s="56"/>
    </row>
    <row r="51" spans="2:7" ht="12.75">
      <c r="B51" s="54" t="s">
        <v>107</v>
      </c>
      <c r="C51" s="188" t="s">
        <v>108</v>
      </c>
      <c r="D51" s="188"/>
      <c r="E51" s="11">
        <v>0</v>
      </c>
      <c r="F51" s="11">
        <v>0</v>
      </c>
      <c r="G51" s="56"/>
    </row>
    <row r="52" spans="2:7" ht="12.75">
      <c r="B52" s="44" t="s">
        <v>109</v>
      </c>
      <c r="C52" s="192" t="s">
        <v>159</v>
      </c>
      <c r="D52" s="192"/>
      <c r="E52" s="45">
        <f>SUM(E35+E38+E41+E42+E45+E46+E47+E48+E49+E50+E51)</f>
        <v>453</v>
      </c>
      <c r="F52" s="45">
        <f>SUM(F35+F38+F41+F42+F45+F46+F47+F48+F49+F50+F51)</f>
        <v>3563</v>
      </c>
      <c r="G52" s="45">
        <f>SUM(G35+G38+G41+G42+G45+G46+G47+G48+G49+G50+G51)</f>
        <v>3219</v>
      </c>
    </row>
    <row r="53" spans="2:7" ht="12.75">
      <c r="B53" s="54" t="s">
        <v>110</v>
      </c>
      <c r="C53" s="188" t="s">
        <v>111</v>
      </c>
      <c r="D53" s="188"/>
      <c r="E53" s="11"/>
      <c r="F53" s="11"/>
      <c r="G53" s="56"/>
    </row>
    <row r="54" spans="2:6" ht="12.75">
      <c r="B54" s="8"/>
      <c r="C54" s="9"/>
      <c r="D54" s="9"/>
      <c r="E54" s="9"/>
      <c r="F54" s="9"/>
    </row>
    <row r="55" spans="2:6" ht="12.75">
      <c r="B55" s="194"/>
      <c r="C55" s="194"/>
      <c r="D55" s="194"/>
      <c r="E55" s="194"/>
      <c r="F55" s="194"/>
    </row>
    <row r="56" spans="2:6" ht="12.75">
      <c r="B56" s="8"/>
      <c r="C56" s="9"/>
      <c r="D56" s="9"/>
      <c r="E56" s="195"/>
      <c r="F56" s="195"/>
    </row>
    <row r="57" spans="2:6" ht="12.75">
      <c r="B57" s="194"/>
      <c r="C57" s="194"/>
      <c r="D57" s="194"/>
      <c r="E57" s="194"/>
      <c r="F57" s="194"/>
    </row>
    <row r="58" spans="2:6" ht="12.75">
      <c r="B58" s="8"/>
      <c r="C58" s="9"/>
      <c r="D58" s="9"/>
      <c r="E58" s="9"/>
      <c r="F58" s="9"/>
    </row>
    <row r="59" spans="2:6" ht="12.75">
      <c r="B59" s="194"/>
      <c r="C59" s="194"/>
      <c r="D59" s="194"/>
      <c r="E59" s="194"/>
      <c r="F59" s="194"/>
    </row>
    <row r="60" spans="2:6" ht="12.75">
      <c r="B60" s="194"/>
      <c r="C60" s="194"/>
      <c r="D60" s="194"/>
      <c r="E60" s="195"/>
      <c r="F60" s="195"/>
    </row>
  </sheetData>
  <sheetProtection/>
  <mergeCells count="42">
    <mergeCell ref="B55:D55"/>
    <mergeCell ref="E55:F55"/>
    <mergeCell ref="B60:D60"/>
    <mergeCell ref="E60:F60"/>
    <mergeCell ref="E56:F56"/>
    <mergeCell ref="B57:F57"/>
    <mergeCell ref="B59:D59"/>
    <mergeCell ref="E59:F59"/>
    <mergeCell ref="C53:D53"/>
    <mergeCell ref="C38:D38"/>
    <mergeCell ref="C41:D41"/>
    <mergeCell ref="C42:D42"/>
    <mergeCell ref="C45:D45"/>
    <mergeCell ref="C46:D46"/>
    <mergeCell ref="C47:D47"/>
    <mergeCell ref="C48:D48"/>
    <mergeCell ref="C49:D49"/>
    <mergeCell ref="C50:D50"/>
    <mergeCell ref="C29:D29"/>
    <mergeCell ref="C30:D30"/>
    <mergeCell ref="C32:D32"/>
    <mergeCell ref="C52:D52"/>
    <mergeCell ref="C51:D51"/>
    <mergeCell ref="C34:D34"/>
    <mergeCell ref="C35:D35"/>
    <mergeCell ref="C26:D26"/>
    <mergeCell ref="C27:D27"/>
    <mergeCell ref="C21:D21"/>
    <mergeCell ref="C28:D28"/>
    <mergeCell ref="C17:D17"/>
    <mergeCell ref="C18:D18"/>
    <mergeCell ref="C22:D22"/>
    <mergeCell ref="C25:D25"/>
    <mergeCell ref="B1:G1"/>
    <mergeCell ref="C3:D3"/>
    <mergeCell ref="C4:D4"/>
    <mergeCell ref="C19:D19"/>
    <mergeCell ref="A2:G2"/>
    <mergeCell ref="C12:D12"/>
    <mergeCell ref="C13:D13"/>
    <mergeCell ref="C14:D14"/>
    <mergeCell ref="C15:D15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headerFooter alignWithMargins="0">
    <oddHeader>&amp;RBasal Község Önkormányzata
7/2016. (V.3.)önkormányzati rendelet
5. melléklet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G13"/>
  <sheetViews>
    <sheetView view="pageLayout" workbookViewId="0" topLeftCell="B1">
      <selection activeCell="N12" sqref="N12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4" width="9.140625" style="1" customWidth="1"/>
    <col min="5" max="5" width="25.57421875" style="1" customWidth="1"/>
    <col min="6" max="16384" width="9.140625" style="1" customWidth="1"/>
  </cols>
  <sheetData>
    <row r="6" spans="1:7" ht="12.75">
      <c r="A6" s="204"/>
      <c r="B6" s="204"/>
      <c r="C6" s="204"/>
      <c r="D6" s="204"/>
      <c r="E6" s="204"/>
      <c r="F6" s="204"/>
      <c r="G6" s="204"/>
    </row>
    <row r="7" spans="1:5" ht="12.75">
      <c r="A7" s="29"/>
      <c r="B7" s="29"/>
      <c r="C7" s="29"/>
      <c r="D7" s="29"/>
      <c r="E7" s="29"/>
    </row>
    <row r="8" spans="1:7" ht="14.25">
      <c r="A8" s="205" t="s">
        <v>276</v>
      </c>
      <c r="B8" s="205"/>
      <c r="C8" s="205"/>
      <c r="D8" s="205"/>
      <c r="E8" s="205"/>
      <c r="F8" s="205"/>
      <c r="G8" s="205"/>
    </row>
    <row r="10" spans="1:7" ht="22.5" customHeight="1">
      <c r="A10" s="133" t="s">
        <v>295</v>
      </c>
      <c r="B10" s="133"/>
      <c r="C10" s="133"/>
      <c r="D10" s="133"/>
      <c r="E10" s="134"/>
      <c r="F10" s="135"/>
      <c r="G10" s="136" t="s">
        <v>299</v>
      </c>
    </row>
    <row r="11" spans="1:7" ht="22.5" customHeight="1">
      <c r="A11" s="133" t="s">
        <v>296</v>
      </c>
      <c r="B11" s="133"/>
      <c r="C11" s="133"/>
      <c r="D11" s="133"/>
      <c r="E11" s="133"/>
      <c r="F11" s="135"/>
      <c r="G11" s="136" t="s">
        <v>300</v>
      </c>
    </row>
    <row r="12" spans="1:7" ht="22.5" customHeight="1">
      <c r="A12" s="134"/>
      <c r="B12" s="137"/>
      <c r="C12" s="137"/>
      <c r="D12" s="137"/>
      <c r="E12" s="137"/>
      <c r="F12" s="135"/>
      <c r="G12" s="138"/>
    </row>
    <row r="13" spans="1:7" ht="22.5" customHeight="1">
      <c r="A13" s="139" t="s">
        <v>277</v>
      </c>
      <c r="B13" s="139"/>
      <c r="C13" s="139"/>
      <c r="D13" s="139"/>
      <c r="E13" s="140"/>
      <c r="F13" s="141"/>
      <c r="G13" s="142" t="s">
        <v>300</v>
      </c>
    </row>
  </sheetData>
  <sheetProtection/>
  <mergeCells count="2">
    <mergeCell ref="A6:G6"/>
    <mergeCell ref="A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&amp;RBasal Községi Önkormányzat
7/2016. (V.3.) önkormányzati rendelet
6. mellélklet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J20"/>
  <sheetViews>
    <sheetView view="pageLayout" workbookViewId="0" topLeftCell="A1">
      <selection activeCell="G17" sqref="G17"/>
    </sheetView>
  </sheetViews>
  <sheetFormatPr defaultColWidth="9.140625" defaultRowHeight="12.75"/>
  <cols>
    <col min="1" max="1" width="47.7109375" style="0" customWidth="1"/>
    <col min="5" max="5" width="11.00390625" style="0" customWidth="1"/>
    <col min="7" max="7" width="12.00390625" style="0" customWidth="1"/>
  </cols>
  <sheetData>
    <row r="6" spans="1:10" ht="12.75">
      <c r="A6" s="198"/>
      <c r="B6" s="198"/>
      <c r="C6" s="198"/>
      <c r="D6" s="198"/>
      <c r="E6" s="198"/>
      <c r="F6" s="13"/>
      <c r="G6" s="13"/>
      <c r="H6" s="13"/>
      <c r="I6" s="13"/>
      <c r="J6" s="13"/>
    </row>
    <row r="7" spans="1:10" ht="39" customHeight="1">
      <c r="A7" s="206" t="s">
        <v>297</v>
      </c>
      <c r="B7" s="206"/>
      <c r="C7" s="206"/>
      <c r="D7" s="206"/>
      <c r="E7" s="206"/>
      <c r="F7" s="13"/>
      <c r="G7" s="13"/>
      <c r="H7" s="13"/>
      <c r="I7" s="13"/>
      <c r="J7" s="13"/>
    </row>
    <row r="9" spans="3:8" ht="12.75">
      <c r="C9" s="37"/>
      <c r="D9" s="37"/>
      <c r="E9" s="37"/>
      <c r="F9" s="37"/>
      <c r="H9" s="13"/>
    </row>
    <row r="10" spans="3:5" s="143" customFormat="1" ht="12.75">
      <c r="C10" s="144"/>
      <c r="D10" s="144"/>
      <c r="E10" s="143" t="s">
        <v>279</v>
      </c>
    </row>
    <row r="11" spans="1:5" s="143" customFormat="1" ht="12.75">
      <c r="A11" s="165" t="s">
        <v>287</v>
      </c>
      <c r="B11" s="166"/>
      <c r="C11" s="166"/>
      <c r="D11" s="167"/>
      <c r="E11" s="168">
        <v>2946</v>
      </c>
    </row>
    <row r="12" spans="1:5" s="143" customFormat="1" ht="12.75">
      <c r="A12" s="159" t="s">
        <v>284</v>
      </c>
      <c r="B12" s="145"/>
      <c r="C12" s="145"/>
      <c r="D12" s="146"/>
      <c r="E12" s="160">
        <v>25713</v>
      </c>
    </row>
    <row r="13" spans="1:5" s="143" customFormat="1" ht="12.75">
      <c r="A13" s="159" t="s">
        <v>288</v>
      </c>
      <c r="B13" s="145"/>
      <c r="C13" s="145"/>
      <c r="D13" s="146"/>
      <c r="E13" s="160">
        <v>993</v>
      </c>
    </row>
    <row r="14" spans="1:5" s="143" customFormat="1" ht="12.75">
      <c r="A14" s="159" t="s">
        <v>285</v>
      </c>
      <c r="B14" s="145"/>
      <c r="C14" s="145"/>
      <c r="D14" s="146"/>
      <c r="E14" s="160">
        <v>24188</v>
      </c>
    </row>
    <row r="15" spans="1:5" s="143" customFormat="1" ht="12.75">
      <c r="A15" s="159" t="s">
        <v>286</v>
      </c>
      <c r="B15" s="145"/>
      <c r="C15" s="145"/>
      <c r="D15" s="146"/>
      <c r="E15" s="160">
        <v>444</v>
      </c>
    </row>
    <row r="16" spans="1:5" s="143" customFormat="1" ht="12.75">
      <c r="A16" s="159" t="s">
        <v>301</v>
      </c>
      <c r="B16" s="145"/>
      <c r="C16" s="145"/>
      <c r="D16" s="146"/>
      <c r="E16" s="160">
        <v>5128</v>
      </c>
    </row>
    <row r="17" spans="1:5" s="143" customFormat="1" ht="12.75">
      <c r="A17" s="159" t="s">
        <v>302</v>
      </c>
      <c r="B17" s="145"/>
      <c r="C17" s="145"/>
      <c r="D17" s="146"/>
      <c r="E17" s="160">
        <v>12</v>
      </c>
    </row>
    <row r="18" spans="1:5" s="143" customFormat="1" ht="12.75">
      <c r="A18" s="161" t="s">
        <v>289</v>
      </c>
      <c r="B18" s="162"/>
      <c r="C18" s="162"/>
      <c r="D18" s="163"/>
      <c r="E18" s="164">
        <v>-117</v>
      </c>
    </row>
    <row r="19" spans="1:5" s="143" customFormat="1" ht="12.75">
      <c r="A19" s="161" t="s">
        <v>303</v>
      </c>
      <c r="B19" s="162"/>
      <c r="C19" s="162"/>
      <c r="D19" s="163"/>
      <c r="E19" s="164">
        <v>-7</v>
      </c>
    </row>
    <row r="20" spans="1:5" s="143" customFormat="1" ht="12.75">
      <c r="A20" s="165" t="s">
        <v>278</v>
      </c>
      <c r="B20" s="166"/>
      <c r="C20" s="166"/>
      <c r="D20" s="167"/>
      <c r="E20" s="169">
        <v>5016</v>
      </c>
    </row>
  </sheetData>
  <sheetProtection/>
  <mergeCells count="2">
    <mergeCell ref="A7:E7"/>
    <mergeCell ref="A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&amp;RBasal Községi Önkormányzat
7/2016. (V.3.) önkormányzati rendelet
7. melléklet
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user</cp:lastModifiedBy>
  <cp:lastPrinted>2016-05-03T13:17:40Z</cp:lastPrinted>
  <dcterms:created xsi:type="dcterms:W3CDTF">2011-02-20T19:35:13Z</dcterms:created>
  <dcterms:modified xsi:type="dcterms:W3CDTF">2016-05-03T13:18:26Z</dcterms:modified>
  <cp:category/>
  <cp:version/>
  <cp:contentType/>
  <cp:contentStatus/>
</cp:coreProperties>
</file>