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480" yWindow="75" windowWidth="11355" windowHeight="838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M18" i="22" l="1"/>
  <c r="M17" i="22"/>
  <c r="M13" i="22"/>
  <c r="M10" i="22"/>
  <c r="M16" i="22" s="1"/>
  <c r="K18" i="22"/>
  <c r="K17" i="22"/>
  <c r="K13" i="22"/>
  <c r="K10" i="22"/>
  <c r="I18" i="22"/>
  <c r="I17" i="22"/>
  <c r="I13" i="22"/>
  <c r="I10" i="22"/>
  <c r="I16" i="22" s="1"/>
  <c r="G18" i="22"/>
  <c r="G17" i="22"/>
  <c r="G13" i="22"/>
  <c r="G10" i="22"/>
  <c r="G16" i="22" s="1"/>
  <c r="E18" i="22"/>
  <c r="E17" i="22"/>
  <c r="E13" i="22"/>
  <c r="E10" i="22"/>
  <c r="E16" i="22" s="1"/>
  <c r="C18" i="22"/>
  <c r="C17" i="22"/>
  <c r="C13" i="22"/>
  <c r="C10" i="22"/>
  <c r="C16" i="22" s="1"/>
  <c r="K16" i="22" l="1"/>
  <c r="N18" i="22"/>
  <c r="L18" i="22"/>
  <c r="J18" i="22"/>
  <c r="H18" i="22"/>
  <c r="F18" i="22"/>
  <c r="N17" i="22"/>
  <c r="L17" i="22"/>
  <c r="J17" i="22"/>
  <c r="H17" i="22"/>
  <c r="F17" i="22"/>
  <c r="D18" i="22"/>
  <c r="D17" i="22"/>
  <c r="N13" i="22"/>
  <c r="L13" i="22"/>
  <c r="J13" i="22"/>
  <c r="H13" i="22"/>
  <c r="F13" i="22"/>
  <c r="D13" i="22"/>
  <c r="N10" i="22"/>
  <c r="L10" i="22"/>
  <c r="J10" i="22"/>
  <c r="H10" i="22"/>
  <c r="F10" i="22"/>
  <c r="D10" i="22"/>
  <c r="P15" i="22"/>
  <c r="P14" i="22"/>
  <c r="O15" i="22"/>
  <c r="O14" i="22"/>
  <c r="P12" i="22"/>
  <c r="P18" i="22" s="1"/>
  <c r="P11" i="22"/>
  <c r="O12" i="22"/>
  <c r="O11" i="22"/>
  <c r="N16" i="22" l="1"/>
  <c r="L16" i="22"/>
  <c r="P13" i="22"/>
  <c r="O18" i="22"/>
  <c r="J16" i="22"/>
  <c r="F16" i="22"/>
  <c r="H16" i="22"/>
  <c r="D16" i="22"/>
  <c r="O13" i="22"/>
  <c r="O10" i="22"/>
  <c r="P10" i="22"/>
  <c r="P17" i="22"/>
  <c r="O17" i="22"/>
  <c r="P16" i="22" l="1"/>
  <c r="O16" i="22"/>
</calcChain>
</file>

<file path=xl/sharedStrings.xml><?xml version="1.0" encoding="utf-8"?>
<sst xmlns="http://schemas.openxmlformats.org/spreadsheetml/2006/main" count="35" uniqueCount="18">
  <si>
    <t>Összesen</t>
  </si>
  <si>
    <t>Önkormányzat</t>
  </si>
  <si>
    <t>Az Önkormányzat és költségvetési szervei működési kiadásai</t>
  </si>
  <si>
    <t>Személyi juttatás</t>
  </si>
  <si>
    <t>Dologi kiadás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</si>
  <si>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</si>
  <si>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</si>
  <si>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</si>
  <si>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</si>
  <si>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</si>
  <si>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</si>
  <si>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</si>
  <si>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</si>
  <si>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Adatok forintban!</t>
  </si>
  <si>
    <t>Módosított előirányzat</t>
  </si>
  <si>
    <t>2.melléklet folytatása</t>
  </si>
  <si>
    <t>Tény 2019.12.31.</t>
  </si>
  <si>
    <t>az 5/2020.(VI.29.)önkormányzati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</si>
</sst>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14" xfId="0" applyNumberFormat="1" applyFont="1" applyBorder="1" applyAlignment="1"/>
    <xf numFmtId="3" fontId="2" fillId="0" borderId="15" xfId="0" applyNumberFormat="1" applyFont="1" applyBorder="1" applyAlignment="1"/>
    <xf numFmtId="3" fontId="2" fillId="0" borderId="25" xfId="0" applyNumberFormat="1" applyFont="1" applyBorder="1" applyAlignment="1"/>
    <xf numFmtId="0" fontId="1" fillId="0" borderId="30" xfId="0" applyFont="1" applyBorder="1" applyAlignment="1">
      <alignment horizontal="center" vertical="center" wrapText="1"/>
    </xf>
    <xf numFmtId="3" fontId="2" fillId="0" borderId="43" xfId="0" applyNumberFormat="1" applyFont="1" applyBorder="1" applyAlignment="1"/>
    <xf numFmtId="3" fontId="5" fillId="0" borderId="44" xfId="0" applyNumberFormat="1" applyFont="1" applyBorder="1" applyAlignment="1">
      <alignment vertical="center" wrapText="1"/>
    </xf>
    <xf numFmtId="3" fontId="5" fillId="0" borderId="17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3" fontId="4" fillId="0" borderId="16" xfId="0" applyNumberFormat="1" applyFont="1" applyBorder="1" applyAlignment="1">
      <alignment vertical="center" wrapText="1"/>
    </xf>
    <xf numFmtId="3" fontId="4" fillId="0" borderId="17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5" fillId="0" borderId="45" xfId="0" applyNumberFormat="1" applyFont="1" applyBorder="1" applyAlignment="1">
      <alignment vertical="center" wrapText="1"/>
    </xf>
    <xf numFmtId="3" fontId="5" fillId="0" borderId="19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 wrapText="1"/>
    </xf>
    <xf numFmtId="3" fontId="4" fillId="0" borderId="18" xfId="0" applyNumberFormat="1" applyFont="1" applyBorder="1" applyAlignment="1">
      <alignment vertical="center" wrapText="1"/>
    </xf>
    <xf numFmtId="3" fontId="4" fillId="0" borderId="19" xfId="0" applyNumberFormat="1" applyFont="1" applyBorder="1" applyAlignment="1">
      <alignment vertical="center" wrapText="1"/>
    </xf>
    <xf numFmtId="3" fontId="2" fillId="0" borderId="46" xfId="0" applyNumberFormat="1" applyFont="1" applyBorder="1" applyAlignment="1">
      <alignment vertical="center" wrapText="1"/>
    </xf>
    <xf numFmtId="3" fontId="2" fillId="0" borderId="21" xfId="0" applyNumberFormat="1" applyFont="1" applyBorder="1" applyAlignment="1">
      <alignment vertical="center" wrapText="1"/>
    </xf>
    <xf numFmtId="3" fontId="2" fillId="0" borderId="28" xfId="0" applyNumberFormat="1" applyFont="1" applyBorder="1" applyAlignment="1">
      <alignment vertical="center" wrapText="1"/>
    </xf>
    <xf numFmtId="3" fontId="2" fillId="0" borderId="20" xfId="0" applyNumberFormat="1" applyFont="1" applyBorder="1" applyAlignment="1">
      <alignment vertical="center" wrapText="1"/>
    </xf>
    <xf numFmtId="3" fontId="5" fillId="0" borderId="47" xfId="0" applyNumberFormat="1" applyFont="1" applyBorder="1" applyAlignment="1">
      <alignment vertical="center" wrapText="1"/>
    </xf>
    <xf numFmtId="3" fontId="5" fillId="0" borderId="23" xfId="0" applyNumberFormat="1" applyFont="1" applyBorder="1" applyAlignment="1">
      <alignment vertical="center" wrapText="1"/>
    </xf>
    <xf numFmtId="3" fontId="5" fillId="0" borderId="13" xfId="0" applyNumberFormat="1" applyFont="1" applyBorder="1" applyAlignment="1">
      <alignment vertical="center" wrapText="1"/>
    </xf>
    <xf numFmtId="3" fontId="4" fillId="0" borderId="22" xfId="0" applyNumberFormat="1" applyFont="1" applyBorder="1" applyAlignment="1">
      <alignment vertical="center" wrapText="1"/>
    </xf>
    <xf numFmtId="3" fontId="4" fillId="0" borderId="23" xfId="0" applyNumberFormat="1" applyFont="1" applyBorder="1" applyAlignment="1">
      <alignment vertical="center" wrapText="1"/>
    </xf>
    <xf numFmtId="3" fontId="2" fillId="0" borderId="42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5" fillId="0" borderId="42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4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3" fontId="5" fillId="0" borderId="41" xfId="0" applyNumberFormat="1" applyFont="1" applyBorder="1" applyAlignment="1">
      <alignment vertical="center" wrapText="1"/>
    </xf>
    <xf numFmtId="3" fontId="2" fillId="0" borderId="48" xfId="0" applyNumberFormat="1" applyFont="1" applyBorder="1" applyAlignment="1"/>
    <xf numFmtId="3" fontId="5" fillId="0" borderId="49" xfId="0" applyNumberFormat="1" applyFont="1" applyBorder="1" applyAlignment="1">
      <alignment vertical="center" wrapText="1"/>
    </xf>
    <xf numFmtId="3" fontId="5" fillId="0" borderId="50" xfId="0" applyNumberFormat="1" applyFont="1" applyBorder="1" applyAlignment="1">
      <alignment vertical="center" wrapText="1"/>
    </xf>
    <xf numFmtId="3" fontId="2" fillId="0" borderId="34" xfId="0" applyNumberFormat="1" applyFont="1" applyBorder="1" applyAlignment="1">
      <alignment vertical="center" wrapText="1"/>
    </xf>
    <xf numFmtId="3" fontId="5" fillId="0" borderId="51" xfId="0" applyNumberFormat="1" applyFont="1" applyBorder="1" applyAlignment="1">
      <alignment vertical="center" wrapText="1"/>
    </xf>
    <xf numFmtId="3" fontId="2" fillId="0" borderId="41" xfId="0" applyNumberFormat="1" applyFont="1" applyBorder="1" applyAlignment="1">
      <alignment vertical="center" wrapText="1"/>
    </xf>
    <xf numFmtId="0" fontId="1" fillId="0" borderId="52" xfId="0" applyFont="1" applyBorder="1" applyAlignment="1">
      <alignment horizontal="center" vertical="center" wrapText="1"/>
    </xf>
    <xf numFmtId="3" fontId="2" fillId="0" borderId="53" xfId="0" applyNumberFormat="1" applyFont="1" applyBorder="1" applyAlignment="1"/>
    <xf numFmtId="3" fontId="5" fillId="0" borderId="54" xfId="0" applyNumberFormat="1" applyFont="1" applyBorder="1" applyAlignment="1">
      <alignment vertical="center" wrapText="1"/>
    </xf>
    <xf numFmtId="3" fontId="5" fillId="0" borderId="55" xfId="0" applyNumberFormat="1" applyFont="1" applyBorder="1" applyAlignment="1">
      <alignment vertical="center" wrapText="1"/>
    </xf>
    <xf numFmtId="3" fontId="2" fillId="0" borderId="56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2" fillId="0" borderId="58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0" fillId="0" borderId="33" xfId="0" applyBorder="1" applyAlignment="1">
      <alignment horizontal="right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Normal="100" workbookViewId="0">
      <selection activeCell="X12" sqref="X12"/>
    </sheetView>
  </sheetViews>
  <sheetFormatPr defaultRowHeight="12.75" x14ac:dyDescent="0.2"/>
  <cols>
    <col min="3" max="3" width="11.42578125" customWidth="1"/>
    <col min="4" max="4" width="11.7109375" bestFit="1" customWidth="1"/>
    <col min="5" max="6" width="10.7109375" bestFit="1" customWidth="1"/>
    <col min="7" max="10" width="11.7109375" bestFit="1" customWidth="1"/>
    <col min="11" max="12" width="10.7109375" bestFit="1" customWidth="1"/>
    <col min="13" max="14" width="9.7109375" bestFit="1" customWidth="1"/>
    <col min="15" max="16" width="11.7109375" bestFit="1" customWidth="1"/>
  </cols>
  <sheetData>
    <row r="1" spans="1:16" x14ac:dyDescent="0.2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6.25" customHeight="1" x14ac:dyDescent="0.2">
      <c r="A3" s="81" t="s">
        <v>17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">
      <c r="A5" s="74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6" ht="13.5" thickBot="1" x14ac:dyDescent="0.25">
      <c r="O6" s="84" t="s">
        <v>13</v>
      </c>
      <c r="P6" s="84"/>
    </row>
    <row r="7" spans="1:16" ht="13.5" thickTop="1" x14ac:dyDescent="0.2">
      <c r="A7" s="75"/>
      <c r="B7" s="76"/>
      <c r="C7" s="89" t="s">
        <v>3</v>
      </c>
      <c r="D7" s="90"/>
      <c r="E7" s="67" t="s">
        <v>11</v>
      </c>
      <c r="F7" s="68"/>
      <c r="G7" s="89" t="s">
        <v>4</v>
      </c>
      <c r="H7" s="90"/>
      <c r="I7" s="94" t="s">
        <v>9</v>
      </c>
      <c r="J7" s="95"/>
      <c r="K7" s="95"/>
      <c r="L7" s="96"/>
      <c r="M7" s="93" t="s">
        <v>10</v>
      </c>
      <c r="N7" s="68"/>
      <c r="O7" s="85" t="s">
        <v>0</v>
      </c>
      <c r="P7" s="86"/>
    </row>
    <row r="8" spans="1:16" x14ac:dyDescent="0.2">
      <c r="A8" s="77"/>
      <c r="B8" s="78"/>
      <c r="C8" s="91"/>
      <c r="D8" s="92"/>
      <c r="E8" s="69"/>
      <c r="F8" s="70"/>
      <c r="G8" s="91"/>
      <c r="H8" s="92"/>
      <c r="I8" s="60" t="s">
        <v>5</v>
      </c>
      <c r="J8" s="61"/>
      <c r="K8" s="60" t="s">
        <v>6</v>
      </c>
      <c r="L8" s="62"/>
      <c r="M8" s="69"/>
      <c r="N8" s="70"/>
      <c r="O8" s="87"/>
      <c r="P8" s="88"/>
    </row>
    <row r="9" spans="1:16" s="3" customFormat="1" ht="23.25" thickBot="1" x14ac:dyDescent="0.25">
      <c r="A9" s="79"/>
      <c r="B9" s="80"/>
      <c r="C9" s="5" t="s">
        <v>14</v>
      </c>
      <c r="D9" s="6" t="s">
        <v>16</v>
      </c>
      <c r="E9" s="5" t="s">
        <v>14</v>
      </c>
      <c r="F9" s="6" t="s">
        <v>16</v>
      </c>
      <c r="G9" s="5" t="s">
        <v>14</v>
      </c>
      <c r="H9" s="6" t="s">
        <v>16</v>
      </c>
      <c r="I9" s="5" t="s">
        <v>14</v>
      </c>
      <c r="J9" s="12" t="s">
        <v>16</v>
      </c>
      <c r="K9" s="50" t="s">
        <v>14</v>
      </c>
      <c r="L9" s="6" t="s">
        <v>16</v>
      </c>
      <c r="M9" s="5" t="s">
        <v>14</v>
      </c>
      <c r="N9" s="6" t="s">
        <v>16</v>
      </c>
      <c r="O9" s="7" t="s">
        <v>14</v>
      </c>
      <c r="P9" s="8" t="s">
        <v>16</v>
      </c>
    </row>
    <row r="10" spans="1:16" ht="13.5" thickTop="1" x14ac:dyDescent="0.2">
      <c r="A10" s="82" t="s">
        <v>1</v>
      </c>
      <c r="B10" s="83"/>
      <c r="C10" s="13">
        <f t="shared" ref="C10" si="0">C11+C12</f>
        <v>57045000</v>
      </c>
      <c r="D10" s="10">
        <f t="shared" ref="D10:N10" si="1">D11+D12</f>
        <v>56131641</v>
      </c>
      <c r="E10" s="11">
        <f t="shared" ref="E10" si="2">E11+E12</f>
        <v>10663000</v>
      </c>
      <c r="F10" s="11">
        <f t="shared" si="1"/>
        <v>9931618</v>
      </c>
      <c r="G10" s="11">
        <f t="shared" ref="G10" si="3">G11+G12</f>
        <v>91115000</v>
      </c>
      <c r="H10" s="11">
        <f t="shared" si="1"/>
        <v>76596813</v>
      </c>
      <c r="I10" s="44">
        <f t="shared" ref="I10" si="4">I11+I12</f>
        <v>207894399</v>
      </c>
      <c r="J10" s="44">
        <f t="shared" si="1"/>
        <v>95476368</v>
      </c>
      <c r="K10" s="51">
        <f t="shared" ref="K10" si="5">K11+K12</f>
        <v>16000000</v>
      </c>
      <c r="L10" s="10">
        <f t="shared" si="1"/>
        <v>15832275</v>
      </c>
      <c r="M10" s="11">
        <f t="shared" ref="M10" si="6">M11+M12</f>
        <v>5900000</v>
      </c>
      <c r="N10" s="11">
        <f t="shared" si="1"/>
        <v>4523165</v>
      </c>
      <c r="O10" s="9">
        <f t="shared" ref="O10:O15" si="7">C10+E10+G10+K10+M10+I10</f>
        <v>388617399</v>
      </c>
      <c r="P10" s="10">
        <f t="shared" ref="P10:P15" si="8">D10+F10+H10+L10+N10+J10</f>
        <v>258491880</v>
      </c>
    </row>
    <row r="11" spans="1:16" s="19" customFormat="1" ht="29.25" customHeight="1" x14ac:dyDescent="0.2">
      <c r="A11" s="65" t="s">
        <v>7</v>
      </c>
      <c r="B11" s="66"/>
      <c r="C11" s="14">
        <v>57045000</v>
      </c>
      <c r="D11" s="15">
        <v>56131641</v>
      </c>
      <c r="E11" s="16">
        <v>10663000</v>
      </c>
      <c r="F11" s="16">
        <v>9931618</v>
      </c>
      <c r="G11" s="16">
        <v>90859000</v>
      </c>
      <c r="H11" s="16">
        <v>76418301</v>
      </c>
      <c r="I11" s="45">
        <v>207894399</v>
      </c>
      <c r="J11" s="45">
        <v>95476368</v>
      </c>
      <c r="K11" s="52">
        <v>11000000</v>
      </c>
      <c r="L11" s="15">
        <v>9727200</v>
      </c>
      <c r="M11" s="16">
        <v>5900000</v>
      </c>
      <c r="N11" s="16">
        <v>4523165</v>
      </c>
      <c r="O11" s="17">
        <f t="shared" si="7"/>
        <v>383361399</v>
      </c>
      <c r="P11" s="18">
        <f t="shared" si="8"/>
        <v>252208293</v>
      </c>
    </row>
    <row r="12" spans="1:16" s="19" customFormat="1" ht="29.25" customHeight="1" x14ac:dyDescent="0.2">
      <c r="A12" s="65" t="s">
        <v>8</v>
      </c>
      <c r="B12" s="66"/>
      <c r="C12" s="20">
        <v>0</v>
      </c>
      <c r="D12" s="21">
        <v>0</v>
      </c>
      <c r="E12" s="22">
        <v>0</v>
      </c>
      <c r="F12" s="22">
        <v>0</v>
      </c>
      <c r="G12" s="22">
        <v>256000</v>
      </c>
      <c r="H12" s="22">
        <v>178512</v>
      </c>
      <c r="I12" s="46">
        <v>0</v>
      </c>
      <c r="J12" s="46">
        <v>0</v>
      </c>
      <c r="K12" s="53">
        <v>5000000</v>
      </c>
      <c r="L12" s="21">
        <v>6105075</v>
      </c>
      <c r="M12" s="22">
        <v>0</v>
      </c>
      <c r="N12" s="22">
        <v>0</v>
      </c>
      <c r="O12" s="23">
        <f t="shared" si="7"/>
        <v>5256000</v>
      </c>
      <c r="P12" s="24">
        <f t="shared" si="8"/>
        <v>6283587</v>
      </c>
    </row>
    <row r="13" spans="1:16" s="19" customFormat="1" ht="29.25" customHeight="1" x14ac:dyDescent="0.2">
      <c r="A13" s="71" t="s">
        <v>12</v>
      </c>
      <c r="B13" s="72"/>
      <c r="C13" s="25">
        <f t="shared" ref="C13" si="9">C14+C15</f>
        <v>51487000</v>
      </c>
      <c r="D13" s="26">
        <f t="shared" ref="D13:N13" si="10">D14+D15</f>
        <v>51099206</v>
      </c>
      <c r="E13" s="27">
        <f t="shared" ref="E13" si="11">E14+E15</f>
        <v>9838000</v>
      </c>
      <c r="F13" s="27">
        <f t="shared" si="10"/>
        <v>9833803</v>
      </c>
      <c r="G13" s="27">
        <f t="shared" ref="G13" si="12">G14+G15</f>
        <v>12697000</v>
      </c>
      <c r="H13" s="27">
        <f t="shared" si="10"/>
        <v>9855791</v>
      </c>
      <c r="I13" s="47">
        <f t="shared" ref="I13" si="13">I14+I15</f>
        <v>0</v>
      </c>
      <c r="J13" s="47">
        <f t="shared" si="10"/>
        <v>0</v>
      </c>
      <c r="K13" s="54">
        <f t="shared" ref="K13" si="14">K14+K15</f>
        <v>50000</v>
      </c>
      <c r="L13" s="26">
        <f t="shared" si="10"/>
        <v>48745</v>
      </c>
      <c r="M13" s="27">
        <f t="shared" ref="M13" si="15">M14+M15</f>
        <v>0</v>
      </c>
      <c r="N13" s="27">
        <f t="shared" si="10"/>
        <v>0</v>
      </c>
      <c r="O13" s="28">
        <f t="shared" si="7"/>
        <v>74072000</v>
      </c>
      <c r="P13" s="26">
        <f t="shared" si="8"/>
        <v>70837545</v>
      </c>
    </row>
    <row r="14" spans="1:16" s="19" customFormat="1" ht="29.25" customHeight="1" x14ac:dyDescent="0.2">
      <c r="A14" s="65" t="s">
        <v>7</v>
      </c>
      <c r="B14" s="66"/>
      <c r="C14" s="29">
        <v>51487000</v>
      </c>
      <c r="D14" s="30">
        <v>51099206</v>
      </c>
      <c r="E14" s="31">
        <v>9838000</v>
      </c>
      <c r="F14" s="31">
        <v>9833803</v>
      </c>
      <c r="G14" s="31">
        <v>12697000</v>
      </c>
      <c r="H14" s="31">
        <v>9855791</v>
      </c>
      <c r="I14" s="48">
        <v>0</v>
      </c>
      <c r="J14" s="48">
        <v>0</v>
      </c>
      <c r="K14" s="55">
        <v>50000</v>
      </c>
      <c r="L14" s="30">
        <v>48745</v>
      </c>
      <c r="M14" s="31">
        <v>0</v>
      </c>
      <c r="N14" s="31">
        <v>0</v>
      </c>
      <c r="O14" s="32">
        <f t="shared" si="7"/>
        <v>74072000</v>
      </c>
      <c r="P14" s="33">
        <f t="shared" si="8"/>
        <v>70837545</v>
      </c>
    </row>
    <row r="15" spans="1:16" s="19" customFormat="1" ht="29.25" customHeight="1" thickBot="1" x14ac:dyDescent="0.25">
      <c r="A15" s="65" t="s">
        <v>8</v>
      </c>
      <c r="B15" s="66"/>
      <c r="C15" s="14">
        <v>0</v>
      </c>
      <c r="D15" s="15">
        <v>0</v>
      </c>
      <c r="E15" s="16">
        <v>0</v>
      </c>
      <c r="F15" s="16">
        <v>0</v>
      </c>
      <c r="G15" s="16">
        <v>0</v>
      </c>
      <c r="H15" s="16">
        <v>0</v>
      </c>
      <c r="I15" s="48">
        <v>0</v>
      </c>
      <c r="J15" s="48">
        <v>0</v>
      </c>
      <c r="K15" s="55">
        <v>0</v>
      </c>
      <c r="L15" s="30">
        <v>0</v>
      </c>
      <c r="M15" s="31">
        <v>0</v>
      </c>
      <c r="N15" s="31">
        <v>0</v>
      </c>
      <c r="O15" s="17">
        <f t="shared" si="7"/>
        <v>0</v>
      </c>
      <c r="P15" s="18">
        <f t="shared" si="8"/>
        <v>0</v>
      </c>
    </row>
    <row r="16" spans="1:16" s="19" customFormat="1" ht="29.25" customHeight="1" thickTop="1" thickBot="1" x14ac:dyDescent="0.25">
      <c r="A16" s="63" t="s">
        <v>0</v>
      </c>
      <c r="B16" s="64"/>
      <c r="C16" s="34">
        <f t="shared" ref="C16:N16" si="16">SUM(C10,C13,)</f>
        <v>108532000</v>
      </c>
      <c r="D16" s="35">
        <f t="shared" si="16"/>
        <v>107230847</v>
      </c>
      <c r="E16" s="36">
        <f t="shared" si="16"/>
        <v>20501000</v>
      </c>
      <c r="F16" s="36">
        <f t="shared" si="16"/>
        <v>19765421</v>
      </c>
      <c r="G16" s="36">
        <f t="shared" si="16"/>
        <v>103812000</v>
      </c>
      <c r="H16" s="36">
        <f t="shared" si="16"/>
        <v>86452604</v>
      </c>
      <c r="I16" s="49">
        <f t="shared" si="16"/>
        <v>207894399</v>
      </c>
      <c r="J16" s="49">
        <f t="shared" si="16"/>
        <v>95476368</v>
      </c>
      <c r="K16" s="56">
        <f t="shared" si="16"/>
        <v>16050000</v>
      </c>
      <c r="L16" s="35">
        <f t="shared" si="16"/>
        <v>15881020</v>
      </c>
      <c r="M16" s="35">
        <f t="shared" si="16"/>
        <v>5900000</v>
      </c>
      <c r="N16" s="35">
        <f t="shared" si="16"/>
        <v>4523165</v>
      </c>
      <c r="O16" s="37">
        <f>SUM(O10,O13)</f>
        <v>462689399</v>
      </c>
      <c r="P16" s="35">
        <f>SUM(P10,P13,)</f>
        <v>329329425</v>
      </c>
    </row>
    <row r="17" spans="1:16" s="19" customFormat="1" ht="29.25" customHeight="1" thickTop="1" thickBot="1" x14ac:dyDescent="0.25">
      <c r="A17" s="58" t="s">
        <v>7</v>
      </c>
      <c r="B17" s="59"/>
      <c r="C17" s="38">
        <f>C11+C14</f>
        <v>108532000</v>
      </c>
      <c r="D17" s="39">
        <f>D11+D14</f>
        <v>107230847</v>
      </c>
      <c r="E17" s="39">
        <f t="shared" ref="E17" si="17">E11+E14</f>
        <v>20501000</v>
      </c>
      <c r="F17" s="39">
        <f t="shared" ref="F17:N17" si="18">F11+F14</f>
        <v>19765421</v>
      </c>
      <c r="G17" s="40">
        <f t="shared" ref="G17" si="19">G11+G14</f>
        <v>103556000</v>
      </c>
      <c r="H17" s="40">
        <f t="shared" si="18"/>
        <v>86274092</v>
      </c>
      <c r="I17" s="42">
        <f t="shared" ref="I17" si="20">I11+I14</f>
        <v>207894399</v>
      </c>
      <c r="J17" s="43">
        <f t="shared" si="18"/>
        <v>95476368</v>
      </c>
      <c r="K17" s="57">
        <f t="shared" ref="K17" si="21">K11+K14</f>
        <v>11050000</v>
      </c>
      <c r="L17" s="39">
        <f t="shared" si="18"/>
        <v>9775945</v>
      </c>
      <c r="M17" s="39">
        <f t="shared" ref="M17" si="22">M11+M14</f>
        <v>5900000</v>
      </c>
      <c r="N17" s="39">
        <f t="shared" si="18"/>
        <v>4523165</v>
      </c>
      <c r="O17" s="41">
        <f>O11+O14</f>
        <v>457433399</v>
      </c>
      <c r="P17" s="40">
        <f>P11+P14</f>
        <v>323045838</v>
      </c>
    </row>
    <row r="18" spans="1:16" s="19" customFormat="1" ht="29.25" customHeight="1" thickTop="1" thickBot="1" x14ac:dyDescent="0.25">
      <c r="A18" s="58" t="s">
        <v>8</v>
      </c>
      <c r="B18" s="59"/>
      <c r="C18" s="38">
        <f>C12+C15</f>
        <v>0</v>
      </c>
      <c r="D18" s="42">
        <f>D12+D15</f>
        <v>0</v>
      </c>
      <c r="E18" s="38">
        <f t="shared" ref="E18" si="23">E12+E15</f>
        <v>0</v>
      </c>
      <c r="F18" s="42">
        <f t="shared" ref="F18:N18" si="24">F12+F15</f>
        <v>0</v>
      </c>
      <c r="G18" s="43">
        <f t="shared" ref="G18" si="25">G12+G15</f>
        <v>256000</v>
      </c>
      <c r="H18" s="43">
        <f t="shared" si="24"/>
        <v>178512</v>
      </c>
      <c r="I18" s="41">
        <f t="shared" ref="I18" si="26">I12+I15</f>
        <v>0</v>
      </c>
      <c r="J18" s="43">
        <f t="shared" si="24"/>
        <v>0</v>
      </c>
      <c r="K18" s="57">
        <f t="shared" ref="K18" si="27">K12+K15</f>
        <v>5000000</v>
      </c>
      <c r="L18" s="39">
        <f t="shared" si="24"/>
        <v>6105075</v>
      </c>
      <c r="M18" s="38">
        <f t="shared" ref="M18" si="28">M12+M15</f>
        <v>0</v>
      </c>
      <c r="N18" s="42">
        <f t="shared" si="24"/>
        <v>0</v>
      </c>
      <c r="O18" s="41">
        <f>O12+O15</f>
        <v>5256000</v>
      </c>
      <c r="P18" s="40">
        <f>P12+P15</f>
        <v>6283587</v>
      </c>
    </row>
    <row r="19" spans="1:16" ht="13.5" thickTop="1" x14ac:dyDescent="0.2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3:16" x14ac:dyDescent="0.2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3:16" x14ac:dyDescent="0.2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</sheetData>
  <mergeCells count="22">
    <mergeCell ref="A1:P1"/>
    <mergeCell ref="A5:P5"/>
    <mergeCell ref="A7:B9"/>
    <mergeCell ref="A3:P3"/>
    <mergeCell ref="A10:B10"/>
    <mergeCell ref="O6:P6"/>
    <mergeCell ref="O7:P8"/>
    <mergeCell ref="C7:D8"/>
    <mergeCell ref="G7:H8"/>
    <mergeCell ref="M7:N8"/>
    <mergeCell ref="I7:L7"/>
    <mergeCell ref="A18:B18"/>
    <mergeCell ref="I8:J8"/>
    <mergeCell ref="K8:L8"/>
    <mergeCell ref="A16:B16"/>
    <mergeCell ref="A11:B11"/>
    <mergeCell ref="A14:B14"/>
    <mergeCell ref="A12:B12"/>
    <mergeCell ref="A17:B17"/>
    <mergeCell ref="E7:F8"/>
    <mergeCell ref="A15:B15"/>
    <mergeCell ref="A13:B13"/>
  </mergeCells>
  <phoneticPr fontId="1" type="noConversion"/>
  <pageMargins left="0.31496062992125984" right="0.31496062992125984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2020-06-22T08:09:26Z</cp:lastPrinted>
  <dcterms:created xsi:type="dcterms:W3CDTF">2006-01-17T11:47:21Z</dcterms:created>
  <dcterms:modified xsi:type="dcterms:W3CDTF">2020-07-03T11:41:04Z</dcterms:modified>
</cp:coreProperties>
</file>