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4. melléklet" sheetId="1" r:id="rId1"/>
    <sheet name="4.1. melléklet" sheetId="2" r:id="rId2"/>
  </sheets>
  <definedNames>
    <definedName name="_xlnm.Print_Area" localSheetId="1">'4.1. melléklet'!$A$1:$U$64</definedName>
  </definedNames>
  <calcPr fullCalcOnLoad="1"/>
</workbook>
</file>

<file path=xl/sharedStrings.xml><?xml version="1.0" encoding="utf-8"?>
<sst xmlns="http://schemas.openxmlformats.org/spreadsheetml/2006/main" count="302" uniqueCount="158">
  <si>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</si>
  <si>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</si>
  <si>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</si>
  <si>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</si>
  <si>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</si>
  <si>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</si>
  <si>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</si>
  <si>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</si>
  <si>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</si>
  <si>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</si>
  <si>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</si>
  <si>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</si>
  <si>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</si>
  <si>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</si>
  <si>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</si>
  <si>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</si>
  <si>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</si>
  <si>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</si>
  <si>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</si>
  <si>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</si>
  <si>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</si>
  <si>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</si>
  <si>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</si>
  <si>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</si>
  <si>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</si>
  <si>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</si>
  <si>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</si>
  <si>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</si>
  <si>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</si>
  <si>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</si>
  <si>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</si>
  <si>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</si>
  <si>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</si>
  <si>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</si>
  <si>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</si>
  <si>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</si>
  <si>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</si>
  <si>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</si>
  <si>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</si>
  <si>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</si>
  <si>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</si>
  <si>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</si>
  <si>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</si>
  <si>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</si>
  <si>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</si>
  <si>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</si>
  <si>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</si>
  <si>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</si>
  <si>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</si>
  <si>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</si>
  <si>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</si>
  <si>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</si>
  <si>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</si>
  <si>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</si>
  <si>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</si>
  <si>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</si>
  <si>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</si>
  <si>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</si>
  <si>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</si>
  <si>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</si>
  <si>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</si>
  <si>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</si>
  <si>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</si>
  <si>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</si>
  <si>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</si>
  <si>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</si>
  <si>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</si>
  <si>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</si>
  <si>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</si>
  <si>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</si>
  <si>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</si>
  <si>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</si>
  <si>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</si>
  <si>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</si>
  <si>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</si>
  <si>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</si>
  <si>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</si>
  <si>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</si>
  <si>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</si>
  <si>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</si>
  <si>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</si>
  <si>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</si>
  <si>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</si>
  <si>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</si>
  <si>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</si>
  <si>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</si>
  <si>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</si>
  <si>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</si>
  <si>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</si>
  <si>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</si>
  <si>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</si>
  <si>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</si>
  <si>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</si>
  <si>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</si>
  <si>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</si>
  <si>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</si>
  <si>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</si>
  <si>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</si>
  <si>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</si>
  <si>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</si>
  <si>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</si>
  <si>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</si>
  <si>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</si>
  <si>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</si>
  <si>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</si>
  <si>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</si>
  <si>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</si>
  <si>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</si>
  <si>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</si>
  <si>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</si>
  <si>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</si>
  <si>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</si>
  <si>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</si>
  <si>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</si>
  <si>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</si>
  <si>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</si>
  <si>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</si>
  <si>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</si>
  <si>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</si>
  <si>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</si>
  <si>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</si>
  <si>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</si>
  <si>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</si>
  <si>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</si>
  <si>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</si>
  <si>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</si>
  <si>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</si>
  <si>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</si>
  <si>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</si>
  <si>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</si>
  <si>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</si>
  <si>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</si>
  <si>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</si>
  <si>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</si>
  <si>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</si>
  <si>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</si>
  <si>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</si>
  <si>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</si>
  <si>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</si>
  <si>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</si>
  <si>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</si>
  <si>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</si>
  <si>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</si>
  <si>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</si>
  <si>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</si>
  <si>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</si>
  <si>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</si>
  <si>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</si>
  <si>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</si>
  <si>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</si>
  <si>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</si>
  <si>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(4. melléklet a 4/2018. (II. 22.) önkormányzati rendelethez)</t>
  </si>
  <si>
    <t>(4.1. melléklet a 4/2018. (II. 22.) önkormányzati rendelethez)</t>
  </si>
  <si>
    <t xml:space="preserve">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</si>
  <si>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</si>
  <si>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Az irányító szerv által előírt kötelezően megtervezett előirányzatok</t>
    </r>
    <r>
      <rPr>
        <sz val="14"/>
        <rFont val="Arial"/>
        <family val="2"/>
      </rPr>
      <t xml:space="preserve">
(a dologi kiadásokból visszatervezendő kiadási előirányzatok)</t>
    </r>
  </si>
  <si>
    <t>13. melléklet a 32/2018. (IX. 17.) önkormányzati rendelethez</t>
  </si>
  <si>
    <t>14. melléklet a 32/2018. (IX. 17.)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</si>
</sst>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50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63" applyFont="1" applyFill="1" applyBorder="1" applyAlignment="1">
      <alignment horizontal="center" vertical="center"/>
      <protection/>
    </xf>
    <xf numFmtId="3" fontId="6" fillId="0" borderId="10" xfId="67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6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62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/>
    </xf>
    <xf numFmtId="0" fontId="6" fillId="0" borderId="0" xfId="62" applyFont="1" applyFill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57" fillId="0" borderId="0" xfId="62" applyFont="1" applyFill="1">
      <alignment/>
      <protection/>
    </xf>
    <xf numFmtId="0" fontId="58" fillId="0" borderId="0" xfId="62" applyFont="1" applyFill="1">
      <alignment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" fillId="0" borderId="10" xfId="6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65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4" fillId="0" borderId="10" xfId="62" applyNumberFormat="1" applyFont="1" applyFill="1" applyBorder="1">
      <alignment/>
      <protection/>
    </xf>
    <xf numFmtId="3" fontId="4" fillId="0" borderId="11" xfId="62" applyNumberFormat="1" applyFont="1" applyFill="1" applyBorder="1">
      <alignment/>
      <protection/>
    </xf>
    <xf numFmtId="3" fontId="10" fillId="0" borderId="10" xfId="62" applyNumberFormat="1" applyFont="1" applyFill="1" applyBorder="1">
      <alignment/>
      <protection/>
    </xf>
    <xf numFmtId="3" fontId="10" fillId="0" borderId="11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3" fontId="4" fillId="0" borderId="10" xfId="67" applyNumberFormat="1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3" fontId="11" fillId="0" borderId="10" xfId="66" applyNumberFormat="1" applyFont="1" applyFill="1" applyBorder="1" applyAlignment="1">
      <alignment horizontal="left" vertical="center" wrapText="1"/>
      <protection/>
    </xf>
    <xf numFmtId="3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 applyAlignment="1">
      <alignment vertical="center" wrapText="1"/>
      <protection/>
    </xf>
    <xf numFmtId="3" fontId="4" fillId="0" borderId="10" xfId="62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right" vertical="center"/>
    </xf>
    <xf numFmtId="0" fontId="15" fillId="0" borderId="0" xfId="62" applyFont="1" applyFill="1" applyAlignment="1">
      <alignment horizontal="right"/>
      <protection/>
    </xf>
    <xf numFmtId="49" fontId="4" fillId="0" borderId="10" xfId="62" applyNumberFormat="1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" xfId="65"/>
    <cellStyle name="Normál_létszámkeret 2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ableStyleLigh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="80" zoomScaleNormal="68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H8" sqref="H8"/>
    </sheetView>
  </sheetViews>
  <sheetFormatPr defaultColWidth="8.8515625" defaultRowHeight="15"/>
  <cols>
    <col min="1" max="2" width="7.421875" style="18" customWidth="1"/>
    <col min="3" max="3" width="45.421875" style="18" customWidth="1"/>
    <col min="4" max="4" width="17.28125" style="18" customWidth="1"/>
    <col min="5" max="10" width="15.7109375" style="18" customWidth="1"/>
    <col min="11" max="11" width="17.28125" style="18" customWidth="1"/>
    <col min="12" max="12" width="18.00390625" style="18" customWidth="1"/>
    <col min="13" max="13" width="16.57421875" style="18" customWidth="1"/>
    <col min="14" max="14" width="17.28125" style="18" customWidth="1"/>
    <col min="15" max="15" width="12.421875" style="18" customWidth="1"/>
    <col min="16" max="16" width="18.8515625" style="18" customWidth="1"/>
    <col min="17" max="17" width="16.140625" style="18" customWidth="1"/>
    <col min="18" max="18" width="17.140625" style="18" customWidth="1"/>
    <col min="19" max="19" width="20.140625" style="18" customWidth="1"/>
    <col min="20" max="16384" width="8.8515625" style="18" customWidth="1"/>
  </cols>
  <sheetData>
    <row r="1" spans="1:19" ht="20.2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16" customFormat="1" ht="26.25" customHeight="1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63" t="s">
        <v>125</v>
      </c>
    </row>
    <row r="5" spans="1:19" s="19" customFormat="1" ht="15">
      <c r="A5" s="4" t="s">
        <v>98</v>
      </c>
      <c r="B5" s="4" t="s">
        <v>99</v>
      </c>
      <c r="C5" s="4" t="s">
        <v>100</v>
      </c>
      <c r="D5" s="4" t="s">
        <v>101</v>
      </c>
      <c r="E5" s="4" t="s">
        <v>102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17" t="s">
        <v>153</v>
      </c>
      <c r="N5" s="4" t="s">
        <v>143</v>
      </c>
      <c r="O5" s="4" t="s">
        <v>144</v>
      </c>
      <c r="P5" s="4" t="s">
        <v>145</v>
      </c>
      <c r="Q5" s="4" t="s">
        <v>146</v>
      </c>
      <c r="R5" s="4" t="s">
        <v>147</v>
      </c>
      <c r="S5" s="4" t="s">
        <v>148</v>
      </c>
    </row>
    <row r="6" spans="1:19" ht="22.5" customHeight="1">
      <c r="A6" s="69" t="s">
        <v>110</v>
      </c>
      <c r="B6" s="69" t="s">
        <v>111</v>
      </c>
      <c r="C6" s="64" t="s">
        <v>112</v>
      </c>
      <c r="D6" s="66" t="s">
        <v>97</v>
      </c>
      <c r="E6" s="66"/>
      <c r="F6" s="66"/>
      <c r="G6" s="66"/>
      <c r="H6" s="66"/>
      <c r="I6" s="66"/>
      <c r="J6" s="66"/>
      <c r="K6" s="66"/>
      <c r="L6" s="66" t="s">
        <v>141</v>
      </c>
      <c r="M6" s="66"/>
      <c r="N6" s="66"/>
      <c r="O6" s="66"/>
      <c r="P6" s="66"/>
      <c r="Q6" s="66"/>
      <c r="R6" s="66"/>
      <c r="S6" s="66"/>
    </row>
    <row r="7" spans="1:19" ht="21" customHeight="1">
      <c r="A7" s="69"/>
      <c r="B7" s="69"/>
      <c r="C7" s="64"/>
      <c r="D7" s="66" t="s">
        <v>126</v>
      </c>
      <c r="E7" s="66"/>
      <c r="F7" s="66"/>
      <c r="G7" s="66"/>
      <c r="H7" s="66"/>
      <c r="I7" s="66" t="s">
        <v>127</v>
      </c>
      <c r="J7" s="66"/>
      <c r="K7" s="67" t="s">
        <v>135</v>
      </c>
      <c r="L7" s="66" t="s">
        <v>126</v>
      </c>
      <c r="M7" s="66"/>
      <c r="N7" s="66"/>
      <c r="O7" s="66"/>
      <c r="P7" s="66"/>
      <c r="Q7" s="66" t="s">
        <v>127</v>
      </c>
      <c r="R7" s="66"/>
      <c r="S7" s="67" t="s">
        <v>135</v>
      </c>
    </row>
    <row r="8" spans="1:19" ht="114" customHeight="1">
      <c r="A8" s="69"/>
      <c r="B8" s="69"/>
      <c r="C8" s="64"/>
      <c r="D8" s="17" t="s">
        <v>128</v>
      </c>
      <c r="E8" s="17" t="s">
        <v>129</v>
      </c>
      <c r="F8" s="17" t="s">
        <v>130</v>
      </c>
      <c r="G8" s="17" t="s">
        <v>131</v>
      </c>
      <c r="H8" s="17" t="s">
        <v>132</v>
      </c>
      <c r="I8" s="17" t="s">
        <v>133</v>
      </c>
      <c r="J8" s="17" t="s">
        <v>134</v>
      </c>
      <c r="K8" s="67"/>
      <c r="L8" s="17" t="s">
        <v>128</v>
      </c>
      <c r="M8" s="17" t="s">
        <v>129</v>
      </c>
      <c r="N8" s="17" t="s">
        <v>130</v>
      </c>
      <c r="O8" s="17" t="s">
        <v>131</v>
      </c>
      <c r="P8" s="17" t="s">
        <v>132</v>
      </c>
      <c r="Q8" s="17" t="s">
        <v>133</v>
      </c>
      <c r="R8" s="17" t="s">
        <v>134</v>
      </c>
      <c r="S8" s="67"/>
    </row>
    <row r="9" spans="1:19" ht="14.25">
      <c r="A9" s="2" t="s">
        <v>1</v>
      </c>
      <c r="B9" s="2"/>
      <c r="C9" s="3" t="s">
        <v>2</v>
      </c>
      <c r="D9" s="37">
        <v>310872601</v>
      </c>
      <c r="E9" s="37">
        <v>66806585</v>
      </c>
      <c r="F9" s="37">
        <v>20015679</v>
      </c>
      <c r="G9" s="37">
        <v>0</v>
      </c>
      <c r="H9" s="37">
        <v>0</v>
      </c>
      <c r="I9" s="37">
        <v>4005031</v>
      </c>
      <c r="J9" s="37">
        <v>0</v>
      </c>
      <c r="K9" s="37">
        <f>SUM(D9:J9)</f>
        <v>401699896</v>
      </c>
      <c r="L9" s="37">
        <v>312518113</v>
      </c>
      <c r="M9" s="37">
        <v>67950945</v>
      </c>
      <c r="N9" s="37">
        <v>20214768</v>
      </c>
      <c r="O9" s="37"/>
      <c r="P9" s="37">
        <v>20132944</v>
      </c>
      <c r="Q9" s="37">
        <v>4005031</v>
      </c>
      <c r="R9" s="37"/>
      <c r="S9" s="37">
        <f>SUM(L9:R9)</f>
        <v>424821801</v>
      </c>
    </row>
    <row r="10" spans="1:19" ht="14.25">
      <c r="A10" s="2" t="s">
        <v>3</v>
      </c>
      <c r="B10" s="2"/>
      <c r="C10" s="3" t="s">
        <v>4</v>
      </c>
      <c r="D10" s="37">
        <v>99100348</v>
      </c>
      <c r="E10" s="37">
        <v>22416652</v>
      </c>
      <c r="F10" s="37">
        <v>31701171</v>
      </c>
      <c r="G10" s="37">
        <v>0</v>
      </c>
      <c r="H10" s="37">
        <v>0</v>
      </c>
      <c r="I10" s="37">
        <v>1791178</v>
      </c>
      <c r="J10" s="37">
        <v>0</v>
      </c>
      <c r="K10" s="37">
        <f aca="true" t="shared" si="0" ref="K10:K58">SUM(D10:J10)</f>
        <v>155009349</v>
      </c>
      <c r="L10" s="37">
        <v>99410135</v>
      </c>
      <c r="M10" s="37">
        <v>22683662</v>
      </c>
      <c r="N10" s="37">
        <v>32447001</v>
      </c>
      <c r="O10" s="37"/>
      <c r="P10" s="37">
        <v>3600129</v>
      </c>
      <c r="Q10" s="37">
        <v>1791178</v>
      </c>
      <c r="R10" s="37"/>
      <c r="S10" s="37">
        <f aca="true" t="shared" si="1" ref="S10:S41">SUM(L10:R10)</f>
        <v>159932105</v>
      </c>
    </row>
    <row r="11" spans="1:19" ht="14.25">
      <c r="A11" s="2" t="s">
        <v>5</v>
      </c>
      <c r="B11" s="2"/>
      <c r="C11" s="3" t="s">
        <v>6</v>
      </c>
      <c r="D11" s="37">
        <v>121023591</v>
      </c>
      <c r="E11" s="37">
        <v>25791467</v>
      </c>
      <c r="F11" s="37">
        <v>10313804</v>
      </c>
      <c r="G11" s="37">
        <v>0</v>
      </c>
      <c r="H11" s="37">
        <v>0</v>
      </c>
      <c r="I11" s="37">
        <v>13858</v>
      </c>
      <c r="J11" s="37">
        <v>0</v>
      </c>
      <c r="K11" s="37">
        <f t="shared" si="0"/>
        <v>157142720</v>
      </c>
      <c r="L11" s="37">
        <v>121774145</v>
      </c>
      <c r="M11" s="37">
        <v>26171138</v>
      </c>
      <c r="N11" s="37">
        <v>10364808</v>
      </c>
      <c r="O11" s="37"/>
      <c r="P11" s="37">
        <v>6095667</v>
      </c>
      <c r="Q11" s="37">
        <v>13858</v>
      </c>
      <c r="R11" s="37"/>
      <c r="S11" s="37">
        <f t="shared" si="1"/>
        <v>164419616</v>
      </c>
    </row>
    <row r="12" spans="1:19" ht="14.25">
      <c r="A12" s="2" t="s">
        <v>7</v>
      </c>
      <c r="B12" s="2"/>
      <c r="C12" s="3" t="s">
        <v>8</v>
      </c>
      <c r="D12" s="37">
        <v>99067805</v>
      </c>
      <c r="E12" s="37">
        <v>21170001</v>
      </c>
      <c r="F12" s="37">
        <v>7212210</v>
      </c>
      <c r="G12" s="37">
        <v>0</v>
      </c>
      <c r="H12" s="37">
        <v>0</v>
      </c>
      <c r="I12" s="37">
        <v>769132</v>
      </c>
      <c r="J12" s="37">
        <v>0</v>
      </c>
      <c r="K12" s="37">
        <f t="shared" si="0"/>
        <v>128219148</v>
      </c>
      <c r="L12" s="37">
        <v>99503658</v>
      </c>
      <c r="M12" s="37">
        <v>21450908</v>
      </c>
      <c r="N12" s="37">
        <v>7405215</v>
      </c>
      <c r="O12" s="37"/>
      <c r="P12" s="37">
        <v>5151212</v>
      </c>
      <c r="Q12" s="37">
        <v>769132</v>
      </c>
      <c r="R12" s="37"/>
      <c r="S12" s="37">
        <f t="shared" si="1"/>
        <v>134280125</v>
      </c>
    </row>
    <row r="13" spans="1:19" ht="14.25">
      <c r="A13" s="2" t="s">
        <v>9</v>
      </c>
      <c r="B13" s="2"/>
      <c r="C13" s="3" t="s">
        <v>10</v>
      </c>
      <c r="D13" s="37">
        <v>101332752</v>
      </c>
      <c r="E13" s="37">
        <v>21534124</v>
      </c>
      <c r="F13" s="37">
        <v>6404447</v>
      </c>
      <c r="G13" s="37">
        <v>0</v>
      </c>
      <c r="H13" s="37">
        <v>0</v>
      </c>
      <c r="I13" s="37">
        <v>1004722</v>
      </c>
      <c r="J13" s="37">
        <v>0</v>
      </c>
      <c r="K13" s="37">
        <f t="shared" si="0"/>
        <v>130276045</v>
      </c>
      <c r="L13" s="37">
        <v>101628154</v>
      </c>
      <c r="M13" s="37">
        <v>21783022</v>
      </c>
      <c r="N13" s="37">
        <v>6419687</v>
      </c>
      <c r="O13" s="37"/>
      <c r="P13" s="37">
        <v>3152742</v>
      </c>
      <c r="Q13" s="37">
        <v>1004722</v>
      </c>
      <c r="R13" s="37"/>
      <c r="S13" s="37">
        <f t="shared" si="1"/>
        <v>133988327</v>
      </c>
    </row>
    <row r="14" spans="1:19" ht="14.25">
      <c r="A14" s="2" t="s">
        <v>11</v>
      </c>
      <c r="B14" s="2"/>
      <c r="C14" s="3" t="s">
        <v>12</v>
      </c>
      <c r="D14" s="37">
        <v>97306028</v>
      </c>
      <c r="E14" s="37">
        <v>20743698</v>
      </c>
      <c r="F14" s="37">
        <v>12484213</v>
      </c>
      <c r="G14" s="37">
        <v>0</v>
      </c>
      <c r="H14" s="37">
        <v>0</v>
      </c>
      <c r="I14" s="37">
        <v>304881</v>
      </c>
      <c r="J14" s="37">
        <v>0</v>
      </c>
      <c r="K14" s="37">
        <f t="shared" si="0"/>
        <v>130838820</v>
      </c>
      <c r="L14" s="37">
        <v>97705679</v>
      </c>
      <c r="M14" s="37">
        <v>21028763</v>
      </c>
      <c r="N14" s="37">
        <v>13082053</v>
      </c>
      <c r="O14" s="37"/>
      <c r="P14" s="37">
        <v>5380033</v>
      </c>
      <c r="Q14" s="37">
        <v>304881</v>
      </c>
      <c r="R14" s="37"/>
      <c r="S14" s="37">
        <f t="shared" si="1"/>
        <v>137501409</v>
      </c>
    </row>
    <row r="15" spans="1:19" ht="14.25">
      <c r="A15" s="2" t="s">
        <v>13</v>
      </c>
      <c r="B15" s="2"/>
      <c r="C15" s="3" t="s">
        <v>14</v>
      </c>
      <c r="D15" s="37">
        <v>149391674</v>
      </c>
      <c r="E15" s="37">
        <v>31996355</v>
      </c>
      <c r="F15" s="37">
        <v>9909670</v>
      </c>
      <c r="G15" s="37">
        <v>0</v>
      </c>
      <c r="H15" s="37">
        <v>0</v>
      </c>
      <c r="I15" s="37">
        <v>478109</v>
      </c>
      <c r="J15" s="37">
        <v>0</v>
      </c>
      <c r="K15" s="37">
        <f t="shared" si="0"/>
        <v>191775808</v>
      </c>
      <c r="L15" s="37">
        <v>151148691</v>
      </c>
      <c r="M15" s="37">
        <v>32537125</v>
      </c>
      <c r="N15" s="37">
        <v>10251987</v>
      </c>
      <c r="O15" s="37"/>
      <c r="P15" s="37">
        <v>5440249</v>
      </c>
      <c r="Q15" s="37">
        <v>703531</v>
      </c>
      <c r="R15" s="37"/>
      <c r="S15" s="37">
        <f t="shared" si="1"/>
        <v>200081583</v>
      </c>
    </row>
    <row r="16" spans="1:19" ht="14.25">
      <c r="A16" s="2" t="s">
        <v>15</v>
      </c>
      <c r="B16" s="2"/>
      <c r="C16" s="3" t="s">
        <v>16</v>
      </c>
      <c r="D16" s="37">
        <v>89288554</v>
      </c>
      <c r="E16" s="37">
        <v>19289337</v>
      </c>
      <c r="F16" s="37">
        <v>6251985</v>
      </c>
      <c r="G16" s="37">
        <v>0</v>
      </c>
      <c r="H16" s="37">
        <v>0</v>
      </c>
      <c r="I16" s="37">
        <v>997793</v>
      </c>
      <c r="J16" s="37">
        <v>0</v>
      </c>
      <c r="K16" s="37">
        <f t="shared" si="0"/>
        <v>115827669</v>
      </c>
      <c r="L16" s="37">
        <v>89627248</v>
      </c>
      <c r="M16" s="37">
        <v>19540844</v>
      </c>
      <c r="N16" s="37">
        <v>6281056</v>
      </c>
      <c r="O16" s="37"/>
      <c r="P16" s="37">
        <v>3364962</v>
      </c>
      <c r="Q16" s="37">
        <v>997793</v>
      </c>
      <c r="R16" s="37"/>
      <c r="S16" s="37">
        <f t="shared" si="1"/>
        <v>119811903</v>
      </c>
    </row>
    <row r="17" spans="1:19" ht="14.25">
      <c r="A17" s="2" t="s">
        <v>17</v>
      </c>
      <c r="B17" s="2"/>
      <c r="C17" s="3" t="s">
        <v>18</v>
      </c>
      <c r="D17" s="37">
        <v>143430697</v>
      </c>
      <c r="E17" s="37">
        <v>30852337</v>
      </c>
      <c r="F17" s="37">
        <v>9956064</v>
      </c>
      <c r="G17" s="37">
        <v>0</v>
      </c>
      <c r="H17" s="37">
        <v>0</v>
      </c>
      <c r="I17" s="37">
        <v>422676</v>
      </c>
      <c r="J17" s="37">
        <v>0</v>
      </c>
      <c r="K17" s="37">
        <f t="shared" si="0"/>
        <v>184661774</v>
      </c>
      <c r="L17" s="37">
        <v>144667045</v>
      </c>
      <c r="M17" s="37">
        <v>31637574</v>
      </c>
      <c r="N17" s="37">
        <v>10887861</v>
      </c>
      <c r="O17" s="37"/>
      <c r="P17" s="37">
        <v>4097139</v>
      </c>
      <c r="Q17" s="37">
        <v>1001808</v>
      </c>
      <c r="R17" s="37"/>
      <c r="S17" s="37">
        <f t="shared" si="1"/>
        <v>192291427</v>
      </c>
    </row>
    <row r="18" spans="1:19" ht="14.25">
      <c r="A18" s="2" t="s">
        <v>19</v>
      </c>
      <c r="B18" s="2"/>
      <c r="C18" s="3" t="s">
        <v>20</v>
      </c>
      <c r="D18" s="37">
        <v>81726424</v>
      </c>
      <c r="E18" s="37">
        <v>15927759</v>
      </c>
      <c r="F18" s="37">
        <v>5655392</v>
      </c>
      <c r="G18" s="37">
        <v>0</v>
      </c>
      <c r="H18" s="37">
        <v>0</v>
      </c>
      <c r="I18" s="37">
        <v>772597</v>
      </c>
      <c r="J18" s="37">
        <v>0</v>
      </c>
      <c r="K18" s="37">
        <f t="shared" si="0"/>
        <v>104082172</v>
      </c>
      <c r="L18" s="37">
        <v>82854652</v>
      </c>
      <c r="M18" s="37">
        <v>16296238</v>
      </c>
      <c r="N18" s="37">
        <v>5686833</v>
      </c>
      <c r="O18" s="37"/>
      <c r="P18" s="37">
        <v>5495568</v>
      </c>
      <c r="Q18" s="37">
        <v>772597</v>
      </c>
      <c r="R18" s="37"/>
      <c r="S18" s="37">
        <f t="shared" si="1"/>
        <v>111105888</v>
      </c>
    </row>
    <row r="19" spans="1:19" ht="14.25">
      <c r="A19" s="2" t="s">
        <v>21</v>
      </c>
      <c r="B19" s="2"/>
      <c r="C19" s="3" t="s">
        <v>22</v>
      </c>
      <c r="D19" s="37">
        <v>106564376</v>
      </c>
      <c r="E19" s="37">
        <v>22763847</v>
      </c>
      <c r="F19" s="37">
        <v>7327775</v>
      </c>
      <c r="G19" s="37">
        <v>0</v>
      </c>
      <c r="H19" s="37">
        <v>0</v>
      </c>
      <c r="I19" s="37">
        <v>438267</v>
      </c>
      <c r="J19" s="37">
        <v>0</v>
      </c>
      <c r="K19" s="37">
        <f t="shared" si="0"/>
        <v>137094265</v>
      </c>
      <c r="L19" s="37">
        <v>107054354</v>
      </c>
      <c r="M19" s="37">
        <v>23068862</v>
      </c>
      <c r="N19" s="37">
        <v>7343015</v>
      </c>
      <c r="O19" s="37"/>
      <c r="P19" s="37">
        <v>5641833</v>
      </c>
      <c r="Q19" s="37">
        <v>438267</v>
      </c>
      <c r="R19" s="37"/>
      <c r="S19" s="37">
        <f t="shared" si="1"/>
        <v>143546331</v>
      </c>
    </row>
    <row r="20" spans="1:19" ht="14.25">
      <c r="A20" s="2" t="s">
        <v>23</v>
      </c>
      <c r="B20" s="2"/>
      <c r="C20" s="3" t="s">
        <v>24</v>
      </c>
      <c r="D20" s="37">
        <v>98773035</v>
      </c>
      <c r="E20" s="37">
        <v>21225620</v>
      </c>
      <c r="F20" s="37">
        <v>6147285</v>
      </c>
      <c r="G20" s="37">
        <v>0</v>
      </c>
      <c r="H20" s="37">
        <v>0</v>
      </c>
      <c r="I20" s="37">
        <v>1074014</v>
      </c>
      <c r="J20" s="37">
        <v>0</v>
      </c>
      <c r="K20" s="37">
        <f t="shared" si="0"/>
        <v>127219954</v>
      </c>
      <c r="L20" s="37">
        <v>99226901</v>
      </c>
      <c r="M20" s="37">
        <v>21503231</v>
      </c>
      <c r="N20" s="37">
        <v>6178339</v>
      </c>
      <c r="O20" s="37"/>
      <c r="P20" s="37">
        <v>3346158</v>
      </c>
      <c r="Q20" s="37">
        <v>1074014</v>
      </c>
      <c r="R20" s="37"/>
      <c r="S20" s="37">
        <f t="shared" si="1"/>
        <v>131328643</v>
      </c>
    </row>
    <row r="21" spans="1:19" ht="14.25">
      <c r="A21" s="2" t="s">
        <v>25</v>
      </c>
      <c r="B21" s="2"/>
      <c r="C21" s="3" t="s">
        <v>26</v>
      </c>
      <c r="D21" s="37">
        <v>102415691</v>
      </c>
      <c r="E21" s="37">
        <v>22029994</v>
      </c>
      <c r="F21" s="37">
        <v>7706168</v>
      </c>
      <c r="G21" s="37">
        <v>0</v>
      </c>
      <c r="H21" s="37">
        <v>0</v>
      </c>
      <c r="I21" s="37">
        <v>642676</v>
      </c>
      <c r="J21" s="37">
        <v>0</v>
      </c>
      <c r="K21" s="37">
        <f t="shared" si="0"/>
        <v>132794529</v>
      </c>
      <c r="L21" s="37">
        <v>102885063</v>
      </c>
      <c r="M21" s="37">
        <v>22322833</v>
      </c>
      <c r="N21" s="37">
        <v>7880971</v>
      </c>
      <c r="O21" s="37"/>
      <c r="P21" s="37">
        <v>7770400</v>
      </c>
      <c r="Q21" s="37">
        <v>677666</v>
      </c>
      <c r="R21" s="37"/>
      <c r="S21" s="37">
        <f t="shared" si="1"/>
        <v>141536933</v>
      </c>
    </row>
    <row r="22" spans="1:19" ht="14.25">
      <c r="A22" s="2" t="s">
        <v>27</v>
      </c>
      <c r="B22" s="2"/>
      <c r="C22" s="3" t="s">
        <v>28</v>
      </c>
      <c r="D22" s="37">
        <v>116259035</v>
      </c>
      <c r="E22" s="37">
        <v>24962097</v>
      </c>
      <c r="F22" s="37">
        <v>8584959</v>
      </c>
      <c r="G22" s="37">
        <v>0</v>
      </c>
      <c r="H22" s="37">
        <v>0</v>
      </c>
      <c r="I22" s="37">
        <v>582046</v>
      </c>
      <c r="J22" s="37">
        <v>0</v>
      </c>
      <c r="K22" s="37">
        <f t="shared" si="0"/>
        <v>150388137</v>
      </c>
      <c r="L22" s="37">
        <v>116696875</v>
      </c>
      <c r="M22" s="37">
        <v>25276509</v>
      </c>
      <c r="N22" s="37">
        <v>8702792</v>
      </c>
      <c r="O22" s="37"/>
      <c r="P22" s="37">
        <v>6477131</v>
      </c>
      <c r="Q22" s="37">
        <v>612045</v>
      </c>
      <c r="R22" s="37"/>
      <c r="S22" s="37">
        <f t="shared" si="1"/>
        <v>157765352</v>
      </c>
    </row>
    <row r="23" spans="1:19" ht="14.25">
      <c r="A23" s="2" t="s">
        <v>29</v>
      </c>
      <c r="B23" s="2"/>
      <c r="C23" s="3" t="s">
        <v>30</v>
      </c>
      <c r="D23" s="37">
        <v>62949115</v>
      </c>
      <c r="E23" s="37">
        <v>12218562</v>
      </c>
      <c r="F23" s="37">
        <v>5412703</v>
      </c>
      <c r="G23" s="37">
        <v>0</v>
      </c>
      <c r="H23" s="37">
        <v>0</v>
      </c>
      <c r="I23" s="37">
        <v>202677</v>
      </c>
      <c r="J23" s="37">
        <v>0</v>
      </c>
      <c r="K23" s="37">
        <f t="shared" si="0"/>
        <v>80783057</v>
      </c>
      <c r="L23" s="37">
        <v>63228126</v>
      </c>
      <c r="M23" s="37">
        <v>12401209</v>
      </c>
      <c r="N23" s="37">
        <v>5542063</v>
      </c>
      <c r="O23" s="37"/>
      <c r="P23" s="37">
        <v>4657735</v>
      </c>
      <c r="Q23" s="37">
        <v>344867</v>
      </c>
      <c r="R23" s="37"/>
      <c r="S23" s="37">
        <f t="shared" si="1"/>
        <v>86174000</v>
      </c>
    </row>
    <row r="24" spans="1:19" ht="14.25">
      <c r="A24" s="2" t="s">
        <v>31</v>
      </c>
      <c r="B24" s="2"/>
      <c r="C24" s="3" t="s">
        <v>32</v>
      </c>
      <c r="D24" s="37">
        <v>106341876</v>
      </c>
      <c r="E24" s="37">
        <v>22796796</v>
      </c>
      <c r="F24" s="37">
        <v>9855951</v>
      </c>
      <c r="G24" s="37">
        <v>0</v>
      </c>
      <c r="H24" s="37">
        <v>0</v>
      </c>
      <c r="I24" s="37">
        <v>1070549</v>
      </c>
      <c r="J24" s="37">
        <v>0</v>
      </c>
      <c r="K24" s="37">
        <f t="shared" si="0"/>
        <v>140065172</v>
      </c>
      <c r="L24" s="37">
        <v>106860311</v>
      </c>
      <c r="M24" s="37">
        <v>23106195</v>
      </c>
      <c r="N24" s="37">
        <v>9913201</v>
      </c>
      <c r="O24" s="37"/>
      <c r="P24" s="37">
        <v>6231161</v>
      </c>
      <c r="Q24" s="37">
        <v>1070549</v>
      </c>
      <c r="R24" s="37"/>
      <c r="S24" s="37">
        <f t="shared" si="1"/>
        <v>147181417</v>
      </c>
    </row>
    <row r="25" spans="1:19" ht="14.25">
      <c r="A25" s="2" t="s">
        <v>33</v>
      </c>
      <c r="B25" s="2"/>
      <c r="C25" s="3" t="s">
        <v>34</v>
      </c>
      <c r="D25" s="37">
        <v>108174558</v>
      </c>
      <c r="E25" s="37">
        <v>23263915</v>
      </c>
      <c r="F25" s="37">
        <v>7342845</v>
      </c>
      <c r="G25" s="37">
        <v>0</v>
      </c>
      <c r="H25" s="37">
        <v>0</v>
      </c>
      <c r="I25" s="37">
        <v>768093</v>
      </c>
      <c r="J25" s="37">
        <v>0</v>
      </c>
      <c r="K25" s="37">
        <f t="shared" si="0"/>
        <v>139549411</v>
      </c>
      <c r="L25" s="37">
        <v>109652855</v>
      </c>
      <c r="M25" s="37">
        <v>23651767</v>
      </c>
      <c r="N25" s="37">
        <v>7433670</v>
      </c>
      <c r="O25" s="37"/>
      <c r="P25" s="37">
        <v>7621226</v>
      </c>
      <c r="Q25" s="37">
        <v>973684</v>
      </c>
      <c r="R25" s="37"/>
      <c r="S25" s="37">
        <f t="shared" si="1"/>
        <v>149333202</v>
      </c>
    </row>
    <row r="26" spans="1:19" ht="14.25">
      <c r="A26" s="2" t="s">
        <v>35</v>
      </c>
      <c r="B26" s="2"/>
      <c r="C26" s="3" t="s">
        <v>36</v>
      </c>
      <c r="D26" s="37">
        <v>111233115</v>
      </c>
      <c r="E26" s="37">
        <v>23875138</v>
      </c>
      <c r="F26" s="37">
        <v>7052212</v>
      </c>
      <c r="G26" s="37">
        <v>0</v>
      </c>
      <c r="H26" s="37">
        <v>0</v>
      </c>
      <c r="I26" s="37">
        <v>634361</v>
      </c>
      <c r="J26" s="37">
        <v>0</v>
      </c>
      <c r="K26" s="37">
        <f t="shared" si="0"/>
        <v>142794826</v>
      </c>
      <c r="L26" s="37">
        <v>113152851</v>
      </c>
      <c r="M26" s="37">
        <v>25009114</v>
      </c>
      <c r="N26" s="37">
        <v>7109822</v>
      </c>
      <c r="O26" s="37"/>
      <c r="P26" s="37">
        <v>3943498</v>
      </c>
      <c r="Q26" s="37">
        <v>634361</v>
      </c>
      <c r="R26" s="37"/>
      <c r="S26" s="37">
        <f t="shared" si="1"/>
        <v>149849646</v>
      </c>
    </row>
    <row r="27" spans="1:19" ht="14.25">
      <c r="A27" s="2" t="s">
        <v>37</v>
      </c>
      <c r="B27" s="2"/>
      <c r="C27" s="3" t="s">
        <v>38</v>
      </c>
      <c r="D27" s="37">
        <v>114694658</v>
      </c>
      <c r="E27" s="37">
        <v>24641862</v>
      </c>
      <c r="F27" s="37">
        <v>6510849</v>
      </c>
      <c r="G27" s="37">
        <v>0</v>
      </c>
      <c r="H27" s="37">
        <v>0</v>
      </c>
      <c r="I27" s="37">
        <v>597637</v>
      </c>
      <c r="J27" s="37">
        <v>0</v>
      </c>
      <c r="K27" s="37">
        <f t="shared" si="0"/>
        <v>146445006</v>
      </c>
      <c r="L27" s="37">
        <v>117054814</v>
      </c>
      <c r="M27" s="37">
        <v>25487576</v>
      </c>
      <c r="N27" s="37">
        <v>6547425</v>
      </c>
      <c r="O27" s="37"/>
      <c r="P27" s="37">
        <v>131719</v>
      </c>
      <c r="Q27" s="37">
        <v>1592637</v>
      </c>
      <c r="R27" s="37"/>
      <c r="S27" s="37">
        <f t="shared" si="1"/>
        <v>150814171</v>
      </c>
    </row>
    <row r="28" spans="1:19" ht="14.25">
      <c r="A28" s="2" t="s">
        <v>39</v>
      </c>
      <c r="B28" s="2"/>
      <c r="C28" s="3" t="s">
        <v>40</v>
      </c>
      <c r="D28" s="37">
        <v>118025610</v>
      </c>
      <c r="E28" s="37">
        <v>24875134</v>
      </c>
      <c r="F28" s="37">
        <v>6445815</v>
      </c>
      <c r="G28" s="37">
        <v>0</v>
      </c>
      <c r="H28" s="37">
        <v>0</v>
      </c>
      <c r="I28" s="37">
        <v>748345</v>
      </c>
      <c r="J28" s="37">
        <v>0</v>
      </c>
      <c r="K28" s="37">
        <f t="shared" si="0"/>
        <v>150094904</v>
      </c>
      <c r="L28" s="37">
        <v>118613703</v>
      </c>
      <c r="M28" s="37">
        <v>25210821</v>
      </c>
      <c r="N28" s="37">
        <v>6504160</v>
      </c>
      <c r="O28" s="37"/>
      <c r="P28" s="37">
        <v>4046320</v>
      </c>
      <c r="Q28" s="37">
        <v>748345</v>
      </c>
      <c r="R28" s="37"/>
      <c r="S28" s="37">
        <f t="shared" si="1"/>
        <v>155123349</v>
      </c>
    </row>
    <row r="29" spans="1:19" ht="14.25">
      <c r="A29" s="2" t="s">
        <v>41</v>
      </c>
      <c r="B29" s="2"/>
      <c r="C29" s="3" t="s">
        <v>42</v>
      </c>
      <c r="D29" s="37">
        <v>121486738</v>
      </c>
      <c r="E29" s="37">
        <v>26262965</v>
      </c>
      <c r="F29" s="37">
        <v>8331273</v>
      </c>
      <c r="G29" s="37">
        <v>0</v>
      </c>
      <c r="H29" s="37">
        <v>0</v>
      </c>
      <c r="I29" s="37">
        <v>1233730</v>
      </c>
      <c r="J29" s="37">
        <v>0</v>
      </c>
      <c r="K29" s="37">
        <f t="shared" si="0"/>
        <v>157314706</v>
      </c>
      <c r="L29" s="37">
        <v>122802373</v>
      </c>
      <c r="M29" s="37">
        <v>26669192</v>
      </c>
      <c r="N29" s="37">
        <v>8365300</v>
      </c>
      <c r="O29" s="37"/>
      <c r="P29" s="37">
        <v>9461175</v>
      </c>
      <c r="Q29" s="37">
        <v>1233730</v>
      </c>
      <c r="R29" s="37"/>
      <c r="S29" s="37">
        <f t="shared" si="1"/>
        <v>168531770</v>
      </c>
    </row>
    <row r="30" spans="1:19" ht="14.25">
      <c r="A30" s="2" t="s">
        <v>43</v>
      </c>
      <c r="B30" s="2"/>
      <c r="C30" s="3" t="s">
        <v>44</v>
      </c>
      <c r="D30" s="37">
        <v>101474003</v>
      </c>
      <c r="E30" s="37">
        <v>21788284</v>
      </c>
      <c r="F30" s="37">
        <v>5492753</v>
      </c>
      <c r="G30" s="37">
        <v>0</v>
      </c>
      <c r="H30" s="37">
        <v>0</v>
      </c>
      <c r="I30" s="37">
        <v>0</v>
      </c>
      <c r="J30" s="37">
        <v>0</v>
      </c>
      <c r="K30" s="37">
        <f t="shared" si="0"/>
        <v>128755040</v>
      </c>
      <c r="L30" s="37">
        <v>103403625</v>
      </c>
      <c r="M30" s="37">
        <v>22209251</v>
      </c>
      <c r="N30" s="37">
        <v>5516943</v>
      </c>
      <c r="O30" s="37"/>
      <c r="P30" s="37">
        <v>4938103</v>
      </c>
      <c r="Q30" s="37">
        <v>26000</v>
      </c>
      <c r="R30" s="37"/>
      <c r="S30" s="37">
        <f>SUM(L30:R30)</f>
        <v>136093922</v>
      </c>
    </row>
    <row r="31" spans="1:19" ht="14.25">
      <c r="A31" s="2" t="s">
        <v>45</v>
      </c>
      <c r="B31" s="2"/>
      <c r="C31" s="3" t="s">
        <v>46</v>
      </c>
      <c r="D31" s="37">
        <v>94886543</v>
      </c>
      <c r="E31" s="37">
        <v>20470288</v>
      </c>
      <c r="F31" s="37">
        <v>7868802</v>
      </c>
      <c r="G31" s="37">
        <v>0</v>
      </c>
      <c r="H31" s="37">
        <v>0</v>
      </c>
      <c r="I31" s="37">
        <v>908945</v>
      </c>
      <c r="J31" s="37">
        <v>0</v>
      </c>
      <c r="K31" s="37">
        <f t="shared" si="0"/>
        <v>124134578</v>
      </c>
      <c r="L31" s="37">
        <v>94453109</v>
      </c>
      <c r="M31" s="37">
        <v>20577121</v>
      </c>
      <c r="N31" s="37">
        <v>7956562</v>
      </c>
      <c r="O31" s="37"/>
      <c r="P31" s="37">
        <v>3379608</v>
      </c>
      <c r="Q31" s="37">
        <v>1346941</v>
      </c>
      <c r="R31" s="37"/>
      <c r="S31" s="37">
        <f t="shared" si="1"/>
        <v>127713341</v>
      </c>
    </row>
    <row r="32" spans="1:19" ht="14.25">
      <c r="A32" s="2" t="s">
        <v>47</v>
      </c>
      <c r="B32" s="2"/>
      <c r="C32" s="3" t="s">
        <v>48</v>
      </c>
      <c r="D32" s="37">
        <v>77149335</v>
      </c>
      <c r="E32" s="37">
        <v>15043902</v>
      </c>
      <c r="F32" s="37">
        <v>5144732</v>
      </c>
      <c r="G32" s="37">
        <v>0</v>
      </c>
      <c r="H32" s="37">
        <v>0</v>
      </c>
      <c r="I32" s="37">
        <v>592440</v>
      </c>
      <c r="J32" s="37">
        <v>0</v>
      </c>
      <c r="K32" s="37">
        <f t="shared" si="0"/>
        <v>97930409</v>
      </c>
      <c r="L32" s="37">
        <v>77507347</v>
      </c>
      <c r="M32" s="37">
        <v>15307046</v>
      </c>
      <c r="N32" s="37">
        <v>5166227</v>
      </c>
      <c r="O32" s="37"/>
      <c r="P32" s="37">
        <v>3812705</v>
      </c>
      <c r="Q32" s="37">
        <v>592440</v>
      </c>
      <c r="R32" s="37"/>
      <c r="S32" s="37">
        <f t="shared" si="1"/>
        <v>102385765</v>
      </c>
    </row>
    <row r="33" spans="1:19" ht="14.25">
      <c r="A33" s="2" t="s">
        <v>49</v>
      </c>
      <c r="B33" s="2"/>
      <c r="C33" s="3" t="s">
        <v>138</v>
      </c>
      <c r="D33" s="37">
        <v>93175860</v>
      </c>
      <c r="E33" s="37">
        <v>19935431</v>
      </c>
      <c r="F33" s="37">
        <v>5930797</v>
      </c>
      <c r="G33" s="37">
        <v>0</v>
      </c>
      <c r="H33" s="37">
        <v>0</v>
      </c>
      <c r="I33" s="37">
        <v>699841</v>
      </c>
      <c r="J33" s="37">
        <v>0</v>
      </c>
      <c r="K33" s="37">
        <f t="shared" si="0"/>
        <v>119741929</v>
      </c>
      <c r="L33" s="37">
        <v>93628656</v>
      </c>
      <c r="M33" s="37">
        <v>20234828</v>
      </c>
      <c r="N33" s="37">
        <v>5946037</v>
      </c>
      <c r="O33" s="37"/>
      <c r="P33" s="37">
        <v>4622007</v>
      </c>
      <c r="Q33" s="37">
        <v>1803428</v>
      </c>
      <c r="R33" s="37"/>
      <c r="S33" s="37">
        <f t="shared" si="1"/>
        <v>126234956</v>
      </c>
    </row>
    <row r="34" spans="1:19" ht="14.25">
      <c r="A34" s="2" t="s">
        <v>50</v>
      </c>
      <c r="B34" s="2"/>
      <c r="C34" s="3" t="s">
        <v>51</v>
      </c>
      <c r="D34" s="37">
        <v>100613457</v>
      </c>
      <c r="E34" s="37">
        <v>21392759</v>
      </c>
      <c r="F34" s="37">
        <v>6817765</v>
      </c>
      <c r="G34" s="37">
        <v>0</v>
      </c>
      <c r="H34" s="37">
        <v>0</v>
      </c>
      <c r="I34" s="37">
        <v>0</v>
      </c>
      <c r="J34" s="37">
        <v>0</v>
      </c>
      <c r="K34" s="37">
        <f t="shared" si="0"/>
        <v>128823981</v>
      </c>
      <c r="L34" s="37">
        <v>102282950</v>
      </c>
      <c r="M34" s="37">
        <v>21789163</v>
      </c>
      <c r="N34" s="37">
        <v>7354758</v>
      </c>
      <c r="O34" s="37"/>
      <c r="P34" s="37">
        <v>11716135</v>
      </c>
      <c r="Q34" s="37">
        <v>278547</v>
      </c>
      <c r="R34" s="37"/>
      <c r="S34" s="37">
        <f t="shared" si="1"/>
        <v>143421553</v>
      </c>
    </row>
    <row r="35" spans="1:19" ht="14.25">
      <c r="A35" s="2" t="s">
        <v>52</v>
      </c>
      <c r="B35" s="2"/>
      <c r="C35" s="3" t="s">
        <v>53</v>
      </c>
      <c r="D35" s="37">
        <v>94578663</v>
      </c>
      <c r="E35" s="37">
        <v>20375365</v>
      </c>
      <c r="F35" s="37">
        <v>7424684</v>
      </c>
      <c r="G35" s="37">
        <v>0</v>
      </c>
      <c r="H35" s="37">
        <v>0</v>
      </c>
      <c r="I35" s="37">
        <v>403621</v>
      </c>
      <c r="J35" s="37">
        <v>0</v>
      </c>
      <c r="K35" s="37">
        <f t="shared" si="0"/>
        <v>122782333</v>
      </c>
      <c r="L35" s="37">
        <v>96220621</v>
      </c>
      <c r="M35" s="37">
        <v>20766484</v>
      </c>
      <c r="N35" s="37">
        <v>7486002</v>
      </c>
      <c r="O35" s="37"/>
      <c r="P35" s="37">
        <v>1283893</v>
      </c>
      <c r="Q35" s="37">
        <v>403621</v>
      </c>
      <c r="R35" s="37"/>
      <c r="S35" s="37">
        <f t="shared" si="1"/>
        <v>126160621</v>
      </c>
    </row>
    <row r="36" spans="1:19" ht="14.25">
      <c r="A36" s="2" t="s">
        <v>54</v>
      </c>
      <c r="B36" s="2"/>
      <c r="C36" s="3" t="s">
        <v>55</v>
      </c>
      <c r="D36" s="37">
        <v>73153895</v>
      </c>
      <c r="E36" s="37">
        <v>14187363</v>
      </c>
      <c r="F36" s="37">
        <v>5954948</v>
      </c>
      <c r="G36" s="37">
        <v>0</v>
      </c>
      <c r="H36" s="37">
        <v>0</v>
      </c>
      <c r="I36" s="37">
        <v>1427399</v>
      </c>
      <c r="J36" s="37">
        <v>0</v>
      </c>
      <c r="K36" s="37">
        <f t="shared" si="0"/>
        <v>94723605</v>
      </c>
      <c r="L36" s="37">
        <v>73296890</v>
      </c>
      <c r="M36" s="37">
        <v>14385771</v>
      </c>
      <c r="N36" s="37">
        <v>6177918</v>
      </c>
      <c r="O36" s="37">
        <v>50000</v>
      </c>
      <c r="P36" s="37">
        <v>2790259</v>
      </c>
      <c r="Q36" s="37">
        <v>1820337</v>
      </c>
      <c r="R36" s="37"/>
      <c r="S36" s="37">
        <f t="shared" si="1"/>
        <v>98521175</v>
      </c>
    </row>
    <row r="37" spans="1:19" ht="14.25">
      <c r="A37" s="2" t="s">
        <v>56</v>
      </c>
      <c r="B37" s="2"/>
      <c r="C37" s="3" t="s">
        <v>57</v>
      </c>
      <c r="D37" s="37">
        <v>93946095</v>
      </c>
      <c r="E37" s="37">
        <v>20237455</v>
      </c>
      <c r="F37" s="37">
        <v>9736728</v>
      </c>
      <c r="G37" s="37">
        <v>0</v>
      </c>
      <c r="H37" s="37">
        <v>0</v>
      </c>
      <c r="I37" s="37">
        <v>935431</v>
      </c>
      <c r="J37" s="37">
        <v>0</v>
      </c>
      <c r="K37" s="37">
        <f t="shared" si="0"/>
        <v>124855709</v>
      </c>
      <c r="L37" s="37">
        <v>94301590</v>
      </c>
      <c r="M37" s="37">
        <v>20486136</v>
      </c>
      <c r="N37" s="37">
        <v>8902186</v>
      </c>
      <c r="O37" s="37"/>
      <c r="P37" s="37">
        <v>6511782</v>
      </c>
      <c r="Q37" s="37">
        <v>2167229</v>
      </c>
      <c r="R37" s="37"/>
      <c r="S37" s="37">
        <f t="shared" si="1"/>
        <v>132368923</v>
      </c>
    </row>
    <row r="38" spans="1:19" s="20" customFormat="1" ht="14.25">
      <c r="A38" s="2" t="s">
        <v>58</v>
      </c>
      <c r="B38" s="2"/>
      <c r="C38" s="3" t="s">
        <v>59</v>
      </c>
      <c r="D38" s="38">
        <v>107400493</v>
      </c>
      <c r="E38" s="38">
        <v>23027523</v>
      </c>
      <c r="F38" s="38">
        <v>9104587</v>
      </c>
      <c r="G38" s="38">
        <v>0</v>
      </c>
      <c r="H38" s="38">
        <v>0</v>
      </c>
      <c r="I38" s="38">
        <v>407563</v>
      </c>
      <c r="J38" s="38">
        <v>0</v>
      </c>
      <c r="K38" s="38">
        <f t="shared" si="0"/>
        <v>139940166</v>
      </c>
      <c r="L38" s="38">
        <v>107776799</v>
      </c>
      <c r="M38" s="38">
        <v>23292643</v>
      </c>
      <c r="N38" s="38">
        <v>8971800</v>
      </c>
      <c r="O38" s="38"/>
      <c r="P38" s="38">
        <v>9571703</v>
      </c>
      <c r="Q38" s="38">
        <v>3980763</v>
      </c>
      <c r="R38" s="38"/>
      <c r="S38" s="38">
        <f t="shared" si="1"/>
        <v>153593708</v>
      </c>
    </row>
    <row r="39" spans="1:19" s="20" customFormat="1" ht="14.25">
      <c r="A39" s="2" t="s">
        <v>60</v>
      </c>
      <c r="B39" s="2"/>
      <c r="C39" s="3" t="s">
        <v>61</v>
      </c>
      <c r="D39" s="38">
        <v>80916272</v>
      </c>
      <c r="E39" s="38">
        <v>17426870</v>
      </c>
      <c r="F39" s="38">
        <v>7063238</v>
      </c>
      <c r="G39" s="38">
        <v>0</v>
      </c>
      <c r="H39" s="38">
        <v>0</v>
      </c>
      <c r="I39" s="38">
        <v>914644</v>
      </c>
      <c r="J39" s="38">
        <v>0</v>
      </c>
      <c r="K39" s="38">
        <f t="shared" si="0"/>
        <v>106321024</v>
      </c>
      <c r="L39" s="38">
        <v>81348978</v>
      </c>
      <c r="M39" s="38">
        <v>17692873</v>
      </c>
      <c r="N39" s="38">
        <v>7115054</v>
      </c>
      <c r="O39" s="38"/>
      <c r="P39" s="38">
        <v>3681533</v>
      </c>
      <c r="Q39" s="38">
        <v>914644</v>
      </c>
      <c r="R39" s="38"/>
      <c r="S39" s="38">
        <f t="shared" si="1"/>
        <v>110753082</v>
      </c>
    </row>
    <row r="40" spans="1:19" s="20" customFormat="1" ht="14.25">
      <c r="A40" s="2" t="s">
        <v>62</v>
      </c>
      <c r="B40" s="2"/>
      <c r="C40" s="3" t="s">
        <v>63</v>
      </c>
      <c r="D40" s="38">
        <v>55915879</v>
      </c>
      <c r="E40" s="38">
        <v>10919521</v>
      </c>
      <c r="F40" s="38">
        <v>4856540</v>
      </c>
      <c r="G40" s="38">
        <v>0</v>
      </c>
      <c r="H40" s="38">
        <v>0</v>
      </c>
      <c r="I40" s="38">
        <v>634014</v>
      </c>
      <c r="J40" s="38">
        <v>0</v>
      </c>
      <c r="K40" s="38">
        <f t="shared" si="0"/>
        <v>72325954</v>
      </c>
      <c r="L40" s="38">
        <v>56171875</v>
      </c>
      <c r="M40" s="38">
        <v>11089192</v>
      </c>
      <c r="N40" s="38">
        <v>4935690</v>
      </c>
      <c r="O40" s="38"/>
      <c r="P40" s="38">
        <v>2565189</v>
      </c>
      <c r="Q40" s="38">
        <v>634014</v>
      </c>
      <c r="R40" s="38"/>
      <c r="S40" s="38">
        <f t="shared" si="1"/>
        <v>75395960</v>
      </c>
    </row>
    <row r="41" spans="1:19" s="20" customFormat="1" ht="14.25">
      <c r="A41" s="2" t="s">
        <v>64</v>
      </c>
      <c r="B41" s="2"/>
      <c r="C41" s="3" t="s">
        <v>65</v>
      </c>
      <c r="D41" s="38">
        <v>88421307</v>
      </c>
      <c r="E41" s="38">
        <v>19135405</v>
      </c>
      <c r="F41" s="38">
        <v>6157117</v>
      </c>
      <c r="G41" s="38">
        <v>0</v>
      </c>
      <c r="H41" s="38">
        <v>0</v>
      </c>
      <c r="I41" s="38">
        <v>259842.00000000003</v>
      </c>
      <c r="J41" s="38">
        <v>0</v>
      </c>
      <c r="K41" s="38">
        <f t="shared" si="0"/>
        <v>113973671</v>
      </c>
      <c r="L41" s="38">
        <v>88727803</v>
      </c>
      <c r="M41" s="38">
        <v>19377300</v>
      </c>
      <c r="N41" s="38">
        <v>6179215</v>
      </c>
      <c r="O41" s="38"/>
      <c r="P41" s="38">
        <v>4852711</v>
      </c>
      <c r="Q41" s="38">
        <v>349842</v>
      </c>
      <c r="R41" s="38"/>
      <c r="S41" s="38">
        <f t="shared" si="1"/>
        <v>119486871</v>
      </c>
    </row>
    <row r="42" spans="1:19" s="20" customFormat="1" ht="14.25">
      <c r="A42" s="65" t="s">
        <v>139</v>
      </c>
      <c r="B42" s="65"/>
      <c r="C42" s="65"/>
      <c r="D42" s="13">
        <f>SUM(D9:D41)</f>
        <v>3521090083</v>
      </c>
      <c r="E42" s="13">
        <f aca="true" t="shared" si="2" ref="E42:K42">SUM(E9:E41)</f>
        <v>749384411</v>
      </c>
      <c r="F42" s="13">
        <f t="shared" si="2"/>
        <v>282175161</v>
      </c>
      <c r="G42" s="13">
        <f t="shared" si="2"/>
        <v>0</v>
      </c>
      <c r="H42" s="13">
        <f t="shared" si="2"/>
        <v>0</v>
      </c>
      <c r="I42" s="13">
        <f t="shared" si="2"/>
        <v>25736112</v>
      </c>
      <c r="J42" s="13">
        <f t="shared" si="2"/>
        <v>0</v>
      </c>
      <c r="K42" s="13">
        <f t="shared" si="2"/>
        <v>4578385767</v>
      </c>
      <c r="L42" s="13">
        <f>SUM(L9:L41)</f>
        <v>3547185989</v>
      </c>
      <c r="M42" s="13">
        <f aca="true" t="shared" si="3" ref="M42:S42">SUM(M9:M41)</f>
        <v>761995336</v>
      </c>
      <c r="N42" s="13">
        <f t="shared" si="3"/>
        <v>286270419</v>
      </c>
      <c r="O42" s="13">
        <f t="shared" si="3"/>
        <v>50000</v>
      </c>
      <c r="P42" s="13">
        <f t="shared" si="3"/>
        <v>180964629</v>
      </c>
      <c r="Q42" s="13">
        <f t="shared" si="3"/>
        <v>35082502</v>
      </c>
      <c r="R42" s="13">
        <f t="shared" si="3"/>
        <v>0</v>
      </c>
      <c r="S42" s="13">
        <f t="shared" si="3"/>
        <v>4811548875</v>
      </c>
    </row>
    <row r="43" spans="1:19" s="28" customFormat="1" ht="14.25">
      <c r="A43" s="5" t="s">
        <v>66</v>
      </c>
      <c r="B43" s="5"/>
      <c r="C43" s="30" t="s">
        <v>67</v>
      </c>
      <c r="D43" s="38">
        <f>SUM(D44:D45)</f>
        <v>528413440</v>
      </c>
      <c r="E43" s="38">
        <f aca="true" t="shared" si="4" ref="E43:K43">SUM(E44:E45)</f>
        <v>120228150</v>
      </c>
      <c r="F43" s="38">
        <f t="shared" si="4"/>
        <v>170306982</v>
      </c>
      <c r="G43" s="38">
        <f t="shared" si="4"/>
        <v>0</v>
      </c>
      <c r="H43" s="38">
        <f t="shared" si="4"/>
        <v>0</v>
      </c>
      <c r="I43" s="38">
        <f t="shared" si="4"/>
        <v>4900000</v>
      </c>
      <c r="J43" s="38">
        <f t="shared" si="4"/>
        <v>0</v>
      </c>
      <c r="K43" s="38">
        <f t="shared" si="4"/>
        <v>823848572</v>
      </c>
      <c r="L43" s="38">
        <f>SUM(L44:L45)</f>
        <v>570047017</v>
      </c>
      <c r="M43" s="38">
        <f aca="true" t="shared" si="5" ref="M43:S43">SUM(M44:M45)</f>
        <v>127642763</v>
      </c>
      <c r="N43" s="38">
        <f t="shared" si="5"/>
        <v>233578962</v>
      </c>
      <c r="O43" s="38">
        <f t="shared" si="5"/>
        <v>0</v>
      </c>
      <c r="P43" s="38">
        <f t="shared" si="5"/>
        <v>55596840</v>
      </c>
      <c r="Q43" s="38">
        <f t="shared" si="5"/>
        <v>9558822</v>
      </c>
      <c r="R43" s="38">
        <f t="shared" si="5"/>
        <v>0</v>
      </c>
      <c r="S43" s="38">
        <f t="shared" si="5"/>
        <v>996424404</v>
      </c>
    </row>
    <row r="44" spans="1:19" s="29" customFormat="1" ht="28.5">
      <c r="A44" s="31"/>
      <c r="B44" s="32" t="s">
        <v>122</v>
      </c>
      <c r="C44" s="33" t="s">
        <v>68</v>
      </c>
      <c r="D44" s="14">
        <v>328955851</v>
      </c>
      <c r="E44" s="14">
        <v>75412150</v>
      </c>
      <c r="F44" s="38">
        <v>119566725</v>
      </c>
      <c r="G44" s="14">
        <v>0</v>
      </c>
      <c r="H44" s="14">
        <v>0</v>
      </c>
      <c r="I44" s="14">
        <v>3784000</v>
      </c>
      <c r="J44" s="14">
        <v>0</v>
      </c>
      <c r="K44" s="14">
        <f>SUM(D44:J44)</f>
        <v>527718726</v>
      </c>
      <c r="L44" s="14">
        <v>363492265</v>
      </c>
      <c r="M44" s="14">
        <v>82314511</v>
      </c>
      <c r="N44" s="38">
        <v>149405169</v>
      </c>
      <c r="O44" s="14"/>
      <c r="P44" s="14">
        <v>30774874</v>
      </c>
      <c r="Q44" s="14">
        <v>5581040</v>
      </c>
      <c r="R44" s="14"/>
      <c r="S44" s="14">
        <f aca="true" t="shared" si="6" ref="S44:S50">SUM(L44:R44)</f>
        <v>631567859</v>
      </c>
    </row>
    <row r="45" spans="1:19" s="29" customFormat="1" ht="14.25">
      <c r="A45" s="31"/>
      <c r="B45" s="32" t="s">
        <v>123</v>
      </c>
      <c r="C45" s="33" t="s">
        <v>69</v>
      </c>
      <c r="D45" s="14">
        <v>199457589</v>
      </c>
      <c r="E45" s="14">
        <v>44816000</v>
      </c>
      <c r="F45" s="38">
        <v>50740257</v>
      </c>
      <c r="G45" s="14">
        <v>0</v>
      </c>
      <c r="H45" s="14">
        <v>0</v>
      </c>
      <c r="I45" s="14">
        <v>1116000</v>
      </c>
      <c r="J45" s="14">
        <v>0</v>
      </c>
      <c r="K45" s="14">
        <f>SUM(D45:J45)</f>
        <v>296129846</v>
      </c>
      <c r="L45" s="14">
        <v>206554752</v>
      </c>
      <c r="M45" s="14">
        <v>45328252</v>
      </c>
      <c r="N45" s="38">
        <v>84173793</v>
      </c>
      <c r="O45" s="14"/>
      <c r="P45" s="14">
        <v>24821966</v>
      </c>
      <c r="Q45" s="14">
        <v>3977782</v>
      </c>
      <c r="R45" s="14"/>
      <c r="S45" s="14">
        <f t="shared" si="6"/>
        <v>364856545</v>
      </c>
    </row>
    <row r="46" spans="1:19" s="20" customFormat="1" ht="14.25">
      <c r="A46" s="5" t="s">
        <v>70</v>
      </c>
      <c r="B46" s="5"/>
      <c r="C46" s="6" t="s">
        <v>71</v>
      </c>
      <c r="D46" s="38">
        <v>252852263</v>
      </c>
      <c r="E46" s="38">
        <v>55046919</v>
      </c>
      <c r="F46" s="38">
        <v>135766099</v>
      </c>
      <c r="G46" s="38">
        <v>0</v>
      </c>
      <c r="H46" s="38">
        <v>0</v>
      </c>
      <c r="I46" s="38">
        <v>27577450</v>
      </c>
      <c r="J46" s="38">
        <v>0</v>
      </c>
      <c r="K46" s="14">
        <f>SUM(D46:J46)</f>
        <v>471242731</v>
      </c>
      <c r="L46" s="38">
        <v>347958501</v>
      </c>
      <c r="M46" s="38">
        <v>74162858</v>
      </c>
      <c r="N46" s="38">
        <v>361364765</v>
      </c>
      <c r="O46" s="38"/>
      <c r="P46" s="38">
        <v>10879464</v>
      </c>
      <c r="Q46" s="38">
        <v>117751729</v>
      </c>
      <c r="R46" s="38"/>
      <c r="S46" s="14">
        <f t="shared" si="6"/>
        <v>912117317</v>
      </c>
    </row>
    <row r="47" spans="1:19" s="20" customFormat="1" ht="14.25">
      <c r="A47" s="5" t="s">
        <v>72</v>
      </c>
      <c r="B47" s="5"/>
      <c r="C47" s="6" t="s">
        <v>73</v>
      </c>
      <c r="D47" s="38">
        <v>131716382</v>
      </c>
      <c r="E47" s="38">
        <v>29719930</v>
      </c>
      <c r="F47" s="38">
        <v>126634172</v>
      </c>
      <c r="G47" s="38">
        <v>0</v>
      </c>
      <c r="H47" s="38">
        <v>0</v>
      </c>
      <c r="I47" s="38">
        <v>600000</v>
      </c>
      <c r="J47" s="38">
        <v>0</v>
      </c>
      <c r="K47" s="14">
        <f>SUM(D47:J47)</f>
        <v>288670484</v>
      </c>
      <c r="L47" s="38">
        <v>372273469</v>
      </c>
      <c r="M47" s="38">
        <v>77432641</v>
      </c>
      <c r="N47" s="38">
        <v>614109917</v>
      </c>
      <c r="O47" s="38"/>
      <c r="P47" s="38">
        <v>20360983</v>
      </c>
      <c r="Q47" s="38">
        <v>90809881</v>
      </c>
      <c r="R47" s="38">
        <v>103800908</v>
      </c>
      <c r="S47" s="14">
        <f t="shared" si="6"/>
        <v>1278787799</v>
      </c>
    </row>
    <row r="48" spans="1:19" s="20" customFormat="1" ht="14.25">
      <c r="A48" s="5" t="s">
        <v>74</v>
      </c>
      <c r="B48" s="5"/>
      <c r="C48" s="7" t="s">
        <v>75</v>
      </c>
      <c r="D48" s="38">
        <v>610498120</v>
      </c>
      <c r="E48" s="38">
        <v>127160934</v>
      </c>
      <c r="F48" s="38">
        <v>486794500</v>
      </c>
      <c r="G48" s="38">
        <v>0</v>
      </c>
      <c r="H48" s="38">
        <v>0</v>
      </c>
      <c r="I48" s="38">
        <v>8795000</v>
      </c>
      <c r="J48" s="38">
        <v>0</v>
      </c>
      <c r="K48" s="38">
        <f t="shared" si="0"/>
        <v>1233248554</v>
      </c>
      <c r="L48" s="38">
        <v>647034748</v>
      </c>
      <c r="M48" s="38">
        <v>139777069</v>
      </c>
      <c r="N48" s="38">
        <v>531109686</v>
      </c>
      <c r="O48" s="38"/>
      <c r="P48" s="38">
        <v>15215643</v>
      </c>
      <c r="Q48" s="38">
        <v>31431258</v>
      </c>
      <c r="R48" s="38"/>
      <c r="S48" s="38">
        <f t="shared" si="6"/>
        <v>1364568404</v>
      </c>
    </row>
    <row r="49" spans="1:19" s="20" customFormat="1" ht="14.25">
      <c r="A49" s="5" t="s">
        <v>76</v>
      </c>
      <c r="B49" s="5"/>
      <c r="C49" s="7" t="s">
        <v>77</v>
      </c>
      <c r="D49" s="38">
        <v>93711726</v>
      </c>
      <c r="E49" s="38">
        <v>14748981</v>
      </c>
      <c r="F49" s="38">
        <v>99466499</v>
      </c>
      <c r="G49" s="38">
        <v>0</v>
      </c>
      <c r="H49" s="38">
        <v>0</v>
      </c>
      <c r="I49" s="38">
        <v>3145000</v>
      </c>
      <c r="J49" s="38">
        <v>0</v>
      </c>
      <c r="K49" s="38">
        <f t="shared" si="0"/>
        <v>211072206</v>
      </c>
      <c r="L49" s="38">
        <v>105616678</v>
      </c>
      <c r="M49" s="38">
        <v>17364562</v>
      </c>
      <c r="N49" s="38">
        <v>114104381</v>
      </c>
      <c r="O49" s="38"/>
      <c r="P49" s="38">
        <v>943</v>
      </c>
      <c r="Q49" s="38">
        <v>3195000</v>
      </c>
      <c r="R49" s="38"/>
      <c r="S49" s="38">
        <f t="shared" si="6"/>
        <v>240281564</v>
      </c>
    </row>
    <row r="50" spans="1:19" s="20" customFormat="1" ht="14.25">
      <c r="A50" s="5" t="s">
        <v>78</v>
      </c>
      <c r="B50" s="5"/>
      <c r="C50" s="12" t="s">
        <v>124</v>
      </c>
      <c r="D50" s="13">
        <v>344215087</v>
      </c>
      <c r="E50" s="13">
        <v>67117576</v>
      </c>
      <c r="F50" s="13">
        <v>774653858</v>
      </c>
      <c r="G50" s="13">
        <v>0</v>
      </c>
      <c r="H50" s="13">
        <v>0</v>
      </c>
      <c r="I50" s="13">
        <v>5827050</v>
      </c>
      <c r="J50" s="13">
        <v>0</v>
      </c>
      <c r="K50" s="13">
        <f>SUM(D50:J50)</f>
        <v>1191813571</v>
      </c>
      <c r="L50" s="13">
        <v>365952579</v>
      </c>
      <c r="M50" s="13">
        <v>72687250</v>
      </c>
      <c r="N50" s="13">
        <v>1028108334</v>
      </c>
      <c r="O50" s="13"/>
      <c r="P50" s="13">
        <v>31946944</v>
      </c>
      <c r="Q50" s="13">
        <v>175974096</v>
      </c>
      <c r="R50" s="13">
        <v>28423468</v>
      </c>
      <c r="S50" s="13">
        <f t="shared" si="6"/>
        <v>1703092671</v>
      </c>
    </row>
    <row r="51" spans="1:19" s="20" customFormat="1" ht="14.25">
      <c r="A51" s="5" t="s">
        <v>79</v>
      </c>
      <c r="B51" s="5"/>
      <c r="C51" s="9" t="s">
        <v>80</v>
      </c>
      <c r="D51" s="38">
        <v>326053976</v>
      </c>
      <c r="E51" s="38">
        <v>75061424</v>
      </c>
      <c r="F51" s="38">
        <v>790689880</v>
      </c>
      <c r="G51" s="38">
        <v>0</v>
      </c>
      <c r="H51" s="38">
        <v>0</v>
      </c>
      <c r="I51" s="38">
        <v>2021300</v>
      </c>
      <c r="J51" s="38">
        <v>0</v>
      </c>
      <c r="K51" s="13">
        <f t="shared" si="0"/>
        <v>1193826580</v>
      </c>
      <c r="L51" s="38">
        <v>330652742</v>
      </c>
      <c r="M51" s="38">
        <v>77899684</v>
      </c>
      <c r="N51" s="38">
        <v>821238301</v>
      </c>
      <c r="O51" s="38"/>
      <c r="P51" s="38">
        <v>599721</v>
      </c>
      <c r="Q51" s="38">
        <v>2929858</v>
      </c>
      <c r="R51" s="38">
        <v>3762464</v>
      </c>
      <c r="S51" s="13">
        <f aca="true" t="shared" si="7" ref="S51:S56">SUM(L51:R51)</f>
        <v>1237082770</v>
      </c>
    </row>
    <row r="52" spans="1:19" s="20" customFormat="1" ht="14.25">
      <c r="A52" s="5" t="s">
        <v>81</v>
      </c>
      <c r="B52" s="5"/>
      <c r="C52" s="9" t="s">
        <v>136</v>
      </c>
      <c r="D52" s="38">
        <v>561573905</v>
      </c>
      <c r="E52" s="38">
        <v>130701737</v>
      </c>
      <c r="F52" s="38">
        <v>3313224845</v>
      </c>
      <c r="G52" s="38">
        <v>0</v>
      </c>
      <c r="H52" s="38">
        <v>0</v>
      </c>
      <c r="I52" s="38">
        <v>1850000</v>
      </c>
      <c r="J52" s="38">
        <v>50000000</v>
      </c>
      <c r="K52" s="38">
        <f t="shared" si="0"/>
        <v>4057350487</v>
      </c>
      <c r="L52" s="38">
        <v>566590823</v>
      </c>
      <c r="M52" s="38">
        <v>131819325</v>
      </c>
      <c r="N52" s="38">
        <v>3356891332</v>
      </c>
      <c r="O52" s="38"/>
      <c r="P52" s="38">
        <v>103876006</v>
      </c>
      <c r="Q52" s="38">
        <v>32143496</v>
      </c>
      <c r="R52" s="38">
        <v>153533208</v>
      </c>
      <c r="S52" s="38">
        <f t="shared" si="7"/>
        <v>4344854190</v>
      </c>
    </row>
    <row r="53" spans="1:19" s="20" customFormat="1" ht="14.25">
      <c r="A53" s="5" t="s">
        <v>82</v>
      </c>
      <c r="B53" s="5"/>
      <c r="C53" s="10" t="s">
        <v>84</v>
      </c>
      <c r="D53" s="38">
        <v>790405697</v>
      </c>
      <c r="E53" s="38">
        <v>174577276</v>
      </c>
      <c r="F53" s="38">
        <v>356531089</v>
      </c>
      <c r="G53" s="38">
        <v>972000</v>
      </c>
      <c r="H53" s="38">
        <v>0</v>
      </c>
      <c r="I53" s="38">
        <v>6677802</v>
      </c>
      <c r="J53" s="38">
        <v>0</v>
      </c>
      <c r="K53" s="38">
        <f t="shared" si="0"/>
        <v>1329163864</v>
      </c>
      <c r="L53" s="38">
        <v>862992938</v>
      </c>
      <c r="M53" s="38">
        <v>187698862</v>
      </c>
      <c r="N53" s="38">
        <v>376932884</v>
      </c>
      <c r="O53" s="38">
        <v>989100</v>
      </c>
      <c r="P53" s="38">
        <v>709082</v>
      </c>
      <c r="Q53" s="38">
        <v>7244262</v>
      </c>
      <c r="R53" s="38"/>
      <c r="S53" s="38">
        <f t="shared" si="7"/>
        <v>1436567128</v>
      </c>
    </row>
    <row r="54" spans="1:19" s="20" customFormat="1" ht="14.25">
      <c r="A54" s="5" t="s">
        <v>83</v>
      </c>
      <c r="B54" s="5"/>
      <c r="C54" s="11" t="s">
        <v>86</v>
      </c>
      <c r="D54" s="38">
        <v>876950065</v>
      </c>
      <c r="E54" s="38">
        <v>198692400</v>
      </c>
      <c r="F54" s="38">
        <v>155872067</v>
      </c>
      <c r="G54" s="38">
        <v>0</v>
      </c>
      <c r="H54" s="38">
        <v>0</v>
      </c>
      <c r="I54" s="38">
        <v>9581202</v>
      </c>
      <c r="J54" s="38">
        <v>0</v>
      </c>
      <c r="K54" s="38">
        <f t="shared" si="0"/>
        <v>1241095734</v>
      </c>
      <c r="L54" s="38">
        <v>950254361</v>
      </c>
      <c r="M54" s="38">
        <v>212820208</v>
      </c>
      <c r="N54" s="38">
        <v>161814518</v>
      </c>
      <c r="O54" s="38"/>
      <c r="P54" s="38">
        <v>22079347</v>
      </c>
      <c r="Q54" s="38">
        <v>10691612</v>
      </c>
      <c r="R54" s="38"/>
      <c r="S54" s="38">
        <f t="shared" si="7"/>
        <v>1357660046</v>
      </c>
    </row>
    <row r="55" spans="1:19" s="20" customFormat="1" ht="14.25">
      <c r="A55" s="5" t="s">
        <v>85</v>
      </c>
      <c r="B55" s="5"/>
      <c r="C55" s="11" t="s">
        <v>88</v>
      </c>
      <c r="D55" s="38">
        <v>75346360</v>
      </c>
      <c r="E55" s="38">
        <v>16182808</v>
      </c>
      <c r="F55" s="38">
        <v>21886026</v>
      </c>
      <c r="G55" s="38">
        <v>414120</v>
      </c>
      <c r="H55" s="38">
        <v>0</v>
      </c>
      <c r="I55" s="38">
        <v>1790700</v>
      </c>
      <c r="J55" s="38">
        <v>0</v>
      </c>
      <c r="K55" s="38">
        <f t="shared" si="0"/>
        <v>115620014</v>
      </c>
      <c r="L55" s="38">
        <v>86951127</v>
      </c>
      <c r="M55" s="38">
        <v>18497326</v>
      </c>
      <c r="N55" s="38">
        <v>23402372</v>
      </c>
      <c r="O55" s="38">
        <v>414120</v>
      </c>
      <c r="P55" s="38">
        <v>418373</v>
      </c>
      <c r="Q55" s="38">
        <v>2399300</v>
      </c>
      <c r="R55" s="38">
        <v>2000000</v>
      </c>
      <c r="S55" s="38">
        <f t="shared" si="7"/>
        <v>134082618</v>
      </c>
    </row>
    <row r="56" spans="1:19" s="20" customFormat="1" ht="14.25">
      <c r="A56" s="5" t="s">
        <v>87</v>
      </c>
      <c r="B56" s="5"/>
      <c r="C56" s="11" t="s">
        <v>137</v>
      </c>
      <c r="D56" s="38">
        <v>270734138</v>
      </c>
      <c r="E56" s="38">
        <v>60476396</v>
      </c>
      <c r="F56" s="38">
        <v>49129288</v>
      </c>
      <c r="G56" s="38">
        <v>0</v>
      </c>
      <c r="H56" s="38">
        <v>0</v>
      </c>
      <c r="I56" s="38">
        <v>4240000</v>
      </c>
      <c r="J56" s="38">
        <v>0</v>
      </c>
      <c r="K56" s="38">
        <f t="shared" si="0"/>
        <v>384579822</v>
      </c>
      <c r="L56" s="38">
        <v>329182404</v>
      </c>
      <c r="M56" s="38">
        <v>71892698</v>
      </c>
      <c r="N56" s="38">
        <v>53304458</v>
      </c>
      <c r="O56" s="38"/>
      <c r="P56" s="38">
        <v>11495277</v>
      </c>
      <c r="Q56" s="38">
        <v>5640001</v>
      </c>
      <c r="R56" s="38"/>
      <c r="S56" s="38">
        <f t="shared" si="7"/>
        <v>471514838</v>
      </c>
    </row>
    <row r="57" spans="1:19" ht="25.5" customHeight="1">
      <c r="A57" s="67" t="s">
        <v>140</v>
      </c>
      <c r="B57" s="67"/>
      <c r="C57" s="67"/>
      <c r="D57" s="39">
        <f>SUM(D42+D43+D46+D47+D48+D49+D50+D51+D52+D53+D54+D55+D56)</f>
        <v>8383561242</v>
      </c>
      <c r="E57" s="39">
        <f aca="true" t="shared" si="8" ref="E57:K57">SUM(E42+E43+E46+E47+E48+E49+E50+E51+E52+E53+E54+E55+E56)</f>
        <v>1819098942</v>
      </c>
      <c r="F57" s="39">
        <f t="shared" si="8"/>
        <v>6763130466</v>
      </c>
      <c r="G57" s="39">
        <f t="shared" si="8"/>
        <v>1386120</v>
      </c>
      <c r="H57" s="39">
        <f t="shared" si="8"/>
        <v>0</v>
      </c>
      <c r="I57" s="39">
        <f t="shared" si="8"/>
        <v>102741616</v>
      </c>
      <c r="J57" s="39">
        <f t="shared" si="8"/>
        <v>50000000</v>
      </c>
      <c r="K57" s="39">
        <f t="shared" si="8"/>
        <v>17119918386</v>
      </c>
      <c r="L57" s="39">
        <f>SUM(L42+L43+L46+L47+L48+L49+L50+L51+L52+L53+L54+L55+L56)</f>
        <v>9082693376</v>
      </c>
      <c r="M57" s="39">
        <f aca="true" t="shared" si="9" ref="M57:S57">SUM(M42+M43+M46+M47+M48+M49+M50+M51+M52+M53+M54+M55+M56)</f>
        <v>1971690582</v>
      </c>
      <c r="N57" s="39">
        <f t="shared" si="9"/>
        <v>7962230329</v>
      </c>
      <c r="O57" s="39">
        <f t="shared" si="9"/>
        <v>1453220</v>
      </c>
      <c r="P57" s="39">
        <f t="shared" si="9"/>
        <v>454143252</v>
      </c>
      <c r="Q57" s="39">
        <f t="shared" si="9"/>
        <v>524851817</v>
      </c>
      <c r="R57" s="39">
        <f t="shared" si="9"/>
        <v>291520048</v>
      </c>
      <c r="S57" s="39">
        <f t="shared" si="9"/>
        <v>20288582624</v>
      </c>
    </row>
    <row r="58" spans="1:19" ht="15">
      <c r="A58" s="4" t="s">
        <v>89</v>
      </c>
      <c r="B58" s="4"/>
      <c r="C58" s="8" t="s">
        <v>91</v>
      </c>
      <c r="D58" s="40">
        <v>2583712732</v>
      </c>
      <c r="E58" s="41">
        <v>551334806</v>
      </c>
      <c r="F58" s="41">
        <v>691809149</v>
      </c>
      <c r="G58" s="41">
        <v>2000000</v>
      </c>
      <c r="H58" s="41">
        <v>1000000</v>
      </c>
      <c r="I58" s="41">
        <v>26835830</v>
      </c>
      <c r="J58" s="41">
        <v>0</v>
      </c>
      <c r="K58" s="39">
        <f t="shared" si="0"/>
        <v>3856692517</v>
      </c>
      <c r="L58" s="39">
        <v>2744144006</v>
      </c>
      <c r="M58" s="41">
        <v>600701820</v>
      </c>
      <c r="N58" s="41">
        <v>702201767</v>
      </c>
      <c r="O58" s="41">
        <v>2158500</v>
      </c>
      <c r="P58" s="41">
        <v>34013598</v>
      </c>
      <c r="Q58" s="41">
        <v>60424723</v>
      </c>
      <c r="R58" s="41">
        <v>8000000</v>
      </c>
      <c r="S58" s="39">
        <f>SUM(L58:R58)</f>
        <v>4151644414</v>
      </c>
    </row>
    <row r="59" spans="1:19" ht="15">
      <c r="A59" s="64" t="s">
        <v>92</v>
      </c>
      <c r="B59" s="64"/>
      <c r="C59" s="64"/>
      <c r="D59" s="39">
        <f>SUM(D57:D58)</f>
        <v>10967273974</v>
      </c>
      <c r="E59" s="39">
        <f aca="true" t="shared" si="10" ref="E59:K59">SUM(E57:E58)</f>
        <v>2370433748</v>
      </c>
      <c r="F59" s="39">
        <f t="shared" si="10"/>
        <v>7454939615</v>
      </c>
      <c r="G59" s="39">
        <f t="shared" si="10"/>
        <v>3386120</v>
      </c>
      <c r="H59" s="39">
        <f t="shared" si="10"/>
        <v>1000000</v>
      </c>
      <c r="I59" s="39">
        <f t="shared" si="10"/>
        <v>129577446</v>
      </c>
      <c r="J59" s="39">
        <f t="shared" si="10"/>
        <v>50000000</v>
      </c>
      <c r="K59" s="39">
        <f t="shared" si="10"/>
        <v>20976610903</v>
      </c>
      <c r="L59" s="39">
        <f>SUM(L57:L58)</f>
        <v>11826837382</v>
      </c>
      <c r="M59" s="39">
        <f aca="true" t="shared" si="11" ref="M59:S59">SUM(M57:M58)</f>
        <v>2572392402</v>
      </c>
      <c r="N59" s="39">
        <f t="shared" si="11"/>
        <v>8664432096</v>
      </c>
      <c r="O59" s="39">
        <f t="shared" si="11"/>
        <v>3611720</v>
      </c>
      <c r="P59" s="39">
        <f t="shared" si="11"/>
        <v>488156850</v>
      </c>
      <c r="Q59" s="39">
        <f t="shared" si="11"/>
        <v>585276540</v>
      </c>
      <c r="R59" s="39">
        <f t="shared" si="11"/>
        <v>299520048</v>
      </c>
      <c r="S59" s="39">
        <f t="shared" si="11"/>
        <v>24440227038</v>
      </c>
    </row>
    <row r="60" spans="1:19" s="1" customFormat="1" ht="14.25">
      <c r="A60" s="36" t="s">
        <v>93</v>
      </c>
      <c r="B60" s="36"/>
      <c r="C60" s="36"/>
      <c r="D60" s="15">
        <f>D59-D61-D62</f>
        <v>9557445750</v>
      </c>
      <c r="E60" s="15">
        <f aca="true" t="shared" si="12" ref="E60:S60">E59-E61-E62</f>
        <v>2069411678</v>
      </c>
      <c r="F60" s="15">
        <f t="shared" si="12"/>
        <v>6512611213</v>
      </c>
      <c r="G60" s="15">
        <f t="shared" si="12"/>
        <v>1386120</v>
      </c>
      <c r="H60" s="15">
        <f t="shared" si="12"/>
        <v>1000000</v>
      </c>
      <c r="I60" s="15">
        <f t="shared" si="12"/>
        <v>117824358</v>
      </c>
      <c r="J60" s="15">
        <f t="shared" si="12"/>
        <v>0</v>
      </c>
      <c r="K60" s="15">
        <f t="shared" si="12"/>
        <v>18259679119</v>
      </c>
      <c r="L60" s="15">
        <f t="shared" si="12"/>
        <v>10417009158</v>
      </c>
      <c r="M60" s="15">
        <f t="shared" si="12"/>
        <v>2271370332</v>
      </c>
      <c r="N60" s="15">
        <f t="shared" si="12"/>
        <v>7722103694</v>
      </c>
      <c r="O60" s="15">
        <f t="shared" si="12"/>
        <v>1611720</v>
      </c>
      <c r="P60" s="15">
        <f t="shared" si="12"/>
        <v>488156850</v>
      </c>
      <c r="Q60" s="15">
        <f t="shared" si="12"/>
        <v>573523452</v>
      </c>
      <c r="R60" s="15">
        <f t="shared" si="12"/>
        <v>249520048</v>
      </c>
      <c r="S60" s="15">
        <f t="shared" si="12"/>
        <v>21723295254</v>
      </c>
    </row>
    <row r="61" spans="1:19" s="1" customFormat="1" ht="14.25">
      <c r="A61" s="36" t="s">
        <v>94</v>
      </c>
      <c r="B61" s="36"/>
      <c r="C61" s="36"/>
      <c r="D61" s="15">
        <v>561573905</v>
      </c>
      <c r="E61" s="15">
        <v>130701737</v>
      </c>
      <c r="F61" s="15">
        <v>687033630</v>
      </c>
      <c r="G61" s="15">
        <v>0</v>
      </c>
      <c r="H61" s="15">
        <v>0</v>
      </c>
      <c r="I61" s="15">
        <v>1850000</v>
      </c>
      <c r="J61" s="15">
        <v>50000000</v>
      </c>
      <c r="K61" s="15">
        <f>SUM(D61:J61)</f>
        <v>1431159272</v>
      </c>
      <c r="L61" s="15">
        <v>561573905</v>
      </c>
      <c r="M61" s="15">
        <v>130701737</v>
      </c>
      <c r="N61" s="15">
        <v>687033630</v>
      </c>
      <c r="O61" s="15">
        <v>0</v>
      </c>
      <c r="P61" s="15">
        <v>0</v>
      </c>
      <c r="Q61" s="15">
        <v>1850000</v>
      </c>
      <c r="R61" s="15">
        <v>50000000</v>
      </c>
      <c r="S61" s="38">
        <f>SUM(L61:R61)</f>
        <v>1431159272</v>
      </c>
    </row>
    <row r="62" spans="1:19" s="1" customFormat="1" ht="14.25">
      <c r="A62" s="36" t="s">
        <v>95</v>
      </c>
      <c r="B62" s="36"/>
      <c r="C62" s="36"/>
      <c r="D62" s="15">
        <v>848254319</v>
      </c>
      <c r="E62" s="15">
        <v>170320333</v>
      </c>
      <c r="F62" s="15">
        <v>255294772</v>
      </c>
      <c r="G62" s="15">
        <v>2000000</v>
      </c>
      <c r="H62" s="15">
        <v>0</v>
      </c>
      <c r="I62" s="15">
        <v>9903088</v>
      </c>
      <c r="J62" s="15">
        <v>0</v>
      </c>
      <c r="K62" s="13">
        <f>SUM(D62:J62)</f>
        <v>1285772512</v>
      </c>
      <c r="L62" s="15">
        <v>848254319</v>
      </c>
      <c r="M62" s="15">
        <v>170320333</v>
      </c>
      <c r="N62" s="15">
        <v>255294772</v>
      </c>
      <c r="O62" s="15">
        <v>2000000</v>
      </c>
      <c r="P62" s="15">
        <v>0</v>
      </c>
      <c r="Q62" s="15">
        <v>9903088</v>
      </c>
      <c r="R62" s="15">
        <v>0</v>
      </c>
      <c r="S62" s="38">
        <f>SUM(L62:R62)</f>
        <v>1285772512</v>
      </c>
    </row>
  </sheetData>
  <sheetProtection/>
  <mergeCells count="17">
    <mergeCell ref="A1:S1"/>
    <mergeCell ref="C6:C8"/>
    <mergeCell ref="A3:S3"/>
    <mergeCell ref="L6:S6"/>
    <mergeCell ref="L7:P7"/>
    <mergeCell ref="K7:K8"/>
    <mergeCell ref="A6:A8"/>
    <mergeCell ref="A59:C59"/>
    <mergeCell ref="A42:C42"/>
    <mergeCell ref="I7:J7"/>
    <mergeCell ref="A57:C57"/>
    <mergeCell ref="A2:S2"/>
    <mergeCell ref="Q7:R7"/>
    <mergeCell ref="S7:S8"/>
    <mergeCell ref="D7:H7"/>
    <mergeCell ref="D6:K6"/>
    <mergeCell ref="B6:B8"/>
  </mergeCells>
  <printOptions/>
  <pageMargins left="0.7" right="0.7" top="0.75" bottom="0.75" header="0.3" footer="0.3"/>
  <pageSetup fitToHeight="1" fitToWidth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70" zoomScaleNormal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8" sqref="K18"/>
    </sheetView>
  </sheetViews>
  <sheetFormatPr defaultColWidth="9.140625" defaultRowHeight="15"/>
  <cols>
    <col min="1" max="2" width="7.421875" style="21" customWidth="1"/>
    <col min="3" max="3" width="35.421875" style="21" customWidth="1"/>
    <col min="4" max="12" width="17.7109375" style="21" customWidth="1"/>
    <col min="13" max="13" width="22.00390625" style="21" customWidth="1"/>
    <col min="14" max="14" width="20.28125" style="21" customWidth="1"/>
    <col min="15" max="15" width="16.7109375" style="21" customWidth="1"/>
    <col min="16" max="16" width="16.421875" style="21" customWidth="1"/>
    <col min="17" max="17" width="16.57421875" style="21" customWidth="1"/>
    <col min="18" max="18" width="16.28125" style="21" customWidth="1"/>
    <col min="19" max="19" width="13.57421875" style="21" customWidth="1"/>
    <col min="20" max="20" width="19.28125" style="21" customWidth="1"/>
    <col min="21" max="21" width="23.57421875" style="21" customWidth="1"/>
    <col min="22" max="16384" width="9.140625" style="21" customWidth="1"/>
  </cols>
  <sheetData>
    <row r="1" spans="1:21" ht="16.5">
      <c r="A1" s="75" t="s">
        <v>157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">
      <c r="A2" s="74" t="s">
        <v>152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42.75" customHeight="1">
      <c r="A3" s="80" t="s">
        <v>155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5" spans="1:21" s="23" customFormat="1" ht="15">
      <c r="A5" s="22" t="s">
        <v>98</v>
      </c>
      <c r="B5" s="22" t="s">
        <v>99</v>
      </c>
      <c r="C5" s="22" t="s">
        <v>100</v>
      </c>
      <c r="D5" s="22" t="s">
        <v>101</v>
      </c>
      <c r="E5" s="22" t="s">
        <v>102</v>
      </c>
      <c r="F5" s="22" t="s">
        <v>103</v>
      </c>
      <c r="G5" s="22" t="s">
        <v>104</v>
      </c>
      <c r="H5" s="22" t="s">
        <v>105</v>
      </c>
      <c r="I5" s="22" t="s">
        <v>106</v>
      </c>
      <c r="J5" s="22" t="s">
        <v>107</v>
      </c>
      <c r="K5" s="22" t="s">
        <v>108</v>
      </c>
      <c r="L5" s="22" t="s">
        <v>109</v>
      </c>
      <c r="M5" s="22" t="s">
        <v>142</v>
      </c>
      <c r="N5" s="22" t="s">
        <v>143</v>
      </c>
      <c r="O5" s="22" t="s">
        <v>144</v>
      </c>
      <c r="P5" s="22" t="s">
        <v>145</v>
      </c>
      <c r="Q5" s="22" t="s">
        <v>146</v>
      </c>
      <c r="R5" s="22" t="s">
        <v>147</v>
      </c>
      <c r="S5" s="22" t="s">
        <v>148</v>
      </c>
      <c r="T5" s="22" t="s">
        <v>149</v>
      </c>
      <c r="U5" s="22" t="s">
        <v>150</v>
      </c>
    </row>
    <row r="6" spans="1:21" s="23" customFormat="1" ht="15.75" customHeight="1">
      <c r="A6" s="72" t="s">
        <v>110</v>
      </c>
      <c r="B6" s="72" t="s">
        <v>111</v>
      </c>
      <c r="C6" s="72" t="s">
        <v>112</v>
      </c>
      <c r="D6" s="72" t="s">
        <v>113</v>
      </c>
      <c r="E6" s="73" t="s">
        <v>97</v>
      </c>
      <c r="F6" s="73"/>
      <c r="G6" s="73"/>
      <c r="H6" s="73"/>
      <c r="I6" s="73"/>
      <c r="J6" s="73"/>
      <c r="K6" s="73"/>
      <c r="L6" s="73"/>
      <c r="M6" s="72" t="s">
        <v>113</v>
      </c>
      <c r="N6" s="73" t="s">
        <v>141</v>
      </c>
      <c r="O6" s="73"/>
      <c r="P6" s="73"/>
      <c r="Q6" s="73"/>
      <c r="R6" s="73"/>
      <c r="S6" s="73"/>
      <c r="T6" s="73"/>
      <c r="U6" s="73"/>
    </row>
    <row r="7" spans="1:21" s="23" customFormat="1" ht="15">
      <c r="A7" s="72"/>
      <c r="B7" s="72"/>
      <c r="C7" s="72"/>
      <c r="D7" s="72"/>
      <c r="E7" s="73" t="s">
        <v>114</v>
      </c>
      <c r="F7" s="73"/>
      <c r="G7" s="73"/>
      <c r="H7" s="73"/>
      <c r="I7" s="73"/>
      <c r="J7" s="73"/>
      <c r="K7" s="73"/>
      <c r="L7" s="73"/>
      <c r="M7" s="72"/>
      <c r="N7" s="73" t="s">
        <v>114</v>
      </c>
      <c r="O7" s="73"/>
      <c r="P7" s="73"/>
      <c r="Q7" s="73"/>
      <c r="R7" s="73"/>
      <c r="S7" s="73"/>
      <c r="T7" s="73"/>
      <c r="U7" s="73"/>
    </row>
    <row r="8" spans="1:21" s="23" customFormat="1" ht="30">
      <c r="A8" s="72"/>
      <c r="B8" s="72"/>
      <c r="C8" s="72"/>
      <c r="D8" s="72"/>
      <c r="E8" s="24" t="s">
        <v>115</v>
      </c>
      <c r="F8" s="24" t="s">
        <v>116</v>
      </c>
      <c r="G8" s="24" t="s">
        <v>117</v>
      </c>
      <c r="H8" s="24" t="s">
        <v>118</v>
      </c>
      <c r="I8" s="24" t="s">
        <v>119</v>
      </c>
      <c r="J8" s="24" t="s">
        <v>120</v>
      </c>
      <c r="K8" s="24" t="s">
        <v>121</v>
      </c>
      <c r="L8" s="25" t="s">
        <v>0</v>
      </c>
      <c r="M8" s="72"/>
      <c r="N8" s="24" t="s">
        <v>115</v>
      </c>
      <c r="O8" s="24" t="s">
        <v>116</v>
      </c>
      <c r="P8" s="24" t="s">
        <v>117</v>
      </c>
      <c r="Q8" s="24" t="s">
        <v>118</v>
      </c>
      <c r="R8" s="24" t="s">
        <v>119</v>
      </c>
      <c r="S8" s="24" t="s">
        <v>120</v>
      </c>
      <c r="T8" s="24" t="s">
        <v>121</v>
      </c>
      <c r="U8" s="25" t="s">
        <v>0</v>
      </c>
    </row>
    <row r="9" spans="1:21" ht="14.25">
      <c r="A9" s="47" t="s">
        <v>1</v>
      </c>
      <c r="B9" s="48"/>
      <c r="C9" s="49" t="s">
        <v>2</v>
      </c>
      <c r="D9" s="42">
        <v>20015679</v>
      </c>
      <c r="E9" s="42">
        <v>48000</v>
      </c>
      <c r="F9" s="43">
        <v>0</v>
      </c>
      <c r="G9" s="43">
        <v>4219681</v>
      </c>
      <c r="H9" s="43">
        <v>0</v>
      </c>
      <c r="I9" s="43">
        <v>0</v>
      </c>
      <c r="J9" s="43">
        <v>0</v>
      </c>
      <c r="K9" s="43">
        <v>0</v>
      </c>
      <c r="L9" s="43">
        <f>SUM(E9:K9)</f>
        <v>4267681</v>
      </c>
      <c r="M9" s="42">
        <v>20214768</v>
      </c>
      <c r="N9" s="42">
        <v>42315</v>
      </c>
      <c r="O9" s="43"/>
      <c r="P9" s="43">
        <v>4225366</v>
      </c>
      <c r="Q9" s="43"/>
      <c r="R9" s="43"/>
      <c r="S9" s="43"/>
      <c r="T9" s="43"/>
      <c r="U9" s="43">
        <f>SUM(N9:T9)</f>
        <v>4267681</v>
      </c>
    </row>
    <row r="10" spans="1:21" ht="14.25">
      <c r="A10" s="47" t="s">
        <v>3</v>
      </c>
      <c r="B10" s="48"/>
      <c r="C10" s="49" t="s">
        <v>4</v>
      </c>
      <c r="D10" s="42">
        <v>31701171</v>
      </c>
      <c r="E10" s="42">
        <v>24000</v>
      </c>
      <c r="F10" s="43">
        <v>16056662</v>
      </c>
      <c r="G10" s="43">
        <v>351855</v>
      </c>
      <c r="H10" s="43">
        <v>0</v>
      </c>
      <c r="I10" s="43">
        <v>0</v>
      </c>
      <c r="J10" s="43">
        <v>0</v>
      </c>
      <c r="K10" s="43">
        <v>0</v>
      </c>
      <c r="L10" s="42">
        <f aca="true" t="shared" si="0" ref="L10:L58">SUM(E10:K10)</f>
        <v>16432517</v>
      </c>
      <c r="M10" s="42">
        <v>32447001</v>
      </c>
      <c r="N10" s="42">
        <v>24000</v>
      </c>
      <c r="O10" s="43">
        <v>16494084</v>
      </c>
      <c r="P10" s="43">
        <v>351855</v>
      </c>
      <c r="Q10" s="43"/>
      <c r="R10" s="43"/>
      <c r="S10" s="43"/>
      <c r="T10" s="43"/>
      <c r="U10" s="43">
        <f aca="true" t="shared" si="1" ref="U10:U41">SUM(N10:T10)</f>
        <v>16869939</v>
      </c>
    </row>
    <row r="11" spans="1:21" ht="14.25">
      <c r="A11" s="47" t="s">
        <v>5</v>
      </c>
      <c r="B11" s="48"/>
      <c r="C11" s="49" t="s">
        <v>6</v>
      </c>
      <c r="D11" s="42">
        <v>10313804</v>
      </c>
      <c r="E11" s="42">
        <v>36000</v>
      </c>
      <c r="F11" s="43">
        <v>0</v>
      </c>
      <c r="G11" s="43">
        <v>2010274</v>
      </c>
      <c r="H11" s="43">
        <v>0</v>
      </c>
      <c r="I11" s="43">
        <v>0</v>
      </c>
      <c r="J11" s="43">
        <v>0</v>
      </c>
      <c r="K11" s="43">
        <v>0</v>
      </c>
      <c r="L11" s="42">
        <f t="shared" si="0"/>
        <v>2046274</v>
      </c>
      <c r="M11" s="42">
        <v>10364808</v>
      </c>
      <c r="N11" s="42">
        <v>36000</v>
      </c>
      <c r="O11" s="43"/>
      <c r="P11" s="43">
        <v>2010274</v>
      </c>
      <c r="Q11" s="43"/>
      <c r="R11" s="43"/>
      <c r="S11" s="43"/>
      <c r="T11" s="43"/>
      <c r="U11" s="43">
        <f t="shared" si="1"/>
        <v>2046274</v>
      </c>
    </row>
    <row r="12" spans="1:21" ht="14.25">
      <c r="A12" s="47" t="s">
        <v>7</v>
      </c>
      <c r="B12" s="48"/>
      <c r="C12" s="49" t="s">
        <v>8</v>
      </c>
      <c r="D12" s="42">
        <v>7212210</v>
      </c>
      <c r="E12" s="42">
        <v>18000</v>
      </c>
      <c r="F12" s="43">
        <v>0</v>
      </c>
      <c r="G12" s="43">
        <v>1884042</v>
      </c>
      <c r="H12" s="43">
        <v>0</v>
      </c>
      <c r="I12" s="43">
        <v>0</v>
      </c>
      <c r="J12" s="43">
        <v>0</v>
      </c>
      <c r="K12" s="43">
        <v>0</v>
      </c>
      <c r="L12" s="42">
        <f t="shared" si="0"/>
        <v>1902042</v>
      </c>
      <c r="M12" s="42">
        <v>7405215</v>
      </c>
      <c r="N12" s="42">
        <v>18000</v>
      </c>
      <c r="O12" s="43"/>
      <c r="P12" s="43">
        <v>2061807</v>
      </c>
      <c r="Q12" s="43"/>
      <c r="R12" s="43"/>
      <c r="S12" s="43"/>
      <c r="T12" s="43"/>
      <c r="U12" s="43">
        <f t="shared" si="1"/>
        <v>2079807</v>
      </c>
    </row>
    <row r="13" spans="1:21" ht="14.25">
      <c r="A13" s="47" t="s">
        <v>9</v>
      </c>
      <c r="B13" s="48"/>
      <c r="C13" s="49" t="s">
        <v>10</v>
      </c>
      <c r="D13" s="42">
        <v>6404447</v>
      </c>
      <c r="E13" s="42">
        <v>20000</v>
      </c>
      <c r="F13" s="43">
        <v>0</v>
      </c>
      <c r="G13" s="43">
        <v>1646169</v>
      </c>
      <c r="H13" s="43">
        <v>0</v>
      </c>
      <c r="I13" s="43">
        <v>0</v>
      </c>
      <c r="J13" s="43">
        <v>0</v>
      </c>
      <c r="K13" s="43">
        <v>0</v>
      </c>
      <c r="L13" s="42">
        <f t="shared" si="0"/>
        <v>1666169</v>
      </c>
      <c r="M13" s="42">
        <v>6419687</v>
      </c>
      <c r="N13" s="42">
        <v>20000</v>
      </c>
      <c r="O13" s="43"/>
      <c r="P13" s="43">
        <v>1646169</v>
      </c>
      <c r="Q13" s="43"/>
      <c r="R13" s="43"/>
      <c r="S13" s="43"/>
      <c r="T13" s="43"/>
      <c r="U13" s="43">
        <f t="shared" si="1"/>
        <v>1666169</v>
      </c>
    </row>
    <row r="14" spans="1:21" ht="14.25">
      <c r="A14" s="47" t="s">
        <v>11</v>
      </c>
      <c r="B14" s="48"/>
      <c r="C14" s="49" t="s">
        <v>12</v>
      </c>
      <c r="D14" s="42">
        <v>12484213</v>
      </c>
      <c r="E14" s="42">
        <v>24000</v>
      </c>
      <c r="F14" s="43">
        <v>0</v>
      </c>
      <c r="G14" s="43">
        <v>1095094</v>
      </c>
      <c r="H14" s="43">
        <v>0</v>
      </c>
      <c r="I14" s="43">
        <v>0</v>
      </c>
      <c r="J14" s="43">
        <v>0</v>
      </c>
      <c r="K14" s="43">
        <v>0</v>
      </c>
      <c r="L14" s="42">
        <f t="shared" si="0"/>
        <v>1119094</v>
      </c>
      <c r="M14" s="42">
        <v>13082053</v>
      </c>
      <c r="N14" s="42">
        <v>24000</v>
      </c>
      <c r="O14" s="43"/>
      <c r="P14" s="43">
        <v>1095094</v>
      </c>
      <c r="Q14" s="43"/>
      <c r="R14" s="43"/>
      <c r="S14" s="43"/>
      <c r="T14" s="43"/>
      <c r="U14" s="43">
        <f t="shared" si="1"/>
        <v>1119094</v>
      </c>
    </row>
    <row r="15" spans="1:21" ht="14.25">
      <c r="A15" s="47" t="s">
        <v>13</v>
      </c>
      <c r="B15" s="48"/>
      <c r="C15" s="49" t="s">
        <v>14</v>
      </c>
      <c r="D15" s="42">
        <v>9909670</v>
      </c>
      <c r="E15" s="42">
        <v>24000</v>
      </c>
      <c r="F15" s="43">
        <v>0</v>
      </c>
      <c r="G15" s="43">
        <v>2407254</v>
      </c>
      <c r="H15" s="43">
        <v>0</v>
      </c>
      <c r="I15" s="43">
        <v>0</v>
      </c>
      <c r="J15" s="43">
        <v>0</v>
      </c>
      <c r="K15" s="43">
        <v>0</v>
      </c>
      <c r="L15" s="42">
        <f t="shared" si="0"/>
        <v>2431254</v>
      </c>
      <c r="M15" s="42">
        <v>10251987</v>
      </c>
      <c r="N15" s="42">
        <v>24000</v>
      </c>
      <c r="O15" s="43"/>
      <c r="P15" s="43">
        <v>2407254</v>
      </c>
      <c r="Q15" s="43"/>
      <c r="R15" s="43"/>
      <c r="S15" s="43"/>
      <c r="T15" s="43"/>
      <c r="U15" s="43">
        <f t="shared" si="1"/>
        <v>2431254</v>
      </c>
    </row>
    <row r="16" spans="1:21" ht="14.25">
      <c r="A16" s="47" t="s">
        <v>15</v>
      </c>
      <c r="B16" s="48"/>
      <c r="C16" s="49" t="s">
        <v>16</v>
      </c>
      <c r="D16" s="42">
        <v>6251985</v>
      </c>
      <c r="E16" s="42">
        <v>20000</v>
      </c>
      <c r="F16" s="43">
        <v>0</v>
      </c>
      <c r="G16" s="43">
        <v>1044735</v>
      </c>
      <c r="H16" s="43">
        <v>0</v>
      </c>
      <c r="I16" s="43">
        <v>0</v>
      </c>
      <c r="J16" s="43">
        <v>0</v>
      </c>
      <c r="K16" s="43">
        <v>0</v>
      </c>
      <c r="L16" s="42">
        <f t="shared" si="0"/>
        <v>1064735</v>
      </c>
      <c r="M16" s="42">
        <v>6281056</v>
      </c>
      <c r="N16" s="42">
        <v>20000</v>
      </c>
      <c r="O16" s="43"/>
      <c r="P16" s="43">
        <v>1044735</v>
      </c>
      <c r="Q16" s="43"/>
      <c r="R16" s="43"/>
      <c r="S16" s="43"/>
      <c r="T16" s="43"/>
      <c r="U16" s="43">
        <f t="shared" si="1"/>
        <v>1064735</v>
      </c>
    </row>
    <row r="17" spans="1:21" ht="14.25">
      <c r="A17" s="47" t="s">
        <v>17</v>
      </c>
      <c r="B17" s="48"/>
      <c r="C17" s="49" t="s">
        <v>18</v>
      </c>
      <c r="D17" s="42">
        <v>9956064</v>
      </c>
      <c r="E17" s="42">
        <v>24000</v>
      </c>
      <c r="F17" s="43">
        <v>0</v>
      </c>
      <c r="G17" s="43">
        <v>2346417</v>
      </c>
      <c r="H17" s="43">
        <v>0</v>
      </c>
      <c r="I17" s="43">
        <v>0</v>
      </c>
      <c r="J17" s="43">
        <v>0</v>
      </c>
      <c r="K17" s="43">
        <v>0</v>
      </c>
      <c r="L17" s="42">
        <f t="shared" si="0"/>
        <v>2370417</v>
      </c>
      <c r="M17" s="42">
        <v>10887861</v>
      </c>
      <c r="N17" s="42">
        <v>24000</v>
      </c>
      <c r="O17" s="43"/>
      <c r="P17" s="43">
        <v>2346417</v>
      </c>
      <c r="Q17" s="43"/>
      <c r="R17" s="43"/>
      <c r="S17" s="43"/>
      <c r="T17" s="43"/>
      <c r="U17" s="43">
        <f t="shared" si="1"/>
        <v>2370417</v>
      </c>
    </row>
    <row r="18" spans="1:21" ht="14.25">
      <c r="A18" s="47" t="s">
        <v>19</v>
      </c>
      <c r="B18" s="48"/>
      <c r="C18" s="49" t="s">
        <v>20</v>
      </c>
      <c r="D18" s="42">
        <v>5655392</v>
      </c>
      <c r="E18" s="42">
        <v>12000</v>
      </c>
      <c r="F18" s="43">
        <v>0</v>
      </c>
      <c r="G18" s="43">
        <v>1118729</v>
      </c>
      <c r="H18" s="43">
        <v>0</v>
      </c>
      <c r="I18" s="43">
        <v>0</v>
      </c>
      <c r="J18" s="43">
        <v>0</v>
      </c>
      <c r="K18" s="43">
        <v>0</v>
      </c>
      <c r="L18" s="42">
        <f t="shared" si="0"/>
        <v>1130729</v>
      </c>
      <c r="M18" s="42">
        <v>5686833</v>
      </c>
      <c r="N18" s="42">
        <v>12000</v>
      </c>
      <c r="O18" s="43"/>
      <c r="P18" s="43">
        <v>1118729</v>
      </c>
      <c r="Q18" s="43"/>
      <c r="R18" s="43"/>
      <c r="S18" s="43"/>
      <c r="T18" s="43"/>
      <c r="U18" s="43">
        <f t="shared" si="1"/>
        <v>1130729</v>
      </c>
    </row>
    <row r="19" spans="1:21" ht="14.25">
      <c r="A19" s="47" t="s">
        <v>21</v>
      </c>
      <c r="B19" s="48"/>
      <c r="C19" s="49" t="s">
        <v>22</v>
      </c>
      <c r="D19" s="42">
        <v>7327775</v>
      </c>
      <c r="E19" s="42">
        <v>12000</v>
      </c>
      <c r="F19" s="43">
        <v>0</v>
      </c>
      <c r="G19" s="43">
        <v>1607668</v>
      </c>
      <c r="H19" s="43">
        <v>0</v>
      </c>
      <c r="I19" s="43">
        <v>0</v>
      </c>
      <c r="J19" s="43">
        <v>0</v>
      </c>
      <c r="K19" s="43">
        <v>0</v>
      </c>
      <c r="L19" s="42">
        <f t="shared" si="0"/>
        <v>1619668</v>
      </c>
      <c r="M19" s="42">
        <v>7343015</v>
      </c>
      <c r="N19" s="42">
        <v>12000</v>
      </c>
      <c r="O19" s="43"/>
      <c r="P19" s="43">
        <v>1607668</v>
      </c>
      <c r="Q19" s="43"/>
      <c r="R19" s="43"/>
      <c r="S19" s="43"/>
      <c r="T19" s="43"/>
      <c r="U19" s="43">
        <f t="shared" si="1"/>
        <v>1619668</v>
      </c>
    </row>
    <row r="20" spans="1:21" ht="14.25">
      <c r="A20" s="47" t="s">
        <v>23</v>
      </c>
      <c r="B20" s="48"/>
      <c r="C20" s="49" t="s">
        <v>24</v>
      </c>
      <c r="D20" s="42">
        <v>6147285</v>
      </c>
      <c r="E20" s="42">
        <v>12000</v>
      </c>
      <c r="F20" s="43">
        <v>0</v>
      </c>
      <c r="G20" s="43">
        <v>1243774</v>
      </c>
      <c r="H20" s="43">
        <v>0</v>
      </c>
      <c r="I20" s="43">
        <v>0</v>
      </c>
      <c r="J20" s="43">
        <v>0</v>
      </c>
      <c r="K20" s="43">
        <v>0</v>
      </c>
      <c r="L20" s="42">
        <f t="shared" si="0"/>
        <v>1255774</v>
      </c>
      <c r="M20" s="42">
        <v>6178339</v>
      </c>
      <c r="N20" s="42">
        <v>12000</v>
      </c>
      <c r="O20" s="43"/>
      <c r="P20" s="43">
        <v>1243774</v>
      </c>
      <c r="Q20" s="43"/>
      <c r="R20" s="43"/>
      <c r="S20" s="43"/>
      <c r="T20" s="43"/>
      <c r="U20" s="43">
        <f t="shared" si="1"/>
        <v>1255774</v>
      </c>
    </row>
    <row r="21" spans="1:21" ht="14.25">
      <c r="A21" s="47" t="s">
        <v>25</v>
      </c>
      <c r="B21" s="48"/>
      <c r="C21" s="49" t="s">
        <v>26</v>
      </c>
      <c r="D21" s="42">
        <v>7706168</v>
      </c>
      <c r="E21" s="42">
        <v>12000</v>
      </c>
      <c r="F21" s="43">
        <v>0</v>
      </c>
      <c r="G21" s="43">
        <v>2113198</v>
      </c>
      <c r="H21" s="43">
        <v>0</v>
      </c>
      <c r="I21" s="43">
        <v>0</v>
      </c>
      <c r="J21" s="43">
        <v>0</v>
      </c>
      <c r="K21" s="43">
        <v>0</v>
      </c>
      <c r="L21" s="42">
        <f t="shared" si="0"/>
        <v>2125198</v>
      </c>
      <c r="M21" s="42">
        <v>7880971</v>
      </c>
      <c r="N21" s="42">
        <v>12000</v>
      </c>
      <c r="O21" s="43"/>
      <c r="P21" s="43">
        <v>2113198</v>
      </c>
      <c r="Q21" s="43"/>
      <c r="R21" s="43"/>
      <c r="S21" s="43"/>
      <c r="T21" s="43"/>
      <c r="U21" s="43">
        <f t="shared" si="1"/>
        <v>2125198</v>
      </c>
    </row>
    <row r="22" spans="1:21" ht="14.25">
      <c r="A22" s="47" t="s">
        <v>27</v>
      </c>
      <c r="B22" s="48"/>
      <c r="C22" s="49" t="s">
        <v>28</v>
      </c>
      <c r="D22" s="42">
        <v>8584959</v>
      </c>
      <c r="E22" s="42">
        <v>20000</v>
      </c>
      <c r="F22" s="43">
        <v>0</v>
      </c>
      <c r="G22" s="43">
        <v>1901077</v>
      </c>
      <c r="H22" s="43">
        <v>0</v>
      </c>
      <c r="I22" s="43">
        <v>0</v>
      </c>
      <c r="J22" s="43">
        <v>0</v>
      </c>
      <c r="K22" s="43">
        <v>0</v>
      </c>
      <c r="L22" s="42">
        <f t="shared" si="0"/>
        <v>1921077</v>
      </c>
      <c r="M22" s="42">
        <v>8702792</v>
      </c>
      <c r="N22" s="42">
        <v>20000</v>
      </c>
      <c r="O22" s="43"/>
      <c r="P22" s="43">
        <v>1901077</v>
      </c>
      <c r="Q22" s="43"/>
      <c r="R22" s="43"/>
      <c r="S22" s="43"/>
      <c r="T22" s="43"/>
      <c r="U22" s="43">
        <f t="shared" si="1"/>
        <v>1921077</v>
      </c>
    </row>
    <row r="23" spans="1:21" ht="14.25">
      <c r="A23" s="47" t="s">
        <v>29</v>
      </c>
      <c r="B23" s="48"/>
      <c r="C23" s="49" t="s">
        <v>30</v>
      </c>
      <c r="D23" s="42">
        <v>5412703</v>
      </c>
      <c r="E23" s="42">
        <v>12000</v>
      </c>
      <c r="F23" s="43">
        <v>0</v>
      </c>
      <c r="G23" s="43">
        <v>1082843</v>
      </c>
      <c r="H23" s="43">
        <v>0</v>
      </c>
      <c r="I23" s="43">
        <v>0</v>
      </c>
      <c r="J23" s="43">
        <v>0</v>
      </c>
      <c r="K23" s="43">
        <v>0</v>
      </c>
      <c r="L23" s="42">
        <f t="shared" si="0"/>
        <v>1094843</v>
      </c>
      <c r="M23" s="42">
        <v>5542063</v>
      </c>
      <c r="N23" s="42">
        <v>12000</v>
      </c>
      <c r="O23" s="43"/>
      <c r="P23" s="43">
        <v>1082843</v>
      </c>
      <c r="Q23" s="43"/>
      <c r="R23" s="43"/>
      <c r="S23" s="43"/>
      <c r="T23" s="43"/>
      <c r="U23" s="43">
        <f t="shared" si="1"/>
        <v>1094843</v>
      </c>
    </row>
    <row r="24" spans="1:21" ht="14.25">
      <c r="A24" s="47" t="s">
        <v>31</v>
      </c>
      <c r="B24" s="48"/>
      <c r="C24" s="49" t="s">
        <v>32</v>
      </c>
      <c r="D24" s="42">
        <v>9855951</v>
      </c>
      <c r="E24" s="42">
        <v>36000</v>
      </c>
      <c r="F24" s="43">
        <v>0</v>
      </c>
      <c r="G24" s="43">
        <v>2096732</v>
      </c>
      <c r="H24" s="43">
        <v>0</v>
      </c>
      <c r="I24" s="43">
        <v>0</v>
      </c>
      <c r="J24" s="43">
        <v>0</v>
      </c>
      <c r="K24" s="43">
        <v>0</v>
      </c>
      <c r="L24" s="42">
        <f t="shared" si="0"/>
        <v>2132732</v>
      </c>
      <c r="M24" s="42">
        <v>9913201</v>
      </c>
      <c r="N24" s="42">
        <v>36000</v>
      </c>
      <c r="O24" s="43"/>
      <c r="P24" s="43">
        <v>2096732</v>
      </c>
      <c r="Q24" s="43"/>
      <c r="R24" s="43"/>
      <c r="S24" s="43"/>
      <c r="T24" s="43"/>
      <c r="U24" s="43">
        <f t="shared" si="1"/>
        <v>2132732</v>
      </c>
    </row>
    <row r="25" spans="1:21" ht="14.25">
      <c r="A25" s="47" t="s">
        <v>33</v>
      </c>
      <c r="B25" s="48"/>
      <c r="C25" s="49" t="s">
        <v>34</v>
      </c>
      <c r="D25" s="42">
        <v>7342845</v>
      </c>
      <c r="E25" s="42">
        <v>24000</v>
      </c>
      <c r="F25" s="43">
        <v>0</v>
      </c>
      <c r="G25" s="43">
        <v>1841631</v>
      </c>
      <c r="H25" s="43">
        <v>0</v>
      </c>
      <c r="I25" s="43">
        <v>0</v>
      </c>
      <c r="J25" s="43">
        <v>0</v>
      </c>
      <c r="K25" s="43">
        <v>0</v>
      </c>
      <c r="L25" s="42">
        <f t="shared" si="0"/>
        <v>1865631</v>
      </c>
      <c r="M25" s="42">
        <v>7433670</v>
      </c>
      <c r="N25" s="42">
        <v>24000</v>
      </c>
      <c r="O25" s="43"/>
      <c r="P25" s="43">
        <v>1841631</v>
      </c>
      <c r="Q25" s="43"/>
      <c r="R25" s="43"/>
      <c r="S25" s="43"/>
      <c r="T25" s="43"/>
      <c r="U25" s="43">
        <f t="shared" si="1"/>
        <v>1865631</v>
      </c>
    </row>
    <row r="26" spans="1:21" ht="14.25">
      <c r="A26" s="47" t="s">
        <v>35</v>
      </c>
      <c r="B26" s="48"/>
      <c r="C26" s="49" t="s">
        <v>36</v>
      </c>
      <c r="D26" s="42">
        <v>7052212</v>
      </c>
      <c r="E26" s="42">
        <v>12000</v>
      </c>
      <c r="F26" s="43">
        <v>0</v>
      </c>
      <c r="G26" s="43">
        <v>1530894</v>
      </c>
      <c r="H26" s="43">
        <v>0</v>
      </c>
      <c r="I26" s="43">
        <v>0</v>
      </c>
      <c r="J26" s="43">
        <v>0</v>
      </c>
      <c r="K26" s="43">
        <v>0</v>
      </c>
      <c r="L26" s="42">
        <f t="shared" si="0"/>
        <v>1542894</v>
      </c>
      <c r="M26" s="42">
        <v>7109822</v>
      </c>
      <c r="N26" s="42">
        <v>12000</v>
      </c>
      <c r="O26" s="43"/>
      <c r="P26" s="43">
        <v>1530894</v>
      </c>
      <c r="Q26" s="43"/>
      <c r="R26" s="43"/>
      <c r="S26" s="43"/>
      <c r="T26" s="43"/>
      <c r="U26" s="43">
        <f t="shared" si="1"/>
        <v>1542894</v>
      </c>
    </row>
    <row r="27" spans="1:21" ht="14.25">
      <c r="A27" s="47" t="s">
        <v>37</v>
      </c>
      <c r="B27" s="48"/>
      <c r="C27" s="49" t="s">
        <v>38</v>
      </c>
      <c r="D27" s="42">
        <v>6510849</v>
      </c>
      <c r="E27" s="42">
        <v>12000</v>
      </c>
      <c r="F27" s="43">
        <v>0</v>
      </c>
      <c r="G27" s="43">
        <v>1462828</v>
      </c>
      <c r="H27" s="43">
        <v>0</v>
      </c>
      <c r="I27" s="43">
        <v>0</v>
      </c>
      <c r="J27" s="43">
        <v>0</v>
      </c>
      <c r="K27" s="43">
        <v>0</v>
      </c>
      <c r="L27" s="42">
        <f t="shared" si="0"/>
        <v>1474828</v>
      </c>
      <c r="M27" s="42">
        <v>6547425</v>
      </c>
      <c r="N27" s="42">
        <v>12000</v>
      </c>
      <c r="O27" s="43"/>
      <c r="P27" s="43">
        <v>1462828</v>
      </c>
      <c r="Q27" s="43"/>
      <c r="R27" s="43"/>
      <c r="S27" s="43"/>
      <c r="T27" s="43"/>
      <c r="U27" s="43">
        <f t="shared" si="1"/>
        <v>1474828</v>
      </c>
    </row>
    <row r="28" spans="1:21" ht="14.25">
      <c r="A28" s="47" t="s">
        <v>39</v>
      </c>
      <c r="B28" s="48"/>
      <c r="C28" s="49" t="s">
        <v>40</v>
      </c>
      <c r="D28" s="42">
        <v>6445815</v>
      </c>
      <c r="E28" s="42">
        <v>12000</v>
      </c>
      <c r="F28" s="43">
        <v>0</v>
      </c>
      <c r="G28" s="43">
        <v>1512699</v>
      </c>
      <c r="H28" s="43">
        <v>0</v>
      </c>
      <c r="I28" s="43">
        <v>0</v>
      </c>
      <c r="J28" s="43">
        <v>0</v>
      </c>
      <c r="K28" s="43">
        <v>0</v>
      </c>
      <c r="L28" s="42">
        <f t="shared" si="0"/>
        <v>1524699</v>
      </c>
      <c r="M28" s="42">
        <v>6504160</v>
      </c>
      <c r="N28" s="42">
        <v>12000</v>
      </c>
      <c r="O28" s="43"/>
      <c r="P28" s="43">
        <v>1512699</v>
      </c>
      <c r="Q28" s="43"/>
      <c r="R28" s="43"/>
      <c r="S28" s="43"/>
      <c r="T28" s="43"/>
      <c r="U28" s="43">
        <f t="shared" si="1"/>
        <v>1524699</v>
      </c>
    </row>
    <row r="29" spans="1:21" ht="14.25">
      <c r="A29" s="47" t="s">
        <v>41</v>
      </c>
      <c r="B29" s="48"/>
      <c r="C29" s="49" t="s">
        <v>42</v>
      </c>
      <c r="D29" s="42">
        <v>8331273</v>
      </c>
      <c r="E29" s="42">
        <v>12000</v>
      </c>
      <c r="F29" s="43">
        <v>0</v>
      </c>
      <c r="G29" s="43">
        <v>1922686</v>
      </c>
      <c r="H29" s="43">
        <v>0</v>
      </c>
      <c r="I29" s="43">
        <v>0</v>
      </c>
      <c r="J29" s="43">
        <v>0</v>
      </c>
      <c r="K29" s="43">
        <v>0</v>
      </c>
      <c r="L29" s="42">
        <f t="shared" si="0"/>
        <v>1934686</v>
      </c>
      <c r="M29" s="42">
        <v>8365300</v>
      </c>
      <c r="N29" s="42">
        <v>12000</v>
      </c>
      <c r="O29" s="43"/>
      <c r="P29" s="43">
        <v>1922686</v>
      </c>
      <c r="Q29" s="43"/>
      <c r="R29" s="43"/>
      <c r="S29" s="43"/>
      <c r="T29" s="43"/>
      <c r="U29" s="43">
        <f t="shared" si="1"/>
        <v>1934686</v>
      </c>
    </row>
    <row r="30" spans="1:21" ht="14.25">
      <c r="A30" s="47" t="s">
        <v>43</v>
      </c>
      <c r="B30" s="48"/>
      <c r="C30" s="49" t="s">
        <v>44</v>
      </c>
      <c r="D30" s="42">
        <v>5492753</v>
      </c>
      <c r="E30" s="42">
        <v>26000</v>
      </c>
      <c r="F30" s="43">
        <v>0</v>
      </c>
      <c r="G30" s="43">
        <v>1195119</v>
      </c>
      <c r="H30" s="43">
        <v>0</v>
      </c>
      <c r="I30" s="43">
        <v>0</v>
      </c>
      <c r="J30" s="43">
        <v>0</v>
      </c>
      <c r="K30" s="43">
        <v>0</v>
      </c>
      <c r="L30" s="42">
        <f t="shared" si="0"/>
        <v>1221119</v>
      </c>
      <c r="M30" s="42">
        <v>5516943</v>
      </c>
      <c r="N30" s="42">
        <v>26000</v>
      </c>
      <c r="O30" s="43"/>
      <c r="P30" s="43">
        <v>1195119</v>
      </c>
      <c r="Q30" s="43"/>
      <c r="R30" s="43"/>
      <c r="S30" s="43"/>
      <c r="T30" s="43"/>
      <c r="U30" s="43">
        <f t="shared" si="1"/>
        <v>1221119</v>
      </c>
    </row>
    <row r="31" spans="1:21" ht="14.25">
      <c r="A31" s="47" t="s">
        <v>45</v>
      </c>
      <c r="B31" s="48"/>
      <c r="C31" s="49" t="s">
        <v>46</v>
      </c>
      <c r="D31" s="42">
        <v>7868802</v>
      </c>
      <c r="E31" s="42">
        <v>16000</v>
      </c>
      <c r="F31" s="43">
        <v>0</v>
      </c>
      <c r="G31" s="43">
        <v>1439967</v>
      </c>
      <c r="H31" s="43">
        <v>0</v>
      </c>
      <c r="I31" s="43">
        <v>0</v>
      </c>
      <c r="J31" s="43">
        <v>0</v>
      </c>
      <c r="K31" s="43">
        <v>0</v>
      </c>
      <c r="L31" s="42">
        <f t="shared" si="0"/>
        <v>1455967</v>
      </c>
      <c r="M31" s="42">
        <v>7956562</v>
      </c>
      <c r="N31" s="42">
        <v>16000</v>
      </c>
      <c r="O31" s="43"/>
      <c r="P31" s="43">
        <v>1439967</v>
      </c>
      <c r="Q31" s="43"/>
      <c r="R31" s="43"/>
      <c r="S31" s="43"/>
      <c r="T31" s="43"/>
      <c r="U31" s="43">
        <f t="shared" si="1"/>
        <v>1455967</v>
      </c>
    </row>
    <row r="32" spans="1:21" ht="14.25">
      <c r="A32" s="47" t="s">
        <v>47</v>
      </c>
      <c r="B32" s="48"/>
      <c r="C32" s="49" t="s">
        <v>48</v>
      </c>
      <c r="D32" s="42">
        <v>5144732</v>
      </c>
      <c r="E32" s="42">
        <v>50000</v>
      </c>
      <c r="F32" s="43">
        <v>0</v>
      </c>
      <c r="G32" s="43">
        <v>892055</v>
      </c>
      <c r="H32" s="43">
        <v>0</v>
      </c>
      <c r="I32" s="43">
        <v>0</v>
      </c>
      <c r="J32" s="43">
        <v>0</v>
      </c>
      <c r="K32" s="43">
        <v>0</v>
      </c>
      <c r="L32" s="42">
        <f t="shared" si="0"/>
        <v>942055</v>
      </c>
      <c r="M32" s="42">
        <v>5166227</v>
      </c>
      <c r="N32" s="42">
        <v>50000</v>
      </c>
      <c r="O32" s="43"/>
      <c r="P32" s="43">
        <v>892055</v>
      </c>
      <c r="Q32" s="43"/>
      <c r="R32" s="43"/>
      <c r="S32" s="43"/>
      <c r="T32" s="43"/>
      <c r="U32" s="43">
        <f t="shared" si="1"/>
        <v>942055</v>
      </c>
    </row>
    <row r="33" spans="1:21" ht="14.25">
      <c r="A33" s="47" t="s">
        <v>49</v>
      </c>
      <c r="B33" s="48"/>
      <c r="C33" s="49" t="s">
        <v>138</v>
      </c>
      <c r="D33" s="42">
        <v>5930797</v>
      </c>
      <c r="E33" s="42">
        <v>25000</v>
      </c>
      <c r="F33" s="43">
        <v>0</v>
      </c>
      <c r="G33" s="43">
        <v>1610811</v>
      </c>
      <c r="H33" s="43">
        <v>0</v>
      </c>
      <c r="I33" s="43">
        <v>0</v>
      </c>
      <c r="J33" s="43">
        <v>0</v>
      </c>
      <c r="K33" s="43">
        <v>0</v>
      </c>
      <c r="L33" s="42">
        <f t="shared" si="0"/>
        <v>1635811</v>
      </c>
      <c r="M33" s="42">
        <v>5946037</v>
      </c>
      <c r="N33" s="42">
        <v>25000</v>
      </c>
      <c r="O33" s="43"/>
      <c r="P33" s="43">
        <v>1610811</v>
      </c>
      <c r="Q33" s="43"/>
      <c r="R33" s="43"/>
      <c r="S33" s="43"/>
      <c r="T33" s="43"/>
      <c r="U33" s="43">
        <f t="shared" si="1"/>
        <v>1635811</v>
      </c>
    </row>
    <row r="34" spans="1:21" ht="14.25">
      <c r="A34" s="47" t="s">
        <v>50</v>
      </c>
      <c r="B34" s="48"/>
      <c r="C34" s="49" t="s">
        <v>51</v>
      </c>
      <c r="D34" s="42">
        <v>6817765</v>
      </c>
      <c r="E34" s="42">
        <v>12000</v>
      </c>
      <c r="F34" s="43">
        <v>0</v>
      </c>
      <c r="G34" s="43">
        <v>1992152</v>
      </c>
      <c r="H34" s="43">
        <v>0</v>
      </c>
      <c r="I34" s="43">
        <v>0</v>
      </c>
      <c r="J34" s="43">
        <v>0</v>
      </c>
      <c r="K34" s="43">
        <v>0</v>
      </c>
      <c r="L34" s="42">
        <f t="shared" si="0"/>
        <v>2004152</v>
      </c>
      <c r="M34" s="42">
        <v>7354758</v>
      </c>
      <c r="N34" s="42">
        <v>12000</v>
      </c>
      <c r="O34" s="43"/>
      <c r="P34" s="43">
        <v>1992152</v>
      </c>
      <c r="Q34" s="43"/>
      <c r="R34" s="43"/>
      <c r="S34" s="43"/>
      <c r="T34" s="43"/>
      <c r="U34" s="43">
        <f t="shared" si="1"/>
        <v>2004152</v>
      </c>
    </row>
    <row r="35" spans="1:21" ht="14.25">
      <c r="A35" s="47" t="s">
        <v>52</v>
      </c>
      <c r="B35" s="48"/>
      <c r="C35" s="49" t="s">
        <v>53</v>
      </c>
      <c r="D35" s="42">
        <v>7424684</v>
      </c>
      <c r="E35" s="42">
        <v>16000</v>
      </c>
      <c r="F35" s="43">
        <v>0</v>
      </c>
      <c r="G35" s="43">
        <v>1830671</v>
      </c>
      <c r="H35" s="43">
        <v>0</v>
      </c>
      <c r="I35" s="43">
        <v>0</v>
      </c>
      <c r="J35" s="43">
        <v>0</v>
      </c>
      <c r="K35" s="43">
        <v>0</v>
      </c>
      <c r="L35" s="42">
        <f t="shared" si="0"/>
        <v>1846671</v>
      </c>
      <c r="M35" s="42">
        <v>7486002</v>
      </c>
      <c r="N35" s="42">
        <v>16000</v>
      </c>
      <c r="O35" s="43"/>
      <c r="P35" s="43">
        <v>1830671</v>
      </c>
      <c r="Q35" s="43"/>
      <c r="R35" s="43"/>
      <c r="S35" s="43"/>
      <c r="T35" s="43"/>
      <c r="U35" s="43">
        <f t="shared" si="1"/>
        <v>1846671</v>
      </c>
    </row>
    <row r="36" spans="1:22" ht="14.25">
      <c r="A36" s="47" t="s">
        <v>54</v>
      </c>
      <c r="B36" s="48"/>
      <c r="C36" s="49" t="s">
        <v>55</v>
      </c>
      <c r="D36" s="42">
        <v>5954948</v>
      </c>
      <c r="E36" s="42">
        <v>16000</v>
      </c>
      <c r="F36" s="43">
        <v>0</v>
      </c>
      <c r="G36" s="43">
        <v>1412178</v>
      </c>
      <c r="H36" s="43">
        <v>0</v>
      </c>
      <c r="I36" s="43">
        <v>0</v>
      </c>
      <c r="J36" s="43">
        <v>0</v>
      </c>
      <c r="K36" s="43">
        <v>0</v>
      </c>
      <c r="L36" s="42">
        <f t="shared" si="0"/>
        <v>1428178</v>
      </c>
      <c r="M36" s="42">
        <v>6177918</v>
      </c>
      <c r="N36" s="42">
        <v>16000</v>
      </c>
      <c r="O36" s="43"/>
      <c r="P36" s="43">
        <v>1422509</v>
      </c>
      <c r="Q36" s="43"/>
      <c r="R36" s="43">
        <v>115762</v>
      </c>
      <c r="S36" s="43"/>
      <c r="T36" s="43"/>
      <c r="U36" s="43">
        <f t="shared" si="1"/>
        <v>1554271</v>
      </c>
      <c r="V36" s="21" t="s">
        <v>154</v>
      </c>
    </row>
    <row r="37" spans="1:21" ht="14.25">
      <c r="A37" s="47" t="s">
        <v>56</v>
      </c>
      <c r="B37" s="48"/>
      <c r="C37" s="49" t="s">
        <v>57</v>
      </c>
      <c r="D37" s="42">
        <v>9736728</v>
      </c>
      <c r="E37" s="42">
        <v>30000</v>
      </c>
      <c r="F37" s="43">
        <v>0</v>
      </c>
      <c r="G37" s="43">
        <v>1319052</v>
      </c>
      <c r="H37" s="43">
        <v>0</v>
      </c>
      <c r="I37" s="43">
        <v>0</v>
      </c>
      <c r="J37" s="43">
        <v>0</v>
      </c>
      <c r="K37" s="43">
        <v>0</v>
      </c>
      <c r="L37" s="42">
        <f t="shared" si="0"/>
        <v>1349052</v>
      </c>
      <c r="M37" s="42">
        <v>8902186</v>
      </c>
      <c r="N37" s="42">
        <v>30000</v>
      </c>
      <c r="O37" s="43"/>
      <c r="P37" s="43">
        <v>1319052</v>
      </c>
      <c r="Q37" s="43"/>
      <c r="R37" s="43"/>
      <c r="S37" s="43"/>
      <c r="T37" s="43"/>
      <c r="U37" s="43">
        <f t="shared" si="1"/>
        <v>1349052</v>
      </c>
    </row>
    <row r="38" spans="1:21" ht="14.25">
      <c r="A38" s="47" t="s">
        <v>58</v>
      </c>
      <c r="B38" s="48"/>
      <c r="C38" s="49" t="s">
        <v>59</v>
      </c>
      <c r="D38" s="42">
        <v>9104587</v>
      </c>
      <c r="E38" s="42">
        <v>12000</v>
      </c>
      <c r="F38" s="43">
        <v>0</v>
      </c>
      <c r="G38" s="43">
        <v>2147547</v>
      </c>
      <c r="H38" s="43">
        <v>0</v>
      </c>
      <c r="I38" s="43">
        <v>0</v>
      </c>
      <c r="J38" s="43">
        <v>0</v>
      </c>
      <c r="K38" s="43">
        <v>0</v>
      </c>
      <c r="L38" s="42">
        <f t="shared" si="0"/>
        <v>2159547</v>
      </c>
      <c r="M38" s="42">
        <v>8971800</v>
      </c>
      <c r="N38" s="42">
        <v>12000</v>
      </c>
      <c r="O38" s="43"/>
      <c r="P38" s="43">
        <v>2147547</v>
      </c>
      <c r="Q38" s="43"/>
      <c r="R38" s="43"/>
      <c r="S38" s="43"/>
      <c r="T38" s="43"/>
      <c r="U38" s="43">
        <f t="shared" si="1"/>
        <v>2159547</v>
      </c>
    </row>
    <row r="39" spans="1:21" ht="14.25">
      <c r="A39" s="47" t="s">
        <v>60</v>
      </c>
      <c r="B39" s="48"/>
      <c r="C39" s="49" t="s">
        <v>61</v>
      </c>
      <c r="D39" s="42">
        <v>7063238</v>
      </c>
      <c r="E39" s="42">
        <v>12000</v>
      </c>
      <c r="F39" s="43">
        <v>0</v>
      </c>
      <c r="G39" s="43">
        <v>1403797</v>
      </c>
      <c r="H39" s="43">
        <v>0</v>
      </c>
      <c r="I39" s="43">
        <v>0</v>
      </c>
      <c r="J39" s="43">
        <v>0</v>
      </c>
      <c r="K39" s="43">
        <v>0</v>
      </c>
      <c r="L39" s="42">
        <f t="shared" si="0"/>
        <v>1415797</v>
      </c>
      <c r="M39" s="42">
        <v>7115054</v>
      </c>
      <c r="N39" s="42">
        <v>12000</v>
      </c>
      <c r="O39" s="43"/>
      <c r="P39" s="43">
        <v>1403797</v>
      </c>
      <c r="Q39" s="43"/>
      <c r="R39" s="43"/>
      <c r="S39" s="43"/>
      <c r="T39" s="43"/>
      <c r="U39" s="43">
        <f t="shared" si="1"/>
        <v>1415797</v>
      </c>
    </row>
    <row r="40" spans="1:21" ht="14.25">
      <c r="A40" s="47" t="s">
        <v>62</v>
      </c>
      <c r="B40" s="48"/>
      <c r="C40" s="49" t="s">
        <v>63</v>
      </c>
      <c r="D40" s="42">
        <v>4856540</v>
      </c>
      <c r="E40" s="42">
        <v>12000</v>
      </c>
      <c r="F40" s="43">
        <v>0</v>
      </c>
      <c r="G40" s="43">
        <v>939916</v>
      </c>
      <c r="H40" s="43">
        <v>0</v>
      </c>
      <c r="I40" s="43">
        <v>0</v>
      </c>
      <c r="J40" s="43">
        <v>0</v>
      </c>
      <c r="K40" s="43">
        <v>0</v>
      </c>
      <c r="L40" s="42">
        <f t="shared" si="0"/>
        <v>951916</v>
      </c>
      <c r="M40" s="42">
        <v>4935690</v>
      </c>
      <c r="N40" s="42">
        <v>12000</v>
      </c>
      <c r="O40" s="43"/>
      <c r="P40" s="43">
        <v>939916</v>
      </c>
      <c r="Q40" s="43"/>
      <c r="R40" s="43"/>
      <c r="S40" s="43"/>
      <c r="T40" s="43"/>
      <c r="U40" s="43">
        <f t="shared" si="1"/>
        <v>951916</v>
      </c>
    </row>
    <row r="41" spans="1:21" ht="14.25">
      <c r="A41" s="47" t="s">
        <v>64</v>
      </c>
      <c r="B41" s="48"/>
      <c r="C41" s="49" t="s">
        <v>65</v>
      </c>
      <c r="D41" s="42">
        <v>6157117</v>
      </c>
      <c r="E41" s="42">
        <v>12000</v>
      </c>
      <c r="F41" s="43">
        <v>0</v>
      </c>
      <c r="G41" s="43">
        <v>1512961</v>
      </c>
      <c r="H41" s="43">
        <v>0</v>
      </c>
      <c r="I41" s="43">
        <v>0</v>
      </c>
      <c r="J41" s="43">
        <v>0</v>
      </c>
      <c r="K41" s="43">
        <v>0</v>
      </c>
      <c r="L41" s="42">
        <f t="shared" si="0"/>
        <v>1524961</v>
      </c>
      <c r="M41" s="42">
        <v>6179215</v>
      </c>
      <c r="N41" s="42">
        <v>12000</v>
      </c>
      <c r="O41" s="43"/>
      <c r="P41" s="43">
        <v>1512961</v>
      </c>
      <c r="Q41" s="43"/>
      <c r="R41" s="43"/>
      <c r="S41" s="43"/>
      <c r="T41" s="43"/>
      <c r="U41" s="43">
        <f t="shared" si="1"/>
        <v>1524961</v>
      </c>
    </row>
    <row r="42" spans="1:21" ht="14.25">
      <c r="A42" s="77" t="s">
        <v>139</v>
      </c>
      <c r="B42" s="77"/>
      <c r="C42" s="77"/>
      <c r="D42" s="42">
        <f aca="true" t="shared" si="2" ref="D42:L42">SUM(D9:D41)</f>
        <v>282175161</v>
      </c>
      <c r="E42" s="42">
        <f t="shared" si="2"/>
        <v>665000</v>
      </c>
      <c r="F42" s="42">
        <f t="shared" si="2"/>
        <v>16056662</v>
      </c>
      <c r="G42" s="42">
        <f t="shared" si="2"/>
        <v>54136506</v>
      </c>
      <c r="H42" s="42">
        <f t="shared" si="2"/>
        <v>0</v>
      </c>
      <c r="I42" s="42">
        <f t="shared" si="2"/>
        <v>0</v>
      </c>
      <c r="J42" s="42">
        <f t="shared" si="2"/>
        <v>0</v>
      </c>
      <c r="K42" s="42">
        <f t="shared" si="2"/>
        <v>0</v>
      </c>
      <c r="L42" s="42">
        <f t="shared" si="2"/>
        <v>70858168</v>
      </c>
      <c r="M42" s="42">
        <f>SUM(M9:M41)</f>
        <v>286270419</v>
      </c>
      <c r="N42" s="42">
        <f>SUM(N9:N41)</f>
        <v>659315</v>
      </c>
      <c r="O42" s="42">
        <f aca="true" t="shared" si="3" ref="O42:T42">SUM(O9:O41)</f>
        <v>16494084</v>
      </c>
      <c r="P42" s="42">
        <f t="shared" si="3"/>
        <v>54330287</v>
      </c>
      <c r="Q42" s="42">
        <f t="shared" si="3"/>
        <v>0</v>
      </c>
      <c r="R42" s="42">
        <f t="shared" si="3"/>
        <v>115762</v>
      </c>
      <c r="S42" s="42">
        <f t="shared" si="3"/>
        <v>0</v>
      </c>
      <c r="T42" s="42">
        <f t="shared" si="3"/>
        <v>0</v>
      </c>
      <c r="U42" s="42">
        <f>SUM(U9:U41)</f>
        <v>71599448</v>
      </c>
    </row>
    <row r="43" spans="1:21" s="26" customFormat="1" ht="14.25">
      <c r="A43" s="48" t="s">
        <v>66</v>
      </c>
      <c r="B43" s="48"/>
      <c r="C43" s="50" t="s">
        <v>67</v>
      </c>
      <c r="D43" s="42">
        <v>170306982</v>
      </c>
      <c r="E43" s="42">
        <f aca="true" t="shared" si="4" ref="E43:L43">SUM(E44:E45)</f>
        <v>30000</v>
      </c>
      <c r="F43" s="42">
        <f t="shared" si="4"/>
        <v>0</v>
      </c>
      <c r="G43" s="42">
        <f t="shared" si="4"/>
        <v>0</v>
      </c>
      <c r="H43" s="42">
        <f t="shared" si="4"/>
        <v>3000000</v>
      </c>
      <c r="I43" s="42">
        <f t="shared" si="4"/>
        <v>1120000</v>
      </c>
      <c r="J43" s="42">
        <f t="shared" si="4"/>
        <v>0</v>
      </c>
      <c r="K43" s="42">
        <f t="shared" si="4"/>
        <v>200000</v>
      </c>
      <c r="L43" s="42">
        <f t="shared" si="4"/>
        <v>4350000</v>
      </c>
      <c r="M43" s="42">
        <f>M44+M45</f>
        <v>233578962</v>
      </c>
      <c r="N43" s="42">
        <f>SUM(N44:N45)</f>
        <v>30000</v>
      </c>
      <c r="O43" s="42">
        <f aca="true" t="shared" si="5" ref="O43:T43">SUM(O44:O45)</f>
        <v>0</v>
      </c>
      <c r="P43" s="42">
        <f t="shared" si="5"/>
        <v>0</v>
      </c>
      <c r="Q43" s="42">
        <f t="shared" si="5"/>
        <v>2762000</v>
      </c>
      <c r="R43" s="42">
        <f t="shared" si="5"/>
        <v>1070000</v>
      </c>
      <c r="S43" s="42">
        <f t="shared" si="5"/>
        <v>0</v>
      </c>
      <c r="T43" s="42">
        <f t="shared" si="5"/>
        <v>488000</v>
      </c>
      <c r="U43" s="42">
        <f>SUM(N43:T43)</f>
        <v>4350000</v>
      </c>
    </row>
    <row r="44" spans="1:21" s="27" customFormat="1" ht="25.5">
      <c r="A44" s="51"/>
      <c r="B44" s="52" t="s">
        <v>122</v>
      </c>
      <c r="C44" s="53" t="s">
        <v>68</v>
      </c>
      <c r="D44" s="42">
        <v>119566725</v>
      </c>
      <c r="E44" s="42">
        <v>20000</v>
      </c>
      <c r="F44" s="43">
        <v>0</v>
      </c>
      <c r="G44" s="43">
        <v>0</v>
      </c>
      <c r="H44" s="43">
        <v>1800000</v>
      </c>
      <c r="I44" s="43">
        <v>1000000</v>
      </c>
      <c r="J44" s="43">
        <v>0</v>
      </c>
      <c r="K44" s="43">
        <v>200000</v>
      </c>
      <c r="L44" s="42">
        <f t="shared" si="0"/>
        <v>3020000</v>
      </c>
      <c r="M44" s="42">
        <v>149405169</v>
      </c>
      <c r="N44" s="42">
        <v>20000</v>
      </c>
      <c r="O44" s="43"/>
      <c r="P44" s="43"/>
      <c r="Q44" s="43">
        <v>1800000</v>
      </c>
      <c r="R44" s="43">
        <v>1000000</v>
      </c>
      <c r="S44" s="43"/>
      <c r="T44" s="43">
        <v>200000</v>
      </c>
      <c r="U44" s="42">
        <f>SUM(N44:T44)</f>
        <v>3020000</v>
      </c>
    </row>
    <row r="45" spans="1:21" s="27" customFormat="1" ht="14.25">
      <c r="A45" s="51"/>
      <c r="B45" s="52" t="s">
        <v>123</v>
      </c>
      <c r="C45" s="53" t="s">
        <v>69</v>
      </c>
      <c r="D45" s="42">
        <v>50740257</v>
      </c>
      <c r="E45" s="42">
        <v>10000</v>
      </c>
      <c r="F45" s="43">
        <v>0</v>
      </c>
      <c r="G45" s="43">
        <v>0</v>
      </c>
      <c r="H45" s="43">
        <v>1200000</v>
      </c>
      <c r="I45" s="43">
        <v>120000</v>
      </c>
      <c r="J45" s="43">
        <v>0</v>
      </c>
      <c r="K45" s="43">
        <v>0</v>
      </c>
      <c r="L45" s="42">
        <f t="shared" si="0"/>
        <v>1330000</v>
      </c>
      <c r="M45" s="42">
        <v>84173793</v>
      </c>
      <c r="N45" s="42">
        <v>10000</v>
      </c>
      <c r="O45" s="43"/>
      <c r="P45" s="43"/>
      <c r="Q45" s="43">
        <v>962000</v>
      </c>
      <c r="R45" s="43">
        <v>70000</v>
      </c>
      <c r="S45" s="43"/>
      <c r="T45" s="43">
        <v>288000</v>
      </c>
      <c r="U45" s="42">
        <f>SUM(N45:T45)</f>
        <v>1330000</v>
      </c>
    </row>
    <row r="46" spans="1:21" ht="14.25">
      <c r="A46" s="48" t="s">
        <v>70</v>
      </c>
      <c r="B46" s="48"/>
      <c r="C46" s="54" t="s">
        <v>71</v>
      </c>
      <c r="D46" s="42">
        <v>135766099</v>
      </c>
      <c r="E46" s="42">
        <v>50000</v>
      </c>
      <c r="F46" s="43">
        <v>0</v>
      </c>
      <c r="G46" s="43">
        <v>0</v>
      </c>
      <c r="H46" s="43">
        <v>9595317</v>
      </c>
      <c r="I46" s="43">
        <v>9991270</v>
      </c>
      <c r="J46" s="43">
        <v>4836409</v>
      </c>
      <c r="K46" s="43">
        <v>1000632</v>
      </c>
      <c r="L46" s="42">
        <f t="shared" si="0"/>
        <v>25473628</v>
      </c>
      <c r="M46" s="42">
        <v>361364765</v>
      </c>
      <c r="N46" s="42">
        <v>50000</v>
      </c>
      <c r="O46" s="43"/>
      <c r="P46" s="43"/>
      <c r="Q46" s="43">
        <v>9595317</v>
      </c>
      <c r="R46" s="43">
        <v>9996032</v>
      </c>
      <c r="S46" s="43">
        <v>5224149</v>
      </c>
      <c r="T46" s="43">
        <v>1000632</v>
      </c>
      <c r="U46" s="42">
        <f>SUM(N46:T46)</f>
        <v>25866130</v>
      </c>
    </row>
    <row r="47" spans="1:21" ht="15" customHeight="1">
      <c r="A47" s="48" t="s">
        <v>72</v>
      </c>
      <c r="B47" s="48"/>
      <c r="C47" s="54" t="s">
        <v>73</v>
      </c>
      <c r="D47" s="42">
        <v>126634172</v>
      </c>
      <c r="E47" s="42">
        <v>250000</v>
      </c>
      <c r="F47" s="43">
        <v>0</v>
      </c>
      <c r="G47" s="43">
        <v>0</v>
      </c>
      <c r="H47" s="43">
        <v>9107171</v>
      </c>
      <c r="I47" s="43">
        <v>4795331</v>
      </c>
      <c r="J47" s="43">
        <v>3782212</v>
      </c>
      <c r="K47" s="43">
        <v>897682</v>
      </c>
      <c r="L47" s="42">
        <f t="shared" si="0"/>
        <v>18832396</v>
      </c>
      <c r="M47" s="42">
        <v>614109917</v>
      </c>
      <c r="N47" s="42">
        <v>250000</v>
      </c>
      <c r="O47" s="43"/>
      <c r="P47" s="43"/>
      <c r="Q47" s="43">
        <v>9107171</v>
      </c>
      <c r="R47" s="43">
        <v>5004346</v>
      </c>
      <c r="S47" s="43">
        <v>3782212</v>
      </c>
      <c r="T47" s="43">
        <v>897682</v>
      </c>
      <c r="U47" s="42">
        <f aca="true" t="shared" si="6" ref="U47:U56">SUM(N47:T47)</f>
        <v>19041411</v>
      </c>
    </row>
    <row r="48" spans="1:21" ht="14.25">
      <c r="A48" s="48" t="s">
        <v>74</v>
      </c>
      <c r="B48" s="48"/>
      <c r="C48" s="55" t="s">
        <v>75</v>
      </c>
      <c r="D48" s="42">
        <v>486794500</v>
      </c>
      <c r="E48" s="42">
        <v>70000</v>
      </c>
      <c r="F48" s="43">
        <v>0</v>
      </c>
      <c r="G48" s="43">
        <v>0</v>
      </c>
      <c r="H48" s="43">
        <v>2500000</v>
      </c>
      <c r="I48" s="43">
        <v>11000000</v>
      </c>
      <c r="J48" s="43">
        <v>18000000</v>
      </c>
      <c r="K48" s="43">
        <v>2000000</v>
      </c>
      <c r="L48" s="42">
        <f t="shared" si="0"/>
        <v>33570000</v>
      </c>
      <c r="M48" s="42">
        <v>531109686</v>
      </c>
      <c r="N48" s="42">
        <v>70000</v>
      </c>
      <c r="O48" s="43"/>
      <c r="P48" s="43"/>
      <c r="Q48" s="43">
        <v>2508363</v>
      </c>
      <c r="R48" s="43">
        <v>11000000</v>
      </c>
      <c r="S48" s="43">
        <v>18000000</v>
      </c>
      <c r="T48" s="43">
        <v>2000000</v>
      </c>
      <c r="U48" s="42">
        <f t="shared" si="6"/>
        <v>33578363</v>
      </c>
    </row>
    <row r="49" spans="1:21" ht="14.25">
      <c r="A49" s="48" t="s">
        <v>76</v>
      </c>
      <c r="B49" s="48"/>
      <c r="C49" s="55" t="s">
        <v>77</v>
      </c>
      <c r="D49" s="42">
        <v>99466499</v>
      </c>
      <c r="E49" s="42">
        <v>5000</v>
      </c>
      <c r="F49" s="43">
        <v>0</v>
      </c>
      <c r="G49" s="43">
        <v>0</v>
      </c>
      <c r="H49" s="43">
        <v>732768</v>
      </c>
      <c r="I49" s="43">
        <v>1996200</v>
      </c>
      <c r="J49" s="43">
        <v>4658500</v>
      </c>
      <c r="K49" s="43">
        <v>265740</v>
      </c>
      <c r="L49" s="42">
        <f t="shared" si="0"/>
        <v>7658208</v>
      </c>
      <c r="M49" s="42">
        <v>114104381</v>
      </c>
      <c r="N49" s="42">
        <v>5000</v>
      </c>
      <c r="O49" s="43"/>
      <c r="P49" s="43"/>
      <c r="Q49" s="43">
        <v>732768</v>
      </c>
      <c r="R49" s="43">
        <v>1996200</v>
      </c>
      <c r="S49" s="43">
        <v>4658500</v>
      </c>
      <c r="T49" s="43">
        <v>265740</v>
      </c>
      <c r="U49" s="42">
        <f t="shared" si="6"/>
        <v>7658208</v>
      </c>
    </row>
    <row r="50" spans="1:21" ht="14.25">
      <c r="A50" s="48" t="s">
        <v>78</v>
      </c>
      <c r="B50" s="48"/>
      <c r="C50" s="56" t="s">
        <v>124</v>
      </c>
      <c r="D50" s="42">
        <v>774653858</v>
      </c>
      <c r="E50" s="42">
        <v>300000</v>
      </c>
      <c r="F50" s="43">
        <v>0</v>
      </c>
      <c r="G50" s="43">
        <v>0</v>
      </c>
      <c r="H50" s="43">
        <v>7929775</v>
      </c>
      <c r="I50" s="43">
        <v>17860716</v>
      </c>
      <c r="J50" s="43">
        <v>27123672</v>
      </c>
      <c r="K50" s="43">
        <v>766411</v>
      </c>
      <c r="L50" s="42">
        <f t="shared" si="0"/>
        <v>53980574</v>
      </c>
      <c r="M50" s="42">
        <v>1028108334</v>
      </c>
      <c r="N50" s="42">
        <v>300000</v>
      </c>
      <c r="O50" s="43"/>
      <c r="P50" s="43"/>
      <c r="Q50" s="43">
        <v>7929775</v>
      </c>
      <c r="R50" s="43">
        <v>18526344</v>
      </c>
      <c r="S50" s="43">
        <v>27123672</v>
      </c>
      <c r="T50" s="43">
        <v>777019</v>
      </c>
      <c r="U50" s="42">
        <f t="shared" si="6"/>
        <v>54656810</v>
      </c>
    </row>
    <row r="51" spans="1:21" ht="14.25">
      <c r="A51" s="48" t="s">
        <v>79</v>
      </c>
      <c r="B51" s="48"/>
      <c r="C51" s="57" t="s">
        <v>80</v>
      </c>
      <c r="D51" s="42">
        <v>790689880</v>
      </c>
      <c r="E51" s="42">
        <v>765200</v>
      </c>
      <c r="F51" s="43">
        <v>0</v>
      </c>
      <c r="G51" s="43">
        <v>1270000</v>
      </c>
      <c r="H51" s="43">
        <v>1581200</v>
      </c>
      <c r="I51" s="43">
        <v>38808250</v>
      </c>
      <c r="J51" s="43">
        <v>15903522</v>
      </c>
      <c r="K51" s="43">
        <v>4802869</v>
      </c>
      <c r="L51" s="42">
        <f t="shared" si="0"/>
        <v>63131041</v>
      </c>
      <c r="M51" s="42">
        <v>821238301</v>
      </c>
      <c r="N51" s="42">
        <v>825477</v>
      </c>
      <c r="O51" s="43"/>
      <c r="P51" s="43">
        <v>1280608</v>
      </c>
      <c r="Q51" s="43">
        <v>1581200</v>
      </c>
      <c r="R51" s="43">
        <v>38863467</v>
      </c>
      <c r="S51" s="43">
        <v>15903522</v>
      </c>
      <c r="T51" s="43">
        <v>4802869</v>
      </c>
      <c r="U51" s="42">
        <f t="shared" si="6"/>
        <v>63257143</v>
      </c>
    </row>
    <row r="52" spans="1:21" ht="14.25">
      <c r="A52" s="48" t="s">
        <v>81</v>
      </c>
      <c r="B52" s="48"/>
      <c r="C52" s="57" t="s">
        <v>136</v>
      </c>
      <c r="D52" s="42">
        <v>3313224845</v>
      </c>
      <c r="E52" s="42">
        <v>1100000</v>
      </c>
      <c r="F52" s="43">
        <v>0</v>
      </c>
      <c r="G52" s="43">
        <v>1798204947</v>
      </c>
      <c r="H52" s="43">
        <v>58116100</v>
      </c>
      <c r="I52" s="43">
        <v>42596150</v>
      </c>
      <c r="J52" s="43">
        <v>158485600</v>
      </c>
      <c r="K52" s="43">
        <v>37918500</v>
      </c>
      <c r="L52" s="42">
        <f t="shared" si="0"/>
        <v>2096421297</v>
      </c>
      <c r="M52" s="42">
        <v>3356891332</v>
      </c>
      <c r="N52" s="42">
        <v>1100000</v>
      </c>
      <c r="O52" s="43"/>
      <c r="P52" s="43">
        <v>1850823871</v>
      </c>
      <c r="Q52" s="43">
        <v>58119413</v>
      </c>
      <c r="R52" s="43">
        <v>43300367</v>
      </c>
      <c r="S52" s="43">
        <v>158485600</v>
      </c>
      <c r="T52" s="43">
        <v>37921166</v>
      </c>
      <c r="U52" s="42">
        <f t="shared" si="6"/>
        <v>2149750417</v>
      </c>
    </row>
    <row r="53" spans="1:21" ht="14.25">
      <c r="A53" s="48" t="s">
        <v>82</v>
      </c>
      <c r="B53" s="48"/>
      <c r="C53" s="58" t="s">
        <v>84</v>
      </c>
      <c r="D53" s="42">
        <v>356531089</v>
      </c>
      <c r="E53" s="42">
        <v>15750000</v>
      </c>
      <c r="F53" s="43">
        <v>0</v>
      </c>
      <c r="G53" s="43">
        <v>182624546</v>
      </c>
      <c r="H53" s="43"/>
      <c r="I53" s="43"/>
      <c r="J53" s="43"/>
      <c r="K53" s="43"/>
      <c r="L53" s="42">
        <f t="shared" si="0"/>
        <v>198374546</v>
      </c>
      <c r="M53" s="42">
        <v>376932884</v>
      </c>
      <c r="N53" s="42">
        <v>15750000</v>
      </c>
      <c r="O53" s="43"/>
      <c r="P53" s="43">
        <v>196468633</v>
      </c>
      <c r="Q53" s="43"/>
      <c r="R53" s="43"/>
      <c r="S53" s="43"/>
      <c r="T53" s="43"/>
      <c r="U53" s="42">
        <f t="shared" si="6"/>
        <v>212218633</v>
      </c>
    </row>
    <row r="54" spans="1:21" ht="14.25">
      <c r="A54" s="48" t="s">
        <v>83</v>
      </c>
      <c r="B54" s="48"/>
      <c r="C54" s="59" t="s">
        <v>86</v>
      </c>
      <c r="D54" s="42">
        <v>155872067</v>
      </c>
      <c r="E54" s="42">
        <v>65000</v>
      </c>
      <c r="F54" s="43">
        <v>80492410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2">
        <f t="shared" si="0"/>
        <v>80557410</v>
      </c>
      <c r="M54" s="42">
        <v>161814518</v>
      </c>
      <c r="N54" s="42">
        <v>65000</v>
      </c>
      <c r="O54" s="43">
        <v>82465988</v>
      </c>
      <c r="P54" s="43"/>
      <c r="Q54" s="43"/>
      <c r="R54" s="43"/>
      <c r="S54" s="43"/>
      <c r="T54" s="43"/>
      <c r="U54" s="42">
        <f t="shared" si="6"/>
        <v>82530988</v>
      </c>
    </row>
    <row r="55" spans="1:21" ht="14.25">
      <c r="A55" s="48" t="s">
        <v>85</v>
      </c>
      <c r="B55" s="48"/>
      <c r="C55" s="59" t="s">
        <v>88</v>
      </c>
      <c r="D55" s="42">
        <v>21886026</v>
      </c>
      <c r="E55" s="42">
        <v>356000</v>
      </c>
      <c r="F55" s="43">
        <v>3516170</v>
      </c>
      <c r="G55" s="43">
        <v>1207750</v>
      </c>
      <c r="H55" s="43"/>
      <c r="I55" s="43"/>
      <c r="J55" s="43"/>
      <c r="K55" s="43"/>
      <c r="L55" s="42">
        <f t="shared" si="0"/>
        <v>5079920</v>
      </c>
      <c r="M55" s="42">
        <v>23402372</v>
      </c>
      <c r="N55" s="42">
        <v>356000</v>
      </c>
      <c r="O55" s="43">
        <v>3516170</v>
      </c>
      <c r="P55" s="43">
        <v>1907390</v>
      </c>
      <c r="Q55" s="43"/>
      <c r="R55" s="43"/>
      <c r="S55" s="43"/>
      <c r="T55" s="43"/>
      <c r="U55" s="42">
        <f t="shared" si="6"/>
        <v>5779560</v>
      </c>
    </row>
    <row r="56" spans="1:21" ht="25.5">
      <c r="A56" s="48" t="s">
        <v>87</v>
      </c>
      <c r="B56" s="48"/>
      <c r="C56" s="60" t="s">
        <v>137</v>
      </c>
      <c r="D56" s="42">
        <v>49129288</v>
      </c>
      <c r="E56" s="42">
        <v>60000</v>
      </c>
      <c r="F56" s="43">
        <v>0</v>
      </c>
      <c r="G56" s="43">
        <v>1512420</v>
      </c>
      <c r="H56" s="43">
        <v>111454</v>
      </c>
      <c r="I56" s="43">
        <v>88512</v>
      </c>
      <c r="J56" s="43"/>
      <c r="K56" s="43"/>
      <c r="L56" s="42">
        <f t="shared" si="0"/>
        <v>1772386</v>
      </c>
      <c r="M56" s="42">
        <v>53304458</v>
      </c>
      <c r="N56" s="42">
        <v>60000</v>
      </c>
      <c r="O56" s="43"/>
      <c r="P56" s="43"/>
      <c r="Q56" s="43">
        <v>111454</v>
      </c>
      <c r="R56" s="43">
        <v>88512</v>
      </c>
      <c r="S56" s="43"/>
      <c r="T56" s="43"/>
      <c r="U56" s="42">
        <f t="shared" si="6"/>
        <v>259966</v>
      </c>
    </row>
    <row r="57" spans="1:21" ht="12.75" customHeight="1">
      <c r="A57" s="78" t="s">
        <v>90</v>
      </c>
      <c r="B57" s="78"/>
      <c r="C57" s="78"/>
      <c r="D57" s="44">
        <f aca="true" t="shared" si="7" ref="D57:L57">SUM(D42+D43+D46+D47+D48+D49+D50+D51+D52+D53+D54+D55+D56)</f>
        <v>6763130466</v>
      </c>
      <c r="E57" s="44">
        <f t="shared" si="7"/>
        <v>19466200</v>
      </c>
      <c r="F57" s="44">
        <f t="shared" si="7"/>
        <v>100065242</v>
      </c>
      <c r="G57" s="44">
        <f t="shared" si="7"/>
        <v>2038956169</v>
      </c>
      <c r="H57" s="44">
        <f t="shared" si="7"/>
        <v>92673785</v>
      </c>
      <c r="I57" s="44">
        <f t="shared" si="7"/>
        <v>128256429</v>
      </c>
      <c r="J57" s="44">
        <f t="shared" si="7"/>
        <v>232789915</v>
      </c>
      <c r="K57" s="44">
        <f t="shared" si="7"/>
        <v>47851834</v>
      </c>
      <c r="L57" s="44">
        <f t="shared" si="7"/>
        <v>2660059574</v>
      </c>
      <c r="M57" s="44">
        <f>M42+M43+M46+M47+M48+M49+M50+M51+M52+M53+M54+M55+M56</f>
        <v>7962230329</v>
      </c>
      <c r="N57" s="44">
        <f>N42+N43+N46+N47+N48+N49+N50+N51+N52+N53+N54+N55+N56</f>
        <v>19520792</v>
      </c>
      <c r="O57" s="44">
        <f aca="true" t="shared" si="8" ref="O57:U57">O42+O43+O46+O47+O48+O49+O50+O51+O52+O53+O54+O55+O56</f>
        <v>102476242</v>
      </c>
      <c r="P57" s="44">
        <f t="shared" si="8"/>
        <v>2104810789</v>
      </c>
      <c r="Q57" s="44">
        <f t="shared" si="8"/>
        <v>92447461</v>
      </c>
      <c r="R57" s="44">
        <f t="shared" si="8"/>
        <v>129961030</v>
      </c>
      <c r="S57" s="44">
        <f t="shared" si="8"/>
        <v>233177655</v>
      </c>
      <c r="T57" s="44">
        <f t="shared" si="8"/>
        <v>48153108</v>
      </c>
      <c r="U57" s="44">
        <f t="shared" si="8"/>
        <v>2730547077</v>
      </c>
    </row>
    <row r="58" spans="1:21" ht="14.25">
      <c r="A58" s="61" t="s">
        <v>89</v>
      </c>
      <c r="B58" s="61"/>
      <c r="C58" s="62" t="s">
        <v>91</v>
      </c>
      <c r="D58" s="44">
        <v>691809149</v>
      </c>
      <c r="E58" s="44">
        <v>42857</v>
      </c>
      <c r="F58" s="45">
        <v>0</v>
      </c>
      <c r="G58" s="45"/>
      <c r="H58" s="45">
        <v>4606299</v>
      </c>
      <c r="I58" s="45">
        <v>20211095</v>
      </c>
      <c r="J58" s="45">
        <v>39039044</v>
      </c>
      <c r="K58" s="45">
        <v>3394502</v>
      </c>
      <c r="L58" s="44">
        <f t="shared" si="0"/>
        <v>67293797</v>
      </c>
      <c r="M58" s="44">
        <v>702201767</v>
      </c>
      <c r="N58" s="44">
        <v>42857</v>
      </c>
      <c r="O58" s="45"/>
      <c r="P58" s="45"/>
      <c r="Q58" s="45">
        <v>4606299</v>
      </c>
      <c r="R58" s="45">
        <v>20310178</v>
      </c>
      <c r="S58" s="45">
        <v>39039044</v>
      </c>
      <c r="T58" s="45">
        <v>3416058</v>
      </c>
      <c r="U58" s="44">
        <f>SUM(N58:T58)</f>
        <v>67414436</v>
      </c>
    </row>
    <row r="59" spans="1:21" ht="14.25">
      <c r="A59" s="79" t="s">
        <v>92</v>
      </c>
      <c r="B59" s="79"/>
      <c r="C59" s="79"/>
      <c r="D59" s="44">
        <f aca="true" t="shared" si="9" ref="D59:L59">SUM(D57:D58)</f>
        <v>7454939615</v>
      </c>
      <c r="E59" s="44">
        <f t="shared" si="9"/>
        <v>19509057</v>
      </c>
      <c r="F59" s="44">
        <f t="shared" si="9"/>
        <v>100065242</v>
      </c>
      <c r="G59" s="44">
        <f t="shared" si="9"/>
        <v>2038956169</v>
      </c>
      <c r="H59" s="44">
        <f t="shared" si="9"/>
        <v>97280084</v>
      </c>
      <c r="I59" s="44">
        <f t="shared" si="9"/>
        <v>148467524</v>
      </c>
      <c r="J59" s="44">
        <f t="shared" si="9"/>
        <v>271828959</v>
      </c>
      <c r="K59" s="44">
        <f t="shared" si="9"/>
        <v>51246336</v>
      </c>
      <c r="L59" s="44">
        <f t="shared" si="9"/>
        <v>2727353371</v>
      </c>
      <c r="M59" s="44">
        <f>SUM(M57:M58)</f>
        <v>8664432096</v>
      </c>
      <c r="N59" s="44">
        <f>N57+N58</f>
        <v>19563649</v>
      </c>
      <c r="O59" s="44">
        <f aca="true" t="shared" si="10" ref="O59:T59">O57+O58</f>
        <v>102476242</v>
      </c>
      <c r="P59" s="44">
        <f t="shared" si="10"/>
        <v>2104810789</v>
      </c>
      <c r="Q59" s="44">
        <f t="shared" si="10"/>
        <v>97053760</v>
      </c>
      <c r="R59" s="44">
        <f t="shared" si="10"/>
        <v>150271208</v>
      </c>
      <c r="S59" s="44">
        <f t="shared" si="10"/>
        <v>272216699</v>
      </c>
      <c r="T59" s="44">
        <f t="shared" si="10"/>
        <v>51569166</v>
      </c>
      <c r="U59" s="44">
        <f>U57+U58</f>
        <v>2797961513</v>
      </c>
    </row>
    <row r="60" spans="1:21" ht="14.25">
      <c r="A60" s="76" t="s">
        <v>93</v>
      </c>
      <c r="B60" s="76"/>
      <c r="C60" s="76"/>
      <c r="D60" s="42">
        <v>6512611213</v>
      </c>
      <c r="E60" s="42">
        <f aca="true" t="shared" si="11" ref="E60:T60">E59-E61-E62</f>
        <v>19493242</v>
      </c>
      <c r="F60" s="42">
        <f t="shared" si="11"/>
        <v>100065242</v>
      </c>
      <c r="G60" s="42">
        <f t="shared" si="11"/>
        <v>2038956169</v>
      </c>
      <c r="H60" s="42">
        <f t="shared" si="11"/>
        <v>95580245</v>
      </c>
      <c r="I60" s="42">
        <f t="shared" si="11"/>
        <v>141009128</v>
      </c>
      <c r="J60" s="42">
        <f t="shared" si="11"/>
        <v>257422581</v>
      </c>
      <c r="K60" s="42">
        <f t="shared" si="11"/>
        <v>49993680</v>
      </c>
      <c r="L60" s="42">
        <f>SUM(E60:K60)</f>
        <v>2702520287</v>
      </c>
      <c r="M60" s="42">
        <f t="shared" si="11"/>
        <v>7722103694</v>
      </c>
      <c r="N60" s="42">
        <f t="shared" si="11"/>
        <v>19547834</v>
      </c>
      <c r="O60" s="42">
        <f t="shared" si="11"/>
        <v>102476242</v>
      </c>
      <c r="P60" s="42">
        <f t="shared" si="11"/>
        <v>2104810789</v>
      </c>
      <c r="Q60" s="42">
        <f t="shared" si="11"/>
        <v>95353921</v>
      </c>
      <c r="R60" s="42">
        <f t="shared" si="11"/>
        <v>142812812</v>
      </c>
      <c r="S60" s="42">
        <f t="shared" si="11"/>
        <v>257810321</v>
      </c>
      <c r="T60" s="42">
        <f t="shared" si="11"/>
        <v>50316510</v>
      </c>
      <c r="U60" s="42">
        <f>SUM(N60:T60)</f>
        <v>2773128429</v>
      </c>
    </row>
    <row r="61" spans="1:21" ht="14.25">
      <c r="A61" s="76" t="s">
        <v>94</v>
      </c>
      <c r="B61" s="76"/>
      <c r="C61" s="76"/>
      <c r="D61" s="42">
        <v>687033630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f>SUM(E61:K61)</f>
        <v>0</v>
      </c>
      <c r="M61" s="42">
        <v>687033630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f>SUM(N61:T61)</f>
        <v>0</v>
      </c>
    </row>
    <row r="62" spans="1:21" ht="14.25">
      <c r="A62" s="76" t="s">
        <v>95</v>
      </c>
      <c r="B62" s="76"/>
      <c r="C62" s="76"/>
      <c r="D62" s="42">
        <v>255294772</v>
      </c>
      <c r="E62" s="42">
        <v>15815</v>
      </c>
      <c r="F62" s="42">
        <v>0</v>
      </c>
      <c r="G62" s="42">
        <v>0</v>
      </c>
      <c r="H62" s="42">
        <v>1699839</v>
      </c>
      <c r="I62" s="42">
        <v>7458396</v>
      </c>
      <c r="J62" s="42">
        <v>14406378</v>
      </c>
      <c r="K62" s="42">
        <v>1252656</v>
      </c>
      <c r="L62" s="42">
        <f>SUM(E62:K62)</f>
        <v>24833084</v>
      </c>
      <c r="M62" s="42">
        <v>255294772</v>
      </c>
      <c r="N62" s="42">
        <v>15815</v>
      </c>
      <c r="O62" s="42">
        <v>0</v>
      </c>
      <c r="P62" s="42">
        <v>0</v>
      </c>
      <c r="Q62" s="42">
        <v>1699839</v>
      </c>
      <c r="R62" s="42">
        <v>7458396</v>
      </c>
      <c r="S62" s="42">
        <v>14406378</v>
      </c>
      <c r="T62" s="42">
        <v>1252656</v>
      </c>
      <c r="U62" s="42">
        <f>SUM(N62:T62)</f>
        <v>24833084</v>
      </c>
    </row>
    <row r="63" spans="13:20" ht="14.25">
      <c r="M63" s="46"/>
      <c r="N63" s="46"/>
      <c r="O63" s="46"/>
      <c r="P63" s="46"/>
      <c r="Q63" s="46"/>
      <c r="R63" s="46"/>
      <c r="S63" s="46"/>
      <c r="T63" s="46"/>
    </row>
  </sheetData>
  <sheetProtection/>
  <mergeCells count="18">
    <mergeCell ref="A2:U2"/>
    <mergeCell ref="A1:U1"/>
    <mergeCell ref="A60:C60"/>
    <mergeCell ref="A61:C61"/>
    <mergeCell ref="A62:C62"/>
    <mergeCell ref="A42:C42"/>
    <mergeCell ref="A57:C57"/>
    <mergeCell ref="A59:C59"/>
    <mergeCell ref="A3:U3"/>
    <mergeCell ref="M6:M8"/>
    <mergeCell ref="A6:A8"/>
    <mergeCell ref="N6:U6"/>
    <mergeCell ref="B6:B8"/>
    <mergeCell ref="C6:C8"/>
    <mergeCell ref="D6:D8"/>
    <mergeCell ref="E6:L6"/>
    <mergeCell ref="N7:U7"/>
    <mergeCell ref="E7:L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2018-09-13T12:48:00Z</cp:lastPrinted>
  <dcterms:created xsi:type="dcterms:W3CDTF">2016-11-30T14:13:18Z</dcterms:created>
  <dcterms:modified xsi:type="dcterms:W3CDTF">2018-09-27T13:47:11Z</dcterms:modified>
  <cp:category/>
  <cp:version/>
  <cp:contentType/>
  <cp:contentStatus/>
</cp:coreProperties>
</file>