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6" activeTab="3"/>
  </bookViews>
  <sheets>
    <sheet name="1.Mérleg" sheetId="1" r:id="rId1"/>
    <sheet name=" 2a.önk bevétel" sheetId="2" r:id="rId2"/>
    <sheet name="2b.önk kiadás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támogatás'!$A$4:$C$30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bevétel'!$A$7:$IT$7</definedName>
    <definedName name="Excel_BuiltIn_Print_Titles_23_1">#REF!</definedName>
    <definedName name="Excel_BuiltIn_Print_Titles_25">#REF!</definedName>
    <definedName name="Excel_BuiltIn_Print_Titles_3_1">' 2a.önk bevétel'!$A$7:$IN$7</definedName>
    <definedName name="Excel_BuiltIn_Print_Titles_5">'3a. önk'!$1:$7</definedName>
    <definedName name="Excel_BuiltIn_Print_Titles_5_1">'3a. önk'!$A$1:$IU$7</definedName>
    <definedName name="Excel_BuiltIn_Print_Titles_7_1">'3b. Közös Hiv '!$B$6:$IL$6</definedName>
    <definedName name="Excel_BuiltIn_Print_Titles_9">'3b. Közös Hiv '!$A$6:$IU$6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<sst xmlns="http://schemas.openxmlformats.org/spreadsheetml/2006/main" count="1195" uniqueCount="492">
  <si>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</si>
  <si>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</si>
  <si>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</si>
  <si>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</si>
  <si>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</si>
  <si>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</si>
  <si>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</si>
  <si>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</si>
  <si>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</si>
  <si>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</si>
  <si>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</si>
  <si>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</si>
  <si>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</si>
  <si>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</si>
  <si>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</si>
  <si>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</si>
  <si>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</si>
  <si>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</si>
  <si>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</si>
  <si>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</si>
  <si>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</si>
  <si>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</si>
  <si>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</si>
  <si>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</si>
  <si>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</si>
  <si>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</si>
  <si>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</si>
  <si>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</si>
  <si>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</si>
  <si>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</si>
  <si>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</si>
  <si>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</si>
  <si>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</si>
  <si>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</si>
  <si>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</si>
  <si>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</si>
  <si>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</si>
  <si>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</si>
  <si>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</si>
  <si>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</si>
  <si>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</si>
  <si>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</si>
  <si>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</si>
  <si>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</si>
  <si>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</si>
  <si>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</si>
  <si>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</si>
  <si>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</si>
  <si>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</si>
  <si>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</si>
  <si>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</si>
  <si>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</si>
  <si>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</si>
  <si>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</si>
  <si>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</si>
  <si>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</si>
  <si>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</si>
  <si>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</si>
  <si>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</si>
  <si>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</si>
  <si>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</si>
  <si>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</si>
  <si>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</si>
  <si>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</si>
  <si>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</si>
  <si>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</si>
  <si>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</si>
  <si>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</si>
  <si>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</si>
  <si>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</si>
  <si>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</si>
  <si>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</si>
  <si>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</si>
  <si>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</si>
  <si>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</si>
  <si>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</si>
  <si>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</si>
  <si>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</si>
  <si>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</si>
  <si>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</si>
  <si>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</si>
  <si>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</si>
  <si>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</si>
  <si>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</si>
  <si>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</si>
  <si>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</si>
  <si>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</si>
  <si>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</si>
  <si>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</si>
  <si>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</si>
  <si>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</si>
  <si>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</si>
  <si>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</si>
  <si>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</si>
  <si>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</si>
  <si>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</si>
  <si>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</si>
  <si>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</si>
  <si>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</si>
  <si>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</si>
  <si>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</si>
  <si>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</si>
  <si>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</si>
  <si>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</si>
  <si>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</si>
  <si>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</si>
  <si>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</si>
  <si>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</si>
  <si>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</si>
  <si>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</si>
  <si>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</si>
  <si>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</si>
  <si>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</si>
  <si>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</si>
  <si>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</si>
  <si>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</si>
  <si>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</si>
  <si>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</si>
  <si>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</si>
  <si>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</si>
  <si>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</si>
  <si>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</si>
  <si>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</si>
  <si>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</si>
  <si>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</si>
  <si>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</si>
  <si>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</si>
  <si>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</si>
  <si>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</si>
  <si>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</si>
  <si>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</si>
  <si>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</si>
  <si>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</si>
  <si>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</si>
  <si>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</si>
  <si>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</si>
  <si>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</si>
  <si>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</si>
  <si>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</si>
  <si>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</si>
  <si>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</si>
  <si>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</si>
  <si>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</si>
  <si>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</si>
  <si>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</si>
  <si>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</si>
  <si>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</si>
  <si>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</si>
  <si>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</si>
  <si>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</si>
  <si>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</si>
  <si>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</si>
  <si>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</si>
  <si>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</si>
  <si>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</si>
  <si>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</si>
  <si>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</si>
  <si>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</si>
  <si>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</si>
  <si>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</si>
  <si>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</si>
  <si>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</si>
  <si>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</si>
  <si>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</si>
  <si>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</si>
  <si>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</si>
  <si>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</si>
  <si>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</si>
  <si>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</si>
  <si>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</si>
  <si>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</si>
  <si>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</si>
  <si>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</si>
  <si>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</si>
  <si>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</si>
  <si>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</si>
  <si>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</si>
  <si>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</si>
  <si>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</si>
  <si>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</si>
  <si>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</si>
  <si>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</si>
  <si>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</si>
  <si>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</si>
  <si>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</si>
  <si>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</si>
  <si>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</si>
  <si>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</si>
  <si>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</si>
  <si>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</si>
  <si>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</si>
  <si>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</si>
  <si>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</si>
  <si>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</si>
  <si>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</si>
  <si>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</si>
  <si>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</si>
  <si>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</si>
  <si>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</si>
  <si>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</si>
  <si>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</si>
  <si>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</si>
  <si>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</si>
  <si>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</si>
  <si>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</si>
  <si>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</si>
  <si>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</si>
  <si>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</si>
  <si>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</si>
  <si>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</si>
  <si>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</si>
  <si>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</si>
  <si>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</si>
  <si>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</si>
  <si>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</si>
  <si>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</si>
  <si>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</si>
  <si>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</si>
  <si>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</si>
  <si>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</si>
  <si>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</si>
  <si>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</si>
  <si>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</si>
  <si>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</si>
  <si>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</si>
  <si>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</si>
  <si>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</si>
  <si>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</si>
  <si>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</si>
  <si>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</si>
  <si>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</si>
  <si>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</si>
  <si>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</si>
  <si>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</si>
  <si>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</si>
  <si>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</si>
  <si>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</si>
  <si>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</si>
  <si>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</si>
  <si>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</si>
  <si>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</si>
  <si>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</si>
  <si>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</si>
  <si>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</si>
  <si>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</si>
  <si>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</si>
  <si>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</si>
  <si>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</si>
  <si>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</si>
  <si>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</si>
  <si>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</si>
  <si>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</si>
  <si>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</si>
  <si>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</si>
  <si>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</si>
  <si>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</si>
  <si>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</si>
  <si>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</si>
  <si>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</si>
  <si>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</si>
  <si>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</si>
  <si>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</si>
  <si>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</si>
  <si>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</si>
  <si>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</si>
  <si>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</si>
  <si>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</si>
  <si>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</si>
  <si>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</si>
  <si>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</si>
  <si>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</si>
  <si>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</si>
  <si>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</si>
  <si>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</si>
  <si>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</si>
  <si>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</si>
  <si>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</si>
  <si>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</si>
  <si>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</si>
  <si>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</si>
  <si>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</si>
  <si>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</si>
  <si>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</si>
  <si>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</si>
  <si>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</si>
  <si>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</si>
  <si>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</si>
  <si>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</si>
  <si>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</si>
  <si>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</si>
  <si>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</si>
  <si>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</si>
  <si>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</si>
  <si>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</si>
  <si>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</si>
  <si>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</si>
  <si>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</si>
  <si>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</si>
  <si>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</si>
  <si>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</si>
  <si>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</si>
  <si>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</si>
  <si>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</si>
  <si>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</si>
  <si>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</si>
  <si>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</si>
  <si>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</si>
  <si>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</si>
  <si>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</si>
  <si>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</si>
  <si>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</si>
  <si>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</si>
  <si>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</si>
  <si>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</si>
  <si>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</si>
  <si>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</si>
  <si>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</si>
  <si>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</si>
  <si>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</si>
  <si>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</si>
  <si>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</si>
  <si>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</si>
  <si>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</si>
  <si>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</si>
  <si>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</si>
  <si>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</si>
  <si>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</si>
  <si>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</si>
  <si>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</si>
  <si>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</si>
  <si>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</si>
  <si>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</si>
  <si>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</si>
  <si>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</si>
  <si>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</si>
  <si>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</si>
  <si>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</si>
  <si>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</si>
  <si>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</si>
  <si>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</si>
  <si>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 xml:space="preserve">KMB Szolgálat (Rendőrkapitányság) </t>
  </si>
  <si>
    <t>költségvetési intézmény</t>
  </si>
  <si>
    <t xml:space="preserve">Művelődési Ház eszközbeszerzés (érdekeltségnövelő támogatás)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</si>
  <si>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</si>
  <si>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</si>
  <si>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</si>
  <si>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</si>
  <si>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</si>
  <si>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</si>
  <si>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</si>
  <si>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</si>
  <si>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10.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</si>
  <si>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</si>
  <si>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</si>
  <si>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</si>
  <si>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9. </t>
  </si>
  <si>
    <t xml:space="preserve"> - zöldterületgadálkodás</t>
  </si>
  <si>
    <t xml:space="preserve"> - gyermekétkeztetés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</si>
  <si>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</si>
  <si>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</si>
  <si>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</si>
  <si>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</si>
  <si>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</si>
  <si>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</si>
  <si>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</si>
  <si>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</si>
  <si>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</si>
  <si>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</si>
  <si>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</si>
  <si>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</si>
  <si>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</si>
  <si>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</si>
  <si>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</si>
  <si>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</si>
  <si>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</si>
  <si>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</si>
  <si>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</si>
  <si>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</si>
  <si>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</si>
  <si>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</si>
  <si>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</si>
  <si>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</si>
  <si>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Zalakaros Kistérség belső ellenőrzés (Önkormányzat és Közös Hivatal)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</si>
  <si>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</si>
  <si>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</si>
  <si>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</si>
  <si>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</si>
  <si>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</si>
  <si>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</si>
  <si>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2016. évi előirányzat</t>
  </si>
  <si>
    <t>ÁH belüli megelőlegezés vissazfizetése</t>
  </si>
  <si>
    <t>ÁH belüli megelőlegezés</t>
  </si>
  <si>
    <t xml:space="preserve">Közmunkaprogram eszközei (térkő, kerítés, pad, kerékpár, számítógép, hegesztőgép, szerszámok) </t>
  </si>
  <si>
    <t>Vizíközmű felújítás</t>
  </si>
  <si>
    <t>Földalapú támogatás</t>
  </si>
  <si>
    <t>Háziorvosi szolgálat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</si>
  <si>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</si>
  <si>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</si>
  <si>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</si>
  <si>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</si>
  <si>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</si>
  <si>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</si>
  <si>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</si>
  <si>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</si>
  <si>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</si>
  <si>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</si>
  <si>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</si>
  <si>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</si>
  <si>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</si>
  <si>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</si>
  <si>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</si>
  <si>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</si>
  <si>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</si>
  <si>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</si>
  <si>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</si>
  <si>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</si>
  <si>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</si>
  <si>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</si>
  <si>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</si>
  <si>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</si>
  <si>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</si>
  <si>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</si>
  <si>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</si>
  <si>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</si>
  <si>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</si>
  <si>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</si>
  <si>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1. Ingatlan vásárlás</t>
  </si>
  <si>
    <t>3. Művelődési Ház eszközök</t>
  </si>
  <si>
    <t xml:space="preserve">  - fogorvosi ügyelet</t>
  </si>
  <si>
    <t>4. Sportegyesület támogatása</t>
  </si>
  <si>
    <t xml:space="preserve">  -</t>
  </si>
  <si>
    <t>5. Könyvtár</t>
  </si>
  <si>
    <t>Zalakomár Nagyközség Önkormányzata és intézményei 2017 évi mérlege</t>
  </si>
  <si>
    <t>2016. évi módosított előirányzat</t>
  </si>
  <si>
    <t xml:space="preserve">2016. évi teljesítés </t>
  </si>
  <si>
    <t>2017. évi előirányzat</t>
  </si>
  <si>
    <t>Zalakomár Nagyközség Önkormányzata és intézményei 2017. évi bevételei</t>
  </si>
  <si>
    <t xml:space="preserve">Zalakomár Nagyközség Önkormányzata és intézményei 2017. évi kiadásai </t>
  </si>
  <si>
    <t>2017. évi bevételei</t>
  </si>
  <si>
    <t>2017. évi kiadásai</t>
  </si>
  <si>
    <t>2016. évi teljesítés</t>
  </si>
  <si>
    <t>2017. évi működési és felhalmozási bevételei és kiadásai</t>
  </si>
  <si>
    <t>Zalakomár Nagyközség Önkormányzata és intézményei kötelező és önként vállalt feladatai 2017 évben</t>
  </si>
  <si>
    <t>Zalakomár Nagyközség Önkormányzata és intézményei kötelező és önként vállalt feladatai 2017. évben</t>
  </si>
  <si>
    <t>Zalakomár Nagyközség Önkormányzata és intézményei költségvetési támogatásai 2017. évben</t>
  </si>
  <si>
    <t>Zalakomár Nagyközség Önkormányzata és intézményei beruházási kiadásai 2017. évben</t>
  </si>
  <si>
    <t>Zalakomár Nagyközség Önkormányzata és intézményei felújítási kiadásai 2017. évben</t>
  </si>
  <si>
    <t>Zalakomár Nagyközség Önkormányzata és intézményei 2017. évi Európai Uniós projektjeinek bevételei és kiadásai</t>
  </si>
  <si>
    <t>Zalakomár Nagyközség Önkormányzata és intézményei 2017. évi közvetett támogatásai</t>
  </si>
  <si>
    <t>2016. évről áthúzódó bérkompenzáció</t>
  </si>
  <si>
    <t xml:space="preserve"> </t>
  </si>
  <si>
    <t>1.1. ÁH belüli megelőlegezés</t>
  </si>
  <si>
    <t>Kamerarendszer bővítése</t>
  </si>
  <si>
    <t>Ingatlanvásárlás: tüzéptelep</t>
  </si>
  <si>
    <t xml:space="preserve">Ingatlanvásárlás: </t>
  </si>
  <si>
    <t>Kulcsosház: fagyasztóláda</t>
  </si>
  <si>
    <t>Mobil kézmosó: háziorvos</t>
  </si>
  <si>
    <t>Üdvözlő táblák</t>
  </si>
  <si>
    <t>ASP pályázat: számítógép</t>
  </si>
  <si>
    <t>Emlékmű</t>
  </si>
  <si>
    <t>Közmunkaprogram: felújítások</t>
  </si>
  <si>
    <t>Orvosi rendelő felújítása</t>
  </si>
  <si>
    <t>9.</t>
  </si>
  <si>
    <t>11.</t>
  </si>
  <si>
    <t>Közös Hivatal támogatása</t>
  </si>
  <si>
    <t>ASP támogatás</t>
  </si>
  <si>
    <t>Közös Hivatal: választás, népszavazás</t>
  </si>
  <si>
    <t>Közössségi közlekedés projekt támogatása</t>
  </si>
  <si>
    <t>Óvodai Társulás támogatása</t>
  </si>
  <si>
    <t>KLIK támogatása: felújítás</t>
  </si>
  <si>
    <t xml:space="preserve"> jégkár</t>
  </si>
  <si>
    <t>Polgárőrség támogatása</t>
  </si>
  <si>
    <t>Egyház: áramfogyasztás</t>
  </si>
  <si>
    <t>Katasztrófavédelmi Ifjúsági Verseny</t>
  </si>
  <si>
    <t>Háztartások támogatása</t>
  </si>
  <si>
    <t>609</t>
  </si>
  <si>
    <t>114</t>
  </si>
  <si>
    <t>723</t>
  </si>
  <si>
    <t xml:space="preserve">  - támogatás</t>
  </si>
  <si>
    <t xml:space="preserve">Kötelező feladatellátáshoz kapcsolódó létszám (fő) </t>
  </si>
  <si>
    <t>10. Idősek klubja</t>
  </si>
  <si>
    <t xml:space="preserve">   - visszafizetés</t>
  </si>
  <si>
    <t xml:space="preserve">  - fogl. Eü, ifj, eü. </t>
  </si>
  <si>
    <t>17.ÁH megelőlegezés</t>
  </si>
  <si>
    <t>2018. évi előirányzat</t>
  </si>
  <si>
    <t>16. melléklet</t>
  </si>
  <si>
    <t xml:space="preserve">2019. évi előirányzat </t>
  </si>
  <si>
    <t xml:space="preserve">2020. évi előirányzat </t>
  </si>
  <si>
    <t>Zalakomár Nagyközség Önkormányzata és intézményei 2017-2020 évi előirányzatai</t>
  </si>
  <si>
    <t>2017.I. mód</t>
  </si>
  <si>
    <t>2017. I. mód</t>
  </si>
  <si>
    <t>2017.I. md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</si>
</sst>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6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490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53" fillId="0" borderId="0" xfId="0" applyFont="1" applyAlignment="1">
      <alignment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6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170" fontId="19" fillId="0" borderId="9" xfId="40" applyNumberFormat="1" applyFont="1" applyBorder="1" applyAlignment="1">
      <alignment horizontal="right"/>
    </xf>
    <xf numFmtId="170" fontId="25" fillId="22" borderId="9" xfId="4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170" fontId="19" fillId="0" borderId="10" xfId="4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6" borderId="14" xfId="0" applyFont="1" applyFill="1" applyBorder="1" applyAlignment="1">
      <alignment horizontal="center" vertical="center"/>
    </xf>
    <xf numFmtId="3" fontId="25" fillId="26" borderId="14" xfId="54" applyNumberFormat="1" applyFont="1" applyFill="1" applyBorder="1" applyAlignment="1">
      <alignment horizontal="center" vertical="center"/>
      <protection/>
    </xf>
    <xf numFmtId="170" fontId="25" fillId="26" borderId="14" xfId="4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58" fillId="0" borderId="14" xfId="54" applyNumberFormat="1" applyFont="1" applyFill="1" applyBorder="1" applyAlignment="1">
      <alignment horizontal="left" vertical="center"/>
      <protection/>
    </xf>
    <xf numFmtId="3" fontId="25" fillId="0" borderId="14" xfId="4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3" fontId="58" fillId="0" borderId="14" xfId="54" applyNumberFormat="1" applyFont="1" applyBorder="1" applyAlignment="1">
      <alignment/>
      <protection/>
    </xf>
    <xf numFmtId="3" fontId="21" fillId="0" borderId="14" xfId="40" applyNumberFormat="1" applyFont="1" applyFill="1" applyBorder="1" applyAlignment="1" applyProtection="1">
      <alignment horizontal="right"/>
      <protection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7" fillId="0" borderId="14" xfId="54" applyNumberFormat="1" applyFont="1" applyBorder="1" applyAlignment="1">
      <alignment vertical="center"/>
      <protection/>
    </xf>
    <xf numFmtId="3" fontId="21" fillId="0" borderId="14" xfId="54" applyNumberFormat="1" applyFont="1" applyBorder="1" applyAlignment="1">
      <alignment horizontal="right"/>
      <protection/>
    </xf>
    <xf numFmtId="3" fontId="58" fillId="0" borderId="14" xfId="54" applyNumberFormat="1" applyFont="1" applyBorder="1" applyAlignment="1">
      <alignment vertical="center"/>
      <protection/>
    </xf>
    <xf numFmtId="3" fontId="29" fillId="0" borderId="14" xfId="54" applyNumberFormat="1" applyFont="1" applyBorder="1" applyAlignment="1">
      <alignment horizontal="right"/>
      <protection/>
    </xf>
    <xf numFmtId="3" fontId="27" fillId="24" borderId="14" xfId="54" applyNumberFormat="1" applyFont="1" applyFill="1" applyBorder="1" applyAlignment="1">
      <alignment vertical="center"/>
      <protection/>
    </xf>
    <xf numFmtId="3" fontId="21" fillId="24" borderId="14" xfId="40" applyNumberFormat="1" applyFont="1" applyFill="1" applyBorder="1" applyAlignment="1" applyProtection="1">
      <alignment horizontal="right"/>
      <protection/>
    </xf>
    <xf numFmtId="0" fontId="58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70" fontId="19" fillId="0" borderId="14" xfId="40" applyNumberFormat="1" applyFont="1" applyBorder="1" applyAlignment="1">
      <alignment horizontal="right"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3" fontId="25" fillId="0" borderId="8" xfId="0" applyNumberFormat="1" applyFont="1" applyFill="1" applyBorder="1" applyAlignment="1" applyProtection="1">
      <alignment/>
      <protection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19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3" fontId="52" fillId="0" borderId="0" xfId="0" applyNumberFormat="1" applyFont="1" applyBorder="1" applyAlignment="1">
      <alignment horizontal="center" vertical="center" wrapText="1"/>
    </xf>
    <xf numFmtId="3" fontId="63" fillId="0" borderId="9" xfId="0" applyNumberFormat="1" applyFont="1" applyBorder="1" applyAlignment="1">
      <alignment horizontal="right"/>
    </xf>
    <xf numFmtId="165" fontId="63" fillId="0" borderId="9" xfId="0" applyNumberFormat="1" applyFont="1" applyBorder="1" applyAlignment="1">
      <alignment/>
    </xf>
    <xf numFmtId="3" fontId="63" fillId="0" borderId="9" xfId="0" applyNumberFormat="1" applyFont="1" applyBorder="1" applyAlignment="1">
      <alignment/>
    </xf>
    <xf numFmtId="3" fontId="63" fillId="0" borderId="9" xfId="0" applyNumberFormat="1" applyFont="1" applyBorder="1" applyAlignment="1">
      <alignment/>
    </xf>
    <xf numFmtId="3" fontId="64" fillId="0" borderId="9" xfId="0" applyNumberFormat="1" applyFont="1" applyBorder="1" applyAlignment="1">
      <alignment horizontal="right"/>
    </xf>
    <xf numFmtId="165" fontId="65" fillId="0" borderId="9" xfId="0" applyNumberFormat="1" applyFont="1" applyFill="1" applyBorder="1" applyAlignment="1">
      <alignment/>
    </xf>
    <xf numFmtId="165" fontId="66" fillId="0" borderId="9" xfId="0" applyNumberFormat="1" applyFont="1" applyBorder="1" applyAlignment="1">
      <alignment/>
    </xf>
    <xf numFmtId="3" fontId="65" fillId="0" borderId="9" xfId="0" applyNumberFormat="1" applyFont="1" applyBorder="1" applyAlignment="1">
      <alignment/>
    </xf>
    <xf numFmtId="3" fontId="65" fillId="0" borderId="9" xfId="0" applyNumberFormat="1" applyFont="1" applyFill="1" applyBorder="1" applyAlignment="1">
      <alignment/>
    </xf>
    <xf numFmtId="3" fontId="63" fillId="0" borderId="9" xfId="0" applyNumberFormat="1" applyFont="1" applyBorder="1" applyAlignment="1">
      <alignment vertical="center"/>
    </xf>
    <xf numFmtId="3" fontId="64" fillId="0" borderId="9" xfId="0" applyNumberFormat="1" applyFont="1" applyBorder="1" applyAlignment="1">
      <alignment vertical="center"/>
    </xf>
    <xf numFmtId="167" fontId="63" fillId="0" borderId="9" xfId="40" applyNumberFormat="1" applyFont="1" applyFill="1" applyBorder="1" applyAlignment="1" applyProtection="1">
      <alignment horizontal="right" vertical="center"/>
      <protection/>
    </xf>
    <xf numFmtId="3" fontId="63" fillId="0" borderId="10" xfId="0" applyNumberFormat="1" applyFont="1" applyBorder="1" applyAlignment="1">
      <alignment/>
    </xf>
    <xf numFmtId="3" fontId="64" fillId="0" borderId="9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 wrapText="1"/>
    </xf>
    <xf numFmtId="0" fontId="19" fillId="0" borderId="9" xfId="0" applyFont="1" applyBorder="1" applyAlignment="1">
      <alignment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6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4">
      <selection activeCell="G30" sqref="G30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7" width="10.75390625" style="3" customWidth="1"/>
  </cols>
  <sheetData>
    <row r="2" spans="4:7" ht="15.75">
      <c r="D2" s="5"/>
      <c r="F2" s="5" t="s">
        <v>0</v>
      </c>
      <c r="G2" s="5"/>
    </row>
    <row r="3" spans="3:7" ht="14.25" customHeight="1">
      <c r="C3" s="6"/>
      <c r="D3" s="7"/>
      <c r="F3" s="7" t="s">
        <v>1</v>
      </c>
      <c r="G3" s="7"/>
    </row>
    <row r="4" spans="3:4" ht="15.75">
      <c r="C4" s="8"/>
      <c r="D4" s="9"/>
    </row>
    <row r="5" spans="1:7" ht="34.5" customHeight="1">
      <c r="A5" s="450" t="s">
        <v>432</v>
      </c>
      <c r="B5" s="450"/>
      <c r="C5" s="450"/>
      <c r="D5" s="450"/>
      <c r="E5" s="450"/>
      <c r="F5" s="450"/>
      <c r="G5" s="427"/>
    </row>
    <row r="6" ht="23.25" customHeight="1">
      <c r="B6" s="10"/>
    </row>
    <row r="7" spans="2:7" ht="15.75">
      <c r="B7" s="11"/>
      <c r="C7" s="12"/>
      <c r="D7" s="5"/>
      <c r="F7" s="5" t="s">
        <v>2</v>
      </c>
      <c r="G7" s="5"/>
    </row>
    <row r="8" spans="1:7" ht="48.75" customHeight="1">
      <c r="A8" s="13" t="s">
        <v>3</v>
      </c>
      <c r="B8" s="1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</row>
    <row r="9" spans="1:7" ht="20.25" customHeight="1">
      <c r="A9" s="18"/>
      <c r="B9" s="19" t="s">
        <v>5</v>
      </c>
      <c r="C9" s="22"/>
      <c r="D9" s="20"/>
      <c r="E9" s="21"/>
      <c r="F9" s="22"/>
      <c r="G9" s="22"/>
    </row>
    <row r="10" spans="1:7" ht="20.25" customHeight="1">
      <c r="A10" s="23" t="s">
        <v>6</v>
      </c>
      <c r="B10" s="24" t="s">
        <v>7</v>
      </c>
      <c r="C10" s="22"/>
      <c r="D10" s="25"/>
      <c r="E10" s="21"/>
      <c r="F10" s="22"/>
      <c r="G10" s="22"/>
    </row>
    <row r="11" spans="1:7" ht="20.25" customHeight="1">
      <c r="A11" s="26" t="s">
        <v>8</v>
      </c>
      <c r="B11" s="27" t="s">
        <v>9</v>
      </c>
      <c r="C11" s="22">
        <v>301229</v>
      </c>
      <c r="D11" s="25">
        <v>406459</v>
      </c>
      <c r="E11" s="21">
        <v>405092</v>
      </c>
      <c r="F11" s="22">
        <v>363558</v>
      </c>
      <c r="G11" s="438">
        <v>381777</v>
      </c>
    </row>
    <row r="12" spans="1:7" ht="20.25" customHeight="1">
      <c r="A12" s="26" t="s">
        <v>10</v>
      </c>
      <c r="B12" s="27" t="s">
        <v>11</v>
      </c>
      <c r="C12" s="22">
        <v>0</v>
      </c>
      <c r="D12" s="25">
        <v>33075</v>
      </c>
      <c r="E12" s="25">
        <v>33405</v>
      </c>
      <c r="F12" s="22">
        <v>0</v>
      </c>
      <c r="G12" s="22">
        <v>0</v>
      </c>
    </row>
    <row r="13" spans="1:7" ht="20.25" customHeight="1">
      <c r="A13" s="26" t="s">
        <v>12</v>
      </c>
      <c r="B13" s="27" t="s">
        <v>13</v>
      </c>
      <c r="C13" s="22">
        <v>67264</v>
      </c>
      <c r="D13" s="25">
        <v>87264</v>
      </c>
      <c r="E13" s="21">
        <v>87936</v>
      </c>
      <c r="F13" s="22">
        <v>66300</v>
      </c>
      <c r="G13" s="22">
        <v>66300</v>
      </c>
    </row>
    <row r="14" spans="1:7" s="29" customFormat="1" ht="20.25" customHeight="1">
      <c r="A14" s="26" t="s">
        <v>14</v>
      </c>
      <c r="B14" s="28" t="s">
        <v>15</v>
      </c>
      <c r="C14" s="22">
        <v>11699</v>
      </c>
      <c r="D14" s="25">
        <v>39960</v>
      </c>
      <c r="E14" s="21">
        <v>39697</v>
      </c>
      <c r="F14" s="22">
        <v>14321</v>
      </c>
      <c r="G14" s="438">
        <v>19406</v>
      </c>
    </row>
    <row r="15" spans="1:7" ht="20.25" customHeight="1">
      <c r="A15" s="26" t="s">
        <v>16</v>
      </c>
      <c r="B15" s="27" t="s">
        <v>17</v>
      </c>
      <c r="C15" s="22">
        <v>360</v>
      </c>
      <c r="D15" s="25">
        <v>560</v>
      </c>
      <c r="E15" s="21">
        <v>560</v>
      </c>
      <c r="F15" s="22">
        <v>360</v>
      </c>
      <c r="G15" s="22">
        <v>360</v>
      </c>
    </row>
    <row r="16" spans="1:7" ht="20.25" customHeight="1">
      <c r="A16" s="26" t="s">
        <v>18</v>
      </c>
      <c r="B16" s="27" t="s">
        <v>19</v>
      </c>
      <c r="C16" s="22">
        <v>0</v>
      </c>
      <c r="D16" s="25">
        <v>300</v>
      </c>
      <c r="E16" s="21">
        <v>739</v>
      </c>
      <c r="F16" s="22">
        <v>0</v>
      </c>
      <c r="G16" s="438">
        <v>80</v>
      </c>
    </row>
    <row r="17" spans="1:7" ht="20.25" customHeight="1">
      <c r="A17" s="26" t="s">
        <v>20</v>
      </c>
      <c r="B17" s="27" t="s">
        <v>21</v>
      </c>
      <c r="C17" s="22">
        <v>0</v>
      </c>
      <c r="D17" s="25">
        <v>4318</v>
      </c>
      <c r="E17" s="21">
        <v>4333</v>
      </c>
      <c r="F17" s="22">
        <v>0</v>
      </c>
      <c r="G17" s="22">
        <v>0</v>
      </c>
    </row>
    <row r="18" spans="1:7" ht="20.25" customHeight="1">
      <c r="A18" s="18"/>
      <c r="B18" s="24" t="s">
        <v>22</v>
      </c>
      <c r="C18" s="30">
        <f>C11+C12+C13+C14+C15+C16+C17</f>
        <v>380552</v>
      </c>
      <c r="D18" s="30">
        <f>D11+D12+D13+D14+D15+D16+D17</f>
        <v>571936</v>
      </c>
      <c r="E18" s="30">
        <f>E11+E12+E13+E14+E15+E16+E17</f>
        <v>571762</v>
      </c>
      <c r="F18" s="30">
        <f>F11+F12+F13+F14+F15+F16+F17</f>
        <v>444539</v>
      </c>
      <c r="G18" s="30">
        <f>G11+G12+G13+G14+G15+G16+G17</f>
        <v>467923</v>
      </c>
    </row>
    <row r="19" spans="1:7" ht="20.25" customHeight="1">
      <c r="A19" s="23" t="s">
        <v>23</v>
      </c>
      <c r="B19" s="24" t="s">
        <v>24</v>
      </c>
      <c r="C19" s="31">
        <v>48954</v>
      </c>
      <c r="D19" s="32">
        <v>57945</v>
      </c>
      <c r="E19" s="33">
        <v>57945</v>
      </c>
      <c r="F19" s="31">
        <v>51970</v>
      </c>
      <c r="G19" s="448">
        <v>57936</v>
      </c>
    </row>
    <row r="20" spans="1:7" ht="20.25" customHeight="1">
      <c r="A20" s="18"/>
      <c r="B20" s="24" t="s">
        <v>25</v>
      </c>
      <c r="C20" s="34">
        <f>C18+C19</f>
        <v>429506</v>
      </c>
      <c r="D20" s="34">
        <f>D18+D19</f>
        <v>629881</v>
      </c>
      <c r="E20" s="34">
        <f>E18+E19</f>
        <v>629707</v>
      </c>
      <c r="F20" s="34">
        <f>F18+F19</f>
        <v>496509</v>
      </c>
      <c r="G20" s="34">
        <f>G18+G19</f>
        <v>525859</v>
      </c>
    </row>
    <row r="21" spans="1:7" ht="20.25" customHeight="1">
      <c r="A21" s="18"/>
      <c r="B21" s="19" t="s">
        <v>26</v>
      </c>
      <c r="C21" s="22"/>
      <c r="D21" s="25"/>
      <c r="E21" s="21"/>
      <c r="F21" s="22"/>
      <c r="G21" s="22"/>
    </row>
    <row r="22" spans="1:7" s="35" customFormat="1" ht="20.25" customHeight="1">
      <c r="A22" s="23" t="s">
        <v>6</v>
      </c>
      <c r="B22" s="24" t="s">
        <v>27</v>
      </c>
      <c r="C22" s="31"/>
      <c r="D22" s="25"/>
      <c r="E22" s="33"/>
      <c r="F22" s="31"/>
      <c r="G22" s="31"/>
    </row>
    <row r="23" spans="1:7" ht="20.25" customHeight="1">
      <c r="A23" s="26" t="s">
        <v>8</v>
      </c>
      <c r="B23" s="27" t="s">
        <v>28</v>
      </c>
      <c r="C23" s="140">
        <v>78186</v>
      </c>
      <c r="D23" s="25">
        <v>156743</v>
      </c>
      <c r="E23" s="21">
        <v>155619</v>
      </c>
      <c r="F23" s="140">
        <v>135303</v>
      </c>
      <c r="G23" s="437">
        <v>138520</v>
      </c>
    </row>
    <row r="24" spans="1:7" ht="20.25" customHeight="1">
      <c r="A24" s="26" t="s">
        <v>10</v>
      </c>
      <c r="B24" s="36" t="s">
        <v>29</v>
      </c>
      <c r="C24" s="140">
        <v>20919</v>
      </c>
      <c r="D24" s="25">
        <v>33833</v>
      </c>
      <c r="E24" s="21">
        <v>32706</v>
      </c>
      <c r="F24" s="140">
        <v>23534</v>
      </c>
      <c r="G24" s="437">
        <v>24407</v>
      </c>
    </row>
    <row r="25" spans="1:7" ht="20.25" customHeight="1">
      <c r="A25" s="26" t="s">
        <v>12</v>
      </c>
      <c r="B25" s="27" t="s">
        <v>30</v>
      </c>
      <c r="C25" s="140">
        <v>116976</v>
      </c>
      <c r="D25" s="37">
        <v>142078</v>
      </c>
      <c r="E25" s="140">
        <v>121947</v>
      </c>
      <c r="F25" s="140">
        <v>133428</v>
      </c>
      <c r="G25" s="437">
        <v>135504</v>
      </c>
    </row>
    <row r="26" spans="1:7" ht="20.25" customHeight="1">
      <c r="A26" s="38" t="s">
        <v>14</v>
      </c>
      <c r="B26" s="39" t="s">
        <v>31</v>
      </c>
      <c r="C26" s="286">
        <v>11989</v>
      </c>
      <c r="D26" s="41">
        <v>21111</v>
      </c>
      <c r="E26" s="42">
        <v>21110</v>
      </c>
      <c r="F26" s="286">
        <v>25035</v>
      </c>
      <c r="G26" s="449">
        <v>27989</v>
      </c>
    </row>
    <row r="27" spans="1:15" ht="20.25" customHeight="1">
      <c r="A27" s="43" t="s">
        <v>16</v>
      </c>
      <c r="B27" s="44" t="s">
        <v>32</v>
      </c>
      <c r="C27" s="21">
        <v>184077</v>
      </c>
      <c r="D27" s="45">
        <v>179623</v>
      </c>
      <c r="E27" s="21">
        <v>172046</v>
      </c>
      <c r="F27" s="21">
        <v>136517</v>
      </c>
      <c r="G27" s="435">
        <v>139012</v>
      </c>
      <c r="O27" t="s">
        <v>450</v>
      </c>
    </row>
    <row r="28" spans="1:7" ht="20.25" customHeight="1">
      <c r="A28" s="43" t="s">
        <v>33</v>
      </c>
      <c r="B28" s="44" t="s">
        <v>34</v>
      </c>
      <c r="C28" s="140">
        <v>8440</v>
      </c>
      <c r="D28" s="46">
        <v>26394</v>
      </c>
      <c r="E28" s="352">
        <v>24448</v>
      </c>
      <c r="F28" s="140">
        <v>3510</v>
      </c>
      <c r="G28" s="437">
        <v>14485</v>
      </c>
    </row>
    <row r="29" spans="1:7" ht="20.25" customHeight="1">
      <c r="A29" s="43" t="s">
        <v>20</v>
      </c>
      <c r="B29" s="44" t="s">
        <v>35</v>
      </c>
      <c r="C29" s="140">
        <v>0</v>
      </c>
      <c r="D29" s="46">
        <v>61115</v>
      </c>
      <c r="E29" s="352">
        <v>34911</v>
      </c>
      <c r="F29" s="140">
        <v>30239</v>
      </c>
      <c r="G29" s="437">
        <v>36999</v>
      </c>
    </row>
    <row r="30" spans="1:7" ht="20.25" customHeight="1">
      <c r="A30" s="43" t="s">
        <v>36</v>
      </c>
      <c r="B30" s="44" t="s">
        <v>37</v>
      </c>
      <c r="C30" s="140">
        <v>0</v>
      </c>
      <c r="D30" s="140">
        <v>65</v>
      </c>
      <c r="E30" s="352">
        <v>65</v>
      </c>
      <c r="F30" s="140">
        <v>0</v>
      </c>
      <c r="G30" s="140">
        <v>0</v>
      </c>
    </row>
    <row r="31" spans="1:7" s="35" customFormat="1" ht="20.25" customHeight="1">
      <c r="A31" s="48"/>
      <c r="B31" s="19" t="s">
        <v>38</v>
      </c>
      <c r="C31" s="30">
        <f>C23+C24+C25+C26+C27+C28+C29+C30</f>
        <v>420587</v>
      </c>
      <c r="D31" s="30">
        <f>D23+D24+D25+D26+D27+D28+D29+D30</f>
        <v>620962</v>
      </c>
      <c r="E31" s="30">
        <f>E23+E24+E25+E26+E27+E28+E29+E30</f>
        <v>562852</v>
      </c>
      <c r="F31" s="30">
        <f>F23+F24+F25+F26+F27+F28+F29+F30</f>
        <v>487566</v>
      </c>
      <c r="G31" s="30">
        <f>G23+G24+G25+G26+G27+G28+G29+G30</f>
        <v>516916</v>
      </c>
    </row>
    <row r="32" spans="1:7" s="35" customFormat="1" ht="20.25" customHeight="1">
      <c r="A32" s="48" t="s">
        <v>23</v>
      </c>
      <c r="B32" s="19" t="s">
        <v>39</v>
      </c>
      <c r="C32" s="30">
        <v>8919</v>
      </c>
      <c r="D32" s="31">
        <v>8919</v>
      </c>
      <c r="E32" s="353">
        <v>8919</v>
      </c>
      <c r="F32" s="30">
        <v>8943</v>
      </c>
      <c r="G32" s="30">
        <v>8943</v>
      </c>
    </row>
    <row r="33" spans="1:7" s="35" customFormat="1" ht="20.25" customHeight="1">
      <c r="A33" s="50"/>
      <c r="B33" s="19" t="s">
        <v>40</v>
      </c>
      <c r="C33" s="30">
        <f>C31+C32</f>
        <v>429506</v>
      </c>
      <c r="D33" s="30">
        <f>D31+D32</f>
        <v>629881</v>
      </c>
      <c r="E33" s="30">
        <f>E31+E32</f>
        <v>571771</v>
      </c>
      <c r="F33" s="30">
        <f>F31+F32</f>
        <v>496509</v>
      </c>
      <c r="G33" s="30">
        <f>G31+G32</f>
        <v>525859</v>
      </c>
    </row>
    <row r="35" ht="15.75">
      <c r="C35" s="52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9">
      <selection activeCell="I15" sqref="I15"/>
    </sheetView>
  </sheetViews>
  <sheetFormatPr defaultColWidth="7.875" defaultRowHeight="12.75"/>
  <cols>
    <col min="1" max="1" width="6.25390625" style="98" customWidth="1"/>
    <col min="2" max="2" width="40.125" style="98" customWidth="1"/>
    <col min="3" max="3" width="11.375" style="98" customWidth="1"/>
    <col min="4" max="4" width="11.375" style="235" customWidth="1"/>
    <col min="5" max="5" width="11.375" style="98" customWidth="1"/>
    <col min="6" max="7" width="11.375" style="235" customWidth="1"/>
    <col min="8" max="250" width="7.875" style="235" customWidth="1"/>
  </cols>
  <sheetData>
    <row r="1" spans="3:7" ht="15.75">
      <c r="C1" s="99"/>
      <c r="F1" s="99" t="s">
        <v>239</v>
      </c>
      <c r="G1" s="99"/>
    </row>
    <row r="2" spans="3:7" ht="12.75" customHeight="1">
      <c r="C2" s="99"/>
      <c r="F2" s="99" t="s">
        <v>41</v>
      </c>
      <c r="G2" s="99"/>
    </row>
    <row r="4" spans="1:7" ht="48.75" customHeight="1">
      <c r="A4" s="463" t="s">
        <v>445</v>
      </c>
      <c r="B4" s="463"/>
      <c r="C4" s="463"/>
      <c r="D4" s="463"/>
      <c r="E4" s="463"/>
      <c r="F4" s="463"/>
      <c r="G4" s="432"/>
    </row>
    <row r="7" spans="1:7" ht="15.75" customHeight="1">
      <c r="A7" s="145"/>
      <c r="C7" s="99"/>
      <c r="F7" s="99" t="s">
        <v>2</v>
      </c>
      <c r="G7" s="99"/>
    </row>
    <row r="8" spans="1:256" s="63" customFormat="1" ht="57.75" customHeight="1">
      <c r="A8" s="262" t="s">
        <v>3</v>
      </c>
      <c r="B8" s="263" t="s">
        <v>4</v>
      </c>
      <c r="C8" s="17" t="s">
        <v>389</v>
      </c>
      <c r="D8" s="15" t="s">
        <v>433</v>
      </c>
      <c r="E8" s="340" t="s">
        <v>434</v>
      </c>
      <c r="F8" s="17" t="s">
        <v>435</v>
      </c>
      <c r="G8" s="17" t="s">
        <v>489</v>
      </c>
      <c r="IQ8" s="64"/>
      <c r="IR8" s="64"/>
      <c r="IS8" s="64"/>
      <c r="IT8" s="64"/>
      <c r="IU8" s="64"/>
      <c r="IV8" s="64"/>
    </row>
    <row r="9" spans="1:7" ht="30.75" customHeight="1">
      <c r="A9" s="264" t="s">
        <v>8</v>
      </c>
      <c r="B9" s="265" t="s">
        <v>453</v>
      </c>
      <c r="C9" s="22">
        <v>8000</v>
      </c>
      <c r="D9" s="266">
        <v>8000</v>
      </c>
      <c r="E9" s="22">
        <v>8000</v>
      </c>
      <c r="F9" s="22"/>
      <c r="G9" s="22"/>
    </row>
    <row r="10" spans="1:7" ht="30.75" customHeight="1">
      <c r="A10" s="264" t="s">
        <v>10</v>
      </c>
      <c r="B10" s="265" t="s">
        <v>454</v>
      </c>
      <c r="C10" s="22"/>
      <c r="D10" s="266">
        <v>250</v>
      </c>
      <c r="E10" s="22">
        <v>250</v>
      </c>
      <c r="F10" s="22"/>
      <c r="G10" s="22"/>
    </row>
    <row r="11" spans="1:7" ht="29.25" customHeight="1">
      <c r="A11" s="264" t="s">
        <v>12</v>
      </c>
      <c r="B11" s="267" t="s">
        <v>240</v>
      </c>
      <c r="C11" s="22"/>
      <c r="D11" s="266">
        <v>2286</v>
      </c>
      <c r="E11" s="22">
        <v>2286</v>
      </c>
      <c r="F11" s="22"/>
      <c r="G11" s="22"/>
    </row>
    <row r="12" spans="1:7" ht="47.25" customHeight="1">
      <c r="A12" s="264" t="s">
        <v>14</v>
      </c>
      <c r="B12" s="267" t="s">
        <v>392</v>
      </c>
      <c r="C12" s="22"/>
      <c r="D12" s="266">
        <v>7805</v>
      </c>
      <c r="E12" s="22">
        <v>5896</v>
      </c>
      <c r="F12" s="22"/>
      <c r="G12" s="438">
        <v>10975</v>
      </c>
    </row>
    <row r="13" spans="1:7" ht="31.5" customHeight="1">
      <c r="A13" s="264" t="s">
        <v>16</v>
      </c>
      <c r="B13" s="268" t="s">
        <v>452</v>
      </c>
      <c r="C13" s="40"/>
      <c r="D13" s="269"/>
      <c r="E13" s="40"/>
      <c r="F13" s="40">
        <v>3000</v>
      </c>
      <c r="G13" s="40">
        <v>3000</v>
      </c>
    </row>
    <row r="14" spans="1:7" ht="31.5" customHeight="1">
      <c r="A14" s="264" t="s">
        <v>18</v>
      </c>
      <c r="B14" s="268" t="s">
        <v>455</v>
      </c>
      <c r="C14" s="40"/>
      <c r="D14" s="269">
        <v>85</v>
      </c>
      <c r="E14" s="40">
        <v>85</v>
      </c>
      <c r="F14" s="40"/>
      <c r="G14" s="40"/>
    </row>
    <row r="15" spans="1:7" ht="31.5" customHeight="1">
      <c r="A15" s="264" t="s">
        <v>20</v>
      </c>
      <c r="B15" s="261" t="s">
        <v>342</v>
      </c>
      <c r="C15" s="22">
        <v>440</v>
      </c>
      <c r="D15" s="266"/>
      <c r="E15" s="22"/>
      <c r="F15" s="22">
        <v>510</v>
      </c>
      <c r="G15" s="22">
        <v>510</v>
      </c>
    </row>
    <row r="16" spans="1:7" ht="31.5" customHeight="1">
      <c r="A16" s="264" t="s">
        <v>36</v>
      </c>
      <c r="B16" s="261" t="s">
        <v>456</v>
      </c>
      <c r="C16" s="22"/>
      <c r="D16" s="266">
        <v>200</v>
      </c>
      <c r="E16" s="22">
        <v>190</v>
      </c>
      <c r="F16" s="22"/>
      <c r="G16" s="22"/>
    </row>
    <row r="17" spans="1:7" ht="31.5" customHeight="1">
      <c r="A17" s="264" t="s">
        <v>462</v>
      </c>
      <c r="B17" s="261" t="s">
        <v>457</v>
      </c>
      <c r="C17" s="22"/>
      <c r="D17" s="266">
        <v>300</v>
      </c>
      <c r="E17" s="22">
        <v>273</v>
      </c>
      <c r="F17" s="22"/>
      <c r="G17" s="22"/>
    </row>
    <row r="18" spans="1:7" ht="31.5" customHeight="1">
      <c r="A18" s="264" t="s">
        <v>351</v>
      </c>
      <c r="B18" s="261" t="s">
        <v>458</v>
      </c>
      <c r="C18" s="22"/>
      <c r="D18" s="266">
        <v>3150</v>
      </c>
      <c r="E18" s="22">
        <v>3150</v>
      </c>
      <c r="F18" s="22"/>
      <c r="G18" s="22"/>
    </row>
    <row r="19" spans="1:7" ht="31.5" customHeight="1">
      <c r="A19" s="264" t="s">
        <v>463</v>
      </c>
      <c r="B19" s="261" t="s">
        <v>459</v>
      </c>
      <c r="C19" s="22"/>
      <c r="D19" s="266">
        <v>4318</v>
      </c>
      <c r="E19" s="22">
        <v>4318</v>
      </c>
      <c r="F19" s="22"/>
      <c r="G19" s="22"/>
    </row>
    <row r="20" spans="1:256" s="71" customFormat="1" ht="31.5" customHeight="1">
      <c r="A20" s="270"/>
      <c r="B20" s="49" t="s">
        <v>212</v>
      </c>
      <c r="C20" s="31">
        <f>SUM(C9:C19)</f>
        <v>8440</v>
      </c>
      <c r="D20" s="31">
        <f>SUM(D9:D19)</f>
        <v>26394</v>
      </c>
      <c r="E20" s="31">
        <f>SUM(E9:E19)</f>
        <v>24448</v>
      </c>
      <c r="F20" s="31">
        <f>SUM(F9:F19)</f>
        <v>3510</v>
      </c>
      <c r="G20" s="31">
        <f>SUM(G9:G19)</f>
        <v>14485</v>
      </c>
      <c r="IQ20" s="35"/>
      <c r="IR20" s="35"/>
      <c r="IS20" s="35"/>
      <c r="IT20" s="35"/>
      <c r="IU20" s="35"/>
      <c r="IV20" s="35"/>
    </row>
    <row r="21" spans="1:4" ht="15.75">
      <c r="A21" s="271"/>
      <c r="D21" s="98"/>
    </row>
    <row r="22" ht="15.75">
      <c r="D22" s="98"/>
    </row>
    <row r="23" ht="15.75">
      <c r="D23" s="98"/>
    </row>
    <row r="24" ht="15.75">
      <c r="D24" s="98"/>
    </row>
    <row r="25" ht="15.75" customHeight="1">
      <c r="D25" s="98"/>
    </row>
    <row r="26" ht="15.75" customHeight="1">
      <c r="D26" s="98"/>
    </row>
    <row r="27" ht="15.75">
      <c r="D27" s="98"/>
    </row>
    <row r="28" ht="15.75">
      <c r="D28" s="98"/>
    </row>
    <row r="29" ht="15.75">
      <c r="D29" s="98"/>
    </row>
    <row r="30" ht="15.75">
      <c r="D30" s="98"/>
    </row>
    <row r="31" ht="15.75">
      <c r="D31" s="98"/>
    </row>
    <row r="32" ht="15.75">
      <c r="D32" s="98"/>
    </row>
    <row r="33" ht="15.75">
      <c r="D33" s="98"/>
    </row>
    <row r="34" ht="15.75">
      <c r="D34" s="98"/>
    </row>
    <row r="35" ht="15.75">
      <c r="D35" s="98"/>
    </row>
    <row r="36" ht="16.5" customHeight="1">
      <c r="D36" s="98"/>
    </row>
    <row r="37" ht="15.75">
      <c r="D37" s="98"/>
    </row>
    <row r="38" ht="15.75">
      <c r="D38" s="98"/>
    </row>
    <row r="39" ht="15.75">
      <c r="D39" s="98"/>
    </row>
    <row r="40" ht="15.75">
      <c r="D40" s="98"/>
    </row>
    <row r="41" ht="15.75">
      <c r="D41" s="98"/>
    </row>
    <row r="42" ht="15.75">
      <c r="D42" s="98"/>
    </row>
    <row r="43" ht="15.75">
      <c r="D43" s="98"/>
    </row>
    <row r="44" ht="15.75">
      <c r="D44" s="98"/>
    </row>
    <row r="45" ht="15.75">
      <c r="D45" s="98"/>
    </row>
    <row r="46" ht="15.75">
      <c r="D46" s="98"/>
    </row>
  </sheetData>
  <sheetProtection selectLockedCells="1" selectUnlockedCells="1"/>
  <mergeCells count="1">
    <mergeCell ref="A4:F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7" width="10.75390625" style="0" customWidth="1"/>
  </cols>
  <sheetData>
    <row r="1" spans="1:7" ht="15.75">
      <c r="A1" s="98"/>
      <c r="B1" s="98"/>
      <c r="C1" s="99"/>
      <c r="F1" s="99" t="s">
        <v>241</v>
      </c>
      <c r="G1" s="99"/>
    </row>
    <row r="2" spans="1:7" ht="14.25" customHeight="1">
      <c r="A2" s="98"/>
      <c r="B2" s="98"/>
      <c r="C2" s="99"/>
      <c r="F2" s="99" t="s">
        <v>1</v>
      </c>
      <c r="G2" s="99"/>
    </row>
    <row r="3" spans="1:3" ht="15.75">
      <c r="A3" s="98"/>
      <c r="B3" s="98"/>
      <c r="C3" s="98"/>
    </row>
    <row r="4" spans="1:3" ht="15.75">
      <c r="A4" s="98"/>
      <c r="B4" s="98"/>
      <c r="C4" s="98"/>
    </row>
    <row r="5" spans="1:7" ht="45" customHeight="1">
      <c r="A5" s="464" t="s">
        <v>446</v>
      </c>
      <c r="B5" s="464"/>
      <c r="C5" s="464"/>
      <c r="D5" s="464"/>
      <c r="E5" s="464"/>
      <c r="F5" s="464"/>
      <c r="G5" s="433"/>
    </row>
    <row r="6" spans="1:3" ht="15.75">
      <c r="A6" s="98"/>
      <c r="B6" s="98"/>
      <c r="C6" s="98"/>
    </row>
    <row r="7" spans="1:3" ht="15.75">
      <c r="A7" s="98"/>
      <c r="B7" s="98"/>
      <c r="C7" s="98"/>
    </row>
    <row r="8" spans="1:3" ht="15.75">
      <c r="A8" s="98"/>
      <c r="B8" s="98"/>
      <c r="C8" s="98"/>
    </row>
    <row r="9" spans="1:3" ht="15.75">
      <c r="A9" s="98"/>
      <c r="B9" s="98"/>
      <c r="C9" s="98"/>
    </row>
    <row r="10" spans="1:7" ht="15.75">
      <c r="A10" s="145"/>
      <c r="B10" s="98"/>
      <c r="C10" s="99"/>
      <c r="F10" s="99" t="s">
        <v>2</v>
      </c>
      <c r="G10" s="99"/>
    </row>
    <row r="11" spans="1:7" s="64" customFormat="1" ht="57.75" customHeight="1">
      <c r="A11" s="262" t="s">
        <v>3</v>
      </c>
      <c r="B11" s="263" t="s">
        <v>4</v>
      </c>
      <c r="C11" s="17" t="s">
        <v>389</v>
      </c>
      <c r="D11" s="15" t="s">
        <v>433</v>
      </c>
      <c r="E11" s="16" t="s">
        <v>434</v>
      </c>
      <c r="F11" s="17" t="s">
        <v>435</v>
      </c>
      <c r="G11" s="17" t="s">
        <v>489</v>
      </c>
    </row>
    <row r="12" spans="1:7" s="64" customFormat="1" ht="31.5" customHeight="1">
      <c r="A12" s="264" t="s">
        <v>93</v>
      </c>
      <c r="B12" s="267" t="s">
        <v>393</v>
      </c>
      <c r="C12" s="140"/>
      <c r="D12" s="140">
        <v>20441</v>
      </c>
      <c r="E12" s="140">
        <v>20441</v>
      </c>
      <c r="F12" s="140">
        <v>0</v>
      </c>
      <c r="G12" s="437">
        <v>5085</v>
      </c>
    </row>
    <row r="13" spans="1:7" s="64" customFormat="1" ht="31.5" customHeight="1">
      <c r="A13" s="264" t="s">
        <v>10</v>
      </c>
      <c r="B13" s="267" t="s">
        <v>460</v>
      </c>
      <c r="C13" s="140"/>
      <c r="D13" s="140">
        <v>12848</v>
      </c>
      <c r="E13" s="140">
        <v>12848</v>
      </c>
      <c r="F13" s="140">
        <v>0</v>
      </c>
      <c r="G13" s="437">
        <v>1675</v>
      </c>
    </row>
    <row r="14" spans="1:7" s="64" customFormat="1" ht="31.5" customHeight="1">
      <c r="A14" s="264" t="s">
        <v>12</v>
      </c>
      <c r="B14" s="267" t="s">
        <v>461</v>
      </c>
      <c r="C14" s="140"/>
      <c r="D14" s="140">
        <v>27826</v>
      </c>
      <c r="E14" s="140">
        <v>1622</v>
      </c>
      <c r="F14" s="140">
        <v>30239</v>
      </c>
      <c r="G14" s="140">
        <v>30239</v>
      </c>
    </row>
    <row r="15" spans="1:7" s="64" customFormat="1" ht="40.5" customHeight="1">
      <c r="A15" s="272"/>
      <c r="B15" s="49" t="s">
        <v>212</v>
      </c>
      <c r="C15" s="31">
        <f>SUM(C12:C14)</f>
        <v>0</v>
      </c>
      <c r="D15" s="31">
        <f>SUM(D12:D14)</f>
        <v>61115</v>
      </c>
      <c r="E15" s="31">
        <f>SUM(E12:E14)</f>
        <v>34911</v>
      </c>
      <c r="F15" s="31">
        <f>SUM(F12:F14)</f>
        <v>30239</v>
      </c>
      <c r="G15" s="31">
        <f>SUM(G12:G14)</f>
        <v>36999</v>
      </c>
    </row>
  </sheetData>
  <sheetProtection selectLockedCells="1" selectUnlockedCells="1"/>
  <mergeCells count="1">
    <mergeCell ref="A5:F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98" customWidth="1"/>
    <col min="2" max="2" width="46.875" style="98" customWidth="1"/>
    <col min="3" max="4" width="9.75390625" style="98" customWidth="1"/>
  </cols>
  <sheetData>
    <row r="1" ht="15.75">
      <c r="D1" s="99" t="s">
        <v>242</v>
      </c>
    </row>
    <row r="2" ht="12" customHeight="1">
      <c r="D2" s="99" t="s">
        <v>1</v>
      </c>
    </row>
    <row r="5" spans="1:4" ht="45.75" customHeight="1">
      <c r="A5" s="465" t="s">
        <v>447</v>
      </c>
      <c r="B5" s="465"/>
      <c r="C5" s="465"/>
      <c r="D5" s="465"/>
    </row>
    <row r="10" ht="15.75">
      <c r="D10" s="99" t="s">
        <v>243</v>
      </c>
    </row>
    <row r="11" spans="1:4" ht="31.5" customHeight="1">
      <c r="A11" s="273" t="s">
        <v>3</v>
      </c>
      <c r="B11" s="263" t="s">
        <v>244</v>
      </c>
      <c r="C11" s="274" t="s">
        <v>245</v>
      </c>
      <c r="D11" s="274" t="s">
        <v>246</v>
      </c>
    </row>
    <row r="12" spans="1:4" s="278" customFormat="1" ht="41.25" customHeight="1">
      <c r="A12" s="275" t="s">
        <v>247</v>
      </c>
      <c r="B12" s="276" t="s">
        <v>247</v>
      </c>
      <c r="C12" s="277" t="s">
        <v>247</v>
      </c>
      <c r="D12" s="277" t="s">
        <v>247</v>
      </c>
    </row>
    <row r="13" spans="1:5" ht="36.75" customHeight="1">
      <c r="A13" s="265"/>
      <c r="B13" s="49" t="s">
        <v>212</v>
      </c>
      <c r="C13" s="279" t="s">
        <v>247</v>
      </c>
      <c r="D13" s="279" t="s">
        <v>216</v>
      </c>
      <c r="E13" s="278"/>
    </row>
    <row r="14" spans="1:3" ht="15.75">
      <c r="A14" s="145"/>
      <c r="B14" s="145"/>
      <c r="C14" s="145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43"/>
      <c r="B2" s="98"/>
      <c r="C2" s="98"/>
      <c r="D2" s="98"/>
      <c r="E2" s="98"/>
      <c r="F2" s="98"/>
      <c r="G2" s="98"/>
      <c r="H2" s="466" t="s">
        <v>316</v>
      </c>
      <c r="I2" s="466"/>
    </row>
    <row r="3" spans="1:9" ht="15.75">
      <c r="A3" s="343"/>
      <c r="B3" s="98"/>
      <c r="C3" s="98"/>
      <c r="D3" s="98"/>
      <c r="E3" s="98"/>
      <c r="F3" s="98"/>
      <c r="G3" s="98"/>
      <c r="H3" s="98"/>
      <c r="I3" s="99" t="s">
        <v>1</v>
      </c>
    </row>
    <row r="4" spans="1:9" ht="18.75">
      <c r="A4" s="456" t="s">
        <v>448</v>
      </c>
      <c r="B4" s="456"/>
      <c r="C4" s="456"/>
      <c r="D4" s="456"/>
      <c r="E4" s="456"/>
      <c r="F4" s="456"/>
      <c r="G4" s="456"/>
      <c r="H4" s="456"/>
      <c r="I4" s="456"/>
    </row>
    <row r="5" spans="1:9" ht="18.75">
      <c r="A5" s="344"/>
      <c r="B5" s="345"/>
      <c r="C5" s="345"/>
      <c r="D5" s="345"/>
      <c r="E5" s="345"/>
      <c r="F5" s="345"/>
      <c r="G5" s="345"/>
      <c r="H5" s="345"/>
      <c r="I5" s="345"/>
    </row>
    <row r="6" spans="1:9" ht="15.75">
      <c r="A6" s="343"/>
      <c r="B6" s="98"/>
      <c r="C6" s="98"/>
      <c r="D6" s="98"/>
      <c r="E6" s="98"/>
      <c r="F6" s="98"/>
      <c r="G6" s="98"/>
      <c r="H6" s="98"/>
      <c r="I6" s="99" t="s">
        <v>2</v>
      </c>
    </row>
    <row r="7" spans="1:9" ht="15.75">
      <c r="A7" s="467" t="s">
        <v>3</v>
      </c>
      <c r="B7" s="467" t="s">
        <v>317</v>
      </c>
      <c r="C7" s="468" t="s">
        <v>318</v>
      </c>
      <c r="D7" s="468"/>
      <c r="E7" s="468"/>
      <c r="F7" s="468" t="s">
        <v>319</v>
      </c>
      <c r="G7" s="468"/>
      <c r="H7" s="468"/>
      <c r="I7" s="342" t="s">
        <v>212</v>
      </c>
    </row>
    <row r="8" spans="1:9" ht="31.5">
      <c r="A8" s="467"/>
      <c r="B8" s="467"/>
      <c r="C8" s="346" t="s">
        <v>220</v>
      </c>
      <c r="D8" s="346" t="s">
        <v>320</v>
      </c>
      <c r="E8" s="346" t="s">
        <v>321</v>
      </c>
      <c r="F8" s="346" t="s">
        <v>220</v>
      </c>
      <c r="G8" s="346" t="s">
        <v>322</v>
      </c>
      <c r="H8" s="346" t="s">
        <v>323</v>
      </c>
      <c r="I8" s="346" t="s">
        <v>324</v>
      </c>
    </row>
    <row r="9" spans="1:9" ht="15.75">
      <c r="A9" s="69" t="s">
        <v>6</v>
      </c>
      <c r="B9" s="89" t="s">
        <v>325</v>
      </c>
      <c r="C9" s="347"/>
      <c r="D9" s="347"/>
      <c r="E9" s="347"/>
      <c r="F9" s="347"/>
      <c r="G9" s="347"/>
      <c r="H9" s="347"/>
      <c r="I9" s="347"/>
    </row>
    <row r="10" spans="1:9" ht="15.75">
      <c r="A10" s="69" t="s">
        <v>8</v>
      </c>
      <c r="B10" s="89" t="s">
        <v>326</v>
      </c>
      <c r="C10" s="43" t="s">
        <v>327</v>
      </c>
      <c r="D10" s="43" t="s">
        <v>216</v>
      </c>
      <c r="E10" s="43" t="s">
        <v>328</v>
      </c>
      <c r="F10" s="43" t="s">
        <v>217</v>
      </c>
      <c r="G10" s="43" t="s">
        <v>217</v>
      </c>
      <c r="H10" s="43" t="s">
        <v>216</v>
      </c>
      <c r="I10" s="43" t="s">
        <v>216</v>
      </c>
    </row>
    <row r="11" spans="1:9" ht="31.5">
      <c r="A11" s="69" t="s">
        <v>10</v>
      </c>
      <c r="B11" s="261" t="s">
        <v>329</v>
      </c>
      <c r="C11" s="43" t="s">
        <v>330</v>
      </c>
      <c r="D11" s="43" t="s">
        <v>217</v>
      </c>
      <c r="E11" s="43" t="s">
        <v>217</v>
      </c>
      <c r="F11" s="43" t="s">
        <v>217</v>
      </c>
      <c r="G11" s="43" t="s">
        <v>217</v>
      </c>
      <c r="H11" s="43" t="s">
        <v>217</v>
      </c>
      <c r="I11" s="43" t="s">
        <v>217</v>
      </c>
    </row>
    <row r="12" spans="1:9" ht="15.75">
      <c r="A12" s="69" t="s">
        <v>12</v>
      </c>
      <c r="B12" s="89" t="s">
        <v>331</v>
      </c>
      <c r="C12" s="43" t="s">
        <v>216</v>
      </c>
      <c r="D12" s="43" t="s">
        <v>217</v>
      </c>
      <c r="E12" s="43" t="s">
        <v>216</v>
      </c>
      <c r="F12" s="43" t="s">
        <v>216</v>
      </c>
      <c r="G12" s="43" t="s">
        <v>216</v>
      </c>
      <c r="H12" s="43" t="s">
        <v>216</v>
      </c>
      <c r="I12" s="43" t="s">
        <v>216</v>
      </c>
    </row>
    <row r="13" spans="1:9" ht="40.5" customHeight="1">
      <c r="A13" s="69" t="s">
        <v>150</v>
      </c>
      <c r="B13" s="89" t="s">
        <v>332</v>
      </c>
      <c r="C13" s="348" t="s">
        <v>333</v>
      </c>
      <c r="D13" s="348" t="s">
        <v>334</v>
      </c>
      <c r="E13" s="43" t="s">
        <v>475</v>
      </c>
      <c r="F13" s="348" t="s">
        <v>341</v>
      </c>
      <c r="G13" s="43" t="s">
        <v>430</v>
      </c>
      <c r="H13" s="43" t="s">
        <v>476</v>
      </c>
      <c r="I13" s="43" t="s">
        <v>477</v>
      </c>
    </row>
    <row r="14" spans="1:9" ht="45">
      <c r="A14" s="69" t="s">
        <v>23</v>
      </c>
      <c r="B14" s="349" t="s">
        <v>335</v>
      </c>
      <c r="C14" s="350" t="s">
        <v>330</v>
      </c>
      <c r="D14" s="350" t="s">
        <v>330</v>
      </c>
      <c r="E14" s="272" t="s">
        <v>328</v>
      </c>
      <c r="F14" s="272" t="s">
        <v>217</v>
      </c>
      <c r="G14" s="272" t="s">
        <v>217</v>
      </c>
      <c r="H14" s="272" t="s">
        <v>328</v>
      </c>
      <c r="I14" s="272" t="s">
        <v>247</v>
      </c>
    </row>
    <row r="15" spans="1:9" ht="31.5">
      <c r="A15" s="69" t="s">
        <v>53</v>
      </c>
      <c r="B15" s="261" t="s">
        <v>336</v>
      </c>
      <c r="C15" s="350" t="s">
        <v>328</v>
      </c>
      <c r="D15" s="350" t="s">
        <v>247</v>
      </c>
      <c r="E15" s="272" t="s">
        <v>247</v>
      </c>
      <c r="F15" s="272" t="s">
        <v>247</v>
      </c>
      <c r="G15" s="272" t="s">
        <v>247</v>
      </c>
      <c r="H15" s="272" t="s">
        <v>247</v>
      </c>
      <c r="I15" s="272" t="s">
        <v>217</v>
      </c>
    </row>
    <row r="16" spans="1:9" ht="60">
      <c r="A16" s="69" t="s">
        <v>109</v>
      </c>
      <c r="B16" s="349" t="s">
        <v>337</v>
      </c>
      <c r="C16" s="350" t="s">
        <v>328</v>
      </c>
      <c r="D16" s="350" t="s">
        <v>247</v>
      </c>
      <c r="E16" s="272" t="s">
        <v>247</v>
      </c>
      <c r="F16" s="272" t="s">
        <v>247</v>
      </c>
      <c r="G16" s="272" t="s">
        <v>247</v>
      </c>
      <c r="H16" s="272" t="s">
        <v>247</v>
      </c>
      <c r="I16" s="272" t="s">
        <v>217</v>
      </c>
    </row>
    <row r="17" spans="1:9" ht="47.25">
      <c r="A17" s="69" t="s">
        <v>76</v>
      </c>
      <c r="B17" s="261" t="s">
        <v>338</v>
      </c>
      <c r="C17" s="350" t="s">
        <v>328</v>
      </c>
      <c r="D17" s="350" t="s">
        <v>247</v>
      </c>
      <c r="E17" s="272" t="s">
        <v>247</v>
      </c>
      <c r="F17" s="272" t="s">
        <v>247</v>
      </c>
      <c r="G17" s="272" t="s">
        <v>247</v>
      </c>
      <c r="H17" s="272" t="s">
        <v>247</v>
      </c>
      <c r="I17" s="272" t="s">
        <v>217</v>
      </c>
    </row>
    <row r="18" spans="1:9" ht="30" customHeight="1">
      <c r="A18" s="69"/>
      <c r="B18" s="49" t="s">
        <v>212</v>
      </c>
      <c r="C18" s="350" t="s">
        <v>328</v>
      </c>
      <c r="D18" s="350" t="s">
        <v>247</v>
      </c>
      <c r="E18" s="48"/>
      <c r="F18" s="43" t="s">
        <v>216</v>
      </c>
      <c r="G18" s="43" t="s">
        <v>216</v>
      </c>
      <c r="H18" s="48"/>
      <c r="I18" s="48"/>
    </row>
    <row r="19" spans="1:9" ht="15.75">
      <c r="A19" s="343"/>
      <c r="B19" s="98"/>
      <c r="C19" s="98"/>
      <c r="D19" s="98"/>
      <c r="E19" s="98"/>
      <c r="F19" s="98"/>
      <c r="G19" s="98"/>
      <c r="H19" s="98"/>
      <c r="I19" s="98"/>
    </row>
    <row r="20" spans="1:9" ht="15.75">
      <c r="A20" s="343"/>
      <c r="B20" s="98"/>
      <c r="C20" s="98"/>
      <c r="D20" s="98"/>
      <c r="E20" s="98"/>
      <c r="F20" s="98"/>
      <c r="G20" s="98"/>
      <c r="H20" s="98"/>
      <c r="I20" s="98"/>
    </row>
    <row r="21" spans="1:9" ht="15.75">
      <c r="A21" s="343"/>
      <c r="B21" s="98"/>
      <c r="C21" s="98"/>
      <c r="D21" s="98"/>
      <c r="E21" s="98"/>
      <c r="F21" s="98"/>
      <c r="G21" s="98"/>
      <c r="H21" s="98"/>
      <c r="I21" s="98"/>
    </row>
    <row r="22" spans="1:9" ht="15.75">
      <c r="A22" s="343"/>
      <c r="B22" s="98"/>
      <c r="C22" s="98"/>
      <c r="D22" s="98"/>
      <c r="E22" s="98"/>
      <c r="F22" s="98"/>
      <c r="G22" s="98"/>
      <c r="H22" s="98"/>
      <c r="I22" s="98"/>
    </row>
    <row r="23" spans="1:9" ht="15.75">
      <c r="A23" s="343"/>
      <c r="B23" s="98"/>
      <c r="C23" s="98"/>
      <c r="D23" s="98"/>
      <c r="E23" s="98"/>
      <c r="F23" s="98"/>
      <c r="G23" s="98"/>
      <c r="H23" s="98"/>
      <c r="I23" s="98"/>
    </row>
    <row r="24" spans="1:9" ht="15.75">
      <c r="A24" s="343"/>
      <c r="B24" s="98"/>
      <c r="C24" s="98"/>
      <c r="D24" s="98"/>
      <c r="E24" s="98"/>
      <c r="F24" s="98"/>
      <c r="G24" s="98"/>
      <c r="H24" s="98"/>
      <c r="I24" s="98"/>
    </row>
    <row r="25" spans="1:9" ht="15.75">
      <c r="A25" s="343"/>
      <c r="B25" s="98"/>
      <c r="C25" s="98"/>
      <c r="D25" s="98"/>
      <c r="E25" s="98"/>
      <c r="F25" s="98"/>
      <c r="G25" s="98"/>
      <c r="H25" s="98"/>
      <c r="I25" s="98"/>
    </row>
    <row r="26" spans="1:9" ht="15.75">
      <c r="A26" s="343"/>
      <c r="B26" s="98"/>
      <c r="C26" s="98"/>
      <c r="D26" s="98"/>
      <c r="E26" s="98"/>
      <c r="F26" s="98"/>
      <c r="G26" s="98"/>
      <c r="H26" s="98"/>
      <c r="I26" s="98"/>
    </row>
    <row r="27" spans="1:9" ht="15.75">
      <c r="A27" s="343"/>
      <c r="B27" s="98"/>
      <c r="C27" s="98"/>
      <c r="D27" s="98"/>
      <c r="E27" s="98"/>
      <c r="F27" s="98"/>
      <c r="G27" s="98"/>
      <c r="H27" s="98"/>
      <c r="I27" s="98"/>
    </row>
    <row r="28" spans="1:9" ht="15.75">
      <c r="A28" s="343"/>
      <c r="B28" s="98"/>
      <c r="C28" s="98"/>
      <c r="D28" s="98"/>
      <c r="E28" s="98"/>
      <c r="F28" s="98"/>
      <c r="G28" s="98"/>
      <c r="H28" s="98"/>
      <c r="I28" s="98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6">
      <selection activeCell="K12" sqref="K12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8" width="11.375" style="3" customWidth="1"/>
    <col min="9" max="16384" width="9.125" style="56" customWidth="1"/>
  </cols>
  <sheetData>
    <row r="1" spans="1:8" ht="16.5">
      <c r="A1" s="98"/>
      <c r="B1" s="96"/>
      <c r="C1" s="96"/>
      <c r="D1" s="8"/>
      <c r="G1" s="8" t="s">
        <v>248</v>
      </c>
      <c r="H1" s="8"/>
    </row>
    <row r="2" spans="1:8" ht="16.5">
      <c r="A2" s="98"/>
      <c r="B2" s="96"/>
      <c r="C2" s="96"/>
      <c r="D2" s="8"/>
      <c r="G2" s="8" t="s">
        <v>41</v>
      </c>
      <c r="H2" s="8"/>
    </row>
    <row r="3" spans="1:4" ht="16.5">
      <c r="A3" s="98"/>
      <c r="B3" s="96"/>
      <c r="C3" s="96"/>
      <c r="D3" s="280"/>
    </row>
    <row r="4" spans="1:4" ht="16.5">
      <c r="A4" s="98"/>
      <c r="B4" s="96"/>
      <c r="C4" s="96"/>
      <c r="D4" s="98"/>
    </row>
    <row r="5" spans="1:8" ht="45.75" customHeight="1">
      <c r="A5" s="470" t="s">
        <v>249</v>
      </c>
      <c r="B5" s="470"/>
      <c r="C5" s="470"/>
      <c r="D5" s="470"/>
      <c r="E5" s="470"/>
      <c r="F5" s="470"/>
      <c r="G5" s="470"/>
      <c r="H5" s="434"/>
    </row>
    <row r="6" spans="1:4" ht="16.5" customHeight="1">
      <c r="A6" s="281"/>
      <c r="B6" s="281"/>
      <c r="C6" s="281"/>
      <c r="D6" s="98"/>
    </row>
    <row r="7" spans="1:4" ht="13.5" customHeight="1">
      <c r="A7" s="98"/>
      <c r="B7" s="281"/>
      <c r="C7" s="281"/>
      <c r="D7" s="98"/>
    </row>
    <row r="8" spans="1:8" ht="34.5" customHeight="1">
      <c r="A8" s="98"/>
      <c r="B8" s="281"/>
      <c r="C8" s="281"/>
      <c r="D8" s="99"/>
      <c r="G8" s="99" t="s">
        <v>2</v>
      </c>
      <c r="H8" s="99"/>
    </row>
    <row r="9" spans="1:8" s="235" customFormat="1" ht="63" customHeight="1">
      <c r="A9" s="263" t="s">
        <v>250</v>
      </c>
      <c r="B9" s="471" t="s">
        <v>4</v>
      </c>
      <c r="C9" s="471"/>
      <c r="D9" s="17" t="s">
        <v>389</v>
      </c>
      <c r="E9" s="15" t="s">
        <v>433</v>
      </c>
      <c r="F9" s="16" t="s">
        <v>434</v>
      </c>
      <c r="G9" s="17" t="s">
        <v>435</v>
      </c>
      <c r="H9" s="17" t="s">
        <v>489</v>
      </c>
    </row>
    <row r="10" spans="1:9" s="235" customFormat="1" ht="30.75" customHeight="1">
      <c r="A10" s="43" t="s">
        <v>8</v>
      </c>
      <c r="B10" s="472" t="s">
        <v>251</v>
      </c>
      <c r="C10" s="472"/>
      <c r="D10" s="140">
        <v>30700</v>
      </c>
      <c r="E10" s="266">
        <v>20700</v>
      </c>
      <c r="F10" s="140">
        <v>20521</v>
      </c>
      <c r="G10" s="140">
        <v>16500</v>
      </c>
      <c r="H10" s="140">
        <v>16500</v>
      </c>
      <c r="I10" s="282"/>
    </row>
    <row r="11" spans="1:8" s="235" customFormat="1" ht="30.75" customHeight="1">
      <c r="A11" s="43" t="s">
        <v>10</v>
      </c>
      <c r="B11" s="473" t="s">
        <v>252</v>
      </c>
      <c r="C11" s="473"/>
      <c r="D11" s="140">
        <v>5040</v>
      </c>
      <c r="E11" s="266">
        <v>6390</v>
      </c>
      <c r="F11" s="140">
        <v>6390</v>
      </c>
      <c r="G11" s="140">
        <v>5400</v>
      </c>
      <c r="H11" s="140">
        <v>5400</v>
      </c>
    </row>
    <row r="12" spans="1:9" s="235" customFormat="1" ht="30.75" customHeight="1">
      <c r="A12" s="43" t="s">
        <v>12</v>
      </c>
      <c r="B12" s="469" t="s">
        <v>253</v>
      </c>
      <c r="C12" s="469"/>
      <c r="D12" s="140">
        <v>0</v>
      </c>
      <c r="E12" s="266">
        <v>95432</v>
      </c>
      <c r="F12" s="140">
        <v>94244</v>
      </c>
      <c r="G12" s="140">
        <v>83438</v>
      </c>
      <c r="H12" s="140">
        <v>83438</v>
      </c>
      <c r="I12" s="282"/>
    </row>
    <row r="13" spans="1:8" s="235" customFormat="1" ht="33.75" customHeight="1">
      <c r="A13" s="284" t="s">
        <v>14</v>
      </c>
      <c r="B13" s="285" t="s">
        <v>394</v>
      </c>
      <c r="C13" s="285"/>
      <c r="D13" s="286"/>
      <c r="E13" s="269">
        <v>458</v>
      </c>
      <c r="F13" s="286">
        <v>458</v>
      </c>
      <c r="G13" s="286"/>
      <c r="H13" s="286"/>
    </row>
    <row r="14" spans="1:9" s="235" customFormat="1" ht="30.75" customHeight="1">
      <c r="A14" s="283" t="s">
        <v>16</v>
      </c>
      <c r="B14" s="261" t="s">
        <v>466</v>
      </c>
      <c r="C14" s="30"/>
      <c r="D14" s="21"/>
      <c r="E14" s="266">
        <v>1700</v>
      </c>
      <c r="F14" s="21">
        <v>1700</v>
      </c>
      <c r="G14" s="21"/>
      <c r="H14" s="21"/>
      <c r="I14" s="282"/>
    </row>
    <row r="15" spans="1:9" s="235" customFormat="1" ht="30.75" customHeight="1">
      <c r="A15" s="283" t="s">
        <v>18</v>
      </c>
      <c r="B15" s="261" t="s">
        <v>464</v>
      </c>
      <c r="C15" s="30"/>
      <c r="D15" s="21"/>
      <c r="E15" s="266"/>
      <c r="F15" s="21"/>
      <c r="G15" s="21">
        <v>2050</v>
      </c>
      <c r="H15" s="21">
        <v>2050</v>
      </c>
      <c r="I15" s="282"/>
    </row>
    <row r="16" spans="1:9" s="235" customFormat="1" ht="30.75" customHeight="1">
      <c r="A16" s="283" t="s">
        <v>20</v>
      </c>
      <c r="B16" s="261" t="s">
        <v>465</v>
      </c>
      <c r="C16" s="30"/>
      <c r="D16" s="21"/>
      <c r="E16" s="266">
        <v>3850</v>
      </c>
      <c r="F16" s="21">
        <v>3850</v>
      </c>
      <c r="G16" s="21"/>
      <c r="H16" s="21"/>
      <c r="I16" s="282"/>
    </row>
    <row r="17" spans="1:9" s="235" customFormat="1" ht="30.75" customHeight="1">
      <c r="A17" s="283" t="s">
        <v>36</v>
      </c>
      <c r="B17" s="261" t="s">
        <v>352</v>
      </c>
      <c r="C17" s="30"/>
      <c r="D17" s="21"/>
      <c r="E17" s="266">
        <v>6003</v>
      </c>
      <c r="F17" s="21">
        <v>6003</v>
      </c>
      <c r="G17" s="21"/>
      <c r="H17" s="435">
        <v>2954</v>
      </c>
      <c r="I17" s="282"/>
    </row>
    <row r="18" spans="1:8" ht="30.75" customHeight="1">
      <c r="A18" s="49"/>
      <c r="B18" s="31" t="s">
        <v>212</v>
      </c>
      <c r="C18" s="31"/>
      <c r="D18" s="51">
        <f>SUM(D10:D17)</f>
        <v>35740</v>
      </c>
      <c r="E18" s="51">
        <f>SUM(E10:E17)</f>
        <v>134533</v>
      </c>
      <c r="F18" s="51">
        <f>SUM(F10:F17)</f>
        <v>133166</v>
      </c>
      <c r="G18" s="51">
        <f>SUM(G10:G17)</f>
        <v>107388</v>
      </c>
      <c r="H18" s="51">
        <f>SUM(H10:H17)</f>
        <v>110342</v>
      </c>
    </row>
    <row r="19" spans="1:4" ht="16.5">
      <c r="A19" s="98"/>
      <c r="B19" s="96"/>
      <c r="C19" s="96"/>
      <c r="D19" s="98"/>
    </row>
    <row r="20" spans="1:6" ht="16.5">
      <c r="A20" s="98"/>
      <c r="B20" s="96"/>
      <c r="C20" s="96"/>
      <c r="D20" s="98"/>
      <c r="F20" s="52"/>
    </row>
    <row r="21" spans="1:4" ht="16.5">
      <c r="A21" s="98"/>
      <c r="B21" s="96"/>
      <c r="C21" s="96"/>
      <c r="D21" s="98"/>
    </row>
    <row r="22" spans="1:4" ht="16.5">
      <c r="A22" s="98"/>
      <c r="B22" s="96"/>
      <c r="C22" s="96"/>
      <c r="D22" s="98"/>
    </row>
    <row r="23" spans="1:4" ht="16.5">
      <c r="A23" s="98"/>
      <c r="B23" s="96"/>
      <c r="C23" s="96"/>
      <c r="D23" s="98"/>
    </row>
    <row r="24" spans="1:4" ht="16.5">
      <c r="A24" s="98"/>
      <c r="B24" s="96"/>
      <c r="C24" s="96"/>
      <c r="D24" s="98"/>
    </row>
    <row r="25" spans="1:4" ht="16.5">
      <c r="A25" s="98"/>
      <c r="B25" s="96"/>
      <c r="C25" s="96"/>
      <c r="D25" s="98"/>
    </row>
    <row r="26" spans="1:4" ht="16.5">
      <c r="A26" s="98"/>
      <c r="B26" s="96"/>
      <c r="C26" s="96"/>
      <c r="D26" s="98"/>
    </row>
  </sheetData>
  <sheetProtection selectLockedCells="1" selectUnlockedCells="1"/>
  <mergeCells count="5">
    <mergeCell ref="B12:C12"/>
    <mergeCell ref="A5:G5"/>
    <mergeCell ref="B9:C9"/>
    <mergeCell ref="B10:C10"/>
    <mergeCell ref="B11:C11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5.625" style="225" customWidth="1"/>
    <col min="2" max="2" width="33.375" style="287" customWidth="1"/>
    <col min="3" max="3" width="10.625" style="225" customWidth="1"/>
    <col min="4" max="6" width="10.75390625" style="225" customWidth="1"/>
    <col min="7" max="7" width="9.125" style="225" customWidth="1"/>
    <col min="8" max="254" width="9.125" style="56" customWidth="1"/>
  </cols>
  <sheetData>
    <row r="1" spans="1:6" ht="16.5">
      <c r="A1" s="288"/>
      <c r="B1" s="289"/>
      <c r="F1" s="290" t="s">
        <v>254</v>
      </c>
    </row>
    <row r="2" spans="1:6" ht="16.5">
      <c r="A2" s="288"/>
      <c r="B2" s="289"/>
      <c r="F2" s="290" t="s">
        <v>1</v>
      </c>
    </row>
    <row r="3" spans="1:2" ht="16.5">
      <c r="A3" s="288"/>
      <c r="B3" s="289"/>
    </row>
    <row r="4" spans="1:2" ht="16.5">
      <c r="A4" s="288"/>
      <c r="B4" s="289"/>
    </row>
    <row r="5" spans="1:6" ht="40.5" customHeight="1">
      <c r="A5" s="474" t="s">
        <v>255</v>
      </c>
      <c r="B5" s="474"/>
      <c r="C5" s="474"/>
      <c r="D5" s="474"/>
      <c r="E5" s="474"/>
      <c r="F5" s="474"/>
    </row>
    <row r="6" spans="1:2" ht="34.5" customHeight="1">
      <c r="A6" s="288"/>
      <c r="B6" s="291"/>
    </row>
    <row r="7" spans="1:6" ht="16.5">
      <c r="A7" s="288"/>
      <c r="B7" s="289"/>
      <c r="F7" s="292" t="s">
        <v>2</v>
      </c>
    </row>
    <row r="8" spans="1:256" s="63" customFormat="1" ht="47.25" customHeight="1">
      <c r="A8" s="293" t="s">
        <v>250</v>
      </c>
      <c r="B8" s="294" t="s">
        <v>4</v>
      </c>
      <c r="C8" s="17" t="s">
        <v>389</v>
      </c>
      <c r="D8" s="15" t="s">
        <v>433</v>
      </c>
      <c r="E8" s="16" t="s">
        <v>440</v>
      </c>
      <c r="F8" s="17" t="s">
        <v>435</v>
      </c>
      <c r="G8" s="288"/>
      <c r="IU8" s="64"/>
      <c r="IV8" s="64"/>
    </row>
    <row r="9" spans="1:256" s="63" customFormat="1" ht="40.5" customHeight="1">
      <c r="A9" s="295" t="s">
        <v>8</v>
      </c>
      <c r="B9" s="297" t="s">
        <v>465</v>
      </c>
      <c r="C9" s="296">
        <v>0</v>
      </c>
      <c r="D9" s="296">
        <v>3150</v>
      </c>
      <c r="E9" s="298">
        <v>3150</v>
      </c>
      <c r="F9" s="296">
        <v>0</v>
      </c>
      <c r="G9" s="288"/>
      <c r="IU9" s="64"/>
      <c r="IV9" s="64"/>
    </row>
    <row r="10" spans="1:256" s="63" customFormat="1" ht="40.5" customHeight="1">
      <c r="A10" s="295" t="s">
        <v>10</v>
      </c>
      <c r="B10" s="297" t="s">
        <v>467</v>
      </c>
      <c r="C10" s="296">
        <v>0</v>
      </c>
      <c r="D10" s="296"/>
      <c r="E10" s="298">
        <v>330</v>
      </c>
      <c r="F10" s="296"/>
      <c r="G10" s="288"/>
      <c r="IU10" s="64"/>
      <c r="IV10" s="64"/>
    </row>
    <row r="11" spans="1:7" s="301" customFormat="1" ht="39.75" customHeight="1">
      <c r="A11" s="475" t="s">
        <v>212</v>
      </c>
      <c r="B11" s="475"/>
      <c r="C11" s="299">
        <v>0</v>
      </c>
      <c r="D11" s="299">
        <f>D9+D10</f>
        <v>3150</v>
      </c>
      <c r="E11" s="299">
        <f>E9+E10</f>
        <v>3480</v>
      </c>
      <c r="F11" s="299">
        <f>F9+F10</f>
        <v>0</v>
      </c>
      <c r="G11" s="300"/>
    </row>
    <row r="12" spans="1:256" s="63" customFormat="1" ht="15.75">
      <c r="A12" s="288"/>
      <c r="B12" s="302"/>
      <c r="C12" s="288"/>
      <c r="D12" s="288"/>
      <c r="E12" s="288"/>
      <c r="F12" s="288"/>
      <c r="G12" s="288"/>
      <c r="IU12" s="64"/>
      <c r="IV12" s="64"/>
    </row>
    <row r="13" spans="1:256" s="63" customFormat="1" ht="15.75">
      <c r="A13" s="288"/>
      <c r="B13" s="289"/>
      <c r="C13" s="288"/>
      <c r="D13" s="288"/>
      <c r="E13" s="288"/>
      <c r="F13" s="288"/>
      <c r="G13" s="288"/>
      <c r="IU13" s="64"/>
      <c r="IV13" s="64"/>
    </row>
    <row r="14" spans="1:256" s="63" customFormat="1" ht="15.75">
      <c r="A14" s="288"/>
      <c r="B14" s="289"/>
      <c r="C14" s="288"/>
      <c r="D14" s="288"/>
      <c r="E14" s="288"/>
      <c r="F14" s="288"/>
      <c r="G14" s="288"/>
      <c r="IU14" s="64"/>
      <c r="IV14" s="64"/>
    </row>
    <row r="15" spans="1:256" s="63" customFormat="1" ht="15.75">
      <c r="A15" s="288"/>
      <c r="B15" s="289"/>
      <c r="C15" s="288"/>
      <c r="D15" s="288"/>
      <c r="E15" s="288"/>
      <c r="F15" s="288"/>
      <c r="G15" s="288"/>
      <c r="IU15" s="64"/>
      <c r="IV15" s="64"/>
    </row>
    <row r="16" spans="1:256" s="63" customFormat="1" ht="15.75">
      <c r="A16" s="288"/>
      <c r="B16" s="289"/>
      <c r="C16" s="288"/>
      <c r="D16" s="288"/>
      <c r="E16" s="288"/>
      <c r="F16" s="288"/>
      <c r="G16" s="288"/>
      <c r="IU16" s="64"/>
      <c r="IV16" s="64"/>
    </row>
    <row r="17" spans="1:256" s="63" customFormat="1" ht="15.75">
      <c r="A17" s="288"/>
      <c r="B17" s="289"/>
      <c r="C17" s="288"/>
      <c r="D17" s="288"/>
      <c r="E17" s="288"/>
      <c r="F17" s="288"/>
      <c r="G17" s="288"/>
      <c r="IU17" s="64"/>
      <c r="IV17" s="64"/>
    </row>
    <row r="18" spans="1:256" s="63" customFormat="1" ht="15.75">
      <c r="A18" s="288"/>
      <c r="B18" s="289"/>
      <c r="C18" s="288"/>
      <c r="D18" s="288"/>
      <c r="E18" s="288"/>
      <c r="F18" s="288"/>
      <c r="G18" s="288"/>
      <c r="IU18" s="64"/>
      <c r="IV18" s="64"/>
    </row>
    <row r="19" spans="1:256" s="63" customFormat="1" ht="15.75">
      <c r="A19" s="288"/>
      <c r="B19" s="289"/>
      <c r="C19" s="288"/>
      <c r="D19" s="288"/>
      <c r="E19" s="288"/>
      <c r="F19" s="288"/>
      <c r="G19" s="288"/>
      <c r="IU19" s="64"/>
      <c r="IV19" s="64"/>
    </row>
    <row r="20" spans="1:256" s="63" customFormat="1" ht="15.75">
      <c r="A20" s="288"/>
      <c r="B20" s="289"/>
      <c r="C20" s="288"/>
      <c r="D20" s="288"/>
      <c r="E20" s="288"/>
      <c r="F20" s="288"/>
      <c r="G20" s="288"/>
      <c r="IU20" s="64"/>
      <c r="IV20" s="64"/>
    </row>
    <row r="21" spans="1:256" s="63" customFormat="1" ht="15.75">
      <c r="A21" s="288"/>
      <c r="B21" s="289"/>
      <c r="C21" s="288"/>
      <c r="D21" s="288"/>
      <c r="E21" s="288"/>
      <c r="F21" s="288"/>
      <c r="G21" s="288"/>
      <c r="IU21" s="64"/>
      <c r="IV21" s="64"/>
    </row>
    <row r="22" spans="1:256" s="63" customFormat="1" ht="15.75">
      <c r="A22" s="288"/>
      <c r="B22" s="289"/>
      <c r="C22" s="288"/>
      <c r="D22" s="288"/>
      <c r="E22" s="288"/>
      <c r="F22" s="288"/>
      <c r="G22" s="288"/>
      <c r="IU22" s="64"/>
      <c r="IV22" s="64"/>
    </row>
    <row r="23" spans="1:256" s="63" customFormat="1" ht="15.75">
      <c r="A23" s="288"/>
      <c r="B23" s="289"/>
      <c r="C23" s="288"/>
      <c r="D23" s="288"/>
      <c r="E23" s="288"/>
      <c r="F23" s="288"/>
      <c r="G23" s="288"/>
      <c r="IU23" s="64"/>
      <c r="IV23" s="64"/>
    </row>
    <row r="24" spans="1:256" s="63" customFormat="1" ht="15.75">
      <c r="A24" s="288"/>
      <c r="B24" s="289"/>
      <c r="C24" s="288"/>
      <c r="D24" s="288"/>
      <c r="E24" s="288"/>
      <c r="F24" s="288"/>
      <c r="G24" s="288"/>
      <c r="IU24" s="64"/>
      <c r="IV24" s="64"/>
    </row>
    <row r="25" spans="1:256" s="63" customFormat="1" ht="15.75">
      <c r="A25" s="288"/>
      <c r="B25" s="289"/>
      <c r="C25" s="288"/>
      <c r="D25" s="288"/>
      <c r="E25" s="288"/>
      <c r="F25" s="288"/>
      <c r="G25" s="288"/>
      <c r="IU25" s="64"/>
      <c r="IV25" s="64"/>
    </row>
    <row r="26" spans="1:256" s="63" customFormat="1" ht="15.75">
      <c r="A26" s="288"/>
      <c r="B26" s="289"/>
      <c r="C26" s="288"/>
      <c r="D26" s="288"/>
      <c r="E26" s="288"/>
      <c r="F26" s="288"/>
      <c r="G26" s="288"/>
      <c r="IU26" s="64"/>
      <c r="IV26" s="64"/>
    </row>
    <row r="27" spans="1:256" s="63" customFormat="1" ht="15.75">
      <c r="A27" s="288"/>
      <c r="B27" s="289"/>
      <c r="C27" s="288"/>
      <c r="D27" s="288"/>
      <c r="E27" s="288"/>
      <c r="F27" s="288"/>
      <c r="G27" s="288"/>
      <c r="IU27" s="64"/>
      <c r="IV27" s="64"/>
    </row>
    <row r="28" spans="1:256" s="63" customFormat="1" ht="15.75">
      <c r="A28" s="288"/>
      <c r="B28" s="289"/>
      <c r="C28" s="288"/>
      <c r="D28" s="288"/>
      <c r="E28" s="288"/>
      <c r="F28" s="288"/>
      <c r="G28" s="288"/>
      <c r="IU28" s="64"/>
      <c r="IV28" s="64"/>
    </row>
    <row r="29" spans="1:256" s="63" customFormat="1" ht="15.75">
      <c r="A29" s="288"/>
      <c r="B29" s="289"/>
      <c r="C29" s="288"/>
      <c r="D29" s="288"/>
      <c r="E29" s="288"/>
      <c r="F29" s="288"/>
      <c r="G29" s="288"/>
      <c r="IU29" s="64"/>
      <c r="IV29" s="64"/>
    </row>
    <row r="30" spans="1:256" s="63" customFormat="1" ht="15.75">
      <c r="A30" s="288"/>
      <c r="B30" s="289"/>
      <c r="C30" s="288"/>
      <c r="D30" s="288"/>
      <c r="E30" s="288"/>
      <c r="F30" s="288"/>
      <c r="G30" s="288"/>
      <c r="IU30" s="64"/>
      <c r="IV30" s="64"/>
    </row>
    <row r="31" spans="1:256" s="63" customFormat="1" ht="15.75">
      <c r="A31" s="288"/>
      <c r="B31" s="289"/>
      <c r="C31" s="288"/>
      <c r="D31" s="288"/>
      <c r="E31" s="288"/>
      <c r="F31" s="288"/>
      <c r="G31" s="288"/>
      <c r="IU31" s="64"/>
      <c r="IV31" s="64"/>
    </row>
    <row r="32" spans="1:256" s="63" customFormat="1" ht="15.75">
      <c r="A32" s="288"/>
      <c r="B32" s="289"/>
      <c r="C32" s="288"/>
      <c r="D32" s="288"/>
      <c r="E32" s="288"/>
      <c r="F32" s="288"/>
      <c r="G32" s="288"/>
      <c r="IU32" s="64"/>
      <c r="IV32" s="64"/>
    </row>
    <row r="33" spans="1:256" s="63" customFormat="1" ht="15.75">
      <c r="A33" s="288"/>
      <c r="B33" s="289"/>
      <c r="C33" s="288"/>
      <c r="D33" s="288"/>
      <c r="E33" s="288"/>
      <c r="F33" s="288"/>
      <c r="G33" s="288"/>
      <c r="IU33" s="64"/>
      <c r="IV33" s="64"/>
    </row>
    <row r="34" spans="1:256" s="63" customFormat="1" ht="15.75">
      <c r="A34" s="288"/>
      <c r="B34" s="289"/>
      <c r="C34" s="288"/>
      <c r="D34" s="288"/>
      <c r="E34" s="288"/>
      <c r="F34" s="288"/>
      <c r="G34" s="288"/>
      <c r="IU34" s="64"/>
      <c r="IV34" s="64"/>
    </row>
    <row r="35" spans="1:256" s="63" customFormat="1" ht="15.75">
      <c r="A35" s="288"/>
      <c r="B35" s="289"/>
      <c r="C35" s="288"/>
      <c r="D35" s="288"/>
      <c r="E35" s="288"/>
      <c r="F35" s="288"/>
      <c r="G35" s="288"/>
      <c r="IU35" s="64"/>
      <c r="IV35" s="64"/>
    </row>
    <row r="36" spans="1:256" s="63" customFormat="1" ht="15.75">
      <c r="A36" s="288"/>
      <c r="B36" s="289"/>
      <c r="C36" s="288"/>
      <c r="D36" s="288"/>
      <c r="E36" s="288"/>
      <c r="F36" s="288"/>
      <c r="G36" s="288"/>
      <c r="IU36" s="64"/>
      <c r="IV36" s="64"/>
    </row>
    <row r="37" spans="1:256" s="63" customFormat="1" ht="15.75">
      <c r="A37" s="288"/>
      <c r="B37" s="289"/>
      <c r="C37" s="288"/>
      <c r="D37" s="288"/>
      <c r="E37" s="288"/>
      <c r="F37" s="288"/>
      <c r="G37" s="288"/>
      <c r="IU37" s="64"/>
      <c r="IV37" s="64"/>
    </row>
    <row r="38" spans="1:256" s="63" customFormat="1" ht="15.75">
      <c r="A38" s="288"/>
      <c r="B38" s="289"/>
      <c r="C38" s="288"/>
      <c r="D38" s="288"/>
      <c r="E38" s="288"/>
      <c r="F38" s="288"/>
      <c r="G38" s="288"/>
      <c r="IU38" s="64"/>
      <c r="IV38" s="64"/>
    </row>
    <row r="39" spans="1:256" s="63" customFormat="1" ht="15.75">
      <c r="A39" s="288"/>
      <c r="B39" s="289"/>
      <c r="C39" s="288"/>
      <c r="D39" s="288"/>
      <c r="E39" s="288"/>
      <c r="F39" s="288"/>
      <c r="G39" s="288"/>
      <c r="IU39" s="64"/>
      <c r="IV39" s="64"/>
    </row>
    <row r="40" spans="1:256" s="63" customFormat="1" ht="15.75">
      <c r="A40" s="288"/>
      <c r="B40" s="289"/>
      <c r="C40" s="288"/>
      <c r="D40" s="288"/>
      <c r="E40" s="288"/>
      <c r="F40" s="288"/>
      <c r="G40" s="288"/>
      <c r="IU40" s="64"/>
      <c r="IV40" s="64"/>
    </row>
    <row r="41" spans="1:256" s="63" customFormat="1" ht="15.75">
      <c r="A41" s="288"/>
      <c r="B41" s="289"/>
      <c r="C41" s="288"/>
      <c r="D41" s="288"/>
      <c r="E41" s="288"/>
      <c r="F41" s="288"/>
      <c r="G41" s="288"/>
      <c r="IU41" s="64"/>
      <c r="IV41" s="64"/>
    </row>
    <row r="42" spans="1:256" s="63" customFormat="1" ht="15.75">
      <c r="A42" s="288"/>
      <c r="B42" s="289"/>
      <c r="C42" s="288"/>
      <c r="D42" s="288"/>
      <c r="E42" s="288"/>
      <c r="F42" s="288"/>
      <c r="G42" s="288"/>
      <c r="IU42" s="64"/>
      <c r="IV42" s="64"/>
    </row>
    <row r="43" spans="1:256" s="63" customFormat="1" ht="15.75">
      <c r="A43" s="288"/>
      <c r="B43" s="289"/>
      <c r="C43" s="288"/>
      <c r="D43" s="288"/>
      <c r="E43" s="288"/>
      <c r="F43" s="288"/>
      <c r="G43" s="288"/>
      <c r="IU43" s="64"/>
      <c r="IV43" s="64"/>
    </row>
    <row r="44" spans="1:256" s="63" customFormat="1" ht="15.75">
      <c r="A44" s="288"/>
      <c r="B44" s="289"/>
      <c r="C44" s="288"/>
      <c r="D44" s="288"/>
      <c r="E44" s="288"/>
      <c r="F44" s="288"/>
      <c r="G44" s="288"/>
      <c r="IU44" s="64"/>
      <c r="IV44" s="64"/>
    </row>
    <row r="45" spans="1:256" s="63" customFormat="1" ht="15.75">
      <c r="A45" s="288"/>
      <c r="B45" s="289"/>
      <c r="C45" s="288"/>
      <c r="D45" s="288"/>
      <c r="E45" s="288"/>
      <c r="F45" s="288"/>
      <c r="G45" s="288"/>
      <c r="IU45" s="64"/>
      <c r="IV45" s="64"/>
    </row>
    <row r="46" spans="1:256" s="63" customFormat="1" ht="15.75">
      <c r="A46" s="288"/>
      <c r="B46" s="289"/>
      <c r="C46" s="288"/>
      <c r="D46" s="288"/>
      <c r="E46" s="288"/>
      <c r="F46" s="288"/>
      <c r="G46" s="288"/>
      <c r="IU46" s="64"/>
      <c r="IV46" s="64"/>
    </row>
    <row r="47" spans="1:256" s="63" customFormat="1" ht="15.75">
      <c r="A47" s="288"/>
      <c r="B47" s="289"/>
      <c r="C47" s="288"/>
      <c r="D47" s="288"/>
      <c r="E47" s="288"/>
      <c r="F47" s="288"/>
      <c r="G47" s="288"/>
      <c r="IU47" s="64"/>
      <c r="IV47" s="64"/>
    </row>
    <row r="48" spans="1:256" s="63" customFormat="1" ht="15.75">
      <c r="A48" s="288"/>
      <c r="B48" s="289"/>
      <c r="C48" s="288"/>
      <c r="D48" s="288"/>
      <c r="E48" s="288"/>
      <c r="F48" s="288"/>
      <c r="G48" s="288"/>
      <c r="IU48" s="64"/>
      <c r="IV48" s="64"/>
    </row>
    <row r="49" spans="1:256" s="63" customFormat="1" ht="15.75">
      <c r="A49" s="288"/>
      <c r="B49" s="289"/>
      <c r="C49" s="288"/>
      <c r="D49" s="288"/>
      <c r="E49" s="288"/>
      <c r="F49" s="288"/>
      <c r="G49" s="288"/>
      <c r="IU49" s="64"/>
      <c r="IV49" s="64"/>
    </row>
    <row r="50" spans="1:256" s="63" customFormat="1" ht="15.75">
      <c r="A50" s="288"/>
      <c r="B50" s="289"/>
      <c r="C50" s="288"/>
      <c r="D50" s="288"/>
      <c r="E50" s="288"/>
      <c r="F50" s="288"/>
      <c r="G50" s="288"/>
      <c r="IU50" s="64"/>
      <c r="IV50" s="64"/>
    </row>
    <row r="51" spans="1:256" s="63" customFormat="1" ht="15.75">
      <c r="A51" s="288"/>
      <c r="B51" s="289"/>
      <c r="C51" s="288"/>
      <c r="D51" s="288"/>
      <c r="E51" s="288"/>
      <c r="F51" s="288"/>
      <c r="G51" s="288"/>
      <c r="IU51" s="64"/>
      <c r="IV51" s="64"/>
    </row>
  </sheetData>
  <sheetProtection selectLockedCells="1" selectUnlockedCells="1"/>
  <mergeCells count="2">
    <mergeCell ref="A5:F5"/>
    <mergeCell ref="A11:B11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5">
      <selection activeCell="J18" sqref="J18"/>
    </sheetView>
  </sheetViews>
  <sheetFormatPr defaultColWidth="7.875" defaultRowHeight="12.75"/>
  <cols>
    <col min="1" max="1" width="5.875" style="303" customWidth="1"/>
    <col min="2" max="2" width="45.125" style="52" customWidth="1"/>
    <col min="3" max="3" width="10.75390625" style="52" customWidth="1"/>
    <col min="4" max="5" width="10.75390625" style="81" customWidth="1"/>
    <col min="6" max="7" width="10.75390625" style="52" customWidth="1"/>
    <col min="8" max="11" width="8.375" style="81" bestFit="1" customWidth="1"/>
    <col min="12" max="251" width="7.875" style="81" customWidth="1"/>
  </cols>
  <sheetData>
    <row r="1" spans="3:7" ht="15">
      <c r="C1" s="12"/>
      <c r="F1" s="12" t="s">
        <v>256</v>
      </c>
      <c r="G1" s="12"/>
    </row>
    <row r="2" spans="3:7" ht="15">
      <c r="C2" s="12"/>
      <c r="F2" s="12" t="s">
        <v>1</v>
      </c>
      <c r="G2" s="12"/>
    </row>
    <row r="4" spans="1:7" ht="38.25" customHeight="1">
      <c r="A4" s="477" t="s">
        <v>257</v>
      </c>
      <c r="B4" s="477"/>
      <c r="C4" s="477"/>
      <c r="D4" s="477"/>
      <c r="E4" s="477"/>
      <c r="F4" s="477"/>
      <c r="G4" s="229"/>
    </row>
    <row r="5" spans="1:3" ht="21.75" customHeight="1">
      <c r="A5" s="229"/>
      <c r="B5" s="229"/>
      <c r="C5" s="257"/>
    </row>
    <row r="6" spans="2:7" ht="15.75">
      <c r="B6" s="304"/>
      <c r="C6" s="228"/>
      <c r="F6" s="228" t="s">
        <v>2</v>
      </c>
      <c r="G6" s="228"/>
    </row>
    <row r="7" spans="1:7" s="305" customFormat="1" ht="50.25" customHeight="1">
      <c r="A7" s="263" t="s">
        <v>250</v>
      </c>
      <c r="B7" s="14" t="s">
        <v>4</v>
      </c>
      <c r="C7" s="17" t="s">
        <v>389</v>
      </c>
      <c r="D7" s="15" t="s">
        <v>433</v>
      </c>
      <c r="E7" s="16" t="s">
        <v>434</v>
      </c>
      <c r="F7" s="17" t="s">
        <v>435</v>
      </c>
      <c r="G7" s="17" t="s">
        <v>489</v>
      </c>
    </row>
    <row r="8" spans="1:7" s="305" customFormat="1" ht="37.5" customHeight="1">
      <c r="A8" s="478" t="s">
        <v>258</v>
      </c>
      <c r="B8" s="478"/>
      <c r="C8" s="308"/>
      <c r="D8" s="306"/>
      <c r="E8" s="307"/>
      <c r="F8" s="308"/>
      <c r="G8" s="308"/>
    </row>
    <row r="9" spans="1:7" ht="37.5" customHeight="1">
      <c r="A9" s="309" t="s">
        <v>8</v>
      </c>
      <c r="B9" s="310" t="s">
        <v>259</v>
      </c>
      <c r="C9" s="46"/>
      <c r="D9" s="296">
        <v>3359</v>
      </c>
      <c r="E9" s="311">
        <v>3359</v>
      </c>
      <c r="F9" s="46"/>
      <c r="G9" s="46"/>
    </row>
    <row r="10" spans="1:7" ht="30" customHeight="1">
      <c r="A10" s="309" t="s">
        <v>10</v>
      </c>
      <c r="B10" s="312" t="s">
        <v>260</v>
      </c>
      <c r="C10" s="46">
        <v>3572</v>
      </c>
      <c r="D10" s="296">
        <v>3572</v>
      </c>
      <c r="E10" s="311">
        <v>3572</v>
      </c>
      <c r="F10" s="46">
        <v>4000</v>
      </c>
      <c r="G10" s="46">
        <v>4000</v>
      </c>
    </row>
    <row r="11" spans="1:7" ht="30" customHeight="1">
      <c r="A11" s="38" t="s">
        <v>143</v>
      </c>
      <c r="B11" s="313" t="s">
        <v>261</v>
      </c>
      <c r="C11" s="86">
        <v>22560</v>
      </c>
      <c r="D11" s="314"/>
      <c r="E11" s="314"/>
      <c r="F11" s="86"/>
      <c r="G11" s="86"/>
    </row>
    <row r="12" spans="1:7" ht="30" customHeight="1">
      <c r="A12" s="43" t="s">
        <v>14</v>
      </c>
      <c r="B12" s="312" t="s">
        <v>262</v>
      </c>
      <c r="C12" s="46">
        <v>154</v>
      </c>
      <c r="D12" s="296">
        <v>154</v>
      </c>
      <c r="E12" s="296">
        <v>154</v>
      </c>
      <c r="F12" s="46">
        <v>152</v>
      </c>
      <c r="G12" s="46">
        <v>152</v>
      </c>
    </row>
    <row r="13" spans="1:7" ht="33.75" customHeight="1">
      <c r="A13" s="43" t="s">
        <v>16</v>
      </c>
      <c r="B13" s="310" t="s">
        <v>468</v>
      </c>
      <c r="C13" s="46">
        <v>127826</v>
      </c>
      <c r="D13" s="296">
        <v>128111</v>
      </c>
      <c r="E13" s="296">
        <v>120910</v>
      </c>
      <c r="F13" s="46">
        <v>121527</v>
      </c>
      <c r="G13" s="436">
        <v>121957</v>
      </c>
    </row>
    <row r="14" spans="1:7" ht="33.75" customHeight="1">
      <c r="A14" s="43" t="s">
        <v>18</v>
      </c>
      <c r="B14" s="310" t="s">
        <v>307</v>
      </c>
      <c r="C14" s="46">
        <v>715</v>
      </c>
      <c r="D14" s="296">
        <v>371</v>
      </c>
      <c r="E14" s="296">
        <v>371</v>
      </c>
      <c r="F14" s="46"/>
      <c r="G14" s="46"/>
    </row>
    <row r="15" spans="1:7" ht="33.75" customHeight="1">
      <c r="A15" s="43" t="s">
        <v>20</v>
      </c>
      <c r="B15" s="310" t="s">
        <v>382</v>
      </c>
      <c r="C15" s="46">
        <v>140</v>
      </c>
      <c r="D15" s="296">
        <v>140</v>
      </c>
      <c r="E15" s="296">
        <v>140</v>
      </c>
      <c r="F15" s="46">
        <v>140</v>
      </c>
      <c r="G15" s="46">
        <v>140</v>
      </c>
    </row>
    <row r="16" spans="1:7" ht="33.75" customHeight="1">
      <c r="A16" s="43" t="s">
        <v>36</v>
      </c>
      <c r="B16" s="310" t="s">
        <v>340</v>
      </c>
      <c r="C16" s="46">
        <v>400</v>
      </c>
      <c r="D16" s="296">
        <v>400</v>
      </c>
      <c r="E16" s="296">
        <v>400</v>
      </c>
      <c r="F16" s="46">
        <v>400</v>
      </c>
      <c r="G16" s="46">
        <v>400</v>
      </c>
    </row>
    <row r="17" spans="1:7" ht="33.75" customHeight="1">
      <c r="A17" s="43" t="s">
        <v>355</v>
      </c>
      <c r="B17" s="310" t="s">
        <v>265</v>
      </c>
      <c r="C17" s="46">
        <v>300</v>
      </c>
      <c r="D17" s="296">
        <v>350</v>
      </c>
      <c r="E17" s="296">
        <v>350</v>
      </c>
      <c r="F17" s="46">
        <v>300</v>
      </c>
      <c r="G17" s="46">
        <v>300</v>
      </c>
    </row>
    <row r="18" spans="1:7" ht="33.75" customHeight="1">
      <c r="A18" s="43" t="s">
        <v>351</v>
      </c>
      <c r="B18" s="310" t="s">
        <v>469</v>
      </c>
      <c r="C18" s="46"/>
      <c r="D18" s="296">
        <v>338</v>
      </c>
      <c r="E18" s="296">
        <v>338</v>
      </c>
      <c r="F18" s="46"/>
      <c r="G18" s="46"/>
    </row>
    <row r="19" spans="1:7" ht="33.75" customHeight="1">
      <c r="A19" s="43" t="s">
        <v>463</v>
      </c>
      <c r="B19" s="310" t="s">
        <v>470</v>
      </c>
      <c r="C19" s="46"/>
      <c r="D19" s="296">
        <v>50</v>
      </c>
      <c r="E19" s="296">
        <v>50</v>
      </c>
      <c r="F19" s="46"/>
      <c r="G19" s="46"/>
    </row>
    <row r="20" spans="1:8" ht="30" customHeight="1">
      <c r="A20" s="479" t="s">
        <v>212</v>
      </c>
      <c r="B20" s="479"/>
      <c r="C20" s="34">
        <f>C9+C10+C11+C12+C13+C14+C16+C15+C17+C18</f>
        <v>155667</v>
      </c>
      <c r="D20" s="34">
        <f>SUM(D9:D19)</f>
        <v>136845</v>
      </c>
      <c r="E20" s="34">
        <f>SUM(E9:E19)</f>
        <v>129644</v>
      </c>
      <c r="F20" s="34">
        <f>SUM(F9:F18)</f>
        <v>126519</v>
      </c>
      <c r="G20" s="34">
        <f>SUM(G9:G18)</f>
        <v>126949</v>
      </c>
      <c r="H20" s="315"/>
    </row>
    <row r="21" spans="1:7" ht="30" customHeight="1">
      <c r="A21" s="480" t="s">
        <v>263</v>
      </c>
      <c r="B21" s="480"/>
      <c r="C21" s="318"/>
      <c r="D21" s="316"/>
      <c r="E21" s="317"/>
      <c r="F21" s="318"/>
      <c r="G21" s="318"/>
    </row>
    <row r="22" spans="1:7" ht="30.75" customHeight="1">
      <c r="A22" s="309" t="s">
        <v>8</v>
      </c>
      <c r="B22" s="312" t="s">
        <v>264</v>
      </c>
      <c r="C22" s="46">
        <v>310</v>
      </c>
      <c r="D22" s="296">
        <v>310</v>
      </c>
      <c r="E22" s="311">
        <v>308</v>
      </c>
      <c r="F22" s="46"/>
      <c r="G22" s="46"/>
    </row>
    <row r="23" spans="1:8" ht="30" customHeight="1">
      <c r="A23" s="309" t="s">
        <v>10</v>
      </c>
      <c r="B23" s="312" t="s">
        <v>471</v>
      </c>
      <c r="C23" s="46"/>
      <c r="D23" s="296">
        <v>250</v>
      </c>
      <c r="E23" s="296">
        <v>250</v>
      </c>
      <c r="F23" s="46">
        <v>260</v>
      </c>
      <c r="G23" s="46">
        <v>260</v>
      </c>
      <c r="H23" s="319"/>
    </row>
    <row r="24" spans="1:7" ht="30" customHeight="1">
      <c r="A24" s="309" t="s">
        <v>12</v>
      </c>
      <c r="B24" s="312" t="s">
        <v>266</v>
      </c>
      <c r="C24" s="46">
        <v>7600</v>
      </c>
      <c r="D24" s="296">
        <v>7700</v>
      </c>
      <c r="E24" s="296">
        <v>7664</v>
      </c>
      <c r="F24" s="46">
        <v>7700</v>
      </c>
      <c r="G24" s="46">
        <v>7700</v>
      </c>
    </row>
    <row r="25" spans="1:7" ht="30" customHeight="1">
      <c r="A25" s="309" t="s">
        <v>14</v>
      </c>
      <c r="B25" s="312" t="s">
        <v>395</v>
      </c>
      <c r="C25" s="46">
        <v>15000</v>
      </c>
      <c r="D25" s="296">
        <v>4441</v>
      </c>
      <c r="E25" s="296">
        <v>4064</v>
      </c>
      <c r="F25" s="46"/>
      <c r="G25" s="46"/>
    </row>
    <row r="26" spans="1:7" ht="30" customHeight="1">
      <c r="A26" s="309" t="s">
        <v>16</v>
      </c>
      <c r="B26" s="312" t="s">
        <v>267</v>
      </c>
      <c r="C26" s="46">
        <v>3000</v>
      </c>
      <c r="D26" s="296">
        <v>3450</v>
      </c>
      <c r="E26" s="296">
        <v>3450</v>
      </c>
      <c r="F26" s="46">
        <v>1500</v>
      </c>
      <c r="G26" s="436">
        <v>2400</v>
      </c>
    </row>
    <row r="27" spans="1:7" ht="30" customHeight="1">
      <c r="A27" s="309" t="s">
        <v>18</v>
      </c>
      <c r="B27" s="312" t="s">
        <v>472</v>
      </c>
      <c r="C27" s="46"/>
      <c r="D27" s="296">
        <v>8</v>
      </c>
      <c r="E27" s="296">
        <v>8</v>
      </c>
      <c r="F27" s="46"/>
      <c r="G27" s="46"/>
    </row>
    <row r="28" spans="1:7" ht="30" customHeight="1">
      <c r="A28" s="309" t="s">
        <v>20</v>
      </c>
      <c r="B28" s="312" t="s">
        <v>473</v>
      </c>
      <c r="C28" s="46"/>
      <c r="D28" s="296">
        <v>10</v>
      </c>
      <c r="E28" s="296">
        <v>10</v>
      </c>
      <c r="F28" s="46"/>
      <c r="G28" s="46"/>
    </row>
    <row r="29" spans="1:7" ht="30" customHeight="1">
      <c r="A29" s="309" t="s">
        <v>36</v>
      </c>
      <c r="B29" s="312" t="s">
        <v>474</v>
      </c>
      <c r="C29" s="46"/>
      <c r="D29" s="296">
        <v>61</v>
      </c>
      <c r="E29" s="296">
        <v>61</v>
      </c>
      <c r="F29" s="46"/>
      <c r="G29" s="46"/>
    </row>
    <row r="30" spans="1:7" s="305" customFormat="1" ht="30" customHeight="1">
      <c r="A30" s="476" t="s">
        <v>212</v>
      </c>
      <c r="B30" s="476"/>
      <c r="C30" s="320">
        <f>SUM(C22:C26)</f>
        <v>25910</v>
      </c>
      <c r="D30" s="320">
        <f>SUM(D22:D26)</f>
        <v>16151</v>
      </c>
      <c r="E30" s="320">
        <f>SUM(E22:E29)</f>
        <v>15815</v>
      </c>
      <c r="F30" s="320">
        <f>SUM(F22:F26)</f>
        <v>9460</v>
      </c>
      <c r="G30" s="320">
        <f>SUM(G22:G26)</f>
        <v>10360</v>
      </c>
    </row>
    <row r="31" spans="1:3" ht="16.5">
      <c r="A31" s="321"/>
      <c r="B31" s="96"/>
      <c r="C31" s="96"/>
    </row>
    <row r="32" spans="1:3" ht="16.5">
      <c r="A32" s="321"/>
      <c r="B32" s="96"/>
      <c r="C32" s="96"/>
    </row>
    <row r="33" spans="1:3" ht="16.5">
      <c r="A33" s="321"/>
      <c r="B33" s="96"/>
      <c r="C33" s="96"/>
    </row>
    <row r="34" spans="1:3" ht="16.5">
      <c r="A34" s="321"/>
      <c r="B34" s="96"/>
      <c r="C34" s="96"/>
    </row>
    <row r="35" spans="1:3" ht="16.5">
      <c r="A35" s="321"/>
      <c r="B35" s="96"/>
      <c r="C35" s="96"/>
    </row>
    <row r="36" spans="1:3" ht="16.5">
      <c r="A36" s="321"/>
      <c r="B36" s="96"/>
      <c r="C36" s="96"/>
    </row>
    <row r="37" spans="1:9" ht="16.5">
      <c r="A37" s="321"/>
      <c r="B37" s="96"/>
      <c r="C37" s="96"/>
      <c r="D37" s="322"/>
      <c r="E37" s="323"/>
      <c r="F37" s="82"/>
      <c r="G37" s="82"/>
      <c r="H37" s="322"/>
      <c r="I37" s="322"/>
    </row>
    <row r="38" spans="1:9" ht="16.5">
      <c r="A38" s="321"/>
      <c r="B38" s="96"/>
      <c r="C38" s="96"/>
      <c r="D38" s="322"/>
      <c r="E38" s="322"/>
      <c r="F38" s="324"/>
      <c r="G38" s="324"/>
      <c r="H38" s="322"/>
      <c r="I38" s="322"/>
    </row>
    <row r="39" spans="1:3" ht="16.5">
      <c r="A39" s="321"/>
      <c r="B39" s="96"/>
      <c r="C39" s="96"/>
    </row>
    <row r="40" spans="1:3" ht="16.5">
      <c r="A40" s="321"/>
      <c r="B40" s="96"/>
      <c r="C40" s="96"/>
    </row>
    <row r="41" spans="1:3" ht="16.5">
      <c r="A41" s="321"/>
      <c r="B41" s="96"/>
      <c r="C41" s="96"/>
    </row>
    <row r="42" spans="1:3" ht="16.5">
      <c r="A42" s="321"/>
      <c r="B42" s="96"/>
      <c r="C42" s="96"/>
    </row>
  </sheetData>
  <sheetProtection selectLockedCells="1" selectUnlockedCells="1"/>
  <mergeCells count="5">
    <mergeCell ref="A30:B30"/>
    <mergeCell ref="A4:F4"/>
    <mergeCell ref="A8:B8"/>
    <mergeCell ref="A20:B20"/>
    <mergeCell ref="A21:B21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2">
      <selection activeCell="F12" sqref="F12"/>
    </sheetView>
  </sheetViews>
  <sheetFormatPr defaultColWidth="9.00390625" defaultRowHeight="12.75"/>
  <cols>
    <col min="1" max="1" width="5.125" style="325" customWidth="1"/>
    <col min="2" max="2" width="47.125" style="326" customWidth="1"/>
    <col min="3" max="7" width="10.75390625" style="56" customWidth="1"/>
    <col min="8" max="16384" width="9.125" style="56" customWidth="1"/>
  </cols>
  <sheetData>
    <row r="1" spans="1:7" ht="16.5">
      <c r="A1" s="327"/>
      <c r="B1" s="328"/>
      <c r="C1" s="6"/>
      <c r="F1" s="6" t="s">
        <v>268</v>
      </c>
      <c r="G1" s="6"/>
    </row>
    <row r="2" spans="1:7" ht="16.5">
      <c r="A2" s="327"/>
      <c r="B2" s="328"/>
      <c r="C2" s="99"/>
      <c r="F2" s="99" t="s">
        <v>1</v>
      </c>
      <c r="G2" s="99"/>
    </row>
    <row r="3" spans="1:3" ht="16.5">
      <c r="A3" s="327"/>
      <c r="B3" s="328"/>
      <c r="C3" s="99"/>
    </row>
    <row r="4" spans="1:7" ht="39.75" customHeight="1">
      <c r="A4" s="481" t="s">
        <v>269</v>
      </c>
      <c r="B4" s="481"/>
      <c r="C4" s="481"/>
      <c r="D4" s="481"/>
      <c r="E4" s="481"/>
      <c r="F4" s="481"/>
      <c r="G4" s="329"/>
    </row>
    <row r="5" spans="1:3" ht="18" customHeight="1">
      <c r="A5" s="329"/>
      <c r="B5" s="330"/>
      <c r="C5" s="329"/>
    </row>
    <row r="6" spans="1:2" ht="16.5">
      <c r="A6" s="327"/>
      <c r="B6" s="328"/>
    </row>
    <row r="7" spans="1:7" ht="16.5">
      <c r="A7" s="327"/>
      <c r="B7" s="328"/>
      <c r="C7" s="99"/>
      <c r="F7" s="99" t="s">
        <v>2</v>
      </c>
      <c r="G7" s="99"/>
    </row>
    <row r="8" spans="1:7" s="119" customFormat="1" ht="51" customHeight="1">
      <c r="A8" s="263" t="s">
        <v>250</v>
      </c>
      <c r="B8" s="331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</row>
    <row r="9" spans="1:7" ht="19.5" customHeight="1">
      <c r="A9" s="69" t="s">
        <v>8</v>
      </c>
      <c r="B9" s="310" t="s">
        <v>270</v>
      </c>
      <c r="C9" s="296"/>
      <c r="D9" s="296"/>
      <c r="E9" s="296"/>
      <c r="F9" s="296"/>
      <c r="G9" s="296"/>
    </row>
    <row r="10" spans="1:7" ht="20.25" customHeight="1">
      <c r="A10" s="69"/>
      <c r="B10" s="310" t="s">
        <v>271</v>
      </c>
      <c r="C10" s="296"/>
      <c r="D10" s="296"/>
      <c r="E10" s="296"/>
      <c r="F10" s="296"/>
      <c r="G10" s="296"/>
    </row>
    <row r="11" spans="1:7" ht="19.5" customHeight="1">
      <c r="A11" s="69"/>
      <c r="B11" s="310" t="s">
        <v>272</v>
      </c>
      <c r="C11" s="296"/>
      <c r="D11" s="296"/>
      <c r="E11" s="296"/>
      <c r="F11" s="296"/>
      <c r="G11" s="296"/>
    </row>
    <row r="12" spans="1:7" ht="19.5" customHeight="1">
      <c r="A12" s="69"/>
      <c r="B12" s="310" t="s">
        <v>354</v>
      </c>
      <c r="C12" s="296"/>
      <c r="D12" s="296">
        <v>6003</v>
      </c>
      <c r="E12" s="296">
        <v>6003</v>
      </c>
      <c r="F12" s="296"/>
      <c r="G12" s="296">
        <v>2954</v>
      </c>
    </row>
    <row r="13" spans="1:7" ht="19.5" customHeight="1">
      <c r="A13" s="69"/>
      <c r="B13" s="312" t="s">
        <v>273</v>
      </c>
      <c r="C13" s="46"/>
      <c r="D13" s="46">
        <v>6003</v>
      </c>
      <c r="E13" s="46">
        <v>6003</v>
      </c>
      <c r="F13" s="46"/>
      <c r="G13" s="46">
        <v>2954</v>
      </c>
    </row>
    <row r="14" spans="1:7" ht="19.5" customHeight="1">
      <c r="A14" s="69" t="s">
        <v>10</v>
      </c>
      <c r="B14" s="310" t="s">
        <v>274</v>
      </c>
      <c r="C14" s="296"/>
      <c r="D14" s="296"/>
      <c r="E14" s="296"/>
      <c r="F14" s="296"/>
      <c r="G14" s="296"/>
    </row>
    <row r="15" spans="1:7" ht="18.75" customHeight="1">
      <c r="A15" s="69"/>
      <c r="B15" s="310" t="s">
        <v>275</v>
      </c>
      <c r="C15" s="296"/>
      <c r="D15" s="296"/>
      <c r="E15" s="296"/>
      <c r="F15" s="296"/>
      <c r="G15" s="296"/>
    </row>
    <row r="16" spans="1:7" ht="18.75" customHeight="1">
      <c r="A16" s="69"/>
      <c r="B16" s="310" t="s">
        <v>384</v>
      </c>
      <c r="C16" s="296"/>
      <c r="D16" s="296"/>
      <c r="E16" s="296"/>
      <c r="F16" s="296"/>
      <c r="G16" s="296"/>
    </row>
    <row r="17" spans="1:7" ht="18.75" customHeight="1">
      <c r="A17" s="69"/>
      <c r="B17" s="310" t="s">
        <v>276</v>
      </c>
      <c r="C17" s="296"/>
      <c r="D17" s="296"/>
      <c r="E17" s="296"/>
      <c r="F17" s="296"/>
      <c r="G17" s="296"/>
    </row>
    <row r="18" spans="1:7" ht="31.5" customHeight="1">
      <c r="A18" s="43" t="s">
        <v>12</v>
      </c>
      <c r="B18" s="310" t="s">
        <v>277</v>
      </c>
      <c r="C18" s="296"/>
      <c r="D18" s="296"/>
      <c r="E18" s="296"/>
      <c r="F18" s="296"/>
      <c r="G18" s="296"/>
    </row>
    <row r="19" spans="1:7" ht="19.5" customHeight="1">
      <c r="A19" s="69"/>
      <c r="B19" s="310" t="s">
        <v>278</v>
      </c>
      <c r="C19" s="296"/>
      <c r="D19" s="296"/>
      <c r="E19" s="296"/>
      <c r="F19" s="296"/>
      <c r="G19" s="296"/>
    </row>
    <row r="20" spans="1:7" ht="19.5" customHeight="1">
      <c r="A20" s="43" t="s">
        <v>14</v>
      </c>
      <c r="B20" s="312" t="s">
        <v>279</v>
      </c>
      <c r="C20" s="296"/>
      <c r="D20" s="296"/>
      <c r="E20" s="296"/>
      <c r="F20" s="296"/>
      <c r="G20" s="296"/>
    </row>
    <row r="21" spans="1:7" ht="19.5" customHeight="1">
      <c r="A21" s="69"/>
      <c r="B21" s="310" t="s">
        <v>280</v>
      </c>
      <c r="C21" s="46"/>
      <c r="D21" s="46"/>
      <c r="E21" s="46"/>
      <c r="F21" s="46"/>
      <c r="G21" s="46"/>
    </row>
    <row r="22" spans="1:7" ht="19.5" customHeight="1">
      <c r="A22" s="69" t="s">
        <v>16</v>
      </c>
      <c r="B22" s="310" t="s">
        <v>281</v>
      </c>
      <c r="C22" s="296"/>
      <c r="D22" s="296"/>
      <c r="E22" s="298"/>
      <c r="F22" s="296"/>
      <c r="G22" s="296"/>
    </row>
    <row r="23" spans="1:7" ht="19.5" customHeight="1">
      <c r="A23" s="69" t="s">
        <v>18</v>
      </c>
      <c r="B23" s="310" t="s">
        <v>282</v>
      </c>
      <c r="C23" s="296"/>
      <c r="D23" s="296"/>
      <c r="E23" s="296"/>
      <c r="F23" s="296"/>
      <c r="G23" s="296"/>
    </row>
    <row r="24" spans="1:7" ht="19.5" customHeight="1">
      <c r="A24" s="69"/>
      <c r="B24" s="312" t="s">
        <v>385</v>
      </c>
      <c r="C24" s="296"/>
      <c r="D24" s="296"/>
      <c r="E24" s="296"/>
      <c r="F24" s="296"/>
      <c r="G24" s="296"/>
    </row>
    <row r="25" spans="1:7" ht="19.5" customHeight="1">
      <c r="A25" s="69"/>
      <c r="B25" s="312" t="s">
        <v>386</v>
      </c>
      <c r="C25" s="296"/>
      <c r="D25" s="296"/>
      <c r="E25" s="296"/>
      <c r="F25" s="296"/>
      <c r="G25" s="296"/>
    </row>
    <row r="26" spans="1:7" ht="19.5" customHeight="1">
      <c r="A26" s="69"/>
      <c r="B26" s="312" t="s">
        <v>387</v>
      </c>
      <c r="C26" s="296"/>
      <c r="D26" s="296"/>
      <c r="E26" s="296"/>
      <c r="F26" s="296"/>
      <c r="G26" s="296"/>
    </row>
    <row r="27" spans="1:7" ht="19.5" customHeight="1">
      <c r="A27" s="69"/>
      <c r="B27" s="312" t="s">
        <v>397</v>
      </c>
      <c r="C27" s="296"/>
      <c r="D27" s="296"/>
      <c r="E27" s="296"/>
      <c r="F27" s="296"/>
      <c r="G27" s="296"/>
    </row>
    <row r="28" spans="1:7" ht="19.5" customHeight="1">
      <c r="A28" s="69"/>
      <c r="B28" s="312" t="s">
        <v>388</v>
      </c>
      <c r="C28" s="296">
        <v>11989</v>
      </c>
      <c r="D28" s="296">
        <v>15108</v>
      </c>
      <c r="E28" s="296">
        <v>15107</v>
      </c>
      <c r="F28" s="296">
        <v>25035</v>
      </c>
      <c r="G28" s="296">
        <v>25035</v>
      </c>
    </row>
    <row r="29" spans="1:7" ht="19.5" customHeight="1">
      <c r="A29" s="69"/>
      <c r="B29" s="312" t="s">
        <v>396</v>
      </c>
      <c r="C29" s="296"/>
      <c r="D29" s="296"/>
      <c r="E29" s="296"/>
      <c r="F29" s="296"/>
      <c r="G29" s="296"/>
    </row>
    <row r="30" spans="1:7" ht="19.5" customHeight="1">
      <c r="A30" s="69"/>
      <c r="B30" s="312" t="s">
        <v>283</v>
      </c>
      <c r="C30" s="296">
        <f>+C24+C25+C26+C28</f>
        <v>11989</v>
      </c>
      <c r="D30" s="296">
        <f>+D24+D25+D26+D28</f>
        <v>15108</v>
      </c>
      <c r="E30" s="296">
        <f>+E24+E25+E26+E28</f>
        <v>15107</v>
      </c>
      <c r="F30" s="296">
        <f>+F24+F25+F26+F28</f>
        <v>25035</v>
      </c>
      <c r="G30" s="296">
        <f>+G24+G25+G26+G28</f>
        <v>25035</v>
      </c>
    </row>
    <row r="31" spans="1:7" s="112" customFormat="1" ht="30" customHeight="1">
      <c r="A31" s="476" t="s">
        <v>284</v>
      </c>
      <c r="B31" s="476"/>
      <c r="C31" s="332">
        <f>C13+C17+C19+C21+C22+C30</f>
        <v>11989</v>
      </c>
      <c r="D31" s="332">
        <f>D13+D17+D19+D21+D22+D30</f>
        <v>21111</v>
      </c>
      <c r="E31" s="332">
        <f>E13+E17+E19+E21+E22+E30</f>
        <v>21110</v>
      </c>
      <c r="F31" s="332">
        <f>F13+F17+F19+F21+F22+F30</f>
        <v>25035</v>
      </c>
      <c r="G31" s="332">
        <f>G13+G17+G19+G21+G22+G30</f>
        <v>27989</v>
      </c>
    </row>
    <row r="32" spans="1:2" ht="16.5">
      <c r="A32" s="327"/>
      <c r="B32" s="207"/>
    </row>
    <row r="33" ht="16.5">
      <c r="B33" s="333"/>
    </row>
    <row r="34" ht="16.5">
      <c r="B34" s="333"/>
    </row>
    <row r="35" ht="16.5">
      <c r="B35" s="333"/>
    </row>
  </sheetData>
  <sheetProtection selectLockedCells="1" selectUnlockedCells="1"/>
  <mergeCells count="2">
    <mergeCell ref="A4:F4"/>
    <mergeCell ref="A31:B31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0">
      <selection activeCell="J28" sqref="J28"/>
    </sheetView>
  </sheetViews>
  <sheetFormatPr defaultColWidth="9.00390625" defaultRowHeight="12.75"/>
  <cols>
    <col min="1" max="1" width="38.75390625" style="98" customWidth="1"/>
    <col min="2" max="2" width="10.125" style="98" customWidth="1"/>
    <col min="3" max="3" width="10.875" style="98" customWidth="1"/>
    <col min="4" max="4" width="11.125" style="98" customWidth="1"/>
    <col min="5" max="5" width="10.375" style="98" customWidth="1"/>
    <col min="6" max="6" width="11.75390625" style="98" customWidth="1"/>
    <col min="7" max="7" width="9.125" style="98" customWidth="1"/>
  </cols>
  <sheetData>
    <row r="1" ht="14.25" customHeight="1">
      <c r="F1" s="99" t="s">
        <v>285</v>
      </c>
    </row>
    <row r="2" ht="12" customHeight="1">
      <c r="F2" s="99" t="s">
        <v>1</v>
      </c>
    </row>
    <row r="4" spans="1:6" ht="55.5" customHeight="1">
      <c r="A4" s="482" t="s">
        <v>353</v>
      </c>
      <c r="B4" s="482"/>
      <c r="C4" s="482"/>
      <c r="D4" s="482"/>
      <c r="E4" s="482"/>
      <c r="F4" s="482"/>
    </row>
    <row r="5" spans="1:5" ht="14.25" customHeight="1">
      <c r="A5" s="334"/>
      <c r="B5" s="335"/>
      <c r="C5" s="335"/>
      <c r="D5" s="335"/>
      <c r="E5" s="335"/>
    </row>
    <row r="7" ht="15.75">
      <c r="F7" s="99" t="s">
        <v>2</v>
      </c>
    </row>
    <row r="8" spans="1:6" ht="51" customHeight="1">
      <c r="A8" s="483" t="s">
        <v>4</v>
      </c>
      <c r="B8" s="483" t="s">
        <v>286</v>
      </c>
      <c r="C8" s="484" t="s">
        <v>287</v>
      </c>
      <c r="D8" s="485"/>
      <c r="E8" s="486"/>
      <c r="F8" s="483" t="s">
        <v>212</v>
      </c>
    </row>
    <row r="9" spans="1:6" ht="30.75" customHeight="1">
      <c r="A9" s="483"/>
      <c r="B9" s="483"/>
      <c r="C9" s="336" t="s">
        <v>288</v>
      </c>
      <c r="D9" s="336" t="s">
        <v>289</v>
      </c>
      <c r="E9" s="336" t="s">
        <v>290</v>
      </c>
      <c r="F9" s="483"/>
    </row>
    <row r="10" spans="1:6" ht="15.75">
      <c r="A10" s="47" t="s">
        <v>291</v>
      </c>
      <c r="B10" s="22">
        <v>66300</v>
      </c>
      <c r="C10" s="22">
        <v>66300</v>
      </c>
      <c r="D10" s="22">
        <v>66300</v>
      </c>
      <c r="E10" s="22">
        <v>66300</v>
      </c>
      <c r="F10" s="22">
        <f>B10+C10+D10+E10</f>
        <v>265200</v>
      </c>
    </row>
    <row r="11" spans="1:6" ht="15.75">
      <c r="A11" s="47" t="s">
        <v>292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293</v>
      </c>
      <c r="B12" s="22"/>
      <c r="C12" s="22"/>
      <c r="D12" s="22"/>
      <c r="E12" s="22"/>
      <c r="F12" s="22">
        <f t="shared" si="0"/>
        <v>0</v>
      </c>
      <c r="G12" s="98"/>
    </row>
    <row r="13" spans="1:6" ht="17.25" customHeight="1">
      <c r="A13" s="47" t="s">
        <v>294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295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296</v>
      </c>
      <c r="B15" s="22">
        <f>B10+B11+B12+B13+B14</f>
        <v>66300</v>
      </c>
      <c r="C15" s="22">
        <f>C10+C11+C12+C13+C14</f>
        <v>66300</v>
      </c>
      <c r="D15" s="22">
        <f>D10+D11+D12+D13+D14</f>
        <v>66300</v>
      </c>
      <c r="E15" s="22">
        <f>E10+E11+E12+E13+E14</f>
        <v>66300</v>
      </c>
      <c r="F15" s="22">
        <f t="shared" si="0"/>
        <v>265200</v>
      </c>
    </row>
    <row r="16" spans="1:7" s="35" customFormat="1" ht="18" customHeight="1">
      <c r="A16" s="337" t="s">
        <v>297</v>
      </c>
      <c r="B16" s="31">
        <f>B15*0.5</f>
        <v>33150</v>
      </c>
      <c r="C16" s="31">
        <f>C15*0.5</f>
        <v>33150</v>
      </c>
      <c r="D16" s="31">
        <f>D15*0.5</f>
        <v>33150</v>
      </c>
      <c r="E16" s="31">
        <f>E15*0.5</f>
        <v>33150</v>
      </c>
      <c r="F16" s="31">
        <f t="shared" si="0"/>
        <v>132600</v>
      </c>
      <c r="G16" s="260"/>
    </row>
    <row r="17" spans="1:6" ht="18" customHeight="1">
      <c r="A17" s="47" t="s">
        <v>298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299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300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8" t="s">
        <v>301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298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299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300</v>
      </c>
      <c r="B23" s="89"/>
      <c r="C23" s="89"/>
      <c r="D23" s="89"/>
      <c r="E23" s="89"/>
      <c r="F23" s="22">
        <f t="shared" si="1"/>
        <v>0</v>
      </c>
    </row>
    <row r="24" spans="1:6" ht="31.5" customHeight="1">
      <c r="A24" s="338" t="s">
        <v>302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7" t="s">
        <v>303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60"/>
    </row>
    <row r="26" spans="1:7" s="35" customFormat="1" ht="33" customHeight="1">
      <c r="A26" s="339" t="s">
        <v>304</v>
      </c>
      <c r="B26" s="31">
        <f>B16-B25</f>
        <v>33150</v>
      </c>
      <c r="C26" s="31">
        <f>C16-C25</f>
        <v>33150</v>
      </c>
      <c r="D26" s="31">
        <f>D16-D25</f>
        <v>33150</v>
      </c>
      <c r="E26" s="31">
        <f>E16-E25</f>
        <v>33150</v>
      </c>
      <c r="F26" s="31">
        <f t="shared" si="1"/>
        <v>132600</v>
      </c>
      <c r="G26" s="260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1">
      <selection activeCell="S23" sqref="S23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98"/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1"/>
      <c r="M1" s="373"/>
      <c r="N1" s="374"/>
      <c r="O1" s="374" t="s">
        <v>421</v>
      </c>
    </row>
    <row r="2" spans="1:15" ht="20.25">
      <c r="A2" s="98"/>
      <c r="B2" s="372"/>
      <c r="C2" s="373"/>
      <c r="D2" s="373"/>
      <c r="E2" s="373"/>
      <c r="F2" s="373"/>
      <c r="G2" s="373"/>
      <c r="H2" s="373"/>
      <c r="I2" s="373"/>
      <c r="J2" s="373"/>
      <c r="K2" s="373"/>
      <c r="L2" s="374"/>
      <c r="M2" s="373"/>
      <c r="N2" s="374"/>
      <c r="O2" s="374" t="s">
        <v>1</v>
      </c>
    </row>
    <row r="3" spans="1:15" ht="20.25">
      <c r="A3" s="487" t="s">
        <v>398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5" ht="15.75">
      <c r="A4" s="98"/>
      <c r="B4" s="375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76"/>
      <c r="N4" s="377"/>
      <c r="O4" s="377" t="s">
        <v>2</v>
      </c>
    </row>
    <row r="5" spans="1:15" ht="24.75" customHeight="1">
      <c r="A5" s="378" t="s">
        <v>3</v>
      </c>
      <c r="B5" s="379" t="s">
        <v>4</v>
      </c>
      <c r="C5" s="380" t="s">
        <v>399</v>
      </c>
      <c r="D5" s="380" t="s">
        <v>400</v>
      </c>
      <c r="E5" s="380" t="s">
        <v>401</v>
      </c>
      <c r="F5" s="380" t="s">
        <v>402</v>
      </c>
      <c r="G5" s="380" t="s">
        <v>403</v>
      </c>
      <c r="H5" s="380" t="s">
        <v>404</v>
      </c>
      <c r="I5" s="380" t="s">
        <v>405</v>
      </c>
      <c r="J5" s="380" t="s">
        <v>406</v>
      </c>
      <c r="K5" s="380" t="s">
        <v>407</v>
      </c>
      <c r="L5" s="380" t="s">
        <v>408</v>
      </c>
      <c r="M5" s="380" t="s">
        <v>409</v>
      </c>
      <c r="N5" s="380" t="s">
        <v>410</v>
      </c>
      <c r="O5" s="381" t="s">
        <v>411</v>
      </c>
    </row>
    <row r="6" spans="1:15" ht="15.75">
      <c r="A6" s="382"/>
      <c r="B6" s="383" t="s">
        <v>5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</row>
    <row r="7" spans="1:15" ht="12.75">
      <c r="A7" s="386" t="s">
        <v>6</v>
      </c>
      <c r="B7" s="387" t="s">
        <v>412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9"/>
    </row>
    <row r="8" spans="1:15" ht="12.75">
      <c r="A8" s="390" t="s">
        <v>8</v>
      </c>
      <c r="B8" s="391" t="s">
        <v>164</v>
      </c>
      <c r="C8" s="392">
        <v>30296</v>
      </c>
      <c r="D8" s="392">
        <v>30296</v>
      </c>
      <c r="E8" s="392">
        <v>30296</v>
      </c>
      <c r="F8" s="392">
        <v>30296</v>
      </c>
      <c r="G8" s="392">
        <v>30296</v>
      </c>
      <c r="H8" s="392">
        <v>30296</v>
      </c>
      <c r="I8" s="392">
        <v>30297</v>
      </c>
      <c r="J8" s="392">
        <v>30297</v>
      </c>
      <c r="K8" s="392">
        <v>30297</v>
      </c>
      <c r="L8" s="392">
        <v>30297</v>
      </c>
      <c r="M8" s="392">
        <v>30297</v>
      </c>
      <c r="N8" s="392">
        <v>30297</v>
      </c>
      <c r="O8" s="389">
        <f>SUM(C8:N8)</f>
        <v>363558</v>
      </c>
    </row>
    <row r="9" spans="1:15" ht="12.75">
      <c r="A9" s="390" t="s">
        <v>10</v>
      </c>
      <c r="B9" s="391" t="s">
        <v>13</v>
      </c>
      <c r="C9" s="392"/>
      <c r="D9" s="392"/>
      <c r="E9" s="392">
        <v>33150</v>
      </c>
      <c r="F9" s="392"/>
      <c r="G9" s="392"/>
      <c r="H9" s="392"/>
      <c r="I9" s="392"/>
      <c r="J9" s="392"/>
      <c r="K9" s="392">
        <v>33150</v>
      </c>
      <c r="L9" s="392"/>
      <c r="M9" s="392"/>
      <c r="N9" s="392"/>
      <c r="O9" s="389">
        <f>C9+D9+E9+F9+G9+H9+I9+J9+K9+L9+M9+N9</f>
        <v>66300</v>
      </c>
    </row>
    <row r="10" spans="1:15" ht="12.75">
      <c r="A10" s="390" t="s">
        <v>12</v>
      </c>
      <c r="B10" s="391" t="s">
        <v>15</v>
      </c>
      <c r="C10" s="392">
        <v>1193</v>
      </c>
      <c r="D10" s="392">
        <v>1193</v>
      </c>
      <c r="E10" s="392">
        <v>1193</v>
      </c>
      <c r="F10" s="392">
        <v>1193</v>
      </c>
      <c r="G10" s="392">
        <v>1193</v>
      </c>
      <c r="H10" s="392">
        <v>1193</v>
      </c>
      <c r="I10" s="392">
        <v>1193</v>
      </c>
      <c r="J10" s="392">
        <v>1194</v>
      </c>
      <c r="K10" s="392">
        <v>1194</v>
      </c>
      <c r="L10" s="392">
        <v>1194</v>
      </c>
      <c r="M10" s="392">
        <v>1194</v>
      </c>
      <c r="N10" s="392">
        <v>1194</v>
      </c>
      <c r="O10" s="389">
        <f>C10+D10+E10+F10+G10+H10+I10+J10+K10+L10+M10+N10</f>
        <v>14321</v>
      </c>
    </row>
    <row r="11" spans="1:15" ht="12.75">
      <c r="A11" s="390" t="s">
        <v>14</v>
      </c>
      <c r="B11" s="391" t="s">
        <v>82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89">
        <f>C11+D11+E11+F11+G11+H11+I11+J11+K11+L11+M11+N11</f>
        <v>0</v>
      </c>
    </row>
    <row r="12" spans="1:15" ht="12.75">
      <c r="A12" s="390"/>
      <c r="B12" s="393" t="s">
        <v>413</v>
      </c>
      <c r="C12" s="394">
        <f>SUM(C8:C11)</f>
        <v>31489</v>
      </c>
      <c r="D12" s="394">
        <f aca="true" t="shared" si="0" ref="D12:O12">SUM(D8:D11)</f>
        <v>31489</v>
      </c>
      <c r="E12" s="394">
        <f t="shared" si="0"/>
        <v>64639</v>
      </c>
      <c r="F12" s="394">
        <f t="shared" si="0"/>
        <v>31489</v>
      </c>
      <c r="G12" s="394">
        <f t="shared" si="0"/>
        <v>31489</v>
      </c>
      <c r="H12" s="394">
        <f t="shared" si="0"/>
        <v>31489</v>
      </c>
      <c r="I12" s="394">
        <f t="shared" si="0"/>
        <v>31490</v>
      </c>
      <c r="J12" s="394">
        <f t="shared" si="0"/>
        <v>31491</v>
      </c>
      <c r="K12" s="394">
        <f t="shared" si="0"/>
        <v>64641</v>
      </c>
      <c r="L12" s="394">
        <f t="shared" si="0"/>
        <v>31491</v>
      </c>
      <c r="M12" s="394">
        <f t="shared" si="0"/>
        <v>31491</v>
      </c>
      <c r="N12" s="394">
        <f t="shared" si="0"/>
        <v>31491</v>
      </c>
      <c r="O12" s="394">
        <f t="shared" si="0"/>
        <v>444179</v>
      </c>
    </row>
    <row r="13" spans="1:15" ht="12.75">
      <c r="A13" s="386" t="s">
        <v>23</v>
      </c>
      <c r="B13" s="387" t="s">
        <v>414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9"/>
    </row>
    <row r="14" spans="1:15" ht="12.75">
      <c r="A14" s="390" t="s">
        <v>8</v>
      </c>
      <c r="B14" s="391" t="s">
        <v>11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9">
        <f>C14+D14+E14+F14+G14+H14+I14+J14+K14+L14+M14+N14</f>
        <v>0</v>
      </c>
    </row>
    <row r="15" spans="1:15" ht="12.75">
      <c r="A15" s="390" t="s">
        <v>10</v>
      </c>
      <c r="B15" s="395" t="s">
        <v>17</v>
      </c>
      <c r="C15" s="396">
        <v>30</v>
      </c>
      <c r="D15" s="392">
        <v>30</v>
      </c>
      <c r="E15" s="392">
        <v>30</v>
      </c>
      <c r="F15" s="392">
        <v>30</v>
      </c>
      <c r="G15" s="392">
        <v>30</v>
      </c>
      <c r="H15" s="392">
        <v>30</v>
      </c>
      <c r="I15" s="392">
        <v>30</v>
      </c>
      <c r="J15" s="392">
        <v>30</v>
      </c>
      <c r="K15" s="392">
        <v>30</v>
      </c>
      <c r="L15" s="392">
        <v>30</v>
      </c>
      <c r="M15" s="392">
        <v>30</v>
      </c>
      <c r="N15" s="392">
        <v>30</v>
      </c>
      <c r="O15" s="389">
        <f>C15+D15+E15+F15+G15+H15+I15+J15+K15+L15+M15+N15</f>
        <v>360</v>
      </c>
    </row>
    <row r="16" spans="1:15" ht="12.75">
      <c r="A16" s="390" t="s">
        <v>12</v>
      </c>
      <c r="B16" s="391" t="s">
        <v>87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9">
        <f>C16+D16+E16+F16+G16+H16+I16+J16+K16+L16+M16+N16</f>
        <v>0</v>
      </c>
    </row>
    <row r="17" spans="1:15" ht="12.75">
      <c r="A17" s="390"/>
      <c r="B17" s="387" t="s">
        <v>415</v>
      </c>
      <c r="C17" s="394">
        <f>SUM(C14:C16)</f>
        <v>30</v>
      </c>
      <c r="D17" s="394">
        <f aca="true" t="shared" si="1" ref="D17:O17">SUM(D14:D16)</f>
        <v>30</v>
      </c>
      <c r="E17" s="394">
        <f t="shared" si="1"/>
        <v>30</v>
      </c>
      <c r="F17" s="394">
        <f t="shared" si="1"/>
        <v>30</v>
      </c>
      <c r="G17" s="394">
        <f t="shared" si="1"/>
        <v>30</v>
      </c>
      <c r="H17" s="394">
        <f t="shared" si="1"/>
        <v>30</v>
      </c>
      <c r="I17" s="394">
        <f t="shared" si="1"/>
        <v>30</v>
      </c>
      <c r="J17" s="394">
        <f t="shared" si="1"/>
        <v>30</v>
      </c>
      <c r="K17" s="394">
        <f t="shared" si="1"/>
        <v>30</v>
      </c>
      <c r="L17" s="394">
        <f t="shared" si="1"/>
        <v>30</v>
      </c>
      <c r="M17" s="394">
        <f t="shared" si="1"/>
        <v>30</v>
      </c>
      <c r="N17" s="394">
        <f t="shared" si="1"/>
        <v>30</v>
      </c>
      <c r="O17" s="394">
        <f t="shared" si="1"/>
        <v>360</v>
      </c>
    </row>
    <row r="18" spans="1:15" ht="12.75">
      <c r="A18" s="390"/>
      <c r="B18" s="393" t="s">
        <v>416</v>
      </c>
      <c r="C18" s="394">
        <f>C12+C17</f>
        <v>31519</v>
      </c>
      <c r="D18" s="394">
        <f aca="true" t="shared" si="2" ref="D18:O18">D12+D17</f>
        <v>31519</v>
      </c>
      <c r="E18" s="394">
        <f t="shared" si="2"/>
        <v>64669</v>
      </c>
      <c r="F18" s="394">
        <f t="shared" si="2"/>
        <v>31519</v>
      </c>
      <c r="G18" s="394">
        <f t="shared" si="2"/>
        <v>31519</v>
      </c>
      <c r="H18" s="394">
        <f t="shared" si="2"/>
        <v>31519</v>
      </c>
      <c r="I18" s="394">
        <f t="shared" si="2"/>
        <v>31520</v>
      </c>
      <c r="J18" s="394">
        <f t="shared" si="2"/>
        <v>31521</v>
      </c>
      <c r="K18" s="394">
        <f t="shared" si="2"/>
        <v>64671</v>
      </c>
      <c r="L18" s="394">
        <f t="shared" si="2"/>
        <v>31521</v>
      </c>
      <c r="M18" s="394">
        <f t="shared" si="2"/>
        <v>31521</v>
      </c>
      <c r="N18" s="394">
        <f t="shared" si="2"/>
        <v>31521</v>
      </c>
      <c r="O18" s="394">
        <f t="shared" si="2"/>
        <v>444539</v>
      </c>
    </row>
    <row r="19" spans="1:15" ht="12.75">
      <c r="A19" s="386" t="s">
        <v>53</v>
      </c>
      <c r="B19" s="387" t="s">
        <v>92</v>
      </c>
      <c r="C19" s="388">
        <v>51970</v>
      </c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9">
        <v>51970</v>
      </c>
    </row>
    <row r="20" spans="1:15" ht="12.75">
      <c r="A20" s="390"/>
      <c r="B20" s="393" t="s">
        <v>170</v>
      </c>
      <c r="C20" s="394">
        <f>C18+C19</f>
        <v>83489</v>
      </c>
      <c r="D20" s="394">
        <f aca="true" t="shared" si="3" ref="D20:O20">D18+D19</f>
        <v>31519</v>
      </c>
      <c r="E20" s="394">
        <f t="shared" si="3"/>
        <v>64669</v>
      </c>
      <c r="F20" s="394">
        <f t="shared" si="3"/>
        <v>31519</v>
      </c>
      <c r="G20" s="394">
        <f t="shared" si="3"/>
        <v>31519</v>
      </c>
      <c r="H20" s="394">
        <f t="shared" si="3"/>
        <v>31519</v>
      </c>
      <c r="I20" s="394">
        <f t="shared" si="3"/>
        <v>31520</v>
      </c>
      <c r="J20" s="394">
        <f t="shared" si="3"/>
        <v>31521</v>
      </c>
      <c r="K20" s="394">
        <f t="shared" si="3"/>
        <v>64671</v>
      </c>
      <c r="L20" s="394">
        <f t="shared" si="3"/>
        <v>31521</v>
      </c>
      <c r="M20" s="394">
        <f t="shared" si="3"/>
        <v>31521</v>
      </c>
      <c r="N20" s="394">
        <f t="shared" si="3"/>
        <v>31521</v>
      </c>
      <c r="O20" s="394">
        <f t="shared" si="3"/>
        <v>496509</v>
      </c>
    </row>
    <row r="21" spans="1:15" ht="12.75">
      <c r="A21" s="390"/>
      <c r="B21" s="397" t="s">
        <v>26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89"/>
    </row>
    <row r="22" spans="1:15" ht="12.75">
      <c r="A22" s="386" t="s">
        <v>6</v>
      </c>
      <c r="B22" s="397" t="s">
        <v>172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89"/>
    </row>
    <row r="23" spans="1:15" ht="12.75">
      <c r="A23" s="390" t="s">
        <v>8</v>
      </c>
      <c r="B23" s="399" t="s">
        <v>417</v>
      </c>
      <c r="C23" s="398">
        <v>11275</v>
      </c>
      <c r="D23" s="398">
        <v>11275</v>
      </c>
      <c r="E23" s="398">
        <v>11275</v>
      </c>
      <c r="F23" s="398">
        <v>11275</v>
      </c>
      <c r="G23" s="398">
        <v>11275</v>
      </c>
      <c r="H23" s="398">
        <v>11275</v>
      </c>
      <c r="I23" s="398">
        <v>11275</v>
      </c>
      <c r="J23" s="398">
        <v>11275</v>
      </c>
      <c r="K23" s="398">
        <v>11275</v>
      </c>
      <c r="L23" s="398">
        <v>11276</v>
      </c>
      <c r="M23" s="398">
        <v>11276</v>
      </c>
      <c r="N23" s="398">
        <v>11276</v>
      </c>
      <c r="O23" s="389">
        <f>C23+D23+E23+F23+G23+H23+I23+J23+K23+L23+M23+N23</f>
        <v>135303</v>
      </c>
    </row>
    <row r="24" spans="1:15" ht="12.75">
      <c r="A24" s="390" t="s">
        <v>10</v>
      </c>
      <c r="B24" s="399" t="s">
        <v>418</v>
      </c>
      <c r="C24" s="398">
        <v>1961</v>
      </c>
      <c r="D24" s="398">
        <v>1961</v>
      </c>
      <c r="E24" s="398">
        <v>1961</v>
      </c>
      <c r="F24" s="398">
        <v>1961</v>
      </c>
      <c r="G24" s="398">
        <v>1961</v>
      </c>
      <c r="H24" s="398">
        <v>1961</v>
      </c>
      <c r="I24" s="398">
        <v>1961</v>
      </c>
      <c r="J24" s="398">
        <v>1961</v>
      </c>
      <c r="K24" s="398">
        <v>1961</v>
      </c>
      <c r="L24" s="398">
        <v>1961</v>
      </c>
      <c r="M24" s="398">
        <v>1962</v>
      </c>
      <c r="N24" s="398">
        <v>1962</v>
      </c>
      <c r="O24" s="389">
        <f>C24+D24+E24+F24+G24+H24+I24+J24+K24+L24+M24+N24</f>
        <v>23534</v>
      </c>
    </row>
    <row r="25" spans="1:15" ht="12.75">
      <c r="A25" s="390" t="s">
        <v>12</v>
      </c>
      <c r="B25" s="399" t="s">
        <v>30</v>
      </c>
      <c r="C25" s="398">
        <v>11119</v>
      </c>
      <c r="D25" s="398">
        <v>11119</v>
      </c>
      <c r="E25" s="398">
        <v>11119</v>
      </c>
      <c r="F25" s="398">
        <v>11119</v>
      </c>
      <c r="G25" s="398">
        <v>11119</v>
      </c>
      <c r="H25" s="398">
        <v>11119</v>
      </c>
      <c r="I25" s="398">
        <v>11119</v>
      </c>
      <c r="J25" s="398">
        <v>11119</v>
      </c>
      <c r="K25" s="398">
        <v>11119</v>
      </c>
      <c r="L25" s="398">
        <v>11119</v>
      </c>
      <c r="M25" s="398">
        <v>11119</v>
      </c>
      <c r="N25" s="398">
        <v>11119</v>
      </c>
      <c r="O25" s="389">
        <f>C25+D25+E25+F25+G25+H25+I25+J25+K25+L25+M25+N25</f>
        <v>133428</v>
      </c>
    </row>
    <row r="26" spans="1:15" ht="12.75">
      <c r="A26" s="390" t="s">
        <v>14</v>
      </c>
      <c r="B26" s="399" t="s">
        <v>31</v>
      </c>
      <c r="C26" s="398">
        <v>2086</v>
      </c>
      <c r="D26" s="398">
        <v>2086</v>
      </c>
      <c r="E26" s="398">
        <v>2086</v>
      </c>
      <c r="F26" s="398">
        <v>2086</v>
      </c>
      <c r="G26" s="398">
        <v>2086</v>
      </c>
      <c r="H26" s="398">
        <v>2086</v>
      </c>
      <c r="I26" s="398">
        <v>2086</v>
      </c>
      <c r="J26" s="398">
        <v>2086</v>
      </c>
      <c r="K26" s="398">
        <v>2086</v>
      </c>
      <c r="L26" s="398">
        <v>2087</v>
      </c>
      <c r="M26" s="398">
        <v>2087</v>
      </c>
      <c r="N26" s="398">
        <v>2087</v>
      </c>
      <c r="O26" s="389">
        <f>C26+D26+E26+F26+G26+H26+I26+J26+K26+L26+M26+N26</f>
        <v>25035</v>
      </c>
    </row>
    <row r="27" spans="1:15" ht="12.75">
      <c r="A27" s="390" t="s">
        <v>16</v>
      </c>
      <c r="B27" s="399" t="s">
        <v>32</v>
      </c>
      <c r="C27" s="398">
        <v>11376</v>
      </c>
      <c r="D27" s="398">
        <v>11376</v>
      </c>
      <c r="E27" s="398">
        <v>11376</v>
      </c>
      <c r="F27" s="398">
        <v>11376</v>
      </c>
      <c r="G27" s="398">
        <v>11376</v>
      </c>
      <c r="H27" s="398">
        <v>11376</v>
      </c>
      <c r="I27" s="398">
        <v>11376</v>
      </c>
      <c r="J27" s="398">
        <v>11377</v>
      </c>
      <c r="K27" s="398">
        <v>11377</v>
      </c>
      <c r="L27" s="398">
        <v>11377</v>
      </c>
      <c r="M27" s="398">
        <v>11377</v>
      </c>
      <c r="N27" s="398">
        <v>11377</v>
      </c>
      <c r="O27" s="389">
        <f>C27+D27+E27+F27+G27+H27+I27+J27+K27+L27+M27+N27</f>
        <v>136517</v>
      </c>
    </row>
    <row r="28" spans="1:15" ht="12.75">
      <c r="A28" s="390"/>
      <c r="B28" s="397" t="s">
        <v>152</v>
      </c>
      <c r="C28" s="400">
        <f>C23+C24+C25+C26+C27</f>
        <v>37817</v>
      </c>
      <c r="D28" s="400">
        <f aca="true" t="shared" si="4" ref="D28:O28">D23+D24+D25+D26+D27</f>
        <v>37817</v>
      </c>
      <c r="E28" s="400">
        <f t="shared" si="4"/>
        <v>37817</v>
      </c>
      <c r="F28" s="400">
        <f t="shared" si="4"/>
        <v>37817</v>
      </c>
      <c r="G28" s="400">
        <f t="shared" si="4"/>
        <v>37817</v>
      </c>
      <c r="H28" s="400">
        <f t="shared" si="4"/>
        <v>37817</v>
      </c>
      <c r="I28" s="400">
        <f t="shared" si="4"/>
        <v>37817</v>
      </c>
      <c r="J28" s="400">
        <f t="shared" si="4"/>
        <v>37818</v>
      </c>
      <c r="K28" s="400">
        <f t="shared" si="4"/>
        <v>37818</v>
      </c>
      <c r="L28" s="400">
        <f t="shared" si="4"/>
        <v>37820</v>
      </c>
      <c r="M28" s="400">
        <f t="shared" si="4"/>
        <v>37821</v>
      </c>
      <c r="N28" s="400">
        <f t="shared" si="4"/>
        <v>37821</v>
      </c>
      <c r="O28" s="400">
        <f t="shared" si="4"/>
        <v>453817</v>
      </c>
    </row>
    <row r="29" spans="1:15" ht="12.75">
      <c r="A29" s="386" t="s">
        <v>23</v>
      </c>
      <c r="B29" s="397" t="s">
        <v>176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89"/>
    </row>
    <row r="30" spans="1:15" ht="12.75">
      <c r="A30" s="401" t="s">
        <v>8</v>
      </c>
      <c r="B30" s="399" t="s">
        <v>34</v>
      </c>
      <c r="C30" s="398"/>
      <c r="D30" s="398"/>
      <c r="E30" s="398"/>
      <c r="F30" s="398"/>
      <c r="G30" s="398">
        <v>3000</v>
      </c>
      <c r="H30" s="398"/>
      <c r="I30" s="398"/>
      <c r="J30" s="398"/>
      <c r="K30" s="398"/>
      <c r="L30" s="398"/>
      <c r="M30" s="398">
        <v>510</v>
      </c>
      <c r="N30" s="398"/>
      <c r="O30" s="389">
        <f>C30+D30+E30+F30+G30+H30+I30+J30+K30+L30+M30+N30</f>
        <v>3510</v>
      </c>
    </row>
    <row r="31" spans="1:15" ht="12.75">
      <c r="A31" s="401" t="s">
        <v>10</v>
      </c>
      <c r="B31" s="399" t="s">
        <v>35</v>
      </c>
      <c r="C31" s="398"/>
      <c r="D31" s="398"/>
      <c r="E31" s="398">
        <v>30239</v>
      </c>
      <c r="F31" s="398"/>
      <c r="G31" s="398"/>
      <c r="H31" s="398"/>
      <c r="I31" s="398"/>
      <c r="J31" s="398"/>
      <c r="K31" s="398"/>
      <c r="L31" s="398"/>
      <c r="M31" s="398"/>
      <c r="N31" s="398"/>
      <c r="O31" s="389">
        <f>C31+D31+E31+F31+G31+H31+I31+J31+K31+L31+M31+N31</f>
        <v>30239</v>
      </c>
    </row>
    <row r="32" spans="1:15" ht="12.75">
      <c r="A32" s="401" t="s">
        <v>12</v>
      </c>
      <c r="B32" s="399" t="s">
        <v>37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89">
        <f>C32+D32+E32+F32+G32+H32+I32+J32+K32+L32+M32+N32</f>
        <v>0</v>
      </c>
    </row>
    <row r="33" spans="1:15" ht="12.75">
      <c r="A33" s="390"/>
      <c r="B33" s="397" t="s">
        <v>419</v>
      </c>
      <c r="C33" s="400">
        <f>C31+C32+C30</f>
        <v>0</v>
      </c>
      <c r="D33" s="400">
        <f aca="true" t="shared" si="5" ref="D33:O33">D31+D32+D30</f>
        <v>0</v>
      </c>
      <c r="E33" s="400">
        <f t="shared" si="5"/>
        <v>30239</v>
      </c>
      <c r="F33" s="400">
        <f t="shared" si="5"/>
        <v>0</v>
      </c>
      <c r="G33" s="400">
        <f t="shared" si="5"/>
        <v>3000</v>
      </c>
      <c r="H33" s="400">
        <f t="shared" si="5"/>
        <v>0</v>
      </c>
      <c r="I33" s="400">
        <f t="shared" si="5"/>
        <v>0</v>
      </c>
      <c r="J33" s="400">
        <f t="shared" si="5"/>
        <v>0</v>
      </c>
      <c r="K33" s="400">
        <f t="shared" si="5"/>
        <v>0</v>
      </c>
      <c r="L33" s="400">
        <f t="shared" si="5"/>
        <v>0</v>
      </c>
      <c r="M33" s="400">
        <f t="shared" si="5"/>
        <v>510</v>
      </c>
      <c r="N33" s="400">
        <f t="shared" si="5"/>
        <v>0</v>
      </c>
      <c r="O33" s="400">
        <f t="shared" si="5"/>
        <v>33749</v>
      </c>
    </row>
    <row r="34" spans="1:15" ht="12.75">
      <c r="A34" s="386" t="s">
        <v>53</v>
      </c>
      <c r="B34" s="397" t="s">
        <v>39</v>
      </c>
      <c r="C34" s="398">
        <v>8943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89">
        <v>8943</v>
      </c>
    </row>
    <row r="35" spans="1:15" ht="15.75">
      <c r="A35" s="402"/>
      <c r="B35" s="397" t="s">
        <v>420</v>
      </c>
      <c r="C35" s="400">
        <f>C28+C33+C34</f>
        <v>46760</v>
      </c>
      <c r="D35" s="400">
        <f aca="true" t="shared" si="6" ref="D35:O35">D28+D33+D34</f>
        <v>37817</v>
      </c>
      <c r="E35" s="400">
        <f t="shared" si="6"/>
        <v>68056</v>
      </c>
      <c r="F35" s="400">
        <f t="shared" si="6"/>
        <v>37817</v>
      </c>
      <c r="G35" s="400">
        <f t="shared" si="6"/>
        <v>40817</v>
      </c>
      <c r="H35" s="400">
        <f t="shared" si="6"/>
        <v>37817</v>
      </c>
      <c r="I35" s="400">
        <f t="shared" si="6"/>
        <v>37817</v>
      </c>
      <c r="J35" s="400">
        <f t="shared" si="6"/>
        <v>37818</v>
      </c>
      <c r="K35" s="400">
        <f t="shared" si="6"/>
        <v>37818</v>
      </c>
      <c r="L35" s="400">
        <f t="shared" si="6"/>
        <v>37820</v>
      </c>
      <c r="M35" s="400">
        <f t="shared" si="6"/>
        <v>38331</v>
      </c>
      <c r="N35" s="400">
        <f t="shared" si="6"/>
        <v>37821</v>
      </c>
      <c r="O35" s="400">
        <f t="shared" si="6"/>
        <v>496509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A55">
      <selection activeCell="G61" sqref="G61"/>
    </sheetView>
  </sheetViews>
  <sheetFormatPr defaultColWidth="7.875" defaultRowHeight="12.75"/>
  <cols>
    <col min="1" max="1" width="5.00390625" style="53" customWidth="1"/>
    <col min="2" max="2" width="43.00390625" style="54" customWidth="1"/>
    <col min="3" max="5" width="11.375" style="55" customWidth="1"/>
    <col min="6" max="7" width="11.375" style="3" customWidth="1"/>
    <col min="8" max="8" width="12.875" style="56" customWidth="1"/>
    <col min="9" max="9" width="8.375" style="56" customWidth="1"/>
    <col min="10" max="10" width="8.375" style="56" bestFit="1" customWidth="1"/>
    <col min="11" max="249" width="7.875" style="56" customWidth="1"/>
  </cols>
  <sheetData>
    <row r="2" spans="2:7" ht="15.75">
      <c r="B2" s="57"/>
      <c r="E2" s="58"/>
      <c r="F2" s="58"/>
      <c r="G2" s="58"/>
    </row>
    <row r="3" spans="2:7" ht="12" customHeight="1">
      <c r="B3" s="57"/>
      <c r="E3" s="7"/>
      <c r="F3" s="7"/>
      <c r="G3" s="7"/>
    </row>
    <row r="4" spans="1:7" ht="22.5" customHeight="1">
      <c r="A4" s="451" t="s">
        <v>436</v>
      </c>
      <c r="B4" s="451"/>
      <c r="C4" s="451"/>
      <c r="D4" s="451"/>
      <c r="E4" s="451"/>
      <c r="F4" s="451"/>
      <c r="G4" s="428"/>
    </row>
    <row r="5" ht="21.75" customHeight="1">
      <c r="B5" s="60"/>
    </row>
    <row r="6" spans="2:7" ht="12.75" customHeight="1">
      <c r="B6" s="61"/>
      <c r="E6" s="7"/>
      <c r="F6" s="7" t="s">
        <v>2</v>
      </c>
      <c r="G6" s="7"/>
    </row>
    <row r="7" spans="1:256" s="63" customFormat="1" ht="47.25" customHeight="1">
      <c r="A7" s="13" t="s">
        <v>3</v>
      </c>
      <c r="B7" s="62" t="s">
        <v>4</v>
      </c>
      <c r="C7" s="17" t="s">
        <v>389</v>
      </c>
      <c r="D7" s="15" t="s">
        <v>433</v>
      </c>
      <c r="E7" s="16" t="s">
        <v>434</v>
      </c>
      <c r="F7" s="17" t="s">
        <v>435</v>
      </c>
      <c r="G7" s="17" t="s">
        <v>489</v>
      </c>
      <c r="IP7" s="64"/>
      <c r="IQ7" s="64"/>
      <c r="IR7" s="64"/>
      <c r="IS7" s="64"/>
      <c r="IT7" s="64"/>
      <c r="IU7" s="64"/>
      <c r="IV7" s="64"/>
    </row>
    <row r="8" spans="1:7" ht="17.25" customHeight="1">
      <c r="A8" s="48" t="s">
        <v>6</v>
      </c>
      <c r="B8" s="65" t="s">
        <v>9</v>
      </c>
      <c r="C8" s="22"/>
      <c r="D8" s="46"/>
      <c r="E8" s="22"/>
      <c r="F8" s="22"/>
      <c r="G8" s="22"/>
    </row>
    <row r="9" spans="1:7" ht="17.25" customHeight="1">
      <c r="A9" s="43" t="s">
        <v>8</v>
      </c>
      <c r="B9" s="66" t="s">
        <v>42</v>
      </c>
      <c r="C9" s="22"/>
      <c r="D9" s="46"/>
      <c r="E9" s="22"/>
      <c r="F9" s="22"/>
      <c r="G9" s="22"/>
    </row>
    <row r="10" spans="1:7" ht="17.25" customHeight="1">
      <c r="A10" s="43"/>
      <c r="B10" s="67" t="s">
        <v>43</v>
      </c>
      <c r="C10" s="22">
        <v>81073</v>
      </c>
      <c r="D10" s="46">
        <v>81386</v>
      </c>
      <c r="E10" s="22">
        <v>81386</v>
      </c>
      <c r="F10" s="22">
        <v>78795</v>
      </c>
      <c r="G10" s="22">
        <v>78795</v>
      </c>
    </row>
    <row r="11" spans="1:10" ht="17.25" customHeight="1">
      <c r="A11" s="43"/>
      <c r="B11" s="67" t="s">
        <v>44</v>
      </c>
      <c r="C11" s="22">
        <v>102404</v>
      </c>
      <c r="D11" s="46">
        <v>100292</v>
      </c>
      <c r="E11" s="22">
        <v>100292</v>
      </c>
      <c r="F11" s="22">
        <v>93212</v>
      </c>
      <c r="G11" s="22">
        <v>93212</v>
      </c>
      <c r="J11" s="68"/>
    </row>
    <row r="12" spans="1:7" ht="17.25" customHeight="1">
      <c r="A12" s="43"/>
      <c r="B12" s="67" t="s">
        <v>45</v>
      </c>
      <c r="C12" s="22">
        <v>78503</v>
      </c>
      <c r="D12" s="22">
        <v>79596</v>
      </c>
      <c r="E12" s="22">
        <v>79596</v>
      </c>
      <c r="F12" s="22">
        <v>80701</v>
      </c>
      <c r="G12" s="438">
        <v>80945</v>
      </c>
    </row>
    <row r="13" spans="1:7" ht="17.25" customHeight="1">
      <c r="A13" s="43"/>
      <c r="B13" s="67" t="s">
        <v>46</v>
      </c>
      <c r="C13" s="22">
        <v>3509</v>
      </c>
      <c r="D13" s="46">
        <v>3509</v>
      </c>
      <c r="E13" s="22">
        <v>3509</v>
      </c>
      <c r="F13" s="22">
        <v>3462</v>
      </c>
      <c r="G13" s="22">
        <v>3462</v>
      </c>
    </row>
    <row r="14" spans="1:7" ht="17.25" customHeight="1">
      <c r="A14" s="43"/>
      <c r="B14" s="67" t="s">
        <v>343</v>
      </c>
      <c r="C14" s="22">
        <v>0</v>
      </c>
      <c r="D14" s="46">
        <v>7143</v>
      </c>
      <c r="E14" s="22">
        <v>7143</v>
      </c>
      <c r="F14" s="22">
        <v>0</v>
      </c>
      <c r="G14" s="438">
        <v>2371</v>
      </c>
    </row>
    <row r="15" spans="1:7" ht="17.25" customHeight="1">
      <c r="A15" s="69" t="s">
        <v>10</v>
      </c>
      <c r="B15" s="67" t="s">
        <v>47</v>
      </c>
      <c r="C15" s="22">
        <v>35740</v>
      </c>
      <c r="D15" s="46">
        <v>134533</v>
      </c>
      <c r="E15" s="22">
        <v>133166</v>
      </c>
      <c r="F15" s="22">
        <v>107388</v>
      </c>
      <c r="G15" s="438">
        <v>122992</v>
      </c>
    </row>
    <row r="16" spans="1:256" s="71" customFormat="1" ht="17.25" customHeight="1">
      <c r="A16" s="70"/>
      <c r="B16" s="65" t="s">
        <v>48</v>
      </c>
      <c r="C16" s="31">
        <f>C10+C11+C12+C13+C14+C15</f>
        <v>301229</v>
      </c>
      <c r="D16" s="31">
        <f>D10+D11+D12+D13+D14+D15</f>
        <v>406459</v>
      </c>
      <c r="E16" s="31">
        <f>E10+E11+E12+E13+E14+E15</f>
        <v>405092</v>
      </c>
      <c r="F16" s="31">
        <f>F10+F11+F12+F13+F14+F15</f>
        <v>363558</v>
      </c>
      <c r="G16" s="31">
        <f>G10+G11+G12+G13+G14+G15</f>
        <v>381777</v>
      </c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23</v>
      </c>
      <c r="B17" s="65" t="s">
        <v>49</v>
      </c>
      <c r="C17" s="31"/>
      <c r="D17" s="51"/>
      <c r="E17" s="31"/>
      <c r="F17" s="31"/>
      <c r="G17" s="31"/>
      <c r="IP17" s="35"/>
      <c r="IQ17" s="35"/>
      <c r="IR17" s="35"/>
      <c r="IS17" s="35"/>
      <c r="IT17" s="35"/>
      <c r="IU17" s="35"/>
      <c r="IV17" s="35"/>
    </row>
    <row r="18" spans="1:7" ht="17.25" customHeight="1">
      <c r="A18" s="43" t="s">
        <v>8</v>
      </c>
      <c r="B18" s="67" t="s">
        <v>50</v>
      </c>
      <c r="C18" s="74"/>
      <c r="D18" s="74">
        <v>29925</v>
      </c>
      <c r="E18" s="74">
        <v>29925</v>
      </c>
      <c r="F18" s="74"/>
      <c r="G18" s="74"/>
    </row>
    <row r="19" spans="1:7" ht="17.25" customHeight="1">
      <c r="A19" s="43" t="s">
        <v>10</v>
      </c>
      <c r="B19" s="67" t="s">
        <v>51</v>
      </c>
      <c r="C19" s="74"/>
      <c r="D19" s="74">
        <v>3150</v>
      </c>
      <c r="E19" s="74">
        <v>3480</v>
      </c>
      <c r="F19" s="74"/>
      <c r="G19" s="74"/>
    </row>
    <row r="20" spans="1:256" s="73" customFormat="1" ht="17.25" customHeight="1">
      <c r="A20" s="48"/>
      <c r="B20" s="65" t="s">
        <v>52</v>
      </c>
      <c r="C20" s="75">
        <f>C18+C19</f>
        <v>0</v>
      </c>
      <c r="D20" s="75">
        <f>D18+D19</f>
        <v>33075</v>
      </c>
      <c r="E20" s="75">
        <f>E18+E19</f>
        <v>33405</v>
      </c>
      <c r="F20" s="75">
        <f>F18+F19</f>
        <v>0</v>
      </c>
      <c r="G20" s="75">
        <f>G18+G19</f>
        <v>0</v>
      </c>
      <c r="IP20" s="35"/>
      <c r="IQ20" s="35"/>
      <c r="IR20" s="35"/>
      <c r="IS20" s="35"/>
      <c r="IT20" s="35"/>
      <c r="IU20" s="35"/>
      <c r="IV20" s="35"/>
    </row>
    <row r="21" spans="1:7" ht="17.25" customHeight="1">
      <c r="A21" s="48" t="s">
        <v>53</v>
      </c>
      <c r="B21" s="65" t="s">
        <v>13</v>
      </c>
      <c r="C21" s="22"/>
      <c r="D21" s="46"/>
      <c r="E21" s="22"/>
      <c r="F21" s="22"/>
      <c r="G21" s="22"/>
    </row>
    <row r="22" spans="1:7" ht="17.25" customHeight="1">
      <c r="A22" s="43" t="s">
        <v>8</v>
      </c>
      <c r="B22" s="67" t="s">
        <v>54</v>
      </c>
      <c r="C22" s="22"/>
      <c r="D22" s="46"/>
      <c r="E22" s="22"/>
      <c r="F22" s="22"/>
      <c r="G22" s="22"/>
    </row>
    <row r="23" spans="1:7" ht="17.25" customHeight="1">
      <c r="A23" s="43" t="s">
        <v>10</v>
      </c>
      <c r="B23" s="67" t="s">
        <v>55</v>
      </c>
      <c r="C23" s="76"/>
      <c r="D23" s="46"/>
      <c r="E23" s="46"/>
      <c r="F23" s="76"/>
      <c r="G23" s="76"/>
    </row>
    <row r="24" spans="1:7" ht="17.25" customHeight="1">
      <c r="A24" s="43" t="s">
        <v>12</v>
      </c>
      <c r="B24" s="67" t="s">
        <v>56</v>
      </c>
      <c r="C24" s="76"/>
      <c r="D24" s="46"/>
      <c r="E24" s="46"/>
      <c r="F24" s="76"/>
      <c r="G24" s="76"/>
    </row>
    <row r="25" spans="1:7" ht="17.25" customHeight="1">
      <c r="A25" s="43" t="s">
        <v>14</v>
      </c>
      <c r="B25" s="67" t="s">
        <v>57</v>
      </c>
      <c r="C25" s="22">
        <v>21900</v>
      </c>
      <c r="D25" s="22">
        <v>21900</v>
      </c>
      <c r="E25" s="22">
        <v>22768</v>
      </c>
      <c r="F25" s="22">
        <v>21900</v>
      </c>
      <c r="G25" s="22">
        <v>21900</v>
      </c>
    </row>
    <row r="26" spans="1:7" ht="17.25" customHeight="1">
      <c r="A26" s="43"/>
      <c r="B26" s="67" t="s">
        <v>58</v>
      </c>
      <c r="C26" s="22">
        <v>4900</v>
      </c>
      <c r="D26" s="46">
        <v>4900</v>
      </c>
      <c r="E26" s="46">
        <v>5542</v>
      </c>
      <c r="F26" s="22">
        <v>4900</v>
      </c>
      <c r="G26" s="22">
        <v>4900</v>
      </c>
    </row>
    <row r="27" spans="1:7" ht="17.25" customHeight="1">
      <c r="A27" s="43"/>
      <c r="B27" s="67" t="s">
        <v>59</v>
      </c>
      <c r="C27" s="22">
        <v>17000</v>
      </c>
      <c r="D27" s="46">
        <v>17000</v>
      </c>
      <c r="E27" s="46">
        <v>17226</v>
      </c>
      <c r="F27" s="22">
        <v>17000</v>
      </c>
      <c r="G27" s="22">
        <v>17000</v>
      </c>
    </row>
    <row r="28" spans="1:7" ht="17.25" customHeight="1">
      <c r="A28" s="43" t="s">
        <v>16</v>
      </c>
      <c r="B28" s="77" t="s">
        <v>60</v>
      </c>
      <c r="C28" s="22">
        <v>42000</v>
      </c>
      <c r="D28" s="22">
        <f>D29+D30</f>
        <v>62000</v>
      </c>
      <c r="E28" s="22">
        <f>E29+E30</f>
        <v>61964</v>
      </c>
      <c r="F28" s="22">
        <v>42000</v>
      </c>
      <c r="G28" s="22">
        <v>42000</v>
      </c>
    </row>
    <row r="29" spans="1:7" ht="17.25" customHeight="1">
      <c r="A29" s="43"/>
      <c r="B29" s="77" t="s">
        <v>61</v>
      </c>
      <c r="C29" s="22">
        <v>38000</v>
      </c>
      <c r="D29" s="46">
        <v>58000</v>
      </c>
      <c r="E29" s="46">
        <v>57448</v>
      </c>
      <c r="F29" s="22">
        <v>38000</v>
      </c>
      <c r="G29" s="22">
        <v>38000</v>
      </c>
    </row>
    <row r="30" spans="1:7" ht="17.25" customHeight="1">
      <c r="A30" s="43"/>
      <c r="B30" s="77" t="s">
        <v>62</v>
      </c>
      <c r="C30" s="22">
        <v>4000</v>
      </c>
      <c r="D30" s="46">
        <v>4000</v>
      </c>
      <c r="E30" s="46">
        <v>4516</v>
      </c>
      <c r="F30" s="22">
        <v>4000</v>
      </c>
      <c r="G30" s="22">
        <v>4000</v>
      </c>
    </row>
    <row r="31" spans="1:7" ht="17.25" customHeight="1">
      <c r="A31" s="43" t="s">
        <v>18</v>
      </c>
      <c r="B31" s="77" t="s">
        <v>305</v>
      </c>
      <c r="C31" s="22"/>
      <c r="D31" s="46"/>
      <c r="E31" s="46"/>
      <c r="F31" s="22"/>
      <c r="G31" s="22"/>
    </row>
    <row r="32" spans="1:7" ht="17.25" customHeight="1">
      <c r="A32" s="43" t="s">
        <v>20</v>
      </c>
      <c r="B32" s="77" t="s">
        <v>63</v>
      </c>
      <c r="C32" s="22">
        <v>3364</v>
      </c>
      <c r="D32" s="46">
        <v>3364</v>
      </c>
      <c r="E32" s="46">
        <v>3204</v>
      </c>
      <c r="F32" s="22">
        <v>2400</v>
      </c>
      <c r="G32" s="22">
        <v>2400</v>
      </c>
    </row>
    <row r="33" spans="1:256" s="71" customFormat="1" ht="17.25" customHeight="1">
      <c r="A33" s="78"/>
      <c r="B33" s="79" t="s">
        <v>64</v>
      </c>
      <c r="C33" s="31">
        <f>C22+C23+C24+C25+C28+C32+C31</f>
        <v>67264</v>
      </c>
      <c r="D33" s="31">
        <f>D22+D23+D24+D25+D28+D32+D31</f>
        <v>87264</v>
      </c>
      <c r="E33" s="31">
        <f>E22+E23+E24+E25+E28+E32+E31</f>
        <v>87936</v>
      </c>
      <c r="F33" s="31">
        <f>F22+F23+F24+F25+F28+F32+F31</f>
        <v>66300</v>
      </c>
      <c r="G33" s="31">
        <f>G22+G23+G24+G25+G28+G32+G31</f>
        <v>66300</v>
      </c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65</v>
      </c>
      <c r="B34" s="79" t="s">
        <v>15</v>
      </c>
      <c r="C34" s="31"/>
      <c r="D34" s="51"/>
      <c r="E34" s="51"/>
      <c r="F34" s="31"/>
      <c r="G34" s="31"/>
      <c r="H34" s="80"/>
      <c r="IP34" s="72"/>
      <c r="IQ34" s="72"/>
      <c r="IR34" s="72"/>
      <c r="IS34" s="72"/>
      <c r="IT34" s="72"/>
      <c r="IU34" s="72"/>
      <c r="IV34" s="72"/>
    </row>
    <row r="35" spans="1:8" ht="17.25" customHeight="1">
      <c r="A35" s="43" t="s">
        <v>8</v>
      </c>
      <c r="B35" s="77" t="s">
        <v>66</v>
      </c>
      <c r="C35" s="22"/>
      <c r="D35" s="46"/>
      <c r="E35" s="46">
        <v>1827</v>
      </c>
      <c r="F35" s="22">
        <v>886</v>
      </c>
      <c r="G35" s="22">
        <v>886</v>
      </c>
      <c r="H35" s="81"/>
    </row>
    <row r="36" spans="1:256" ht="17.25" customHeight="1">
      <c r="A36" s="43" t="s">
        <v>67</v>
      </c>
      <c r="B36" s="67" t="s">
        <v>68</v>
      </c>
      <c r="C36" s="22">
        <v>6641</v>
      </c>
      <c r="D36" s="22">
        <v>17641</v>
      </c>
      <c r="E36" s="22">
        <v>6663</v>
      </c>
      <c r="F36" s="22">
        <v>7301</v>
      </c>
      <c r="G36" s="22">
        <v>7301</v>
      </c>
      <c r="H36" s="82"/>
      <c r="I36" s="81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12</v>
      </c>
      <c r="B37" s="67" t="s">
        <v>69</v>
      </c>
      <c r="C37" s="22">
        <v>3240</v>
      </c>
      <c r="D37" s="46">
        <v>3305</v>
      </c>
      <c r="E37" s="22">
        <v>4773</v>
      </c>
      <c r="F37" s="22">
        <v>3530</v>
      </c>
      <c r="G37" s="22">
        <v>3530</v>
      </c>
      <c r="IP37" s="29"/>
      <c r="IQ37" s="29"/>
      <c r="IR37" s="29"/>
      <c r="IS37" s="29"/>
      <c r="IT37" s="29"/>
      <c r="IU37" s="29"/>
      <c r="IV37" s="29"/>
    </row>
    <row r="38" spans="1:7" s="56" customFormat="1" ht="18" customHeight="1">
      <c r="A38" s="43" t="s">
        <v>14</v>
      </c>
      <c r="B38" s="67" t="s">
        <v>70</v>
      </c>
      <c r="C38" s="22"/>
      <c r="D38" s="46">
        <v>17196</v>
      </c>
      <c r="E38" s="22">
        <v>17921</v>
      </c>
      <c r="F38" s="22"/>
      <c r="G38" s="438">
        <v>5085</v>
      </c>
    </row>
    <row r="39" spans="1:7" s="56" customFormat="1" ht="18" customHeight="1">
      <c r="A39" s="43" t="s">
        <v>16</v>
      </c>
      <c r="B39" s="67" t="s">
        <v>71</v>
      </c>
      <c r="C39" s="22">
        <v>1228</v>
      </c>
      <c r="D39" s="22">
        <v>1228</v>
      </c>
      <c r="E39" s="22">
        <v>1473</v>
      </c>
      <c r="F39" s="22">
        <v>1461</v>
      </c>
      <c r="G39" s="22">
        <v>1461</v>
      </c>
    </row>
    <row r="40" spans="1:7" s="56" customFormat="1" ht="19.5" customHeight="1">
      <c r="A40" s="43" t="s">
        <v>18</v>
      </c>
      <c r="B40" s="83" t="s">
        <v>72</v>
      </c>
      <c r="C40" s="22">
        <v>590</v>
      </c>
      <c r="D40" s="46">
        <v>590</v>
      </c>
      <c r="E40" s="22">
        <v>5249</v>
      </c>
      <c r="F40" s="22">
        <v>1143</v>
      </c>
      <c r="G40" s="22">
        <v>1143</v>
      </c>
    </row>
    <row r="41" spans="1:256" ht="17.25" customHeight="1">
      <c r="A41" s="43" t="s">
        <v>20</v>
      </c>
      <c r="B41" s="67" t="s">
        <v>73</v>
      </c>
      <c r="C41" s="22"/>
      <c r="D41" s="46"/>
      <c r="E41" s="22">
        <v>27</v>
      </c>
      <c r="F41" s="22"/>
      <c r="G41" s="22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36</v>
      </c>
      <c r="B42" s="67" t="s">
        <v>74</v>
      </c>
      <c r="C42" s="22"/>
      <c r="D42" s="46"/>
      <c r="E42" s="22">
        <v>1764</v>
      </c>
      <c r="F42" s="22"/>
      <c r="G42" s="22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75</v>
      </c>
      <c r="C43" s="31">
        <f>SUM(C35:C42)</f>
        <v>11699</v>
      </c>
      <c r="D43" s="31">
        <f>SUM(D35:D42)</f>
        <v>39960</v>
      </c>
      <c r="E43" s="31">
        <f>SUM(E35:E42)</f>
        <v>39697</v>
      </c>
      <c r="F43" s="31">
        <f>SUM(F35:F42)</f>
        <v>14321</v>
      </c>
      <c r="G43" s="31">
        <f>SUM(G35:G42)</f>
        <v>19406</v>
      </c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76</v>
      </c>
      <c r="B44" s="65" t="s">
        <v>17</v>
      </c>
      <c r="C44" s="31"/>
      <c r="D44" s="51"/>
      <c r="E44" s="31"/>
      <c r="F44" s="31"/>
      <c r="G44" s="31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8</v>
      </c>
      <c r="B45" s="67" t="s">
        <v>77</v>
      </c>
      <c r="C45" s="46"/>
      <c r="D45" s="46"/>
      <c r="E45" s="46"/>
      <c r="F45" s="46"/>
      <c r="G45" s="46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67</v>
      </c>
      <c r="B46" s="67" t="s">
        <v>78</v>
      </c>
      <c r="C46" s="22">
        <v>360</v>
      </c>
      <c r="D46" s="46">
        <v>560</v>
      </c>
      <c r="E46" s="22">
        <v>560</v>
      </c>
      <c r="F46" s="22">
        <v>360</v>
      </c>
      <c r="G46" s="22">
        <v>360</v>
      </c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12</v>
      </c>
      <c r="B47" s="67" t="s">
        <v>79</v>
      </c>
      <c r="C47" s="22"/>
      <c r="D47" s="46"/>
      <c r="E47" s="22"/>
      <c r="F47" s="22"/>
      <c r="G47" s="22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80</v>
      </c>
      <c r="C48" s="31">
        <f>C46+C47</f>
        <v>360</v>
      </c>
      <c r="D48" s="31">
        <f>D46+D47</f>
        <v>560</v>
      </c>
      <c r="E48" s="31">
        <f>E46+E47</f>
        <v>560</v>
      </c>
      <c r="F48" s="31">
        <f>F46+F47</f>
        <v>360</v>
      </c>
      <c r="G48" s="31">
        <f>G46+G47</f>
        <v>360</v>
      </c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81</v>
      </c>
      <c r="B49" s="65" t="s">
        <v>82</v>
      </c>
      <c r="C49" s="31"/>
      <c r="D49" s="51"/>
      <c r="E49" s="31"/>
      <c r="F49" s="31"/>
      <c r="G49" s="31"/>
      <c r="IP49" s="72"/>
      <c r="IQ49" s="72"/>
      <c r="IR49" s="72"/>
      <c r="IS49" s="72"/>
      <c r="IT49" s="72"/>
      <c r="IU49" s="72"/>
      <c r="IV49" s="72"/>
    </row>
    <row r="50" spans="1:254" s="56" customFormat="1" ht="17.25" customHeight="1">
      <c r="A50" s="43" t="s">
        <v>8</v>
      </c>
      <c r="B50" s="67" t="s">
        <v>83</v>
      </c>
      <c r="C50" s="22"/>
      <c r="D50" s="46">
        <v>300</v>
      </c>
      <c r="E50" s="22">
        <v>515</v>
      </c>
      <c r="F50" s="22"/>
      <c r="G50" s="22"/>
      <c r="IP50" s="29"/>
      <c r="IQ50" s="29"/>
      <c r="IR50" s="29"/>
      <c r="IS50" s="29"/>
      <c r="IT50" s="29"/>
    </row>
    <row r="51" spans="1:254" s="56" customFormat="1" ht="17.25" customHeight="1">
      <c r="A51" s="84" t="s">
        <v>67</v>
      </c>
      <c r="B51" s="85" t="s">
        <v>84</v>
      </c>
      <c r="C51" s="40"/>
      <c r="D51" s="86"/>
      <c r="E51" s="40">
        <v>224</v>
      </c>
      <c r="F51" s="40"/>
      <c r="G51" s="447">
        <v>80</v>
      </c>
      <c r="IP51" s="29"/>
      <c r="IQ51" s="29"/>
      <c r="IR51" s="29"/>
      <c r="IS51" s="29"/>
      <c r="IT51" s="29"/>
    </row>
    <row r="52" spans="1:256" s="71" customFormat="1" ht="18" customHeight="1">
      <c r="A52" s="43"/>
      <c r="B52" s="87" t="s">
        <v>85</v>
      </c>
      <c r="C52" s="31">
        <f>C50+C51</f>
        <v>0</v>
      </c>
      <c r="D52" s="31">
        <f>D50+D51</f>
        <v>300</v>
      </c>
      <c r="E52" s="31">
        <f>E50+E51</f>
        <v>739</v>
      </c>
      <c r="F52" s="31">
        <f>F50+F51</f>
        <v>0</v>
      </c>
      <c r="G52" s="31">
        <f>G50+G51</f>
        <v>80</v>
      </c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86</v>
      </c>
      <c r="B53" s="24" t="s">
        <v>87</v>
      </c>
      <c r="C53" s="31"/>
      <c r="D53" s="31"/>
      <c r="E53" s="31"/>
      <c r="F53" s="31"/>
      <c r="G53" s="31"/>
      <c r="IP53" s="72"/>
      <c r="IQ53" s="72"/>
      <c r="IR53" s="72"/>
      <c r="IS53" s="72"/>
      <c r="IT53" s="72"/>
      <c r="IU53" s="72"/>
      <c r="IV53" s="72"/>
    </row>
    <row r="54" spans="1:7" ht="16.5" customHeight="1">
      <c r="A54" s="43" t="s">
        <v>8</v>
      </c>
      <c r="B54" s="88" t="s">
        <v>88</v>
      </c>
      <c r="C54" s="22"/>
      <c r="D54" s="22"/>
      <c r="E54" s="22">
        <v>15</v>
      </c>
      <c r="F54" s="22"/>
      <c r="G54" s="22"/>
    </row>
    <row r="55" spans="1:7" ht="16.5">
      <c r="A55" s="43" t="s">
        <v>67</v>
      </c>
      <c r="B55" s="90" t="s">
        <v>89</v>
      </c>
      <c r="C55" s="22"/>
      <c r="D55" s="22">
        <v>4318</v>
      </c>
      <c r="E55" s="22">
        <v>4318</v>
      </c>
      <c r="F55" s="22"/>
      <c r="G55" s="22"/>
    </row>
    <row r="56" spans="1:7" ht="16.5">
      <c r="A56" s="43"/>
      <c r="B56" s="91" t="s">
        <v>90</v>
      </c>
      <c r="C56" s="49">
        <f>C54+C55</f>
        <v>0</v>
      </c>
      <c r="D56" s="31">
        <f>D54+D55</f>
        <v>4318</v>
      </c>
      <c r="E56" s="31">
        <f>E54+E55</f>
        <v>4333</v>
      </c>
      <c r="F56" s="49">
        <f>F54+F55</f>
        <v>0</v>
      </c>
      <c r="G56" s="49">
        <f>G54+G55</f>
        <v>0</v>
      </c>
    </row>
    <row r="57" spans="1:256" s="71" customFormat="1" ht="16.5" customHeight="1">
      <c r="A57" s="70" t="s">
        <v>91</v>
      </c>
      <c r="B57" s="24" t="s">
        <v>92</v>
      </c>
      <c r="C57" s="51"/>
      <c r="D57" s="31"/>
      <c r="E57" s="31"/>
      <c r="F57" s="51"/>
      <c r="G57" s="51"/>
      <c r="IP57" s="72"/>
      <c r="IQ57" s="72"/>
      <c r="IR57" s="72"/>
      <c r="IS57" s="72"/>
      <c r="IT57" s="72"/>
      <c r="IU57" s="72"/>
      <c r="IV57" s="72"/>
    </row>
    <row r="58" spans="1:7" ht="16.5" customHeight="1">
      <c r="A58" s="43" t="s">
        <v>93</v>
      </c>
      <c r="B58" s="92" t="s">
        <v>94</v>
      </c>
      <c r="C58" s="46"/>
      <c r="D58" s="46"/>
      <c r="E58" s="46"/>
      <c r="F58" s="46"/>
      <c r="G58" s="46"/>
    </row>
    <row r="59" spans="1:7" ht="16.5" customHeight="1">
      <c r="A59" s="93"/>
      <c r="B59" s="92" t="s">
        <v>451</v>
      </c>
      <c r="C59" s="46"/>
      <c r="D59" s="46">
        <v>8943</v>
      </c>
      <c r="E59" s="46">
        <v>8943</v>
      </c>
      <c r="F59" s="46"/>
      <c r="G59" s="46"/>
    </row>
    <row r="60" spans="1:7" ht="16.5" customHeight="1">
      <c r="A60" s="93"/>
      <c r="B60" s="92" t="s">
        <v>95</v>
      </c>
      <c r="C60" s="46">
        <v>48954</v>
      </c>
      <c r="D60" s="46">
        <v>49002</v>
      </c>
      <c r="E60" s="46">
        <v>49002</v>
      </c>
      <c r="F60" s="46">
        <v>51970</v>
      </c>
      <c r="G60" s="436">
        <v>57936</v>
      </c>
    </row>
    <row r="61" spans="1:256" s="71" customFormat="1" ht="16.5" customHeight="1">
      <c r="A61" s="70"/>
      <c r="B61" s="24" t="s">
        <v>96</v>
      </c>
      <c r="C61" s="51">
        <f>C59+C60</f>
        <v>48954</v>
      </c>
      <c r="D61" s="51">
        <f>D59+D60</f>
        <v>57945</v>
      </c>
      <c r="E61" s="51">
        <f>E59+E60</f>
        <v>57945</v>
      </c>
      <c r="F61" s="51">
        <f>F59+F60</f>
        <v>51970</v>
      </c>
      <c r="G61" s="51">
        <f>G59+G60</f>
        <v>57936</v>
      </c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97</v>
      </c>
      <c r="C62" s="51">
        <f>C61+C56+C52+C48+C43+C33+C20+C16</f>
        <v>429506</v>
      </c>
      <c r="D62" s="51">
        <f>D61+D56+D52+D48+D43+D33+D20+D16</f>
        <v>629881</v>
      </c>
      <c r="E62" s="51">
        <f>E61+E56+E52+E48+E43+E33+E20+E16</f>
        <v>629707</v>
      </c>
      <c r="F62" s="51">
        <f>F61+F56+F52+F48+F43+F33+F20+F16</f>
        <v>496509</v>
      </c>
      <c r="G62" s="51">
        <f>G61+G56+G52+G48+G43+G33+G20+G16</f>
        <v>525859</v>
      </c>
      <c r="IP62" s="72"/>
      <c r="IQ62" s="72"/>
      <c r="IR62" s="72"/>
      <c r="IS62" s="72"/>
      <c r="IT62" s="72"/>
      <c r="IU62" s="72"/>
      <c r="IV62" s="72"/>
    </row>
    <row r="63" spans="1:7" ht="16.5">
      <c r="A63" s="94"/>
      <c r="B63" s="57"/>
      <c r="C63" s="95"/>
      <c r="D63" s="95"/>
      <c r="E63" s="82"/>
      <c r="F63" s="82"/>
      <c r="G63" s="82"/>
    </row>
    <row r="64" spans="1:7" ht="16.5">
      <c r="A64" s="94"/>
      <c r="B64" s="57"/>
      <c r="C64" s="95"/>
      <c r="D64" s="95"/>
      <c r="E64" s="82"/>
      <c r="F64" s="82"/>
      <c r="G64" s="82"/>
    </row>
    <row r="65" spans="1:7" ht="16.5">
      <c r="A65" s="94"/>
      <c r="B65" s="57"/>
      <c r="C65" s="95"/>
      <c r="D65" s="95"/>
      <c r="E65" s="82"/>
      <c r="F65" s="82"/>
      <c r="G65" s="82"/>
    </row>
    <row r="66" spans="1:7" ht="16.5">
      <c r="A66" s="94"/>
      <c r="B66" s="57"/>
      <c r="C66" s="95"/>
      <c r="D66" s="95"/>
      <c r="E66" s="82"/>
      <c r="F66" s="82"/>
      <c r="G66" s="82"/>
    </row>
    <row r="67" spans="5:7" ht="16.5">
      <c r="E67" s="96"/>
      <c r="F67" s="96"/>
      <c r="G67" s="96"/>
    </row>
    <row r="68" spans="5:7" ht="16.5">
      <c r="E68" s="96"/>
      <c r="F68" s="96"/>
      <c r="G68" s="96"/>
    </row>
    <row r="69" spans="5:7" ht="16.5">
      <c r="E69" s="96"/>
      <c r="F69" s="96"/>
      <c r="G69" s="96"/>
    </row>
    <row r="70" spans="5:7" ht="16.5">
      <c r="E70" s="96"/>
      <c r="F70" s="96"/>
      <c r="G70" s="96"/>
    </row>
    <row r="71" spans="5:7" ht="16.5">
      <c r="E71" s="96"/>
      <c r="F71" s="96"/>
      <c r="G71" s="96"/>
    </row>
    <row r="72" spans="5:7" ht="16.5">
      <c r="E72" s="96"/>
      <c r="F72" s="96"/>
      <c r="G72" s="96"/>
    </row>
    <row r="73" spans="5:7" ht="16.5">
      <c r="E73" s="96"/>
      <c r="F73" s="96"/>
      <c r="G73" s="96"/>
    </row>
    <row r="74" spans="5:7" ht="16.5">
      <c r="E74" s="96"/>
      <c r="F74" s="96"/>
      <c r="G74" s="96"/>
    </row>
    <row r="75" spans="5:7" ht="16.5">
      <c r="E75" s="96"/>
      <c r="F75" s="96"/>
      <c r="G75" s="96"/>
    </row>
    <row r="76" spans="5:7" ht="16.5">
      <c r="E76" s="96"/>
      <c r="F76" s="96"/>
      <c r="G76" s="96"/>
    </row>
    <row r="77" spans="5:7" ht="16.5">
      <c r="E77" s="96"/>
      <c r="F77" s="96"/>
      <c r="G77" s="96"/>
    </row>
    <row r="78" spans="5:7" ht="16.5">
      <c r="E78" s="96"/>
      <c r="F78" s="96"/>
      <c r="G78" s="96"/>
    </row>
    <row r="79" spans="5:7" ht="16.5">
      <c r="E79" s="96"/>
      <c r="F79" s="96"/>
      <c r="G79" s="96"/>
    </row>
    <row r="80" spans="5:7" ht="16.5">
      <c r="E80" s="96"/>
      <c r="F80" s="96"/>
      <c r="G80" s="96"/>
    </row>
    <row r="81" spans="5:7" ht="16.5">
      <c r="E81" s="96"/>
      <c r="F81" s="96"/>
      <c r="G81" s="96"/>
    </row>
    <row r="82" spans="5:7" ht="16.5">
      <c r="E82" s="96"/>
      <c r="F82" s="96"/>
      <c r="G82" s="96"/>
    </row>
    <row r="83" spans="5:7" ht="16.5">
      <c r="E83" s="96"/>
      <c r="F83" s="96"/>
      <c r="G83" s="96"/>
    </row>
    <row r="84" spans="5:7" ht="16.5">
      <c r="E84" s="96"/>
      <c r="F84" s="96"/>
      <c r="G84" s="96"/>
    </row>
    <row r="85" spans="5:7" ht="16.5">
      <c r="E85" s="96"/>
      <c r="F85" s="96"/>
      <c r="G85" s="96"/>
    </row>
    <row r="86" spans="5:7" ht="16.5">
      <c r="E86" s="96"/>
      <c r="F86" s="96"/>
      <c r="G86" s="96"/>
    </row>
    <row r="87" spans="5:7" ht="16.5">
      <c r="E87" s="96"/>
      <c r="F87" s="96"/>
      <c r="G87" s="96"/>
    </row>
    <row r="88" spans="5:7" ht="16.5">
      <c r="E88" s="96"/>
      <c r="F88" s="96"/>
      <c r="G88" s="96"/>
    </row>
    <row r="89" spans="5:7" ht="16.5">
      <c r="E89" s="96"/>
      <c r="F89" s="96"/>
      <c r="G89" s="96"/>
    </row>
  </sheetData>
  <sheetProtection selectLockedCells="1" selectUnlockedCells="1"/>
  <mergeCells count="1">
    <mergeCell ref="A4:F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96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485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450" t="s">
        <v>488</v>
      </c>
      <c r="B6" s="488"/>
      <c r="C6" s="488"/>
      <c r="D6" s="488"/>
      <c r="E6" s="488"/>
      <c r="F6" s="489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435</v>
      </c>
      <c r="D9" s="246" t="s">
        <v>484</v>
      </c>
      <c r="E9" s="416" t="s">
        <v>486</v>
      </c>
      <c r="F9" s="424" t="s">
        <v>487</v>
      </c>
    </row>
    <row r="10" spans="1:6" ht="15.75">
      <c r="A10" s="18"/>
      <c r="B10" s="19" t="s">
        <v>5</v>
      </c>
      <c r="C10" s="22"/>
      <c r="D10" s="406"/>
      <c r="E10" s="417"/>
      <c r="F10" s="425"/>
    </row>
    <row r="11" spans="1:6" ht="15.75">
      <c r="A11" s="23" t="s">
        <v>6</v>
      </c>
      <c r="B11" s="24" t="s">
        <v>7</v>
      </c>
      <c r="C11" s="22"/>
      <c r="D11" s="407"/>
      <c r="E11" s="417"/>
      <c r="F11" s="425"/>
    </row>
    <row r="12" spans="1:6" ht="15.75">
      <c r="A12" s="26" t="s">
        <v>8</v>
      </c>
      <c r="B12" s="27" t="s">
        <v>9</v>
      </c>
      <c r="C12" s="22">
        <v>363558</v>
      </c>
      <c r="D12" s="407">
        <v>370000</v>
      </c>
      <c r="E12" s="417">
        <v>375000</v>
      </c>
      <c r="F12" s="425">
        <v>380000</v>
      </c>
    </row>
    <row r="13" spans="1:6" ht="15.75">
      <c r="A13" s="26" t="s">
        <v>10</v>
      </c>
      <c r="B13" s="27" t="s">
        <v>11</v>
      </c>
      <c r="C13" s="22">
        <v>0</v>
      </c>
      <c r="D13" s="407">
        <v>0</v>
      </c>
      <c r="E13" s="418">
        <v>0</v>
      </c>
      <c r="F13" s="425">
        <v>0</v>
      </c>
    </row>
    <row r="14" spans="1:6" ht="15.75">
      <c r="A14" s="26" t="s">
        <v>12</v>
      </c>
      <c r="B14" s="27" t="s">
        <v>13</v>
      </c>
      <c r="C14" s="22">
        <v>66300</v>
      </c>
      <c r="D14" s="407">
        <v>66300</v>
      </c>
      <c r="E14" s="417">
        <v>66300</v>
      </c>
      <c r="F14" s="425">
        <v>66300</v>
      </c>
    </row>
    <row r="15" spans="1:6" ht="15.75">
      <c r="A15" s="26" t="s">
        <v>14</v>
      </c>
      <c r="B15" s="28" t="s">
        <v>15</v>
      </c>
      <c r="C15" s="22">
        <v>14321</v>
      </c>
      <c r="D15" s="407">
        <v>14000</v>
      </c>
      <c r="E15" s="417">
        <v>15000</v>
      </c>
      <c r="F15" s="425">
        <v>15000</v>
      </c>
    </row>
    <row r="16" spans="1:6" ht="15.75">
      <c r="A16" s="26" t="s">
        <v>16</v>
      </c>
      <c r="B16" s="27" t="s">
        <v>17</v>
      </c>
      <c r="C16" s="22">
        <v>360</v>
      </c>
      <c r="D16" s="407">
        <v>360</v>
      </c>
      <c r="E16" s="417">
        <v>360</v>
      </c>
      <c r="F16" s="425">
        <v>360</v>
      </c>
    </row>
    <row r="17" spans="1:6" ht="15.75">
      <c r="A17" s="26" t="s">
        <v>18</v>
      </c>
      <c r="B17" s="27" t="s">
        <v>19</v>
      </c>
      <c r="C17" s="22">
        <v>0</v>
      </c>
      <c r="D17" s="407">
        <v>0</v>
      </c>
      <c r="E17" s="417">
        <v>0</v>
      </c>
      <c r="F17" s="425">
        <v>0</v>
      </c>
    </row>
    <row r="18" spans="1:6" ht="15.75">
      <c r="A18" s="26" t="s">
        <v>20</v>
      </c>
      <c r="B18" s="27" t="s">
        <v>21</v>
      </c>
      <c r="C18" s="22">
        <v>0</v>
      </c>
      <c r="D18" s="407">
        <v>0</v>
      </c>
      <c r="E18" s="417">
        <v>0</v>
      </c>
      <c r="F18" s="425">
        <v>0</v>
      </c>
    </row>
    <row r="19" spans="1:6" ht="15.75">
      <c r="A19" s="18"/>
      <c r="B19" s="24" t="s">
        <v>22</v>
      </c>
      <c r="C19" s="30">
        <f>C12+C13+C14+C15+C16+C17+C18</f>
        <v>444539</v>
      </c>
      <c r="D19" s="408">
        <f>D12+D13+D14+D15+D16+D17+D18</f>
        <v>450660</v>
      </c>
      <c r="E19" s="419">
        <f>E12+E13+E14+E15+E16+E17+E18</f>
        <v>456660</v>
      </c>
      <c r="F19" s="419">
        <f>F12+F13+F14+F15+F16+F17+F18</f>
        <v>461660</v>
      </c>
    </row>
    <row r="20" spans="1:6" ht="15.75">
      <c r="A20" s="23" t="s">
        <v>23</v>
      </c>
      <c r="B20" s="24" t="s">
        <v>24</v>
      </c>
      <c r="C20" s="31">
        <v>51970</v>
      </c>
      <c r="D20" s="409">
        <v>50000</v>
      </c>
      <c r="E20" s="370">
        <v>50000</v>
      </c>
      <c r="F20" s="426">
        <v>50000</v>
      </c>
    </row>
    <row r="21" spans="1:6" ht="15.75">
      <c r="A21" s="18"/>
      <c r="B21" s="24" t="s">
        <v>25</v>
      </c>
      <c r="C21" s="34">
        <f>C19+C20</f>
        <v>496509</v>
      </c>
      <c r="D21" s="410">
        <f>D19+D20</f>
        <v>500660</v>
      </c>
      <c r="E21" s="420">
        <f>E19+E20</f>
        <v>506660</v>
      </c>
      <c r="F21" s="420">
        <f>F19+F20</f>
        <v>511660</v>
      </c>
    </row>
    <row r="22" spans="1:6" ht="15.75">
      <c r="A22" s="18"/>
      <c r="B22" s="19" t="s">
        <v>26</v>
      </c>
      <c r="C22" s="22"/>
      <c r="D22" s="407"/>
      <c r="E22" s="417"/>
      <c r="F22" s="425"/>
    </row>
    <row r="23" spans="1:6" ht="15.75">
      <c r="A23" s="23" t="s">
        <v>6</v>
      </c>
      <c r="B23" s="24" t="s">
        <v>27</v>
      </c>
      <c r="C23" s="31"/>
      <c r="D23" s="407"/>
      <c r="E23" s="370"/>
      <c r="F23" s="425"/>
    </row>
    <row r="24" spans="1:6" ht="15.75">
      <c r="A24" s="26" t="s">
        <v>8</v>
      </c>
      <c r="B24" s="27" t="s">
        <v>28</v>
      </c>
      <c r="C24" s="140">
        <v>135303</v>
      </c>
      <c r="D24" s="407">
        <v>166000</v>
      </c>
      <c r="E24" s="417">
        <v>168000</v>
      </c>
      <c r="F24" s="425">
        <v>172000</v>
      </c>
    </row>
    <row r="25" spans="1:6" ht="24.75">
      <c r="A25" s="26" t="s">
        <v>10</v>
      </c>
      <c r="B25" s="36" t="s">
        <v>29</v>
      </c>
      <c r="C25" s="140">
        <v>23534</v>
      </c>
      <c r="D25" s="407">
        <v>37600</v>
      </c>
      <c r="E25" s="417">
        <v>39600</v>
      </c>
      <c r="F25" s="425">
        <v>39600</v>
      </c>
    </row>
    <row r="26" spans="1:6" ht="15.75">
      <c r="A26" s="26" t="s">
        <v>12</v>
      </c>
      <c r="B26" s="27" t="s">
        <v>30</v>
      </c>
      <c r="C26" s="140">
        <v>133428</v>
      </c>
      <c r="D26" s="411">
        <v>135000</v>
      </c>
      <c r="E26" s="421">
        <v>135000</v>
      </c>
      <c r="F26" s="425">
        <v>135000</v>
      </c>
    </row>
    <row r="27" spans="1:6" ht="15.75">
      <c r="A27" s="38" t="s">
        <v>14</v>
      </c>
      <c r="B27" s="39" t="s">
        <v>31</v>
      </c>
      <c r="C27" s="286">
        <v>25035</v>
      </c>
      <c r="D27" s="412">
        <v>25000</v>
      </c>
      <c r="E27" s="417">
        <v>25000</v>
      </c>
      <c r="F27" s="425">
        <v>25000</v>
      </c>
    </row>
    <row r="28" spans="1:6" ht="15.75">
      <c r="A28" s="43" t="s">
        <v>16</v>
      </c>
      <c r="B28" s="44" t="s">
        <v>32</v>
      </c>
      <c r="C28" s="21">
        <v>136517</v>
      </c>
      <c r="D28" s="413">
        <v>137060</v>
      </c>
      <c r="E28" s="417">
        <v>139060</v>
      </c>
      <c r="F28" s="425">
        <v>140060</v>
      </c>
    </row>
    <row r="29" spans="1:6" ht="15.75">
      <c r="A29" s="43" t="s">
        <v>33</v>
      </c>
      <c r="B29" s="44" t="s">
        <v>34</v>
      </c>
      <c r="C29" s="140">
        <v>3510</v>
      </c>
      <c r="D29" s="414">
        <v>0</v>
      </c>
      <c r="E29" s="422">
        <v>0</v>
      </c>
      <c r="F29" s="425">
        <v>0</v>
      </c>
    </row>
    <row r="30" spans="1:6" ht="15.75">
      <c r="A30" s="43" t="s">
        <v>20</v>
      </c>
      <c r="B30" s="44" t="s">
        <v>35</v>
      </c>
      <c r="C30" s="140">
        <v>30239</v>
      </c>
      <c r="D30" s="414">
        <v>0</v>
      </c>
      <c r="E30" s="422">
        <v>0</v>
      </c>
      <c r="F30" s="425">
        <v>0</v>
      </c>
    </row>
    <row r="31" spans="1:6" ht="15.75">
      <c r="A31" s="43" t="s">
        <v>36</v>
      </c>
      <c r="B31" s="44" t="s">
        <v>37</v>
      </c>
      <c r="C31" s="140">
        <v>0</v>
      </c>
      <c r="D31" s="405">
        <v>0</v>
      </c>
      <c r="E31" s="422">
        <v>0</v>
      </c>
      <c r="F31" s="425">
        <v>0</v>
      </c>
    </row>
    <row r="32" spans="1:6" ht="15.75">
      <c r="A32" s="48"/>
      <c r="B32" s="19" t="s">
        <v>38</v>
      </c>
      <c r="C32" s="30">
        <f>C24+C25+C26+C27+C28+C29+C30+C31</f>
        <v>487566</v>
      </c>
      <c r="D32" s="408">
        <f>D24+D25+D26+D27+D28+D29+D30+D31</f>
        <v>500660</v>
      </c>
      <c r="E32" s="419">
        <f>E24+E25+E26+E27+E28+E29+E30+E31</f>
        <v>506660</v>
      </c>
      <c r="F32" s="419">
        <f>F24+F25+F26+F27+F28+F29+F30+F31</f>
        <v>511660</v>
      </c>
    </row>
    <row r="33" spans="1:6" ht="15.75">
      <c r="A33" s="48" t="s">
        <v>23</v>
      </c>
      <c r="B33" s="19" t="s">
        <v>39</v>
      </c>
      <c r="C33" s="30">
        <v>8943</v>
      </c>
      <c r="D33" s="415">
        <v>0</v>
      </c>
      <c r="E33" s="423">
        <v>0</v>
      </c>
      <c r="F33" s="426">
        <v>0</v>
      </c>
    </row>
    <row r="34" spans="1:6" ht="15.75">
      <c r="A34" s="50"/>
      <c r="B34" s="19" t="s">
        <v>40</v>
      </c>
      <c r="C34" s="30">
        <f>C32+C33</f>
        <v>496509</v>
      </c>
      <c r="D34" s="408">
        <f>D32+D33</f>
        <v>500660</v>
      </c>
      <c r="E34" s="419">
        <f>E32+E33</f>
        <v>506660</v>
      </c>
      <c r="F34" s="419">
        <f>F32+F33</f>
        <v>511660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52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9">
      <selection activeCell="K9" sqref="K9"/>
    </sheetView>
  </sheetViews>
  <sheetFormatPr defaultColWidth="7.875" defaultRowHeight="12.75"/>
  <cols>
    <col min="1" max="1" width="5.00390625" style="55" customWidth="1"/>
    <col min="2" max="2" width="45.00390625" style="97" customWidth="1"/>
    <col min="3" max="4" width="11.375" style="98" customWidth="1"/>
    <col min="5" max="7" width="11.375" style="56" customWidth="1"/>
    <col min="8" max="249" width="7.875" style="56" customWidth="1"/>
  </cols>
  <sheetData>
    <row r="1" spans="4:7" ht="16.5">
      <c r="D1" s="99"/>
      <c r="F1" s="99" t="s">
        <v>98</v>
      </c>
      <c r="G1" s="99"/>
    </row>
    <row r="2" spans="1:7" ht="15.75">
      <c r="A2" s="95"/>
      <c r="B2" s="100"/>
      <c r="C2" s="101"/>
      <c r="D2" s="99"/>
      <c r="F2" s="99" t="s">
        <v>1</v>
      </c>
      <c r="G2" s="99"/>
    </row>
    <row r="3" spans="1:4" ht="15.75">
      <c r="A3" s="95"/>
      <c r="B3" s="100"/>
      <c r="C3" s="102"/>
      <c r="D3" s="102"/>
    </row>
    <row r="4" spans="1:4" ht="15.75">
      <c r="A4" s="95"/>
      <c r="B4" s="100"/>
      <c r="C4" s="102"/>
      <c r="D4" s="102"/>
    </row>
    <row r="5" spans="1:7" ht="30.75" customHeight="1">
      <c r="A5" s="452" t="s">
        <v>437</v>
      </c>
      <c r="B5" s="452"/>
      <c r="C5" s="452"/>
      <c r="D5" s="452"/>
      <c r="E5" s="452"/>
      <c r="F5" s="452"/>
      <c r="G5" s="104"/>
    </row>
    <row r="6" spans="1:4" ht="14.25" customHeight="1">
      <c r="A6" s="95"/>
      <c r="B6" s="103"/>
      <c r="C6" s="104"/>
      <c r="D6" s="104"/>
    </row>
    <row r="7" spans="1:7" ht="15" customHeight="1">
      <c r="A7" s="95"/>
      <c r="B7" s="100"/>
      <c r="C7" s="105"/>
      <c r="D7" s="105"/>
      <c r="F7" s="105" t="s">
        <v>2</v>
      </c>
      <c r="G7" s="105"/>
    </row>
    <row r="8" spans="1:7" ht="48.75" customHeight="1">
      <c r="A8" s="106" t="s">
        <v>3</v>
      </c>
      <c r="B8" s="107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</row>
    <row r="9" spans="1:7" s="112" customFormat="1" ht="20.25" customHeight="1">
      <c r="A9" s="108" t="s">
        <v>6</v>
      </c>
      <c r="B9" s="109" t="s">
        <v>28</v>
      </c>
      <c r="C9" s="110"/>
      <c r="D9" s="111"/>
      <c r="E9" s="110"/>
      <c r="F9" s="110"/>
      <c r="G9" s="110"/>
    </row>
    <row r="10" spans="1:7" s="117" customFormat="1" ht="20.25" customHeight="1">
      <c r="A10" s="113" t="s">
        <v>8</v>
      </c>
      <c r="B10" s="114" t="s">
        <v>99</v>
      </c>
      <c r="C10" s="115">
        <v>65003</v>
      </c>
      <c r="D10" s="116">
        <v>139755</v>
      </c>
      <c r="E10" s="115">
        <v>138812</v>
      </c>
      <c r="F10" s="115">
        <v>127373</v>
      </c>
      <c r="G10" s="444">
        <v>129801</v>
      </c>
    </row>
    <row r="11" spans="1:7" s="119" customFormat="1" ht="20.25" customHeight="1">
      <c r="A11" s="113" t="s">
        <v>67</v>
      </c>
      <c r="B11" s="114" t="s">
        <v>100</v>
      </c>
      <c r="C11" s="115">
        <v>13183</v>
      </c>
      <c r="D11" s="116">
        <v>16988</v>
      </c>
      <c r="E11" s="115">
        <v>16807</v>
      </c>
      <c r="F11" s="115">
        <v>7930</v>
      </c>
      <c r="G11" s="444">
        <v>8719</v>
      </c>
    </row>
    <row r="12" spans="1:7" s="112" customFormat="1" ht="20.25" customHeight="1">
      <c r="A12" s="108"/>
      <c r="B12" s="109" t="s">
        <v>101</v>
      </c>
      <c r="C12" s="110">
        <f>C10+C11</f>
        <v>78186</v>
      </c>
      <c r="D12" s="110">
        <f>D10+D11</f>
        <v>156743</v>
      </c>
      <c r="E12" s="110">
        <f>E10+E11</f>
        <v>155619</v>
      </c>
      <c r="F12" s="110">
        <f>F10+F11</f>
        <v>135303</v>
      </c>
      <c r="G12" s="110">
        <f>G10+G11</f>
        <v>138520</v>
      </c>
    </row>
    <row r="13" spans="1:7" s="112" customFormat="1" ht="28.5" customHeight="1">
      <c r="A13" s="108" t="s">
        <v>23</v>
      </c>
      <c r="B13" s="118" t="s">
        <v>29</v>
      </c>
      <c r="C13" s="110">
        <v>20919</v>
      </c>
      <c r="D13" s="111">
        <v>33833</v>
      </c>
      <c r="E13" s="110">
        <v>32706</v>
      </c>
      <c r="F13" s="110">
        <v>23534</v>
      </c>
      <c r="G13" s="445">
        <v>24407</v>
      </c>
    </row>
    <row r="14" spans="1:7" s="112" customFormat="1" ht="20.25" customHeight="1">
      <c r="A14" s="108" t="s">
        <v>53</v>
      </c>
      <c r="B14" s="109" t="s">
        <v>30</v>
      </c>
      <c r="C14" s="110"/>
      <c r="D14" s="111"/>
      <c r="E14" s="110"/>
      <c r="F14" s="110"/>
      <c r="G14" s="110"/>
    </row>
    <row r="15" spans="1:7" s="119" customFormat="1" ht="20.25" customHeight="1">
      <c r="A15" s="113" t="s">
        <v>93</v>
      </c>
      <c r="B15" s="114" t="s">
        <v>102</v>
      </c>
      <c r="C15" s="115">
        <v>25461</v>
      </c>
      <c r="D15" s="116">
        <v>24063</v>
      </c>
      <c r="E15" s="115">
        <v>22151</v>
      </c>
      <c r="F15" s="115">
        <v>24355</v>
      </c>
      <c r="G15" s="444">
        <v>26431</v>
      </c>
    </row>
    <row r="16" spans="1:7" s="119" customFormat="1" ht="20.25" customHeight="1">
      <c r="A16" s="113" t="s">
        <v>67</v>
      </c>
      <c r="B16" s="120" t="s">
        <v>103</v>
      </c>
      <c r="C16" s="115">
        <v>4239</v>
      </c>
      <c r="D16" s="122">
        <v>4721</v>
      </c>
      <c r="E16" s="121">
        <v>4351</v>
      </c>
      <c r="F16" s="115">
        <v>4090</v>
      </c>
      <c r="G16" s="115">
        <v>4090</v>
      </c>
    </row>
    <row r="17" spans="1:7" s="119" customFormat="1" ht="20.25" customHeight="1">
      <c r="A17" s="123" t="s">
        <v>12</v>
      </c>
      <c r="B17" s="114" t="s">
        <v>104</v>
      </c>
      <c r="C17" s="115">
        <v>62267</v>
      </c>
      <c r="D17" s="116">
        <v>83772</v>
      </c>
      <c r="E17" s="115">
        <v>69511</v>
      </c>
      <c r="F17" s="115">
        <v>76305</v>
      </c>
      <c r="G17" s="115">
        <v>76305</v>
      </c>
    </row>
    <row r="18" spans="1:7" s="119" customFormat="1" ht="20.25" customHeight="1">
      <c r="A18" s="123" t="s">
        <v>14</v>
      </c>
      <c r="B18" s="114" t="s">
        <v>105</v>
      </c>
      <c r="C18" s="115">
        <v>932</v>
      </c>
      <c r="D18" s="116">
        <v>906</v>
      </c>
      <c r="E18" s="115">
        <v>738</v>
      </c>
      <c r="F18" s="115">
        <v>667</v>
      </c>
      <c r="G18" s="115">
        <v>667</v>
      </c>
    </row>
    <row r="19" spans="1:7" s="119" customFormat="1" ht="20.25" customHeight="1">
      <c r="A19" s="123" t="s">
        <v>106</v>
      </c>
      <c r="B19" s="114" t="s">
        <v>107</v>
      </c>
      <c r="C19" s="115">
        <v>24077</v>
      </c>
      <c r="D19" s="116">
        <v>28616</v>
      </c>
      <c r="E19" s="115">
        <v>25196</v>
      </c>
      <c r="F19" s="115">
        <v>28011</v>
      </c>
      <c r="G19" s="115">
        <v>28011</v>
      </c>
    </row>
    <row r="20" spans="1:7" s="112" customFormat="1" ht="20.25" customHeight="1">
      <c r="A20" s="124"/>
      <c r="B20" s="109" t="s">
        <v>108</v>
      </c>
      <c r="C20" s="110">
        <v>116976</v>
      </c>
      <c r="D20" s="110">
        <f>SUM(D15:D19)</f>
        <v>142078</v>
      </c>
      <c r="E20" s="110">
        <f>SUM(E15:E19)</f>
        <v>121947</v>
      </c>
      <c r="F20" s="110">
        <f>SUM(F15:F19)</f>
        <v>133428</v>
      </c>
      <c r="G20" s="110">
        <f>SUM(G15:G19)</f>
        <v>135504</v>
      </c>
    </row>
    <row r="21" spans="1:7" s="125" customFormat="1" ht="20.25" customHeight="1">
      <c r="A21" s="124" t="s">
        <v>109</v>
      </c>
      <c r="B21" s="109" t="s">
        <v>31</v>
      </c>
      <c r="C21" s="110">
        <v>11989</v>
      </c>
      <c r="D21" s="111">
        <v>21111</v>
      </c>
      <c r="E21" s="110">
        <v>21110</v>
      </c>
      <c r="F21" s="110">
        <v>25035</v>
      </c>
      <c r="G21" s="445">
        <v>27989</v>
      </c>
    </row>
    <row r="22" spans="1:7" s="128" customFormat="1" ht="20.25" customHeight="1">
      <c r="A22" s="124" t="s">
        <v>76</v>
      </c>
      <c r="B22" s="126" t="s">
        <v>32</v>
      </c>
      <c r="C22" s="127"/>
      <c r="D22" s="111"/>
      <c r="E22" s="127"/>
      <c r="F22" s="127"/>
      <c r="G22" s="127"/>
    </row>
    <row r="23" spans="1:7" s="117" customFormat="1" ht="20.25" customHeight="1">
      <c r="A23" s="129" t="s">
        <v>93</v>
      </c>
      <c r="B23" s="130" t="s">
        <v>110</v>
      </c>
      <c r="C23" s="115">
        <v>2500</v>
      </c>
      <c r="D23" s="132">
        <v>26127</v>
      </c>
      <c r="E23" s="131">
        <v>26127</v>
      </c>
      <c r="F23" s="115">
        <v>538</v>
      </c>
      <c r="G23" s="444">
        <v>1623</v>
      </c>
    </row>
    <row r="24" spans="1:7" s="117" customFormat="1" ht="20.25" customHeight="1">
      <c r="A24" s="129" t="s">
        <v>10</v>
      </c>
      <c r="B24" s="133" t="s">
        <v>111</v>
      </c>
      <c r="C24" s="131"/>
      <c r="D24" s="132"/>
      <c r="E24" s="131"/>
      <c r="F24" s="131"/>
      <c r="G24" s="131"/>
    </row>
    <row r="25" spans="1:7" s="119" customFormat="1" ht="20.25" customHeight="1">
      <c r="A25" s="123" t="s">
        <v>12</v>
      </c>
      <c r="B25" s="114" t="s">
        <v>112</v>
      </c>
      <c r="C25" s="115">
        <v>155667</v>
      </c>
      <c r="D25" s="116">
        <v>136845</v>
      </c>
      <c r="E25" s="115">
        <v>129644</v>
      </c>
      <c r="F25" s="115">
        <v>126519</v>
      </c>
      <c r="G25" s="444">
        <v>126949</v>
      </c>
    </row>
    <row r="26" spans="1:7" ht="20.25" customHeight="1">
      <c r="A26" s="134" t="s">
        <v>14</v>
      </c>
      <c r="B26" s="133" t="s">
        <v>113</v>
      </c>
      <c r="C26" s="135">
        <v>0</v>
      </c>
      <c r="D26" s="135">
        <v>500</v>
      </c>
      <c r="E26" s="135">
        <v>460</v>
      </c>
      <c r="F26" s="135"/>
      <c r="G26" s="446">
        <v>80</v>
      </c>
    </row>
    <row r="27" spans="1:7" ht="18" customHeight="1">
      <c r="A27" s="134" t="s">
        <v>106</v>
      </c>
      <c r="B27" s="114" t="s">
        <v>114</v>
      </c>
      <c r="C27" s="22">
        <v>25910</v>
      </c>
      <c r="D27" s="116">
        <v>16151</v>
      </c>
      <c r="E27" s="22">
        <v>15815</v>
      </c>
      <c r="F27" s="22">
        <v>9460</v>
      </c>
      <c r="G27" s="22">
        <v>10360</v>
      </c>
    </row>
    <row r="28" spans="1:7" s="125" customFormat="1" ht="20.25" customHeight="1">
      <c r="A28" s="124"/>
      <c r="B28" s="109" t="s">
        <v>115</v>
      </c>
      <c r="C28" s="110">
        <f>C23+C24+C25+C26+C27</f>
        <v>184077</v>
      </c>
      <c r="D28" s="110">
        <f>D23+D24+D25+D26+D27</f>
        <v>179623</v>
      </c>
      <c r="E28" s="110">
        <f>E23+E24+E25+E26+E27</f>
        <v>172046</v>
      </c>
      <c r="F28" s="110">
        <f>F23+F24+F25+F26+F27</f>
        <v>136517</v>
      </c>
      <c r="G28" s="110">
        <f>G23+G24+G25+G26+G27</f>
        <v>139012</v>
      </c>
    </row>
    <row r="29" spans="1:7" s="112" customFormat="1" ht="20.25" customHeight="1">
      <c r="A29" s="124" t="s">
        <v>81</v>
      </c>
      <c r="B29" s="109" t="s">
        <v>34</v>
      </c>
      <c r="C29" s="110">
        <v>8440</v>
      </c>
      <c r="D29" s="111">
        <v>26394</v>
      </c>
      <c r="E29" s="110">
        <v>24448</v>
      </c>
      <c r="F29" s="110">
        <v>3510</v>
      </c>
      <c r="G29" s="445">
        <v>14485</v>
      </c>
    </row>
    <row r="30" spans="1:7" s="112" customFormat="1" ht="20.25" customHeight="1">
      <c r="A30" s="124" t="s">
        <v>81</v>
      </c>
      <c r="B30" s="109" t="s">
        <v>35</v>
      </c>
      <c r="C30" s="110">
        <v>0</v>
      </c>
      <c r="D30" s="111">
        <v>61115</v>
      </c>
      <c r="E30" s="110">
        <v>34911</v>
      </c>
      <c r="F30" s="110">
        <v>30239</v>
      </c>
      <c r="G30" s="445">
        <v>36999</v>
      </c>
    </row>
    <row r="31" spans="1:7" s="112" customFormat="1" ht="20.25" customHeight="1">
      <c r="A31" s="124" t="s">
        <v>91</v>
      </c>
      <c r="B31" s="109" t="s">
        <v>37</v>
      </c>
      <c r="C31" s="110"/>
      <c r="D31" s="111"/>
      <c r="E31" s="110"/>
      <c r="F31" s="110"/>
      <c r="G31" s="110"/>
    </row>
    <row r="32" spans="1:7" ht="20.25" customHeight="1">
      <c r="A32" s="134" t="s">
        <v>93</v>
      </c>
      <c r="B32" s="136" t="s">
        <v>116</v>
      </c>
      <c r="C32" s="116"/>
      <c r="D32" s="116"/>
      <c r="E32" s="116"/>
      <c r="F32" s="116"/>
      <c r="G32" s="116"/>
    </row>
    <row r="33" spans="1:7" ht="20.25" customHeight="1">
      <c r="A33" s="137" t="s">
        <v>10</v>
      </c>
      <c r="B33" s="120" t="s">
        <v>117</v>
      </c>
      <c r="C33" s="138"/>
      <c r="D33" s="138">
        <v>65</v>
      </c>
      <c r="E33" s="138">
        <v>65</v>
      </c>
      <c r="F33" s="138"/>
      <c r="G33" s="138"/>
    </row>
    <row r="34" spans="1:256" ht="20.25" customHeight="1">
      <c r="A34" s="139" t="s">
        <v>118</v>
      </c>
      <c r="B34" s="136" t="s">
        <v>119</v>
      </c>
      <c r="C34" s="140"/>
      <c r="D34" s="141"/>
      <c r="E34" s="140"/>
      <c r="F34" s="140"/>
      <c r="G34" s="140"/>
      <c r="H34" s="142"/>
      <c r="IP34" s="29"/>
      <c r="IQ34" s="29"/>
      <c r="IR34" s="29"/>
      <c r="IS34" s="29"/>
      <c r="IT34" s="29"/>
      <c r="IU34" s="29"/>
      <c r="IV34" s="29"/>
    </row>
    <row r="35" spans="1:7" s="73" customFormat="1" ht="20.25" customHeight="1">
      <c r="A35" s="139" t="s">
        <v>14</v>
      </c>
      <c r="B35" s="114" t="s">
        <v>120</v>
      </c>
      <c r="C35" s="143"/>
      <c r="D35" s="46"/>
      <c r="E35" s="143"/>
      <c r="F35" s="143"/>
      <c r="G35" s="143"/>
    </row>
    <row r="36" spans="1:256" s="73" customFormat="1" ht="19.5" customHeight="1">
      <c r="A36" s="78"/>
      <c r="B36" s="24" t="s">
        <v>121</v>
      </c>
      <c r="C36" s="31">
        <f>SUM(C32:C35)</f>
        <v>0</v>
      </c>
      <c r="D36" s="31">
        <f>SUM(D32:D35)</f>
        <v>65</v>
      </c>
      <c r="E36" s="31">
        <f>SUM(E32:E35)</f>
        <v>65</v>
      </c>
      <c r="F36" s="31">
        <f>SUM(F32:F35)</f>
        <v>0</v>
      </c>
      <c r="G36" s="31">
        <f>SUM(G32:G35)</f>
        <v>0</v>
      </c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122</v>
      </c>
      <c r="B37" s="24" t="s">
        <v>39</v>
      </c>
      <c r="C37" s="31">
        <v>8919</v>
      </c>
      <c r="D37" s="31">
        <v>8919</v>
      </c>
      <c r="E37" s="31">
        <v>8919</v>
      </c>
      <c r="F37" s="31">
        <v>8943</v>
      </c>
      <c r="G37" s="31">
        <v>8943</v>
      </c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4"/>
      <c r="B38" s="24" t="s">
        <v>123</v>
      </c>
      <c r="C38" s="51">
        <f>C30+C29+C28+C21+C20+C13+C12+C36+C37</f>
        <v>429506</v>
      </c>
      <c r="D38" s="51">
        <f>D30+D29+D28+D21+D20+D13+D12+D36+D37</f>
        <v>629881</v>
      </c>
      <c r="E38" s="51">
        <f>E30+E29+E28+E21+E20+E13+E12+E36+E37</f>
        <v>571771</v>
      </c>
      <c r="F38" s="51">
        <f>F30+F29+F28+F21+F20+F13+F12+F36+F37</f>
        <v>496509</v>
      </c>
      <c r="G38" s="51">
        <f>G30+G29+G28+G21+G20+G13+G12+G36+G37</f>
        <v>525859</v>
      </c>
      <c r="IP38" s="35"/>
      <c r="IQ38" s="35"/>
      <c r="IR38" s="35"/>
      <c r="IS38" s="35"/>
      <c r="IT38" s="35"/>
      <c r="IU38" s="35"/>
      <c r="IV38" s="35"/>
    </row>
    <row r="39" spans="1:7" ht="18" customHeight="1">
      <c r="A39" s="180"/>
      <c r="B39" s="215" t="s">
        <v>181</v>
      </c>
      <c r="C39" s="216">
        <v>416811</v>
      </c>
      <c r="D39" s="216">
        <v>542372</v>
      </c>
      <c r="E39" s="216">
        <v>512412</v>
      </c>
      <c r="F39" s="216">
        <v>462760</v>
      </c>
      <c r="G39" s="216">
        <v>462760</v>
      </c>
    </row>
    <row r="40" spans="1:7" ht="18" customHeight="1">
      <c r="A40" s="219"/>
      <c r="B40" s="220" t="s">
        <v>182</v>
      </c>
      <c r="C40" s="221">
        <v>12695</v>
      </c>
      <c r="D40" s="221">
        <v>87509</v>
      </c>
      <c r="E40" s="221">
        <v>59359</v>
      </c>
      <c r="F40" s="221">
        <v>33749</v>
      </c>
      <c r="G40" s="221">
        <v>33749</v>
      </c>
    </row>
    <row r="41" spans="1:7" ht="17.25" customHeight="1">
      <c r="A41" s="222"/>
      <c r="B41" s="223" t="s">
        <v>183</v>
      </c>
      <c r="C41" s="224">
        <v>92</v>
      </c>
      <c r="D41" s="224">
        <v>92</v>
      </c>
      <c r="E41" s="224"/>
      <c r="F41" s="224">
        <v>92</v>
      </c>
      <c r="G41" s="224">
        <v>92</v>
      </c>
    </row>
  </sheetData>
  <sheetProtection selectLockedCells="1" selectUnlockedCells="1"/>
  <mergeCells count="1">
    <mergeCell ref="A5:F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47">
      <selection activeCell="I66" sqref="I66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7" width="10.75390625" style="0" customWidth="1"/>
  </cols>
  <sheetData>
    <row r="1" spans="1:7" ht="15.75">
      <c r="A1" s="98"/>
      <c r="B1" s="98"/>
      <c r="C1" s="98"/>
      <c r="D1" s="98"/>
      <c r="E1" s="98"/>
      <c r="F1" s="99" t="s">
        <v>160</v>
      </c>
      <c r="G1" s="99"/>
    </row>
    <row r="2" spans="1:7" ht="10.5" customHeight="1">
      <c r="A2" s="98"/>
      <c r="B2" s="98"/>
      <c r="C2" s="98"/>
      <c r="D2" s="98"/>
      <c r="E2" s="98"/>
      <c r="F2" s="99" t="s">
        <v>41</v>
      </c>
      <c r="G2" s="99"/>
    </row>
    <row r="3" spans="1:7" ht="9.75" customHeight="1">
      <c r="A3" s="147"/>
      <c r="B3" s="186"/>
      <c r="C3" s="186"/>
      <c r="D3" s="186"/>
      <c r="E3" s="186"/>
      <c r="F3" s="187"/>
      <c r="G3" s="187"/>
    </row>
    <row r="4" spans="1:7" ht="18.75" customHeight="1">
      <c r="A4" s="453" t="s">
        <v>161</v>
      </c>
      <c r="B4" s="453"/>
      <c r="C4" s="453"/>
      <c r="D4" s="453"/>
      <c r="E4" s="453"/>
      <c r="F4" s="453"/>
      <c r="G4" s="429"/>
    </row>
    <row r="5" spans="1:7" ht="17.25" customHeight="1">
      <c r="A5" s="454" t="s">
        <v>438</v>
      </c>
      <c r="B5" s="454"/>
      <c r="C5" s="454"/>
      <c r="D5" s="454"/>
      <c r="E5" s="454"/>
      <c r="F5" s="454"/>
      <c r="G5" s="430"/>
    </row>
    <row r="6" spans="1:7" ht="18.75" customHeight="1">
      <c r="A6" s="98"/>
      <c r="B6" s="98"/>
      <c r="C6" s="98"/>
      <c r="D6" s="98"/>
      <c r="E6" s="98"/>
      <c r="F6" s="98"/>
      <c r="G6" s="98"/>
    </row>
    <row r="7" spans="1:7" s="64" customFormat="1" ht="48.75" customHeight="1">
      <c r="A7" s="98"/>
      <c r="B7" s="98"/>
      <c r="C7" s="98"/>
      <c r="D7" s="98"/>
      <c r="E7" s="98"/>
      <c r="F7" s="99" t="s">
        <v>2</v>
      </c>
      <c r="G7" s="99"/>
    </row>
    <row r="8" spans="1:7" ht="45">
      <c r="A8" s="188" t="s">
        <v>3</v>
      </c>
      <c r="B8" s="189" t="s">
        <v>4</v>
      </c>
      <c r="C8" s="192" t="s">
        <v>389</v>
      </c>
      <c r="D8" s="190" t="s">
        <v>433</v>
      </c>
      <c r="E8" s="191" t="s">
        <v>434</v>
      </c>
      <c r="F8" s="192" t="s">
        <v>435</v>
      </c>
      <c r="G8" s="192" t="s">
        <v>491</v>
      </c>
    </row>
    <row r="9" spans="1:7" ht="19.5" customHeight="1">
      <c r="A9" s="48" t="s">
        <v>6</v>
      </c>
      <c r="B9" s="193" t="s">
        <v>9</v>
      </c>
      <c r="C9" s="21"/>
      <c r="D9" s="194"/>
      <c r="E9" s="194"/>
      <c r="F9" s="21"/>
      <c r="G9" s="21"/>
    </row>
    <row r="10" spans="1:7" ht="18.75" customHeight="1">
      <c r="A10" s="43" t="s">
        <v>8</v>
      </c>
      <c r="B10" s="195" t="s">
        <v>162</v>
      </c>
      <c r="C10" s="21">
        <v>265489</v>
      </c>
      <c r="D10" s="196">
        <v>271925</v>
      </c>
      <c r="E10" s="196">
        <v>271925</v>
      </c>
      <c r="F10" s="21">
        <v>256170</v>
      </c>
      <c r="G10" s="435">
        <v>258785</v>
      </c>
    </row>
    <row r="11" spans="1:7" ht="18.75" customHeight="1">
      <c r="A11" s="43" t="s">
        <v>10</v>
      </c>
      <c r="B11" s="195" t="s">
        <v>163</v>
      </c>
      <c r="C11" s="21">
        <v>35740</v>
      </c>
      <c r="D11" s="196">
        <v>132834</v>
      </c>
      <c r="E11" s="196">
        <v>131467</v>
      </c>
      <c r="F11" s="21">
        <v>107388</v>
      </c>
      <c r="G11" s="435">
        <v>122992</v>
      </c>
    </row>
    <row r="12" spans="1:7" ht="18.75" customHeight="1">
      <c r="A12" s="43"/>
      <c r="B12" s="193" t="s">
        <v>164</v>
      </c>
      <c r="C12" s="197">
        <f>C10+C11</f>
        <v>301229</v>
      </c>
      <c r="D12" s="197">
        <f>D10+D11</f>
        <v>404759</v>
      </c>
      <c r="E12" s="197">
        <f>E10+E11</f>
        <v>403392</v>
      </c>
      <c r="F12" s="197">
        <f>F10+F11</f>
        <v>363558</v>
      </c>
      <c r="G12" s="197">
        <f>G10+G11</f>
        <v>381777</v>
      </c>
    </row>
    <row r="13" spans="1:7" ht="18.75" customHeight="1">
      <c r="A13" s="48" t="s">
        <v>23</v>
      </c>
      <c r="B13" s="193" t="s">
        <v>165</v>
      </c>
      <c r="C13" s="21"/>
      <c r="D13" s="194"/>
      <c r="E13" s="194"/>
      <c r="F13" s="21"/>
      <c r="G13" s="21"/>
    </row>
    <row r="14" spans="1:7" ht="18.75" customHeight="1">
      <c r="A14" s="43" t="s">
        <v>8</v>
      </c>
      <c r="B14" s="195" t="s">
        <v>166</v>
      </c>
      <c r="C14" s="21">
        <v>0</v>
      </c>
      <c r="D14" s="196">
        <v>29925</v>
      </c>
      <c r="E14" s="196">
        <v>29925</v>
      </c>
      <c r="F14" s="21"/>
      <c r="G14" s="21"/>
    </row>
    <row r="15" spans="1:7" ht="18.75" customHeight="1">
      <c r="A15" s="43" t="s">
        <v>10</v>
      </c>
      <c r="B15" s="195" t="s">
        <v>167</v>
      </c>
      <c r="C15" s="21">
        <v>0</v>
      </c>
      <c r="D15" s="196">
        <v>3150</v>
      </c>
      <c r="E15" s="196">
        <v>3480</v>
      </c>
      <c r="F15" s="21"/>
      <c r="G15" s="21"/>
    </row>
    <row r="16" spans="1:7" ht="18.75" customHeight="1">
      <c r="A16" s="43"/>
      <c r="B16" s="193" t="s">
        <v>49</v>
      </c>
      <c r="C16" s="197">
        <v>0</v>
      </c>
      <c r="D16" s="197">
        <f>D14+D15</f>
        <v>33075</v>
      </c>
      <c r="E16" s="197">
        <f>E14+E15</f>
        <v>33405</v>
      </c>
      <c r="F16" s="197">
        <v>0</v>
      </c>
      <c r="G16" s="197">
        <v>0</v>
      </c>
    </row>
    <row r="17" spans="1:7" ht="18.75" customHeight="1">
      <c r="A17" s="48" t="s">
        <v>53</v>
      </c>
      <c r="B17" s="193" t="s">
        <v>13</v>
      </c>
      <c r="C17" s="33">
        <v>67264</v>
      </c>
      <c r="D17" s="194">
        <v>87264</v>
      </c>
      <c r="E17" s="194">
        <v>87936</v>
      </c>
      <c r="F17" s="33">
        <v>66300</v>
      </c>
      <c r="G17" s="33">
        <v>66300</v>
      </c>
    </row>
    <row r="18" spans="1:7" ht="18.75" customHeight="1">
      <c r="A18" s="48" t="s">
        <v>65</v>
      </c>
      <c r="B18" s="193" t="s">
        <v>15</v>
      </c>
      <c r="C18" s="33"/>
      <c r="D18" s="194"/>
      <c r="E18" s="194"/>
      <c r="F18" s="33"/>
      <c r="G18" s="33"/>
    </row>
    <row r="19" spans="1:7" ht="18.75" customHeight="1">
      <c r="A19" s="43" t="s">
        <v>8</v>
      </c>
      <c r="B19" s="195" t="s">
        <v>168</v>
      </c>
      <c r="C19" s="33"/>
      <c r="D19" s="196">
        <v>0</v>
      </c>
      <c r="E19" s="196">
        <v>1827</v>
      </c>
      <c r="F19" s="21">
        <v>886</v>
      </c>
      <c r="G19" s="21">
        <v>886</v>
      </c>
    </row>
    <row r="20" spans="1:7" s="29" customFormat="1" ht="18.75" customHeight="1">
      <c r="A20" s="43" t="s">
        <v>10</v>
      </c>
      <c r="B20" s="195" t="s">
        <v>68</v>
      </c>
      <c r="C20" s="21">
        <v>6541</v>
      </c>
      <c r="D20" s="196">
        <v>17541</v>
      </c>
      <c r="E20" s="196">
        <v>6633</v>
      </c>
      <c r="F20" s="21">
        <v>7201</v>
      </c>
      <c r="G20" s="21">
        <v>7201</v>
      </c>
    </row>
    <row r="21" spans="1:7" s="29" customFormat="1" ht="18.75" customHeight="1">
      <c r="A21" s="43" t="s">
        <v>12</v>
      </c>
      <c r="B21" s="195" t="s">
        <v>69</v>
      </c>
      <c r="C21" s="21">
        <v>3090</v>
      </c>
      <c r="D21" s="196">
        <v>3090</v>
      </c>
      <c r="E21" s="196">
        <v>4428</v>
      </c>
      <c r="F21" s="21">
        <v>3380</v>
      </c>
      <c r="G21" s="21">
        <v>3380</v>
      </c>
    </row>
    <row r="22" spans="1:7" s="29" customFormat="1" ht="18.75" customHeight="1">
      <c r="A22" s="43" t="s">
        <v>14</v>
      </c>
      <c r="B22" s="195" t="s">
        <v>70</v>
      </c>
      <c r="C22" s="21"/>
      <c r="D22" s="196">
        <v>17196</v>
      </c>
      <c r="E22" s="196">
        <v>17921</v>
      </c>
      <c r="F22" s="21"/>
      <c r="G22" s="435">
        <v>5085</v>
      </c>
    </row>
    <row r="23" spans="1:7" s="29" customFormat="1" ht="18.75" customHeight="1">
      <c r="A23" s="43" t="s">
        <v>16</v>
      </c>
      <c r="B23" s="195" t="s">
        <v>71</v>
      </c>
      <c r="C23" s="21">
        <v>1228</v>
      </c>
      <c r="D23" s="196">
        <v>1228</v>
      </c>
      <c r="E23" s="196">
        <v>1473</v>
      </c>
      <c r="F23" s="21">
        <v>1461</v>
      </c>
      <c r="G23" s="21">
        <v>1461</v>
      </c>
    </row>
    <row r="24" spans="1:7" s="29" customFormat="1" ht="18.75" customHeight="1">
      <c r="A24" s="43" t="s">
        <v>18</v>
      </c>
      <c r="B24" s="195" t="s">
        <v>72</v>
      </c>
      <c r="C24" s="21">
        <v>590</v>
      </c>
      <c r="D24" s="196">
        <v>590</v>
      </c>
      <c r="E24" s="196">
        <v>5249</v>
      </c>
      <c r="F24" s="21">
        <v>1143</v>
      </c>
      <c r="G24" s="21">
        <v>1143</v>
      </c>
    </row>
    <row r="25" spans="1:7" s="29" customFormat="1" ht="18.75" customHeight="1">
      <c r="A25" s="43" t="s">
        <v>20</v>
      </c>
      <c r="B25" s="195" t="s">
        <v>74</v>
      </c>
      <c r="C25" s="21">
        <v>0</v>
      </c>
      <c r="D25" s="196">
        <v>0</v>
      </c>
      <c r="E25" s="196">
        <v>1756</v>
      </c>
      <c r="F25" s="21">
        <v>0</v>
      </c>
      <c r="G25" s="21">
        <v>0</v>
      </c>
    </row>
    <row r="26" spans="1:7" ht="18" customHeight="1">
      <c r="A26" s="43"/>
      <c r="B26" s="193" t="s">
        <v>75</v>
      </c>
      <c r="C26" s="194">
        <f>C19+C20+C21+C23+C24+C25+C22</f>
        <v>11449</v>
      </c>
      <c r="D26" s="194">
        <f>D19+D20+D21+D23+D24+D25+D22</f>
        <v>39645</v>
      </c>
      <c r="E26" s="194">
        <f>E19+E20+E21+E23+E24+E25+E22</f>
        <v>39287</v>
      </c>
      <c r="F26" s="194">
        <f>F19+F20+F21+F23+F24+F25+F22</f>
        <v>14071</v>
      </c>
      <c r="G26" s="194">
        <f>G19+G20+G21+G23+G24+G25+G22</f>
        <v>19156</v>
      </c>
    </row>
    <row r="27" spans="1:7" ht="18.75" customHeight="1">
      <c r="A27" s="48" t="s">
        <v>76</v>
      </c>
      <c r="B27" s="193" t="s">
        <v>17</v>
      </c>
      <c r="C27" s="33">
        <v>360</v>
      </c>
      <c r="D27" s="194">
        <v>560</v>
      </c>
      <c r="E27" s="194">
        <v>560</v>
      </c>
      <c r="F27" s="33">
        <v>360</v>
      </c>
      <c r="G27" s="33">
        <v>360</v>
      </c>
    </row>
    <row r="28" spans="1:7" ht="18.75" customHeight="1">
      <c r="A28" s="48" t="s">
        <v>81</v>
      </c>
      <c r="B28" s="193" t="s">
        <v>19</v>
      </c>
      <c r="C28" s="33">
        <v>0</v>
      </c>
      <c r="D28" s="194">
        <v>300</v>
      </c>
      <c r="E28" s="194">
        <v>739</v>
      </c>
      <c r="F28" s="33">
        <v>0</v>
      </c>
      <c r="G28" s="439">
        <v>80</v>
      </c>
    </row>
    <row r="29" spans="1:7" ht="18.75" customHeight="1">
      <c r="A29" s="48" t="s">
        <v>86</v>
      </c>
      <c r="B29" s="193" t="s">
        <v>21</v>
      </c>
      <c r="C29" s="33">
        <v>0</v>
      </c>
      <c r="D29" s="194">
        <v>4318</v>
      </c>
      <c r="E29" s="194">
        <v>4333</v>
      </c>
      <c r="F29" s="33">
        <v>0</v>
      </c>
      <c r="G29" s="33">
        <v>0</v>
      </c>
    </row>
    <row r="30" spans="1:7" ht="18.75" customHeight="1">
      <c r="A30" s="48"/>
      <c r="B30" s="193" t="s">
        <v>169</v>
      </c>
      <c r="C30" s="197">
        <f>C29+C28+C27+C17+C26+C16+C12</f>
        <v>380302</v>
      </c>
      <c r="D30" s="197">
        <f>D29+D28+D27+D17+D26+D16+D12</f>
        <v>569921</v>
      </c>
      <c r="E30" s="197">
        <f>E29+E28+E27+E17+E26+E16+E12</f>
        <v>569652</v>
      </c>
      <c r="F30" s="197">
        <f>F29+F28+F27+F17+F26+F16+F12</f>
        <v>444289</v>
      </c>
      <c r="G30" s="197">
        <f>G29+G28+G27+G17+G26+G16+G12</f>
        <v>467673</v>
      </c>
    </row>
    <row r="31" spans="1:7" ht="18.75" customHeight="1">
      <c r="A31" s="48" t="s">
        <v>91</v>
      </c>
      <c r="B31" s="198" t="s">
        <v>92</v>
      </c>
      <c r="C31" s="21"/>
      <c r="D31" s="199"/>
      <c r="E31" s="199"/>
      <c r="F31" s="21"/>
      <c r="G31" s="21"/>
    </row>
    <row r="32" spans="1:7" ht="18.75" customHeight="1">
      <c r="A32" s="43" t="s">
        <v>8</v>
      </c>
      <c r="B32" s="200" t="s">
        <v>306</v>
      </c>
      <c r="C32" s="21">
        <v>48954</v>
      </c>
      <c r="D32" s="201">
        <v>48921</v>
      </c>
      <c r="E32" s="201">
        <v>48921</v>
      </c>
      <c r="F32" s="21">
        <v>51970</v>
      </c>
      <c r="G32" s="435">
        <v>57935</v>
      </c>
    </row>
    <row r="33" spans="1:7" ht="18.75" customHeight="1">
      <c r="A33" s="43" t="s">
        <v>10</v>
      </c>
      <c r="B33" s="200" t="s">
        <v>391</v>
      </c>
      <c r="C33" s="21"/>
      <c r="D33" s="201">
        <v>8943</v>
      </c>
      <c r="E33" s="201">
        <v>8943</v>
      </c>
      <c r="F33" s="21"/>
      <c r="G33" s="21"/>
    </row>
    <row r="34" spans="1:7" ht="18.75" customHeight="1">
      <c r="A34" s="43"/>
      <c r="B34" s="202" t="s">
        <v>170</v>
      </c>
      <c r="C34" s="203">
        <f>C12+C16+C17+C26+C27+C28+C29+C32</f>
        <v>429256</v>
      </c>
      <c r="D34" s="203">
        <f>D12+D16+D17+D26+D27+D28+D29+D32+D33</f>
        <v>627785</v>
      </c>
      <c r="E34" s="203">
        <f>E12+E16+E17+E26+E27+E28+E29+E32+E33</f>
        <v>627516</v>
      </c>
      <c r="F34" s="203">
        <f>F12+F16+F17+F26+F27+F28+F29+F32</f>
        <v>496259</v>
      </c>
      <c r="G34" s="203">
        <f>G12+G16+G17+G26+G27+G28+G29+G32</f>
        <v>525608</v>
      </c>
    </row>
    <row r="35" spans="1:8" ht="18" customHeight="1">
      <c r="A35" s="184"/>
      <c r="B35" s="204"/>
      <c r="C35" s="204"/>
      <c r="D35" s="204"/>
      <c r="E35" s="204"/>
      <c r="F35" s="205"/>
      <c r="G35" s="205"/>
      <c r="H35" s="206"/>
    </row>
    <row r="36" spans="1:7" ht="18.75" customHeight="1">
      <c r="A36" s="184"/>
      <c r="B36" s="204"/>
      <c r="C36" s="204"/>
      <c r="D36" s="204"/>
      <c r="E36" s="204"/>
      <c r="F36" s="205"/>
      <c r="G36" s="205"/>
    </row>
    <row r="37" spans="1:7" ht="18.75" customHeight="1">
      <c r="A37" s="184"/>
      <c r="B37" s="204"/>
      <c r="C37" s="204"/>
      <c r="D37" s="204"/>
      <c r="E37" s="204"/>
      <c r="F37" s="205"/>
      <c r="G37" s="205"/>
    </row>
    <row r="38" spans="1:7" ht="18.75" customHeight="1">
      <c r="A38" s="184"/>
      <c r="B38" s="204"/>
      <c r="C38" s="204"/>
      <c r="D38" s="204"/>
      <c r="E38" s="204"/>
      <c r="F38" s="205"/>
      <c r="G38" s="205"/>
    </row>
    <row r="39" spans="1:7" ht="18.75" customHeight="1">
      <c r="A39" s="184"/>
      <c r="B39" s="204"/>
      <c r="C39" s="204"/>
      <c r="D39" s="204"/>
      <c r="E39" s="204"/>
      <c r="F39" s="205"/>
      <c r="G39" s="205"/>
    </row>
    <row r="40" spans="1:7" ht="18.75" customHeight="1">
      <c r="A40" s="184"/>
      <c r="B40" s="204"/>
      <c r="C40" s="204"/>
      <c r="D40" s="204"/>
      <c r="E40" s="204"/>
      <c r="F40" s="205"/>
      <c r="G40" s="205"/>
    </row>
    <row r="41" spans="1:7" ht="18.75" customHeight="1">
      <c r="A41" s="184"/>
      <c r="B41" s="204"/>
      <c r="C41" s="204"/>
      <c r="D41" s="204"/>
      <c r="E41" s="204"/>
      <c r="F41" s="205"/>
      <c r="G41" s="205"/>
    </row>
    <row r="42" spans="1:7" ht="18.75" customHeight="1">
      <c r="A42" s="147"/>
      <c r="B42" s="207"/>
      <c r="C42" s="207"/>
      <c r="D42" s="207"/>
      <c r="E42" s="207"/>
      <c r="F42" s="99" t="s">
        <v>160</v>
      </c>
      <c r="G42" s="99"/>
    </row>
    <row r="43" spans="1:7" ht="18.75" customHeight="1">
      <c r="A43" s="147"/>
      <c r="B43" s="207"/>
      <c r="C43" s="207"/>
      <c r="D43" s="207"/>
      <c r="E43" s="207"/>
      <c r="F43" s="99" t="s">
        <v>171</v>
      </c>
      <c r="G43" s="99"/>
    </row>
    <row r="44" spans="1:7" ht="18.75" customHeight="1">
      <c r="A44" s="147"/>
      <c r="B44" s="186"/>
      <c r="C44" s="186"/>
      <c r="D44" s="186"/>
      <c r="E44" s="186"/>
      <c r="F44" s="187"/>
      <c r="G44" s="187"/>
    </row>
    <row r="45" spans="1:7" ht="18.75" customHeight="1">
      <c r="A45" s="147"/>
      <c r="B45" s="186"/>
      <c r="C45" s="186"/>
      <c r="D45" s="186"/>
      <c r="E45" s="186"/>
      <c r="F45" s="187"/>
      <c r="G45" s="187"/>
    </row>
    <row r="46" spans="1:7" ht="18" customHeight="1">
      <c r="A46" s="453" t="s">
        <v>161</v>
      </c>
      <c r="B46" s="453"/>
      <c r="C46" s="453"/>
      <c r="D46" s="453"/>
      <c r="E46" s="453"/>
      <c r="F46" s="453"/>
      <c r="G46" s="429"/>
    </row>
    <row r="47" spans="1:7" ht="18" customHeight="1">
      <c r="A47" s="454" t="s">
        <v>439</v>
      </c>
      <c r="B47" s="454"/>
      <c r="C47" s="454"/>
      <c r="D47" s="454"/>
      <c r="E47" s="454"/>
      <c r="F47" s="454"/>
      <c r="G47" s="430"/>
    </row>
    <row r="48" spans="1:7" ht="23.25" customHeight="1">
      <c r="A48" s="59"/>
      <c r="B48" s="59"/>
      <c r="C48" s="59"/>
      <c r="D48" s="59"/>
      <c r="E48" s="59"/>
      <c r="F48" s="208"/>
      <c r="G48" s="208"/>
    </row>
    <row r="49" spans="1:7" ht="18" customHeight="1">
      <c r="A49" s="59"/>
      <c r="B49" s="59"/>
      <c r="C49" s="59"/>
      <c r="D49" s="59"/>
      <c r="E49" s="59"/>
      <c r="F49" s="208"/>
      <c r="G49" s="208"/>
    </row>
    <row r="50" spans="1:7" ht="8.25" customHeight="1">
      <c r="A50" s="59"/>
      <c r="B50" s="59"/>
      <c r="C50" s="59"/>
      <c r="D50" s="59"/>
      <c r="E50" s="59"/>
      <c r="F50" s="208"/>
      <c r="G50" s="208"/>
    </row>
    <row r="51" spans="1:7" ht="18" customHeight="1">
      <c r="A51" s="147"/>
      <c r="B51" s="209"/>
      <c r="C51" s="209"/>
      <c r="D51" s="209"/>
      <c r="E51" s="209"/>
      <c r="F51" s="99" t="s">
        <v>2</v>
      </c>
      <c r="G51" s="99"/>
    </row>
    <row r="52" spans="1:7" ht="48.75" customHeight="1">
      <c r="A52" s="188" t="s">
        <v>3</v>
      </c>
      <c r="B52" s="189" t="s">
        <v>4</v>
      </c>
      <c r="C52" s="192" t="s">
        <v>389</v>
      </c>
      <c r="D52" s="192" t="s">
        <v>433</v>
      </c>
      <c r="E52" s="210" t="s">
        <v>440</v>
      </c>
      <c r="F52" s="192" t="s">
        <v>435</v>
      </c>
      <c r="G52" s="192" t="s">
        <v>489</v>
      </c>
    </row>
    <row r="53" spans="1:7" ht="18" customHeight="1">
      <c r="A53" s="211"/>
      <c r="B53" s="212" t="s">
        <v>172</v>
      </c>
      <c r="C53" s="214"/>
      <c r="D53" s="213"/>
      <c r="E53" s="213"/>
      <c r="F53" s="214"/>
      <c r="G53" s="214"/>
    </row>
    <row r="54" spans="1:7" ht="18" customHeight="1">
      <c r="A54" s="139" t="s">
        <v>6</v>
      </c>
      <c r="B54" s="215" t="s">
        <v>28</v>
      </c>
      <c r="C54" s="21">
        <v>37707</v>
      </c>
      <c r="D54" s="216">
        <v>113059</v>
      </c>
      <c r="E54" s="216">
        <v>112225</v>
      </c>
      <c r="F54" s="21">
        <v>89457</v>
      </c>
      <c r="G54" s="435">
        <v>92269</v>
      </c>
    </row>
    <row r="55" spans="1:7" ht="18" customHeight="1">
      <c r="A55" s="139" t="s">
        <v>23</v>
      </c>
      <c r="B55" s="215" t="s">
        <v>173</v>
      </c>
      <c r="C55" s="21">
        <v>10174</v>
      </c>
      <c r="D55" s="216">
        <v>21865</v>
      </c>
      <c r="E55" s="216">
        <v>20797</v>
      </c>
      <c r="F55" s="21">
        <v>13452</v>
      </c>
      <c r="G55" s="435">
        <v>14212</v>
      </c>
    </row>
    <row r="56" spans="1:7" ht="18" customHeight="1">
      <c r="A56" s="139" t="s">
        <v>53</v>
      </c>
      <c r="B56" s="215" t="s">
        <v>30</v>
      </c>
      <c r="C56" s="21">
        <v>101675</v>
      </c>
      <c r="D56" s="216">
        <v>126260</v>
      </c>
      <c r="E56" s="216">
        <v>109453</v>
      </c>
      <c r="F56" s="21">
        <v>123021</v>
      </c>
      <c r="G56" s="435">
        <v>125096</v>
      </c>
    </row>
    <row r="57" spans="1:7" ht="18" customHeight="1">
      <c r="A57" s="139" t="s">
        <v>65</v>
      </c>
      <c r="B57" s="215" t="s">
        <v>31</v>
      </c>
      <c r="C57" s="21">
        <v>11989</v>
      </c>
      <c r="D57" s="216">
        <v>21111</v>
      </c>
      <c r="E57" s="216">
        <v>21110</v>
      </c>
      <c r="F57" s="21">
        <v>25035</v>
      </c>
      <c r="G57" s="435">
        <v>27989</v>
      </c>
    </row>
    <row r="58" spans="1:7" ht="18" customHeight="1">
      <c r="A58" s="139" t="s">
        <v>76</v>
      </c>
      <c r="B58" s="215" t="s">
        <v>174</v>
      </c>
      <c r="C58" s="21">
        <v>184007</v>
      </c>
      <c r="D58" s="216">
        <v>179552</v>
      </c>
      <c r="E58" s="216">
        <v>171975</v>
      </c>
      <c r="F58" s="21">
        <v>136447</v>
      </c>
      <c r="G58" s="435">
        <v>138942</v>
      </c>
    </row>
    <row r="59" spans="1:7" ht="18" customHeight="1">
      <c r="A59" s="139"/>
      <c r="B59" s="217" t="s">
        <v>175</v>
      </c>
      <c r="C59" s="203">
        <f>C54+C55+C56+C57+C58</f>
        <v>345552</v>
      </c>
      <c r="D59" s="203">
        <f>D54+D55+D56+D57+D58</f>
        <v>461847</v>
      </c>
      <c r="E59" s="203">
        <f>E54+E55+E56+E57+E58</f>
        <v>435560</v>
      </c>
      <c r="F59" s="203">
        <f>F54+F55+F56+F57+F58</f>
        <v>387412</v>
      </c>
      <c r="G59" s="203">
        <f>G54+G55+G56+G57+G58</f>
        <v>398508</v>
      </c>
    </row>
    <row r="60" spans="1:7" ht="18" customHeight="1">
      <c r="A60" s="78"/>
      <c r="B60" s="218" t="s">
        <v>176</v>
      </c>
      <c r="C60" s="21"/>
      <c r="D60" s="33"/>
      <c r="E60" s="33"/>
      <c r="F60" s="21"/>
      <c r="G60" s="21"/>
    </row>
    <row r="61" spans="1:7" ht="18" customHeight="1">
      <c r="A61" s="139" t="s">
        <v>81</v>
      </c>
      <c r="B61" s="215" t="s">
        <v>177</v>
      </c>
      <c r="C61" s="21">
        <v>8000</v>
      </c>
      <c r="D61" s="216">
        <v>25954</v>
      </c>
      <c r="E61" s="216">
        <v>24184</v>
      </c>
      <c r="F61" s="21">
        <v>3000</v>
      </c>
      <c r="G61" s="435">
        <v>13975</v>
      </c>
    </row>
    <row r="62" spans="1:7" ht="18" customHeight="1">
      <c r="A62" s="139" t="s">
        <v>86</v>
      </c>
      <c r="B62" s="215" t="s">
        <v>35</v>
      </c>
      <c r="C62" s="21">
        <v>0</v>
      </c>
      <c r="D62" s="216">
        <v>61115</v>
      </c>
      <c r="E62" s="216">
        <v>34912</v>
      </c>
      <c r="F62" s="21">
        <v>30239</v>
      </c>
      <c r="G62" s="435">
        <v>36999</v>
      </c>
    </row>
    <row r="63" spans="1:7" ht="18" customHeight="1">
      <c r="A63" s="139" t="s">
        <v>178</v>
      </c>
      <c r="B63" s="215" t="s">
        <v>37</v>
      </c>
      <c r="C63" s="21">
        <v>0</v>
      </c>
      <c r="D63" s="216">
        <v>64</v>
      </c>
      <c r="E63" s="216">
        <v>64</v>
      </c>
      <c r="F63" s="21">
        <v>0</v>
      </c>
      <c r="G63" s="21">
        <v>0</v>
      </c>
    </row>
    <row r="64" spans="1:7" ht="18" customHeight="1">
      <c r="A64" s="139"/>
      <c r="B64" s="217" t="s">
        <v>179</v>
      </c>
      <c r="C64" s="203">
        <f>C61+C62+C63</f>
        <v>8000</v>
      </c>
      <c r="D64" s="203">
        <f>D61+D62+D63</f>
        <v>87133</v>
      </c>
      <c r="E64" s="203">
        <f>E61+E62+E63</f>
        <v>59160</v>
      </c>
      <c r="F64" s="203">
        <f>F61+F62+F63</f>
        <v>33239</v>
      </c>
      <c r="G64" s="203">
        <f>G61+G62+G63</f>
        <v>50974</v>
      </c>
    </row>
    <row r="65" spans="1:7" ht="18" customHeight="1">
      <c r="A65" s="139"/>
      <c r="B65" s="217" t="s">
        <v>27</v>
      </c>
      <c r="C65" s="203">
        <f>C59+C64</f>
        <v>353552</v>
      </c>
      <c r="D65" s="203">
        <f>D59+D64</f>
        <v>548980</v>
      </c>
      <c r="E65" s="203">
        <f>E59+E64</f>
        <v>494720</v>
      </c>
      <c r="F65" s="203">
        <f>F59+F64</f>
        <v>420651</v>
      </c>
      <c r="G65" s="203">
        <f>G59+G64</f>
        <v>449482</v>
      </c>
    </row>
    <row r="66" spans="1:7" ht="18" customHeight="1">
      <c r="A66" s="139" t="s">
        <v>122</v>
      </c>
      <c r="B66" s="217" t="s">
        <v>39</v>
      </c>
      <c r="C66" s="21"/>
      <c r="D66" s="203"/>
      <c r="E66" s="203"/>
      <c r="F66" s="21"/>
      <c r="G66" s="21"/>
    </row>
    <row r="67" spans="1:7" ht="15.75">
      <c r="A67" s="139" t="s">
        <v>8</v>
      </c>
      <c r="B67" s="215" t="s">
        <v>180</v>
      </c>
      <c r="C67" s="21">
        <v>66785</v>
      </c>
      <c r="D67" s="216">
        <v>69886</v>
      </c>
      <c r="E67" s="216">
        <v>65942</v>
      </c>
      <c r="F67" s="21">
        <v>66665</v>
      </c>
      <c r="G67" s="435">
        <v>67183</v>
      </c>
    </row>
    <row r="68" spans="1:7" ht="15.75">
      <c r="A68" s="139" t="s">
        <v>10</v>
      </c>
      <c r="B68" s="215" t="s">
        <v>390</v>
      </c>
      <c r="C68" s="21">
        <v>8919</v>
      </c>
      <c r="D68" s="216">
        <v>8919</v>
      </c>
      <c r="E68" s="216">
        <v>8919</v>
      </c>
      <c r="F68" s="21">
        <v>8943</v>
      </c>
      <c r="G68" s="21">
        <v>8943</v>
      </c>
    </row>
    <row r="69" spans="1:7" ht="18" customHeight="1">
      <c r="A69" s="139"/>
      <c r="B69" s="217" t="s">
        <v>123</v>
      </c>
      <c r="C69" s="203">
        <f>C65+C67+C68</f>
        <v>429256</v>
      </c>
      <c r="D69" s="203">
        <f>D65+D67+D68</f>
        <v>627785</v>
      </c>
      <c r="E69" s="203">
        <f>E65+E67+E68</f>
        <v>569581</v>
      </c>
      <c r="F69" s="203">
        <f>F65+F67+F68</f>
        <v>496259</v>
      </c>
      <c r="G69" s="203">
        <f>G65+G67+G68</f>
        <v>525608</v>
      </c>
    </row>
    <row r="70" spans="1:7" ht="18" customHeight="1">
      <c r="A70" s="180"/>
      <c r="B70" s="215" t="s">
        <v>181</v>
      </c>
      <c r="C70" s="216">
        <v>417001</v>
      </c>
      <c r="D70" s="216">
        <v>540652</v>
      </c>
      <c r="E70" s="216">
        <v>510421</v>
      </c>
      <c r="F70" s="216">
        <v>462510</v>
      </c>
      <c r="G70" s="216">
        <v>462510</v>
      </c>
    </row>
    <row r="71" spans="1:7" ht="15.75">
      <c r="A71" s="219"/>
      <c r="B71" s="220" t="s">
        <v>182</v>
      </c>
      <c r="C71" s="221">
        <v>12255</v>
      </c>
      <c r="D71" s="221">
        <v>87133</v>
      </c>
      <c r="E71" s="221">
        <v>59160</v>
      </c>
      <c r="F71" s="221">
        <v>33749</v>
      </c>
      <c r="G71" s="221">
        <v>33749</v>
      </c>
    </row>
    <row r="72" spans="1:7" ht="15.75">
      <c r="A72" s="222"/>
      <c r="B72" s="223" t="s">
        <v>183</v>
      </c>
      <c r="C72" s="224">
        <v>76</v>
      </c>
      <c r="D72" s="224">
        <v>76</v>
      </c>
      <c r="E72" s="224"/>
      <c r="F72" s="33">
        <v>76</v>
      </c>
      <c r="G72" s="33">
        <v>76</v>
      </c>
    </row>
  </sheetData>
  <sheetProtection selectLockedCells="1" selectUnlockedCells="1"/>
  <mergeCells count="4">
    <mergeCell ref="A4:F4"/>
    <mergeCell ref="A5:F5"/>
    <mergeCell ref="A46:F46"/>
    <mergeCell ref="A47:F47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0" workbookViewId="0" topLeftCell="A5">
      <selection activeCell="N32" sqref="N32"/>
    </sheetView>
  </sheetViews>
  <sheetFormatPr defaultColWidth="11.625" defaultRowHeight="12.75"/>
  <cols>
    <col min="1" max="1" width="4.00390625" style="147" customWidth="1"/>
    <col min="2" max="2" width="31.00390625" style="148" customWidth="1"/>
    <col min="3" max="7" width="9.375" style="98" customWidth="1"/>
    <col min="8" max="8" width="3.625" style="147" customWidth="1"/>
    <col min="9" max="9" width="28.625" style="148" customWidth="1"/>
    <col min="10" max="11" width="9.375" style="98" customWidth="1"/>
    <col min="12" max="14" width="9.375" style="3" customWidth="1"/>
  </cols>
  <sheetData>
    <row r="1" spans="1:14" ht="12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M1" s="99" t="s">
        <v>124</v>
      </c>
      <c r="N1" s="99"/>
    </row>
    <row r="2" spans="1:14" ht="10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M2" s="99" t="s">
        <v>1</v>
      </c>
      <c r="N2" s="99"/>
    </row>
    <row r="3" spans="1:14" ht="20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M3" s="99"/>
      <c r="N3" s="99"/>
    </row>
    <row r="4" spans="1:14" s="150" customFormat="1" ht="21" customHeight="1">
      <c r="A4" s="453" t="s">
        <v>125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226"/>
    </row>
    <row r="5" spans="1:14" s="150" customFormat="1" ht="21.75" customHeight="1">
      <c r="A5" s="454" t="s">
        <v>441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30"/>
    </row>
    <row r="6" spans="1:14" s="150" customFormat="1" ht="18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0:14" ht="9.75" customHeight="1">
      <c r="J7" s="99"/>
      <c r="K7" s="99"/>
      <c r="M7" s="99" t="s">
        <v>2</v>
      </c>
      <c r="N7" s="99"/>
    </row>
    <row r="8" spans="1:14" s="159" customFormat="1" ht="34.5" customHeight="1">
      <c r="A8" s="152" t="s">
        <v>3</v>
      </c>
      <c r="B8" s="153" t="s">
        <v>4</v>
      </c>
      <c r="C8" s="156" t="s">
        <v>389</v>
      </c>
      <c r="D8" s="154" t="s">
        <v>433</v>
      </c>
      <c r="E8" s="155" t="s">
        <v>434</v>
      </c>
      <c r="F8" s="156" t="s">
        <v>435</v>
      </c>
      <c r="G8" s="156" t="s">
        <v>489</v>
      </c>
      <c r="H8" s="157" t="s">
        <v>3</v>
      </c>
      <c r="I8" s="158" t="s">
        <v>4</v>
      </c>
      <c r="J8" s="156" t="s">
        <v>389</v>
      </c>
      <c r="K8" s="154" t="s">
        <v>433</v>
      </c>
      <c r="L8" s="155" t="s">
        <v>434</v>
      </c>
      <c r="M8" s="156" t="s">
        <v>435</v>
      </c>
      <c r="N8" s="156" t="s">
        <v>489</v>
      </c>
    </row>
    <row r="9" spans="1:14" ht="12.75">
      <c r="A9" s="160"/>
      <c r="B9" s="161" t="s">
        <v>126</v>
      </c>
      <c r="C9" s="162"/>
      <c r="D9" s="162"/>
      <c r="E9" s="162"/>
      <c r="F9" s="162"/>
      <c r="G9" s="162"/>
      <c r="H9" s="163"/>
      <c r="I9" s="164" t="s">
        <v>127</v>
      </c>
      <c r="J9" s="166"/>
      <c r="K9" s="165"/>
      <c r="L9" s="166"/>
      <c r="M9" s="166"/>
      <c r="N9" s="166"/>
    </row>
    <row r="10" spans="1:14" ht="12.75">
      <c r="A10" s="160" t="s">
        <v>8</v>
      </c>
      <c r="B10" s="167" t="s">
        <v>128</v>
      </c>
      <c r="C10" s="162"/>
      <c r="D10" s="162"/>
      <c r="E10" s="162"/>
      <c r="F10" s="162"/>
      <c r="G10" s="162"/>
      <c r="H10" s="163" t="s">
        <v>8</v>
      </c>
      <c r="I10" s="168" t="s">
        <v>129</v>
      </c>
      <c r="J10" s="169">
        <f>J11+J12+J13</f>
        <v>149556</v>
      </c>
      <c r="K10" s="169">
        <f>K11+K12+K13</f>
        <v>261184</v>
      </c>
      <c r="L10" s="169">
        <f>L11+L12+L13</f>
        <v>242475</v>
      </c>
      <c r="M10" s="169">
        <f>M11+M12+M13</f>
        <v>225930</v>
      </c>
      <c r="N10" s="169">
        <f>N11+N12+N13</f>
        <v>231577</v>
      </c>
    </row>
    <row r="11" spans="1:14" ht="12.75">
      <c r="A11" s="160"/>
      <c r="B11" s="167" t="s">
        <v>130</v>
      </c>
      <c r="C11" s="162">
        <v>265489</v>
      </c>
      <c r="D11" s="162">
        <v>271926</v>
      </c>
      <c r="E11" s="162">
        <v>271926</v>
      </c>
      <c r="F11" s="162">
        <v>256170</v>
      </c>
      <c r="G11" s="440">
        <v>258785</v>
      </c>
      <c r="H11" s="163"/>
      <c r="I11" s="168" t="s">
        <v>131</v>
      </c>
      <c r="J11" s="166">
        <v>37707</v>
      </c>
      <c r="K11" s="162">
        <v>113059</v>
      </c>
      <c r="L11" s="166">
        <v>112225</v>
      </c>
      <c r="M11" s="166">
        <v>89457</v>
      </c>
      <c r="N11" s="442">
        <v>92269</v>
      </c>
    </row>
    <row r="12" spans="1:14" ht="12.75">
      <c r="A12" s="160"/>
      <c r="B12" s="167" t="s">
        <v>132</v>
      </c>
      <c r="C12" s="162"/>
      <c r="D12" s="162"/>
      <c r="E12" s="162"/>
      <c r="F12" s="162"/>
      <c r="G12" s="162"/>
      <c r="H12" s="163"/>
      <c r="I12" s="168" t="s">
        <v>133</v>
      </c>
      <c r="J12" s="166">
        <v>10174</v>
      </c>
      <c r="K12" s="162">
        <v>21865</v>
      </c>
      <c r="L12" s="166">
        <v>20797</v>
      </c>
      <c r="M12" s="166">
        <v>13452</v>
      </c>
      <c r="N12" s="442">
        <v>14212</v>
      </c>
    </row>
    <row r="13" spans="1:14" ht="12.75">
      <c r="A13" s="160"/>
      <c r="B13" s="167" t="s">
        <v>134</v>
      </c>
      <c r="C13" s="162"/>
      <c r="D13" s="162"/>
      <c r="E13" s="162"/>
      <c r="F13" s="162"/>
      <c r="G13" s="162"/>
      <c r="H13" s="163"/>
      <c r="I13" s="168" t="s">
        <v>135</v>
      </c>
      <c r="J13" s="166">
        <v>101675</v>
      </c>
      <c r="K13" s="162">
        <v>126260</v>
      </c>
      <c r="L13" s="166">
        <v>109453</v>
      </c>
      <c r="M13" s="166">
        <v>123021</v>
      </c>
      <c r="N13" s="442">
        <v>125096</v>
      </c>
    </row>
    <row r="14" spans="1:14" ht="12.75">
      <c r="A14" s="160"/>
      <c r="B14" s="167" t="s">
        <v>136</v>
      </c>
      <c r="C14" s="162">
        <v>35740</v>
      </c>
      <c r="D14" s="162">
        <v>134533</v>
      </c>
      <c r="E14" s="162">
        <v>133166</v>
      </c>
      <c r="F14" s="162">
        <v>107388</v>
      </c>
      <c r="G14" s="440">
        <v>122992</v>
      </c>
      <c r="H14" s="163" t="s">
        <v>10</v>
      </c>
      <c r="I14" s="168" t="s">
        <v>137</v>
      </c>
      <c r="J14" s="169">
        <f>J15+J16+J17</f>
        <v>55966</v>
      </c>
      <c r="K14" s="169">
        <f>K15+K16+K17</f>
        <v>60712</v>
      </c>
      <c r="L14" s="169">
        <f>L15+L16+L17</f>
        <v>59950</v>
      </c>
      <c r="M14" s="169">
        <f>M15+M16+M17</f>
        <v>57749</v>
      </c>
      <c r="N14" s="169">
        <f>N15+N16+N17</f>
        <v>58015</v>
      </c>
    </row>
    <row r="15" spans="1:14" ht="12.75">
      <c r="A15" s="160"/>
      <c r="B15" s="167" t="s">
        <v>48</v>
      </c>
      <c r="C15" s="162">
        <f>C11+C12+C13+C14</f>
        <v>301229</v>
      </c>
      <c r="D15" s="162">
        <f>D11+D12+D13+D14</f>
        <v>406459</v>
      </c>
      <c r="E15" s="162">
        <f>E11+E12+E13+E14</f>
        <v>405092</v>
      </c>
      <c r="F15" s="162">
        <f>F11+F12+F13+F14</f>
        <v>363558</v>
      </c>
      <c r="G15" s="162">
        <f>G11+G12+G13+G14</f>
        <v>381777</v>
      </c>
      <c r="H15" s="163"/>
      <c r="I15" s="168" t="s">
        <v>138</v>
      </c>
      <c r="J15" s="166">
        <v>36376</v>
      </c>
      <c r="K15" s="369">
        <v>39280</v>
      </c>
      <c r="L15" s="369">
        <v>39015</v>
      </c>
      <c r="M15" s="166">
        <v>41262</v>
      </c>
      <c r="N15" s="442">
        <v>41471</v>
      </c>
    </row>
    <row r="16" spans="1:14" ht="12.75">
      <c r="A16" s="160" t="s">
        <v>67</v>
      </c>
      <c r="B16" s="167" t="s">
        <v>13</v>
      </c>
      <c r="C16" s="162"/>
      <c r="D16" s="162"/>
      <c r="E16" s="162"/>
      <c r="F16" s="162"/>
      <c r="G16" s="162"/>
      <c r="H16" s="163"/>
      <c r="I16" s="168" t="s">
        <v>139</v>
      </c>
      <c r="J16" s="166">
        <v>9637</v>
      </c>
      <c r="K16" s="369">
        <v>10756</v>
      </c>
      <c r="L16" s="369">
        <v>10704</v>
      </c>
      <c r="M16" s="166">
        <v>9056</v>
      </c>
      <c r="N16" s="442">
        <v>9113</v>
      </c>
    </row>
    <row r="17" spans="1:14" ht="12.75">
      <c r="A17" s="160"/>
      <c r="B17" s="170" t="s">
        <v>140</v>
      </c>
      <c r="C17" s="162"/>
      <c r="D17" s="162"/>
      <c r="E17" s="162"/>
      <c r="F17" s="162"/>
      <c r="G17" s="162"/>
      <c r="H17" s="163"/>
      <c r="I17" s="168" t="s">
        <v>141</v>
      </c>
      <c r="J17" s="166">
        <v>9953</v>
      </c>
      <c r="K17" s="369">
        <v>10676</v>
      </c>
      <c r="L17" s="369">
        <v>10231</v>
      </c>
      <c r="M17" s="166">
        <v>7431</v>
      </c>
      <c r="N17" s="166">
        <v>7431</v>
      </c>
    </row>
    <row r="18" spans="1:14" ht="12.75">
      <c r="A18" s="160"/>
      <c r="B18" s="170" t="s">
        <v>142</v>
      </c>
      <c r="C18" s="162"/>
      <c r="D18" s="162"/>
      <c r="E18" s="162"/>
      <c r="F18" s="162"/>
      <c r="G18" s="162"/>
      <c r="H18" s="163" t="s">
        <v>143</v>
      </c>
      <c r="I18" s="168" t="s">
        <v>151</v>
      </c>
      <c r="J18" s="169">
        <f>J19+J20+J21</f>
        <v>10559</v>
      </c>
      <c r="K18" s="169">
        <f>K19+K20+K21</f>
        <v>10758</v>
      </c>
      <c r="L18" s="169">
        <f>L19+L20+L21</f>
        <v>7847</v>
      </c>
      <c r="M18" s="169">
        <f>M19+M20+M21</f>
        <v>8586</v>
      </c>
      <c r="N18" s="169">
        <f>N19+N20+N21</f>
        <v>8839</v>
      </c>
    </row>
    <row r="19" spans="1:14" ht="12.75">
      <c r="A19" s="160"/>
      <c r="B19" s="170" t="s">
        <v>144</v>
      </c>
      <c r="C19" s="171"/>
      <c r="D19" s="162"/>
      <c r="E19" s="162"/>
      <c r="F19" s="171"/>
      <c r="G19" s="171"/>
      <c r="H19" s="163"/>
      <c r="I19" s="168" t="s">
        <v>145</v>
      </c>
      <c r="J19" s="169">
        <v>4103</v>
      </c>
      <c r="K19" s="369">
        <v>4404</v>
      </c>
      <c r="L19" s="369">
        <v>4379</v>
      </c>
      <c r="M19" s="169">
        <v>4584</v>
      </c>
      <c r="N19" s="443">
        <v>4780</v>
      </c>
    </row>
    <row r="20" spans="1:14" ht="12.75">
      <c r="A20" s="160"/>
      <c r="B20" s="170" t="s">
        <v>146</v>
      </c>
      <c r="C20" s="171">
        <v>21900</v>
      </c>
      <c r="D20" s="162">
        <v>21900</v>
      </c>
      <c r="E20" s="162">
        <v>22768</v>
      </c>
      <c r="F20" s="171">
        <v>21900</v>
      </c>
      <c r="G20" s="171">
        <v>21900</v>
      </c>
      <c r="H20" s="163"/>
      <c r="I20" s="168" t="s">
        <v>344</v>
      </c>
      <c r="J20" s="166">
        <v>1108</v>
      </c>
      <c r="K20" s="369">
        <v>1211</v>
      </c>
      <c r="L20" s="369">
        <v>1205</v>
      </c>
      <c r="M20" s="166">
        <v>1026</v>
      </c>
      <c r="N20" s="442">
        <v>1082</v>
      </c>
    </row>
    <row r="21" spans="1:14" ht="12.75">
      <c r="A21" s="160"/>
      <c r="B21" s="167" t="s">
        <v>147</v>
      </c>
      <c r="C21" s="162">
        <v>42000</v>
      </c>
      <c r="D21" s="162">
        <v>62000</v>
      </c>
      <c r="E21" s="162">
        <v>61964</v>
      </c>
      <c r="F21" s="162">
        <v>42000</v>
      </c>
      <c r="G21" s="162">
        <v>42000</v>
      </c>
      <c r="H21" s="163"/>
      <c r="I21" s="168" t="s">
        <v>148</v>
      </c>
      <c r="J21" s="166">
        <v>5348</v>
      </c>
      <c r="K21" s="369">
        <v>5143</v>
      </c>
      <c r="L21" s="369">
        <v>2263</v>
      </c>
      <c r="M21" s="166">
        <v>2976</v>
      </c>
      <c r="N21" s="442">
        <v>2977</v>
      </c>
    </row>
    <row r="22" spans="1:14" ht="12.75">
      <c r="A22" s="160"/>
      <c r="B22" s="167" t="s">
        <v>149</v>
      </c>
      <c r="C22" s="162">
        <v>3364</v>
      </c>
      <c r="D22" s="162">
        <v>3364</v>
      </c>
      <c r="E22" s="162">
        <v>3204</v>
      </c>
      <c r="F22" s="162">
        <v>2400</v>
      </c>
      <c r="G22" s="162">
        <v>2400</v>
      </c>
      <c r="H22" s="163" t="s">
        <v>14</v>
      </c>
      <c r="I22" s="168" t="s">
        <v>31</v>
      </c>
      <c r="J22" s="169">
        <v>11989</v>
      </c>
      <c r="K22" s="169">
        <v>21111</v>
      </c>
      <c r="L22" s="169">
        <v>21110</v>
      </c>
      <c r="M22" s="169">
        <v>25035</v>
      </c>
      <c r="N22" s="443">
        <v>27989</v>
      </c>
    </row>
    <row r="23" spans="1:14" ht="12.75">
      <c r="A23" s="160"/>
      <c r="B23" s="167" t="s">
        <v>64</v>
      </c>
      <c r="C23" s="162">
        <f>C17+C18+C19+C20+C21+C22</f>
        <v>67264</v>
      </c>
      <c r="D23" s="162">
        <f>D17+D18+D19+D20+D21+D22</f>
        <v>87264</v>
      </c>
      <c r="E23" s="162">
        <f>E17+E18+E19+E20+E21+E22</f>
        <v>87936</v>
      </c>
      <c r="F23" s="162">
        <f>F17+F18+F19+F20+F21+F22</f>
        <v>66300</v>
      </c>
      <c r="G23" s="162">
        <f>G17+G18+G19+G20+G21+G22</f>
        <v>66300</v>
      </c>
      <c r="H23" s="162" t="s">
        <v>16</v>
      </c>
      <c r="I23" s="168" t="s">
        <v>32</v>
      </c>
      <c r="J23" s="169">
        <v>184077</v>
      </c>
      <c r="K23" s="162">
        <v>179623</v>
      </c>
      <c r="L23" s="169">
        <v>172046</v>
      </c>
      <c r="M23" s="169">
        <v>136517</v>
      </c>
      <c r="N23" s="443">
        <v>139012</v>
      </c>
    </row>
    <row r="24" spans="1:14" ht="12.75">
      <c r="A24" s="160" t="s">
        <v>12</v>
      </c>
      <c r="B24" s="167" t="s">
        <v>15</v>
      </c>
      <c r="C24" s="162">
        <v>11699</v>
      </c>
      <c r="D24" s="162">
        <v>39960</v>
      </c>
      <c r="E24" s="162">
        <v>39697</v>
      </c>
      <c r="F24" s="162">
        <v>14321</v>
      </c>
      <c r="G24" s="440">
        <v>19406</v>
      </c>
      <c r="H24" s="174"/>
      <c r="I24" s="164" t="s">
        <v>152</v>
      </c>
      <c r="J24" s="173">
        <f>J23+J22+J18+J14+J10+J6</f>
        <v>412147</v>
      </c>
      <c r="K24" s="173">
        <f>K23+K22+K18+K14+K10+K6</f>
        <v>533388</v>
      </c>
      <c r="L24" s="173">
        <f>L23+L22+L18+L14+L10+L6</f>
        <v>503428</v>
      </c>
      <c r="M24" s="173">
        <f>M23+M22+M18+M14+M10+M6</f>
        <v>453817</v>
      </c>
      <c r="N24" s="173">
        <f>N23+N22+N18+N14+N10+N6</f>
        <v>465432</v>
      </c>
    </row>
    <row r="25" spans="1:14" ht="12.75">
      <c r="A25" s="160" t="s">
        <v>150</v>
      </c>
      <c r="B25" s="167" t="s">
        <v>82</v>
      </c>
      <c r="C25" s="162"/>
      <c r="D25" s="162">
        <v>300</v>
      </c>
      <c r="E25" s="162">
        <v>739</v>
      </c>
      <c r="F25" s="162"/>
      <c r="G25" s="440">
        <v>80</v>
      </c>
      <c r="H25" s="163"/>
      <c r="I25" s="175"/>
      <c r="J25" s="166"/>
      <c r="K25" s="176"/>
      <c r="L25" s="166"/>
      <c r="M25" s="166"/>
      <c r="N25" s="166"/>
    </row>
    <row r="26" spans="1:14" ht="12.75">
      <c r="A26" s="172"/>
      <c r="B26" s="161" t="s">
        <v>75</v>
      </c>
      <c r="C26" s="173">
        <f>C15+C23+C24+C25</f>
        <v>380192</v>
      </c>
      <c r="D26" s="173">
        <f>D15+D23+D24+D25</f>
        <v>533983</v>
      </c>
      <c r="E26" s="173">
        <f>E15+E23+E24+E25</f>
        <v>533464</v>
      </c>
      <c r="F26" s="173">
        <f>F15+F23+F24+F25</f>
        <v>444179</v>
      </c>
      <c r="G26" s="173">
        <f>G15+G23+G24+G25</f>
        <v>467563</v>
      </c>
      <c r="H26" s="163"/>
      <c r="I26" s="175"/>
      <c r="J26" s="166"/>
      <c r="K26" s="176"/>
      <c r="L26" s="166"/>
      <c r="M26" s="166"/>
      <c r="N26" s="166"/>
    </row>
    <row r="27" spans="1:14" ht="12.75">
      <c r="A27" s="160"/>
      <c r="B27" s="161" t="s">
        <v>153</v>
      </c>
      <c r="C27" s="162"/>
      <c r="D27" s="162"/>
      <c r="E27" s="162"/>
      <c r="F27" s="162"/>
      <c r="G27" s="162"/>
      <c r="H27" s="163"/>
      <c r="I27" s="175" t="s">
        <v>154</v>
      </c>
      <c r="J27" s="166"/>
      <c r="K27" s="176"/>
      <c r="L27" s="166"/>
      <c r="M27" s="166"/>
      <c r="N27" s="166"/>
    </row>
    <row r="28" spans="1:14" s="35" customFormat="1" ht="12.75">
      <c r="A28" s="160" t="s">
        <v>93</v>
      </c>
      <c r="B28" s="167" t="s">
        <v>155</v>
      </c>
      <c r="C28" s="162"/>
      <c r="D28" s="162">
        <v>33075</v>
      </c>
      <c r="E28" s="162">
        <v>33405</v>
      </c>
      <c r="F28" s="162"/>
      <c r="G28" s="162"/>
      <c r="H28" s="163" t="s">
        <v>8</v>
      </c>
      <c r="I28" s="177" t="s">
        <v>34</v>
      </c>
      <c r="J28" s="166">
        <v>8440</v>
      </c>
      <c r="K28" s="176">
        <v>26394</v>
      </c>
      <c r="L28" s="166">
        <v>24448</v>
      </c>
      <c r="M28" s="166">
        <v>3510</v>
      </c>
      <c r="N28" s="442">
        <v>14485</v>
      </c>
    </row>
    <row r="29" spans="1:14" ht="12.75">
      <c r="A29" s="160" t="s">
        <v>67</v>
      </c>
      <c r="B29" s="167" t="s">
        <v>17</v>
      </c>
      <c r="C29" s="162">
        <v>360</v>
      </c>
      <c r="D29" s="162">
        <v>560</v>
      </c>
      <c r="E29" s="162">
        <v>560</v>
      </c>
      <c r="F29" s="162">
        <v>360</v>
      </c>
      <c r="G29" s="162">
        <v>360</v>
      </c>
      <c r="H29" s="163" t="s">
        <v>10</v>
      </c>
      <c r="I29" s="177" t="s">
        <v>35</v>
      </c>
      <c r="J29" s="166">
        <v>0</v>
      </c>
      <c r="K29" s="176">
        <v>61115</v>
      </c>
      <c r="L29" s="166">
        <v>34911</v>
      </c>
      <c r="M29" s="166">
        <v>30239</v>
      </c>
      <c r="N29" s="442">
        <v>36999</v>
      </c>
    </row>
    <row r="30" spans="1:14" ht="12.75">
      <c r="A30" s="160" t="s">
        <v>12</v>
      </c>
      <c r="B30" s="167" t="s">
        <v>87</v>
      </c>
      <c r="C30" s="162"/>
      <c r="D30" s="162">
        <v>4318</v>
      </c>
      <c r="E30" s="162">
        <v>4333</v>
      </c>
      <c r="F30" s="162"/>
      <c r="G30" s="162"/>
      <c r="H30" s="163" t="s">
        <v>12</v>
      </c>
      <c r="I30" s="177" t="s">
        <v>37</v>
      </c>
      <c r="J30" s="179">
        <v>0</v>
      </c>
      <c r="K30" s="176">
        <v>65</v>
      </c>
      <c r="L30" s="166">
        <v>65</v>
      </c>
      <c r="M30" s="179">
        <v>0</v>
      </c>
      <c r="N30" s="179">
        <v>0</v>
      </c>
    </row>
    <row r="31" spans="1:14" ht="12.75">
      <c r="A31" s="163"/>
      <c r="B31" s="178" t="s">
        <v>156</v>
      </c>
      <c r="C31" s="179">
        <f>C28+C29+C30</f>
        <v>360</v>
      </c>
      <c r="D31" s="179">
        <f>D28+D29+D30</f>
        <v>37953</v>
      </c>
      <c r="E31" s="179">
        <f>E28+E29+E30</f>
        <v>38298</v>
      </c>
      <c r="F31" s="179">
        <f>F28+F29+F30</f>
        <v>360</v>
      </c>
      <c r="G31" s="179">
        <f>G28+G29+G30</f>
        <v>360</v>
      </c>
      <c r="H31" s="163"/>
      <c r="I31" s="175" t="s">
        <v>157</v>
      </c>
      <c r="J31" s="179">
        <f>J28+J29+J30</f>
        <v>8440</v>
      </c>
      <c r="K31" s="179">
        <f>K28+K29+K30</f>
        <v>87574</v>
      </c>
      <c r="L31" s="179">
        <f>L28+L29+L30</f>
        <v>59424</v>
      </c>
      <c r="M31" s="179">
        <f>M28+M29+M30</f>
        <v>33749</v>
      </c>
      <c r="N31" s="179">
        <f>N28+N29+N30</f>
        <v>51484</v>
      </c>
    </row>
    <row r="32" spans="1:14" ht="12.75">
      <c r="A32" s="163"/>
      <c r="B32" s="178" t="s">
        <v>158</v>
      </c>
      <c r="C32" s="179">
        <v>48954</v>
      </c>
      <c r="D32" s="179">
        <v>57945</v>
      </c>
      <c r="E32" s="179">
        <v>57945</v>
      </c>
      <c r="F32" s="179">
        <v>51970</v>
      </c>
      <c r="G32" s="441">
        <v>57936</v>
      </c>
      <c r="H32" s="163"/>
      <c r="I32" s="175" t="s">
        <v>159</v>
      </c>
      <c r="J32" s="182">
        <v>8919</v>
      </c>
      <c r="K32" s="182">
        <v>8919</v>
      </c>
      <c r="L32" s="182">
        <v>8919</v>
      </c>
      <c r="M32" s="182">
        <v>8943</v>
      </c>
      <c r="N32" s="182">
        <v>8943</v>
      </c>
    </row>
    <row r="33" spans="1:14" ht="12.75">
      <c r="A33" s="180"/>
      <c r="B33" s="181" t="s">
        <v>25</v>
      </c>
      <c r="C33" s="182">
        <f aca="true" t="shared" si="0" ref="C33:H33">C26+C31+C32</f>
        <v>429506</v>
      </c>
      <c r="D33" s="182">
        <f t="shared" si="0"/>
        <v>629881</v>
      </c>
      <c r="E33" s="182">
        <f t="shared" si="0"/>
        <v>629707</v>
      </c>
      <c r="F33" s="182">
        <f t="shared" si="0"/>
        <v>496509</v>
      </c>
      <c r="G33" s="182">
        <f t="shared" si="0"/>
        <v>525859</v>
      </c>
      <c r="H33" s="182">
        <f t="shared" si="0"/>
        <v>0</v>
      </c>
      <c r="I33" s="183" t="s">
        <v>40</v>
      </c>
      <c r="J33" s="182">
        <f>J24+J31+J32</f>
        <v>429506</v>
      </c>
      <c r="K33" s="182">
        <f>K24+K31+K32</f>
        <v>629881</v>
      </c>
      <c r="L33" s="182">
        <f>L24+L31+L32</f>
        <v>571771</v>
      </c>
      <c r="M33" s="182">
        <f>M24+M31+M32</f>
        <v>496509</v>
      </c>
      <c r="N33" s="182">
        <f>N24+N31+N32</f>
        <v>525859</v>
      </c>
    </row>
    <row r="34" spans="8:14" ht="15.75">
      <c r="H34" s="184"/>
      <c r="I34" s="185"/>
      <c r="L34" s="96"/>
      <c r="M34" s="96"/>
      <c r="N34" s="96"/>
    </row>
    <row r="35" spans="9:14" ht="15.75">
      <c r="I35" s="185"/>
      <c r="L35" s="96"/>
      <c r="M35" s="96"/>
      <c r="N35" s="96"/>
    </row>
    <row r="36" spans="9:14" ht="15.75">
      <c r="I36" s="185"/>
      <c r="L36" s="96"/>
      <c r="M36" s="96"/>
      <c r="N36" s="96"/>
    </row>
    <row r="37" spans="9:14" ht="15.75">
      <c r="I37" s="185"/>
      <c r="L37" s="96"/>
      <c r="M37" s="96"/>
      <c r="N37" s="96"/>
    </row>
    <row r="38" spans="9:14" ht="15.75">
      <c r="I38" s="185"/>
      <c r="L38" s="98"/>
      <c r="M38" s="98"/>
      <c r="N38" s="98"/>
    </row>
    <row r="39" spans="9:14" ht="15.75">
      <c r="I39" s="185"/>
      <c r="L39" s="98"/>
      <c r="M39" s="98"/>
      <c r="N39" s="98"/>
    </row>
    <row r="40" spans="9:14" ht="15.75">
      <c r="I40" s="185"/>
      <c r="L40" s="98"/>
      <c r="M40" s="98"/>
      <c r="N40" s="98"/>
    </row>
    <row r="41" spans="9:14" ht="15.75">
      <c r="I41" s="185"/>
      <c r="L41" s="98"/>
      <c r="M41" s="98"/>
      <c r="N41" s="98"/>
    </row>
    <row r="42" ht="15.75">
      <c r="I42" s="185"/>
    </row>
  </sheetData>
  <sheetProtection selectLockedCells="1" selectUnlockedCells="1"/>
  <mergeCells count="2">
    <mergeCell ref="A4:M4"/>
    <mergeCell ref="A5:M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43">
      <selection activeCell="I10" sqref="I10"/>
    </sheetView>
  </sheetViews>
  <sheetFormatPr defaultColWidth="7.875" defaultRowHeight="12.75"/>
  <cols>
    <col min="1" max="1" width="5.75390625" style="226" customWidth="1"/>
    <col min="2" max="2" width="36.75390625" style="63" customWidth="1"/>
    <col min="3" max="7" width="11.375" style="3" customWidth="1"/>
    <col min="8" max="247" width="7.875" style="56" customWidth="1"/>
  </cols>
  <sheetData>
    <row r="1" spans="2:7" ht="23.25" customHeight="1">
      <c r="B1" s="227"/>
      <c r="C1" s="228"/>
      <c r="D1" s="229"/>
      <c r="F1" s="228" t="s">
        <v>184</v>
      </c>
      <c r="G1" s="228"/>
    </row>
    <row r="2" spans="2:7" ht="14.25" customHeight="1">
      <c r="B2" s="227"/>
      <c r="C2" s="228"/>
      <c r="D2" s="229"/>
      <c r="F2" s="228" t="s">
        <v>1</v>
      </c>
      <c r="G2" s="228"/>
    </row>
    <row r="3" spans="2:4" ht="12.75" customHeight="1">
      <c r="B3" s="227"/>
      <c r="C3" s="230"/>
      <c r="D3" s="229"/>
    </row>
    <row r="4" spans="1:7" ht="18.75">
      <c r="A4" s="456" t="s">
        <v>185</v>
      </c>
      <c r="B4" s="456"/>
      <c r="C4" s="456"/>
      <c r="D4" s="456"/>
      <c r="E4" s="456"/>
      <c r="F4" s="456"/>
      <c r="G4" s="59"/>
    </row>
    <row r="5" spans="1:7" ht="18" customHeight="1">
      <c r="A5" s="456" t="s">
        <v>438</v>
      </c>
      <c r="B5" s="456"/>
      <c r="C5" s="456"/>
      <c r="D5" s="456"/>
      <c r="E5" s="456"/>
      <c r="F5" s="456"/>
      <c r="G5" s="59"/>
    </row>
    <row r="6" spans="2:3" ht="19.5" customHeight="1">
      <c r="B6" s="231"/>
      <c r="C6" s="232"/>
    </row>
    <row r="7" spans="2:7" ht="19.5" customHeight="1">
      <c r="B7" s="206"/>
      <c r="C7" s="228"/>
      <c r="F7" s="228" t="s">
        <v>2</v>
      </c>
      <c r="G7" s="228"/>
    </row>
    <row r="8" spans="1:256" s="235" customFormat="1" ht="50.25" customHeight="1">
      <c r="A8" s="233" t="s">
        <v>3</v>
      </c>
      <c r="B8" s="23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  <c r="IN8" s="150"/>
      <c r="IO8" s="150"/>
      <c r="IP8" s="150"/>
      <c r="IQ8" s="150"/>
      <c r="IR8" s="150"/>
      <c r="IS8" s="150"/>
      <c r="IT8" s="150"/>
      <c r="IU8" s="150"/>
      <c r="IV8" s="150"/>
    </row>
    <row r="9" spans="1:7" ht="18" customHeight="1">
      <c r="A9" s="48" t="s">
        <v>6</v>
      </c>
      <c r="B9" s="193" t="s">
        <v>9</v>
      </c>
      <c r="C9" s="21"/>
      <c r="D9" s="194"/>
      <c r="E9" s="194"/>
      <c r="F9" s="21"/>
      <c r="G9" s="21"/>
    </row>
    <row r="10" spans="1:7" ht="18" customHeight="1">
      <c r="A10" s="43" t="s">
        <v>8</v>
      </c>
      <c r="B10" s="195" t="s">
        <v>42</v>
      </c>
      <c r="C10" s="21"/>
      <c r="D10" s="196"/>
      <c r="E10" s="196"/>
      <c r="F10" s="21"/>
      <c r="G10" s="21"/>
    </row>
    <row r="11" spans="1:7" ht="18" customHeight="1">
      <c r="A11" s="43" t="s">
        <v>10</v>
      </c>
      <c r="B11" s="195" t="s">
        <v>163</v>
      </c>
      <c r="C11" s="21"/>
      <c r="D11" s="196">
        <v>1700</v>
      </c>
      <c r="E11" s="196">
        <v>1700</v>
      </c>
      <c r="F11" s="21"/>
      <c r="G11" s="21"/>
    </row>
    <row r="12" spans="1:7" ht="18" customHeight="1">
      <c r="A12" s="43"/>
      <c r="B12" s="193" t="s">
        <v>164</v>
      </c>
      <c r="C12" s="111">
        <f>C10+C11</f>
        <v>0</v>
      </c>
      <c r="D12" s="111">
        <f>D10+D11</f>
        <v>1700</v>
      </c>
      <c r="E12" s="111">
        <f>E10+E11</f>
        <v>1700</v>
      </c>
      <c r="F12" s="111">
        <f>F10+F11</f>
        <v>0</v>
      </c>
      <c r="G12" s="111">
        <f>G10+G11</f>
        <v>0</v>
      </c>
    </row>
    <row r="13" spans="1:7" s="236" customFormat="1" ht="18" customHeight="1">
      <c r="A13" s="48" t="s">
        <v>23</v>
      </c>
      <c r="B13" s="193" t="s">
        <v>165</v>
      </c>
      <c r="C13" s="21"/>
      <c r="D13" s="194"/>
      <c r="E13" s="194"/>
      <c r="F13" s="21"/>
      <c r="G13" s="21"/>
    </row>
    <row r="14" spans="1:7" ht="18" customHeight="1">
      <c r="A14" s="43" t="s">
        <v>8</v>
      </c>
      <c r="B14" s="195" t="s">
        <v>166</v>
      </c>
      <c r="C14" s="21"/>
      <c r="D14" s="196"/>
      <c r="E14" s="196"/>
      <c r="F14" s="21"/>
      <c r="G14" s="21"/>
    </row>
    <row r="15" spans="1:7" ht="18" customHeight="1">
      <c r="A15" s="43" t="s">
        <v>10</v>
      </c>
      <c r="B15" s="195" t="s">
        <v>167</v>
      </c>
      <c r="C15" s="21"/>
      <c r="D15" s="196"/>
      <c r="E15" s="196"/>
      <c r="F15" s="21"/>
      <c r="G15" s="21"/>
    </row>
    <row r="16" spans="1:7" ht="18" customHeight="1">
      <c r="A16" s="43"/>
      <c r="B16" s="193" t="s">
        <v>49</v>
      </c>
      <c r="C16" s="21"/>
      <c r="D16" s="194"/>
      <c r="E16" s="194"/>
      <c r="F16" s="21"/>
      <c r="G16" s="21"/>
    </row>
    <row r="17" spans="1:7" ht="18" customHeight="1">
      <c r="A17" s="48" t="s">
        <v>53</v>
      </c>
      <c r="B17" s="193" t="s">
        <v>13</v>
      </c>
      <c r="C17" s="21"/>
      <c r="D17" s="194"/>
      <c r="E17" s="194"/>
      <c r="F17" s="21"/>
      <c r="G17" s="21"/>
    </row>
    <row r="18" spans="1:7" s="146" customFormat="1" ht="18" customHeight="1">
      <c r="A18" s="48" t="s">
        <v>65</v>
      </c>
      <c r="B18" s="193" t="s">
        <v>15</v>
      </c>
      <c r="C18" s="33"/>
      <c r="D18" s="194"/>
      <c r="E18" s="194"/>
      <c r="F18" s="33"/>
      <c r="G18" s="33"/>
    </row>
    <row r="19" spans="1:7" ht="18" customHeight="1">
      <c r="A19" s="43" t="s">
        <v>8</v>
      </c>
      <c r="B19" s="195" t="s">
        <v>68</v>
      </c>
      <c r="C19" s="21"/>
      <c r="D19" s="196"/>
      <c r="E19" s="196"/>
      <c r="F19" s="21"/>
      <c r="G19" s="21"/>
    </row>
    <row r="20" spans="1:7" ht="18" customHeight="1">
      <c r="A20" s="43" t="s">
        <v>10</v>
      </c>
      <c r="B20" s="195" t="s">
        <v>69</v>
      </c>
      <c r="C20" s="21"/>
      <c r="D20" s="196">
        <v>65</v>
      </c>
      <c r="E20" s="196">
        <v>211</v>
      </c>
      <c r="F20" s="21"/>
      <c r="G20" s="21"/>
    </row>
    <row r="21" spans="1:7" ht="18" customHeight="1">
      <c r="A21" s="43" t="s">
        <v>12</v>
      </c>
      <c r="B21" s="195" t="s">
        <v>71</v>
      </c>
      <c r="C21" s="21"/>
      <c r="D21" s="196"/>
      <c r="E21" s="196"/>
      <c r="F21" s="21"/>
      <c r="G21" s="21"/>
    </row>
    <row r="22" spans="1:7" ht="18" customHeight="1">
      <c r="A22" s="43" t="s">
        <v>14</v>
      </c>
      <c r="B22" s="195" t="s">
        <v>70</v>
      </c>
      <c r="C22" s="21"/>
      <c r="D22" s="196"/>
      <c r="E22" s="196"/>
      <c r="F22" s="21"/>
      <c r="G22" s="21"/>
    </row>
    <row r="23" spans="1:7" ht="18" customHeight="1">
      <c r="A23" s="43" t="s">
        <v>16</v>
      </c>
      <c r="B23" s="195" t="s">
        <v>71</v>
      </c>
      <c r="C23" s="21"/>
      <c r="D23" s="196"/>
      <c r="E23" s="196"/>
      <c r="F23" s="21"/>
      <c r="G23" s="21"/>
    </row>
    <row r="24" spans="1:7" ht="18" customHeight="1">
      <c r="A24" s="43" t="s">
        <v>18</v>
      </c>
      <c r="B24" s="195" t="s">
        <v>72</v>
      </c>
      <c r="C24" s="21"/>
      <c r="D24" s="196"/>
      <c r="E24" s="196"/>
      <c r="F24" s="21"/>
      <c r="G24" s="21"/>
    </row>
    <row r="25" spans="1:7" s="236" customFormat="1" ht="18" customHeight="1">
      <c r="A25" s="43" t="s">
        <v>20</v>
      </c>
      <c r="B25" s="195" t="s">
        <v>74</v>
      </c>
      <c r="C25" s="21"/>
      <c r="D25" s="196"/>
      <c r="E25" s="196">
        <v>33</v>
      </c>
      <c r="F25" s="21"/>
      <c r="G25" s="21"/>
    </row>
    <row r="26" spans="1:7" s="236" customFormat="1" ht="18" customHeight="1">
      <c r="A26" s="43"/>
      <c r="B26" s="193" t="s">
        <v>75</v>
      </c>
      <c r="C26" s="194">
        <f>C19+C20+C21+C24+C25</f>
        <v>0</v>
      </c>
      <c r="D26" s="194">
        <f>D19+D20+D21+D24+D25</f>
        <v>65</v>
      </c>
      <c r="E26" s="194">
        <f>E19+E20+E21+E24+E25</f>
        <v>244</v>
      </c>
      <c r="F26" s="194">
        <f>F19+F20+F21+F24+F25</f>
        <v>0</v>
      </c>
      <c r="G26" s="194">
        <f>G19+G20+G21+G24+G25</f>
        <v>0</v>
      </c>
    </row>
    <row r="27" spans="1:7" s="236" customFormat="1" ht="18" customHeight="1">
      <c r="A27" s="48" t="s">
        <v>76</v>
      </c>
      <c r="B27" s="193" t="s">
        <v>17</v>
      </c>
      <c r="C27" s="21"/>
      <c r="D27" s="194"/>
      <c r="E27" s="194"/>
      <c r="F27" s="21"/>
      <c r="G27" s="21"/>
    </row>
    <row r="28" spans="1:7" s="237" customFormat="1" ht="18" customHeight="1">
      <c r="A28" s="48" t="s">
        <v>81</v>
      </c>
      <c r="B28" s="193" t="s">
        <v>19</v>
      </c>
      <c r="C28" s="33"/>
      <c r="D28" s="194"/>
      <c r="E28" s="194"/>
      <c r="F28" s="33"/>
      <c r="G28" s="33"/>
    </row>
    <row r="29" spans="1:7" s="236" customFormat="1" ht="18" customHeight="1">
      <c r="A29" s="48" t="s">
        <v>86</v>
      </c>
      <c r="B29" s="193" t="s">
        <v>21</v>
      </c>
      <c r="C29" s="33"/>
      <c r="D29" s="194"/>
      <c r="E29" s="194"/>
      <c r="F29" s="33"/>
      <c r="G29" s="33"/>
    </row>
    <row r="30" spans="1:7" s="236" customFormat="1" ht="18" customHeight="1">
      <c r="A30" s="48"/>
      <c r="B30" s="193" t="s">
        <v>169</v>
      </c>
      <c r="C30" s="194">
        <f>C12+C16+C26+C27+C28+C29</f>
        <v>0</v>
      </c>
      <c r="D30" s="194">
        <f>D12+D16+D26+D27+D28+D29</f>
        <v>1765</v>
      </c>
      <c r="E30" s="194">
        <f>E12+E16+E26+E27+E28+E29</f>
        <v>1944</v>
      </c>
      <c r="F30" s="194">
        <f>F12+F16+F26+F27+F28+F29</f>
        <v>0</v>
      </c>
      <c r="G30" s="194">
        <f>G12+G16+G26+G27+G28+G29</f>
        <v>0</v>
      </c>
    </row>
    <row r="31" spans="1:7" ht="18" customHeight="1">
      <c r="A31" s="48" t="s">
        <v>91</v>
      </c>
      <c r="B31" s="198" t="s">
        <v>92</v>
      </c>
      <c r="C31" s="199"/>
      <c r="D31" s="199"/>
      <c r="E31" s="199"/>
      <c r="F31" s="199"/>
      <c r="G31" s="199"/>
    </row>
    <row r="32" spans="1:7" ht="18" customHeight="1">
      <c r="A32" s="43" t="s">
        <v>8</v>
      </c>
      <c r="B32" s="200" t="s">
        <v>180</v>
      </c>
      <c r="C32" s="21">
        <v>56036</v>
      </c>
      <c r="D32" s="201">
        <v>59017</v>
      </c>
      <c r="E32" s="201">
        <v>58076</v>
      </c>
      <c r="F32" s="21">
        <v>57819</v>
      </c>
      <c r="G32" s="435">
        <v>58085</v>
      </c>
    </row>
    <row r="33" spans="1:7" ht="18" customHeight="1">
      <c r="A33" s="43" t="s">
        <v>10</v>
      </c>
      <c r="B33" s="200" t="s">
        <v>306</v>
      </c>
      <c r="C33" s="21"/>
      <c r="D33" s="201"/>
      <c r="E33" s="201"/>
      <c r="F33" s="21"/>
      <c r="G33" s="21"/>
    </row>
    <row r="34" spans="1:7" s="236" customFormat="1" ht="18.75" customHeight="1">
      <c r="A34" s="43"/>
      <c r="B34" s="202" t="s">
        <v>97</v>
      </c>
      <c r="C34" s="203">
        <f>C30+C32+C33</f>
        <v>56036</v>
      </c>
      <c r="D34" s="203">
        <f>D30+D32+D33</f>
        <v>60782</v>
      </c>
      <c r="E34" s="203">
        <f>E30+E32+E33</f>
        <v>60020</v>
      </c>
      <c r="F34" s="203">
        <f>F30+F32+F33</f>
        <v>57819</v>
      </c>
      <c r="G34" s="203">
        <f>G30+G32+G33</f>
        <v>58085</v>
      </c>
    </row>
    <row r="35" spans="1:7" s="119" customFormat="1" ht="17.25" customHeight="1">
      <c r="A35" s="147"/>
      <c r="B35" s="238"/>
      <c r="C35" s="239"/>
      <c r="D35" s="240"/>
      <c r="E35" s="240"/>
      <c r="F35" s="241"/>
      <c r="G35" s="241"/>
    </row>
    <row r="36" spans="1:7" s="119" customFormat="1" ht="17.25" customHeight="1">
      <c r="A36" s="147"/>
      <c r="B36" s="238"/>
      <c r="C36" s="242"/>
      <c r="D36" s="240"/>
      <c r="E36" s="240"/>
      <c r="F36" s="242" t="s">
        <v>184</v>
      </c>
      <c r="G36" s="242"/>
    </row>
    <row r="37" spans="1:7" s="119" customFormat="1" ht="11.25" customHeight="1">
      <c r="A37" s="147"/>
      <c r="B37" s="227"/>
      <c r="C37" s="228"/>
      <c r="D37" s="240"/>
      <c r="E37" s="240"/>
      <c r="F37" s="228" t="s">
        <v>186</v>
      </c>
      <c r="G37" s="228"/>
    </row>
    <row r="38" spans="1:5" ht="16.5">
      <c r="A38" s="147"/>
      <c r="B38" s="227"/>
      <c r="C38" s="230"/>
      <c r="D38" s="243"/>
      <c r="E38" s="243"/>
    </row>
    <row r="39" spans="1:7" ht="18" customHeight="1">
      <c r="A39" s="456" t="s">
        <v>185</v>
      </c>
      <c r="B39" s="456"/>
      <c r="C39" s="456"/>
      <c r="D39" s="456"/>
      <c r="E39" s="456"/>
      <c r="F39" s="456"/>
      <c r="G39" s="59"/>
    </row>
    <row r="40" spans="1:7" s="73" customFormat="1" ht="19.5" customHeight="1">
      <c r="A40" s="456" t="s">
        <v>439</v>
      </c>
      <c r="B40" s="456"/>
      <c r="C40" s="456"/>
      <c r="D40" s="456"/>
      <c r="E40" s="456"/>
      <c r="F40" s="456"/>
      <c r="G40" s="59"/>
    </row>
    <row r="41" spans="1:7" s="73" customFormat="1" ht="12.75" customHeight="1" hidden="1">
      <c r="A41" s="147"/>
      <c r="B41" s="231"/>
      <c r="C41" s="232"/>
      <c r="D41" s="244"/>
      <c r="E41" s="244"/>
      <c r="F41" s="244"/>
      <c r="G41" s="244"/>
    </row>
    <row r="42" spans="1:7" s="73" customFormat="1" ht="15.75">
      <c r="A42" s="147"/>
      <c r="B42" s="206"/>
      <c r="C42" s="245"/>
      <c r="D42" s="244"/>
      <c r="E42" s="244"/>
      <c r="F42" s="244"/>
      <c r="G42" s="244"/>
    </row>
    <row r="43" spans="1:7" s="73" customFormat="1" ht="17.25" customHeight="1">
      <c r="A43" s="147"/>
      <c r="B43" s="206"/>
      <c r="C43" s="228"/>
      <c r="D43" s="228"/>
      <c r="E43" s="228"/>
      <c r="F43" s="228" t="s">
        <v>2</v>
      </c>
      <c r="G43" s="228"/>
    </row>
    <row r="44" spans="1:7" s="119" customFormat="1" ht="46.5" customHeight="1">
      <c r="A44" s="233" t="s">
        <v>3</v>
      </c>
      <c r="B44" s="234" t="s">
        <v>4</v>
      </c>
      <c r="C44" s="17" t="s">
        <v>389</v>
      </c>
      <c r="D44" s="15" t="s">
        <v>433</v>
      </c>
      <c r="E44" s="16" t="s">
        <v>434</v>
      </c>
      <c r="F44" s="17" t="s">
        <v>435</v>
      </c>
      <c r="G44" s="17" t="s">
        <v>489</v>
      </c>
    </row>
    <row r="45" spans="1:7" s="119" customFormat="1" ht="18" customHeight="1">
      <c r="A45" s="211"/>
      <c r="B45" s="212" t="s">
        <v>172</v>
      </c>
      <c r="C45" s="214"/>
      <c r="D45" s="213"/>
      <c r="E45" s="213"/>
      <c r="F45" s="214"/>
      <c r="G45" s="214"/>
    </row>
    <row r="46" spans="1:7" s="119" customFormat="1" ht="18" customHeight="1">
      <c r="A46" s="139" t="s">
        <v>6</v>
      </c>
      <c r="B46" s="215" t="s">
        <v>28</v>
      </c>
      <c r="C46" s="21">
        <v>36376</v>
      </c>
      <c r="D46" s="216">
        <v>39280</v>
      </c>
      <c r="E46" s="216">
        <v>39015</v>
      </c>
      <c r="F46" s="21">
        <v>41262</v>
      </c>
      <c r="G46" s="435">
        <v>41471</v>
      </c>
    </row>
    <row r="47" spans="1:7" s="119" customFormat="1" ht="18" customHeight="1">
      <c r="A47" s="139" t="s">
        <v>23</v>
      </c>
      <c r="B47" s="215" t="s">
        <v>173</v>
      </c>
      <c r="C47" s="21">
        <v>9637</v>
      </c>
      <c r="D47" s="216">
        <v>10756</v>
      </c>
      <c r="E47" s="216">
        <v>10704</v>
      </c>
      <c r="F47" s="21">
        <v>9056</v>
      </c>
      <c r="G47" s="435">
        <v>9113</v>
      </c>
    </row>
    <row r="48" spans="1:7" s="119" customFormat="1" ht="18" customHeight="1">
      <c r="A48" s="139" t="s">
        <v>53</v>
      </c>
      <c r="B48" s="215" t="s">
        <v>30</v>
      </c>
      <c r="C48" s="21">
        <v>9953</v>
      </c>
      <c r="D48" s="216">
        <v>10676</v>
      </c>
      <c r="E48" s="216">
        <v>10231</v>
      </c>
      <c r="F48" s="21">
        <v>7431</v>
      </c>
      <c r="G48" s="21">
        <v>7431</v>
      </c>
    </row>
    <row r="49" spans="1:7" s="119" customFormat="1" ht="18" customHeight="1">
      <c r="A49" s="139" t="s">
        <v>65</v>
      </c>
      <c r="B49" s="215" t="s">
        <v>31</v>
      </c>
      <c r="C49" s="21"/>
      <c r="D49" s="216"/>
      <c r="E49" s="216"/>
      <c r="F49" s="21"/>
      <c r="G49" s="21"/>
    </row>
    <row r="50" spans="1:7" ht="18" customHeight="1">
      <c r="A50" s="139" t="s">
        <v>76</v>
      </c>
      <c r="B50" s="215" t="s">
        <v>174</v>
      </c>
      <c r="C50" s="21">
        <v>70</v>
      </c>
      <c r="D50" s="216">
        <v>70</v>
      </c>
      <c r="E50" s="216">
        <v>70</v>
      </c>
      <c r="F50" s="21">
        <v>70</v>
      </c>
      <c r="G50" s="21">
        <v>70</v>
      </c>
    </row>
    <row r="51" spans="1:7" s="247" customFormat="1" ht="18" customHeight="1">
      <c r="A51" s="139"/>
      <c r="B51" s="217" t="s">
        <v>175</v>
      </c>
      <c r="C51" s="203">
        <f>C46+C47+C48+C49+C50</f>
        <v>56036</v>
      </c>
      <c r="D51" s="203">
        <f>D46+D47+D48+D49+D50</f>
        <v>60782</v>
      </c>
      <c r="E51" s="203">
        <f>E46+E47+E48+E49+E50</f>
        <v>60020</v>
      </c>
      <c r="F51" s="203">
        <f>F46+F47+F48+F49+F50</f>
        <v>57819</v>
      </c>
      <c r="G51" s="203">
        <f>G46+G47+G48+G49+G50</f>
        <v>58085</v>
      </c>
    </row>
    <row r="52" spans="1:7" s="119" customFormat="1" ht="18" customHeight="1">
      <c r="A52" s="78"/>
      <c r="B52" s="218" t="s">
        <v>176</v>
      </c>
      <c r="C52" s="21"/>
      <c r="D52" s="33"/>
      <c r="E52" s="33"/>
      <c r="F52" s="21"/>
      <c r="G52" s="21"/>
    </row>
    <row r="53" spans="1:7" s="119" customFormat="1" ht="18" customHeight="1">
      <c r="A53" s="139" t="s">
        <v>81</v>
      </c>
      <c r="B53" s="215" t="s">
        <v>177</v>
      </c>
      <c r="C53" s="21"/>
      <c r="D53" s="216"/>
      <c r="E53" s="216"/>
      <c r="F53" s="21"/>
      <c r="G53" s="21"/>
    </row>
    <row r="54" spans="1:7" s="119" customFormat="1" ht="18" customHeight="1">
      <c r="A54" s="139" t="s">
        <v>86</v>
      </c>
      <c r="B54" s="215" t="s">
        <v>35</v>
      </c>
      <c r="C54" s="21"/>
      <c r="D54" s="216"/>
      <c r="E54" s="216"/>
      <c r="F54" s="21"/>
      <c r="G54" s="21"/>
    </row>
    <row r="55" spans="1:7" ht="18" customHeight="1">
      <c r="A55" s="139" t="s">
        <v>178</v>
      </c>
      <c r="B55" s="215" t="s">
        <v>37</v>
      </c>
      <c r="C55" s="21"/>
      <c r="D55" s="216"/>
      <c r="E55" s="216"/>
      <c r="F55" s="21"/>
      <c r="G55" s="21"/>
    </row>
    <row r="56" spans="1:7" ht="18" customHeight="1">
      <c r="A56" s="139"/>
      <c r="B56" s="217" t="s">
        <v>179</v>
      </c>
      <c r="C56" s="203"/>
      <c r="D56" s="203"/>
      <c r="E56" s="203"/>
      <c r="F56" s="203"/>
      <c r="G56" s="203"/>
    </row>
    <row r="57" spans="1:7" ht="18" customHeight="1">
      <c r="A57" s="139"/>
      <c r="B57" s="217" t="s">
        <v>27</v>
      </c>
      <c r="C57" s="203">
        <f>C51+C56</f>
        <v>56036</v>
      </c>
      <c r="D57" s="203">
        <f>D51+D56</f>
        <v>60782</v>
      </c>
      <c r="E57" s="203">
        <f>E51+E56</f>
        <v>60020</v>
      </c>
      <c r="F57" s="203">
        <f>F51+F56</f>
        <v>57819</v>
      </c>
      <c r="G57" s="203">
        <f>G51+G56</f>
        <v>58085</v>
      </c>
    </row>
    <row r="58" spans="1:7" ht="18" customHeight="1">
      <c r="A58" s="139" t="s">
        <v>122</v>
      </c>
      <c r="B58" s="217" t="s">
        <v>39</v>
      </c>
      <c r="C58" s="21"/>
      <c r="D58" s="203"/>
      <c r="E58" s="203"/>
      <c r="F58" s="21"/>
      <c r="G58" s="21"/>
    </row>
    <row r="59" spans="1:7" s="119" customFormat="1" ht="18" customHeight="1">
      <c r="A59" s="139" t="s">
        <v>8</v>
      </c>
      <c r="B59" s="215" t="s">
        <v>180</v>
      </c>
      <c r="C59" s="21"/>
      <c r="D59" s="216"/>
      <c r="E59" s="216"/>
      <c r="F59" s="21"/>
      <c r="G59" s="21"/>
    </row>
    <row r="60" spans="1:7" s="119" customFormat="1" ht="18" customHeight="1">
      <c r="A60" s="248" t="s">
        <v>67</v>
      </c>
      <c r="B60" s="220" t="s">
        <v>187</v>
      </c>
      <c r="C60" s="42"/>
      <c r="D60" s="221"/>
      <c r="E60" s="221"/>
      <c r="F60" s="42"/>
      <c r="G60" s="42"/>
    </row>
    <row r="61" spans="1:7" s="119" customFormat="1" ht="18" customHeight="1">
      <c r="A61" s="248"/>
      <c r="B61" s="249" t="s">
        <v>123</v>
      </c>
      <c r="C61" s="250">
        <f>C57+C59</f>
        <v>56036</v>
      </c>
      <c r="D61" s="250">
        <f>D57+D59</f>
        <v>60782</v>
      </c>
      <c r="E61" s="250">
        <f>E57+E59</f>
        <v>60020</v>
      </c>
      <c r="F61" s="250">
        <f>F57+F59</f>
        <v>57819</v>
      </c>
      <c r="G61" s="250">
        <f>G57+G59</f>
        <v>58085</v>
      </c>
    </row>
    <row r="62" spans="1:7" ht="18" customHeight="1">
      <c r="A62" s="43"/>
      <c r="B62" s="251" t="s">
        <v>188</v>
      </c>
      <c r="C62" s="216">
        <v>56036</v>
      </c>
      <c r="D62" s="216">
        <v>60782</v>
      </c>
      <c r="E62" s="216">
        <v>60020</v>
      </c>
      <c r="F62" s="216">
        <v>57819</v>
      </c>
      <c r="G62" s="216">
        <v>58085</v>
      </c>
    </row>
    <row r="63" spans="1:7" ht="18" customHeight="1">
      <c r="A63" s="219"/>
      <c r="B63" s="362" t="s">
        <v>189</v>
      </c>
      <c r="C63" s="221"/>
      <c r="D63" s="221"/>
      <c r="E63" s="221"/>
      <c r="F63" s="221"/>
      <c r="G63" s="221"/>
    </row>
    <row r="64" spans="1:7" s="73" customFormat="1" ht="18.75" customHeight="1">
      <c r="A64" s="363"/>
      <c r="B64" s="364" t="s">
        <v>183</v>
      </c>
      <c r="C64" s="370">
        <v>14</v>
      </c>
      <c r="D64" s="365">
        <v>14</v>
      </c>
      <c r="E64" s="365"/>
      <c r="F64" s="370">
        <v>14</v>
      </c>
      <c r="G64" s="370">
        <v>14</v>
      </c>
    </row>
    <row r="65" spans="1:2" ht="16.5">
      <c r="A65" s="147"/>
      <c r="B65" s="64"/>
    </row>
    <row r="66" spans="1:2" ht="16.5">
      <c r="A66" s="147"/>
      <c r="B66" s="64"/>
    </row>
    <row r="67" spans="1:2" ht="16.5">
      <c r="A67" s="147"/>
      <c r="B67" s="64"/>
    </row>
    <row r="68" spans="1:2" ht="16.5">
      <c r="A68" s="147"/>
      <c r="B68" s="64"/>
    </row>
    <row r="69" spans="1:2" ht="16.5">
      <c r="A69" s="147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86"/>
  <sheetViews>
    <sheetView zoomScalePageLayoutView="0" workbookViewId="0" topLeftCell="A42">
      <selection activeCell="H43" sqref="H43"/>
    </sheetView>
  </sheetViews>
  <sheetFormatPr defaultColWidth="9.00390625" defaultRowHeight="12.75"/>
  <cols>
    <col min="1" max="1" width="5.75390625" style="226" customWidth="1"/>
    <col min="2" max="2" width="36.75390625" style="63" customWidth="1"/>
    <col min="3" max="7" width="11.375" style="3" customWidth="1"/>
  </cols>
  <sheetData>
    <row r="1" spans="2:7" ht="18.75">
      <c r="B1" s="227"/>
      <c r="C1" s="228"/>
      <c r="D1" s="229"/>
      <c r="F1" s="228" t="s">
        <v>383</v>
      </c>
      <c r="G1" s="228"/>
    </row>
    <row r="2" spans="2:7" ht="11.25" customHeight="1">
      <c r="B2" s="227"/>
      <c r="C2" s="228"/>
      <c r="D2" s="229"/>
      <c r="F2" s="228" t="s">
        <v>1</v>
      </c>
      <c r="G2" s="228"/>
    </row>
    <row r="3" spans="2:4" ht="18.75">
      <c r="B3" s="227"/>
      <c r="C3" s="230"/>
      <c r="D3" s="229"/>
    </row>
    <row r="4" spans="1:7" ht="18.75">
      <c r="A4" s="456" t="s">
        <v>190</v>
      </c>
      <c r="B4" s="456"/>
      <c r="C4" s="456"/>
      <c r="D4" s="456"/>
      <c r="E4" s="456"/>
      <c r="F4" s="456"/>
      <c r="G4" s="59"/>
    </row>
    <row r="5" spans="1:7" ht="18" customHeight="1">
      <c r="A5" s="457" t="s">
        <v>438</v>
      </c>
      <c r="B5" s="457"/>
      <c r="C5" s="457"/>
      <c r="D5" s="457"/>
      <c r="E5" s="457"/>
      <c r="F5" s="457"/>
      <c r="G5" s="431"/>
    </row>
    <row r="6" spans="2:3" ht="27.75" customHeight="1">
      <c r="B6" s="231"/>
      <c r="C6" s="232"/>
    </row>
    <row r="7" spans="2:7" ht="18.75" customHeight="1">
      <c r="B7" s="206"/>
      <c r="C7" s="228"/>
      <c r="F7" s="228" t="s">
        <v>2</v>
      </c>
      <c r="G7" s="228"/>
    </row>
    <row r="8" spans="1:7" ht="48.75" customHeight="1">
      <c r="A8" s="233" t="s">
        <v>3</v>
      </c>
      <c r="B8" s="23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490</v>
      </c>
    </row>
    <row r="9" spans="1:7" ht="15.75">
      <c r="A9" s="48" t="s">
        <v>6</v>
      </c>
      <c r="B9" s="193" t="s">
        <v>9</v>
      </c>
      <c r="C9" s="21"/>
      <c r="D9" s="194"/>
      <c r="E9" s="194"/>
      <c r="F9" s="21"/>
      <c r="G9" s="21"/>
    </row>
    <row r="10" spans="1:7" ht="15.75">
      <c r="A10" s="43" t="s">
        <v>8</v>
      </c>
      <c r="B10" s="195" t="s">
        <v>42</v>
      </c>
      <c r="C10" s="21"/>
      <c r="D10" s="196"/>
      <c r="E10" s="196"/>
      <c r="F10" s="21"/>
      <c r="G10" s="21"/>
    </row>
    <row r="11" spans="1:7" ht="18" customHeight="1">
      <c r="A11" s="43" t="s">
        <v>10</v>
      </c>
      <c r="B11" s="195" t="s">
        <v>163</v>
      </c>
      <c r="C11" s="21"/>
      <c r="D11" s="196"/>
      <c r="E11" s="196"/>
      <c r="F11" s="21"/>
      <c r="G11" s="21"/>
    </row>
    <row r="12" spans="1:7" ht="18" customHeight="1">
      <c r="A12" s="43"/>
      <c r="B12" s="193" t="s">
        <v>164</v>
      </c>
      <c r="C12" s="197"/>
      <c r="D12" s="194"/>
      <c r="E12" s="197"/>
      <c r="F12" s="197"/>
      <c r="G12" s="197"/>
    </row>
    <row r="13" spans="1:7" ht="18" customHeight="1">
      <c r="A13" s="48" t="s">
        <v>23</v>
      </c>
      <c r="B13" s="193" t="s">
        <v>165</v>
      </c>
      <c r="C13" s="21"/>
      <c r="D13" s="194"/>
      <c r="E13" s="194"/>
      <c r="F13" s="21"/>
      <c r="G13" s="21"/>
    </row>
    <row r="14" spans="1:7" ht="18" customHeight="1">
      <c r="A14" s="43" t="s">
        <v>8</v>
      </c>
      <c r="B14" s="195" t="s">
        <v>166</v>
      </c>
      <c r="C14" s="21"/>
      <c r="D14" s="196"/>
      <c r="E14" s="196"/>
      <c r="F14" s="21"/>
      <c r="G14" s="21"/>
    </row>
    <row r="15" spans="1:7" ht="18" customHeight="1">
      <c r="A15" s="43" t="s">
        <v>10</v>
      </c>
      <c r="B15" s="195" t="s">
        <v>167</v>
      </c>
      <c r="C15" s="21"/>
      <c r="D15" s="196"/>
      <c r="E15" s="196"/>
      <c r="F15" s="21"/>
      <c r="G15" s="21"/>
    </row>
    <row r="16" spans="1:7" ht="18" customHeight="1">
      <c r="A16" s="43"/>
      <c r="B16" s="193" t="s">
        <v>49</v>
      </c>
      <c r="C16" s="21"/>
      <c r="D16" s="194"/>
      <c r="E16" s="194"/>
      <c r="F16" s="21"/>
      <c r="G16" s="21"/>
    </row>
    <row r="17" spans="1:7" ht="18" customHeight="1">
      <c r="A17" s="48" t="s">
        <v>53</v>
      </c>
      <c r="B17" s="193" t="s">
        <v>13</v>
      </c>
      <c r="C17" s="21"/>
      <c r="D17" s="194"/>
      <c r="E17" s="194"/>
      <c r="F17" s="21"/>
      <c r="G17" s="21"/>
    </row>
    <row r="18" spans="1:7" ht="18" customHeight="1">
      <c r="A18" s="48" t="s">
        <v>65</v>
      </c>
      <c r="B18" s="193" t="s">
        <v>15</v>
      </c>
      <c r="C18" s="33"/>
      <c r="D18" s="194"/>
      <c r="E18" s="194"/>
      <c r="F18" s="33"/>
      <c r="G18" s="33"/>
    </row>
    <row r="19" spans="1:7" ht="18" customHeight="1">
      <c r="A19" s="43" t="s">
        <v>8</v>
      </c>
      <c r="B19" s="195" t="s">
        <v>68</v>
      </c>
      <c r="C19" s="21">
        <v>100</v>
      </c>
      <c r="D19" s="196">
        <v>100</v>
      </c>
      <c r="E19" s="196">
        <v>30</v>
      </c>
      <c r="F19" s="21">
        <v>100</v>
      </c>
      <c r="G19" s="21">
        <v>100</v>
      </c>
    </row>
    <row r="20" spans="1:7" ht="18" customHeight="1">
      <c r="A20" s="43" t="s">
        <v>10</v>
      </c>
      <c r="B20" s="195" t="s">
        <v>69</v>
      </c>
      <c r="C20" s="21">
        <v>150</v>
      </c>
      <c r="D20" s="196">
        <v>150</v>
      </c>
      <c r="E20" s="196">
        <v>135</v>
      </c>
      <c r="F20" s="21">
        <v>150</v>
      </c>
      <c r="G20" s="21">
        <v>150</v>
      </c>
    </row>
    <row r="21" spans="1:7" ht="18" customHeight="1">
      <c r="A21" s="43" t="s">
        <v>12</v>
      </c>
      <c r="B21" s="195" t="s">
        <v>71</v>
      </c>
      <c r="C21" s="21"/>
      <c r="D21" s="196"/>
      <c r="E21" s="196"/>
      <c r="F21" s="21"/>
      <c r="G21" s="21"/>
    </row>
    <row r="22" spans="1:7" ht="18" customHeight="1">
      <c r="A22" s="43" t="s">
        <v>14</v>
      </c>
      <c r="B22" s="195" t="s">
        <v>70</v>
      </c>
      <c r="C22" s="21"/>
      <c r="D22" s="196"/>
      <c r="E22" s="196"/>
      <c r="F22" s="21"/>
      <c r="G22" s="21"/>
    </row>
    <row r="23" spans="1:7" ht="18" customHeight="1">
      <c r="A23" s="43" t="s">
        <v>16</v>
      </c>
      <c r="B23" s="195" t="s">
        <v>72</v>
      </c>
      <c r="C23" s="21"/>
      <c r="D23" s="196"/>
      <c r="E23" s="196"/>
      <c r="F23" s="21"/>
      <c r="G23" s="21"/>
    </row>
    <row r="24" spans="1:7" ht="18" customHeight="1">
      <c r="A24" s="43" t="s">
        <v>33</v>
      </c>
      <c r="B24" s="195" t="s">
        <v>74</v>
      </c>
      <c r="C24" s="21"/>
      <c r="D24" s="196"/>
      <c r="E24" s="196"/>
      <c r="F24" s="21"/>
      <c r="G24" s="21"/>
    </row>
    <row r="25" spans="1:7" ht="18" customHeight="1">
      <c r="A25" s="43"/>
      <c r="B25" s="193" t="s">
        <v>75</v>
      </c>
      <c r="C25" s="197">
        <f>C19+C20+C21+C23+C24</f>
        <v>250</v>
      </c>
      <c r="D25" s="197">
        <f>D19+D20+D21+D23+D24</f>
        <v>250</v>
      </c>
      <c r="E25" s="197">
        <f>E19+E20+E21+E23+E24</f>
        <v>165</v>
      </c>
      <c r="F25" s="197">
        <f>F19+F20+F21+F23+F24</f>
        <v>250</v>
      </c>
      <c r="G25" s="197">
        <f>G19+G20+G21+G23+G24</f>
        <v>250</v>
      </c>
    </row>
    <row r="26" spans="1:7" ht="18" customHeight="1">
      <c r="A26" s="48" t="s">
        <v>76</v>
      </c>
      <c r="B26" s="193" t="s">
        <v>17</v>
      </c>
      <c r="C26" s="21"/>
      <c r="D26" s="194"/>
      <c r="E26" s="194"/>
      <c r="F26" s="21"/>
      <c r="G26" s="21"/>
    </row>
    <row r="27" spans="1:7" ht="18" customHeight="1">
      <c r="A27" s="48" t="s">
        <v>81</v>
      </c>
      <c r="B27" s="193" t="s">
        <v>19</v>
      </c>
      <c r="C27" s="33"/>
      <c r="D27" s="194"/>
      <c r="E27" s="194"/>
      <c r="F27" s="33"/>
      <c r="G27" s="33"/>
    </row>
    <row r="28" spans="1:7" ht="18" customHeight="1">
      <c r="A28" s="48" t="s">
        <v>86</v>
      </c>
      <c r="B28" s="193" t="s">
        <v>21</v>
      </c>
      <c r="C28" s="33"/>
      <c r="D28" s="194"/>
      <c r="E28" s="194"/>
      <c r="F28" s="33"/>
      <c r="G28" s="33"/>
    </row>
    <row r="29" spans="1:7" ht="18" customHeight="1">
      <c r="A29" s="48"/>
      <c r="B29" s="193" t="s">
        <v>169</v>
      </c>
      <c r="C29" s="197">
        <f>C28+C27+C26+C25+C17+C13+C12</f>
        <v>250</v>
      </c>
      <c r="D29" s="197">
        <f>D28+D27+D26+D25+D17+D13+D12</f>
        <v>250</v>
      </c>
      <c r="E29" s="197">
        <f>E28+E27+E26+E25+E17+E13+E12</f>
        <v>165</v>
      </c>
      <c r="F29" s="197">
        <f>F28+F27+F26+F25+F17+F13+F12</f>
        <v>250</v>
      </c>
      <c r="G29" s="197">
        <f>G28+G27+G26+G25+G17+G13+G12</f>
        <v>250</v>
      </c>
    </row>
    <row r="30" spans="1:7" ht="17.25" customHeight="1">
      <c r="A30" s="48" t="s">
        <v>91</v>
      </c>
      <c r="B30" s="198" t="s">
        <v>92</v>
      </c>
      <c r="C30" s="21"/>
      <c r="D30" s="199"/>
      <c r="E30" s="199"/>
      <c r="F30" s="21"/>
      <c r="G30" s="21"/>
    </row>
    <row r="31" spans="1:7" ht="18" customHeight="1">
      <c r="A31" s="43" t="s">
        <v>8</v>
      </c>
      <c r="B31" s="200" t="s">
        <v>180</v>
      </c>
      <c r="C31" s="21">
        <v>10749</v>
      </c>
      <c r="D31" s="201">
        <v>10868</v>
      </c>
      <c r="E31" s="201">
        <v>7866</v>
      </c>
      <c r="F31" s="21">
        <v>8846</v>
      </c>
      <c r="G31" s="435">
        <v>9098</v>
      </c>
    </row>
    <row r="32" spans="1:247" ht="18" customHeight="1">
      <c r="A32" s="43" t="s">
        <v>10</v>
      </c>
      <c r="B32" s="200" t="s">
        <v>306</v>
      </c>
      <c r="C32" s="21"/>
      <c r="D32" s="201">
        <v>80</v>
      </c>
      <c r="E32" s="201">
        <v>80</v>
      </c>
      <c r="F32" s="21"/>
      <c r="G32" s="435">
        <v>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</row>
    <row r="33" spans="1:7" ht="18" customHeight="1">
      <c r="A33" s="43"/>
      <c r="B33" s="202" t="s">
        <v>97</v>
      </c>
      <c r="C33" s="203">
        <f>C29+C31+C32</f>
        <v>10999</v>
      </c>
      <c r="D33" s="203">
        <f>D29+D31+D32</f>
        <v>11198</v>
      </c>
      <c r="E33" s="203">
        <f>E29+E31+E32</f>
        <v>8111</v>
      </c>
      <c r="F33" s="203">
        <f>F29+F31+F32</f>
        <v>9096</v>
      </c>
      <c r="G33" s="203">
        <f>G29+G31+G32</f>
        <v>9349</v>
      </c>
    </row>
    <row r="34" spans="1:7" ht="12" customHeight="1">
      <c r="A34" s="147"/>
      <c r="B34" s="238"/>
      <c r="C34" s="239"/>
      <c r="D34" s="240"/>
      <c r="E34" s="240"/>
      <c r="F34" s="241"/>
      <c r="G34" s="241"/>
    </row>
    <row r="35" spans="1:7" ht="21.75" customHeight="1">
      <c r="A35" s="147"/>
      <c r="B35" s="238"/>
      <c r="C35" s="242"/>
      <c r="D35" s="240"/>
      <c r="E35" s="240"/>
      <c r="F35" s="242" t="s">
        <v>383</v>
      </c>
      <c r="G35" s="242"/>
    </row>
    <row r="36" spans="1:7" ht="15" customHeight="1">
      <c r="A36" s="147"/>
      <c r="B36" s="227"/>
      <c r="C36" s="228"/>
      <c r="D36" s="240"/>
      <c r="E36" s="240"/>
      <c r="F36" s="228" t="s">
        <v>186</v>
      </c>
      <c r="G36" s="228"/>
    </row>
    <row r="37" spans="1:5" ht="15.75">
      <c r="A37" s="147"/>
      <c r="B37" s="227"/>
      <c r="C37" s="228"/>
      <c r="D37" s="243"/>
      <c r="E37" s="252"/>
    </row>
    <row r="38" spans="1:5" ht="25.5" customHeight="1">
      <c r="A38" s="147"/>
      <c r="B38" s="227"/>
      <c r="C38" s="230"/>
      <c r="D38" s="243"/>
      <c r="E38" s="243"/>
    </row>
    <row r="39" spans="1:7" ht="18" customHeight="1">
      <c r="A39" s="456" t="s">
        <v>190</v>
      </c>
      <c r="B39" s="456"/>
      <c r="C39" s="456"/>
      <c r="D39" s="456"/>
      <c r="E39" s="456"/>
      <c r="F39" s="456"/>
      <c r="G39" s="59"/>
    </row>
    <row r="40" spans="1:7" ht="18" customHeight="1">
      <c r="A40" s="457" t="s">
        <v>439</v>
      </c>
      <c r="B40" s="457"/>
      <c r="C40" s="457"/>
      <c r="D40" s="457"/>
      <c r="E40" s="457"/>
      <c r="F40" s="457"/>
      <c r="G40" s="431"/>
    </row>
    <row r="41" spans="1:7" ht="18" customHeight="1">
      <c r="A41" s="147"/>
      <c r="B41" s="231"/>
      <c r="C41" s="232"/>
      <c r="D41" s="244"/>
      <c r="E41" s="244"/>
      <c r="F41" s="244"/>
      <c r="G41" s="244"/>
    </row>
    <row r="42" spans="1:7" ht="18" customHeight="1">
      <c r="A42" s="147"/>
      <c r="B42" s="206"/>
      <c r="C42" s="245"/>
      <c r="D42" s="244"/>
      <c r="E42" s="244"/>
      <c r="F42" s="244"/>
      <c r="G42" s="244"/>
    </row>
    <row r="43" spans="1:7" ht="18" customHeight="1">
      <c r="A43" s="147"/>
      <c r="B43" s="206"/>
      <c r="C43" s="228"/>
      <c r="D43" s="228"/>
      <c r="E43" s="228"/>
      <c r="F43" s="228" t="s">
        <v>2</v>
      </c>
      <c r="G43" s="228"/>
    </row>
    <row r="44" spans="1:7" ht="46.5" customHeight="1">
      <c r="A44" s="233" t="s">
        <v>3</v>
      </c>
      <c r="B44" s="234" t="s">
        <v>4</v>
      </c>
      <c r="C44" s="17" t="s">
        <v>389</v>
      </c>
      <c r="D44" s="17" t="s">
        <v>433</v>
      </c>
      <c r="E44" s="246" t="s">
        <v>434</v>
      </c>
      <c r="F44" s="17" t="s">
        <v>435</v>
      </c>
      <c r="G44" s="17" t="s">
        <v>489</v>
      </c>
    </row>
    <row r="45" spans="1:7" ht="18" customHeight="1">
      <c r="A45" s="211"/>
      <c r="B45" s="212" t="s">
        <v>172</v>
      </c>
      <c r="C45" s="214"/>
      <c r="D45" s="213"/>
      <c r="E45" s="213"/>
      <c r="F45" s="214"/>
      <c r="G45" s="214"/>
    </row>
    <row r="46" spans="1:7" ht="18" customHeight="1">
      <c r="A46" s="139" t="s">
        <v>6</v>
      </c>
      <c r="B46" s="215" t="s">
        <v>28</v>
      </c>
      <c r="C46" s="21">
        <v>4103</v>
      </c>
      <c r="D46" s="216">
        <v>4404</v>
      </c>
      <c r="E46" s="216">
        <v>4379</v>
      </c>
      <c r="F46" s="21">
        <v>4584</v>
      </c>
      <c r="G46" s="435">
        <v>4780</v>
      </c>
    </row>
    <row r="47" spans="1:7" ht="18" customHeight="1">
      <c r="A47" s="139" t="s">
        <v>23</v>
      </c>
      <c r="B47" s="215" t="s">
        <v>173</v>
      </c>
      <c r="C47" s="21">
        <v>1108</v>
      </c>
      <c r="D47" s="216">
        <v>1211</v>
      </c>
      <c r="E47" s="216">
        <v>1205</v>
      </c>
      <c r="F47" s="21">
        <v>1026</v>
      </c>
      <c r="G47" s="435">
        <v>1082</v>
      </c>
    </row>
    <row r="48" spans="1:7" ht="18" customHeight="1">
      <c r="A48" s="139" t="s">
        <v>53</v>
      </c>
      <c r="B48" s="215" t="s">
        <v>30</v>
      </c>
      <c r="C48" s="21">
        <v>5348</v>
      </c>
      <c r="D48" s="216">
        <v>5143</v>
      </c>
      <c r="E48" s="216">
        <v>2263</v>
      </c>
      <c r="F48" s="21">
        <v>2976</v>
      </c>
      <c r="G48" s="435">
        <v>2977</v>
      </c>
    </row>
    <row r="49" spans="1:7" ht="18" customHeight="1">
      <c r="A49" s="139" t="s">
        <v>65</v>
      </c>
      <c r="B49" s="215" t="s">
        <v>31</v>
      </c>
      <c r="C49" s="21"/>
      <c r="D49" s="216"/>
      <c r="E49" s="216"/>
      <c r="F49" s="21"/>
      <c r="G49" s="21"/>
    </row>
    <row r="50" spans="1:7" ht="18" customHeight="1">
      <c r="A50" s="139" t="s">
        <v>76</v>
      </c>
      <c r="B50" s="215" t="s">
        <v>174</v>
      </c>
      <c r="C50" s="21"/>
      <c r="D50" s="216"/>
      <c r="E50" s="216"/>
      <c r="F50" s="21"/>
      <c r="G50" s="21"/>
    </row>
    <row r="51" spans="1:7" ht="18" customHeight="1">
      <c r="A51" s="139"/>
      <c r="B51" s="217" t="s">
        <v>175</v>
      </c>
      <c r="C51" s="203">
        <f>C46+C47+C48+C49+C50</f>
        <v>10559</v>
      </c>
      <c r="D51" s="203">
        <f>D46+D47+D48+D49+D50</f>
        <v>10758</v>
      </c>
      <c r="E51" s="203">
        <f>E46+E47+E48+E49+E50</f>
        <v>7847</v>
      </c>
      <c r="F51" s="203">
        <f>F46+F47+F48+F49+F50</f>
        <v>8586</v>
      </c>
      <c r="G51" s="203">
        <f>G46+G47+G48+G49+G50</f>
        <v>8839</v>
      </c>
    </row>
    <row r="52" spans="1:7" ht="18" customHeight="1">
      <c r="A52" s="78"/>
      <c r="B52" s="218" t="s">
        <v>176</v>
      </c>
      <c r="C52" s="21"/>
      <c r="D52" s="33"/>
      <c r="E52" s="33"/>
      <c r="F52" s="21"/>
      <c r="G52" s="21"/>
    </row>
    <row r="53" spans="1:7" ht="18" customHeight="1">
      <c r="A53" s="139" t="s">
        <v>81</v>
      </c>
      <c r="B53" s="215" t="s">
        <v>177</v>
      </c>
      <c r="C53" s="21">
        <v>440</v>
      </c>
      <c r="D53" s="216">
        <v>440</v>
      </c>
      <c r="E53" s="216">
        <v>264</v>
      </c>
      <c r="F53" s="21">
        <v>510</v>
      </c>
      <c r="G53" s="21">
        <v>510</v>
      </c>
    </row>
    <row r="54" spans="1:7" ht="18" customHeight="1">
      <c r="A54" s="139" t="s">
        <v>86</v>
      </c>
      <c r="B54" s="215" t="s">
        <v>35</v>
      </c>
      <c r="C54" s="21"/>
      <c r="D54" s="216"/>
      <c r="E54" s="216"/>
      <c r="F54" s="21"/>
      <c r="G54" s="21"/>
    </row>
    <row r="55" spans="1:7" ht="18" customHeight="1">
      <c r="A55" s="139" t="s">
        <v>178</v>
      </c>
      <c r="B55" s="215" t="s">
        <v>37</v>
      </c>
      <c r="C55" s="21"/>
      <c r="D55" s="216"/>
      <c r="E55" s="216"/>
      <c r="F55" s="21"/>
      <c r="G55" s="21"/>
    </row>
    <row r="56" spans="1:7" ht="18" customHeight="1">
      <c r="A56" s="139"/>
      <c r="B56" s="217" t="s">
        <v>179</v>
      </c>
      <c r="C56" s="203">
        <f>C53+C54+C55</f>
        <v>440</v>
      </c>
      <c r="D56" s="203">
        <f>D53+D54+D55</f>
        <v>440</v>
      </c>
      <c r="E56" s="203">
        <f>E53+E54+E55</f>
        <v>264</v>
      </c>
      <c r="F56" s="203">
        <f>F53+F54+F55</f>
        <v>510</v>
      </c>
      <c r="G56" s="203">
        <f>G53+G54+G55</f>
        <v>510</v>
      </c>
    </row>
    <row r="57" spans="1:7" ht="18" customHeight="1">
      <c r="A57" s="139"/>
      <c r="B57" s="217" t="s">
        <v>27</v>
      </c>
      <c r="C57" s="203">
        <f>C51+C56</f>
        <v>10999</v>
      </c>
      <c r="D57" s="203">
        <f>D51+D56</f>
        <v>11198</v>
      </c>
      <c r="E57" s="203">
        <f>E51+E56</f>
        <v>8111</v>
      </c>
      <c r="F57" s="203">
        <f>F51+F56</f>
        <v>9096</v>
      </c>
      <c r="G57" s="203">
        <f>G51+G56</f>
        <v>9349</v>
      </c>
    </row>
    <row r="58" spans="1:7" s="253" customFormat="1" ht="18" customHeight="1">
      <c r="A58" s="139" t="s">
        <v>122</v>
      </c>
      <c r="B58" s="217" t="s">
        <v>39</v>
      </c>
      <c r="C58" s="21"/>
      <c r="D58" s="203"/>
      <c r="E58" s="203"/>
      <c r="F58" s="21"/>
      <c r="G58" s="21"/>
    </row>
    <row r="59" spans="1:7" ht="15.75">
      <c r="A59" s="139" t="s">
        <v>8</v>
      </c>
      <c r="B59" s="215" t="s">
        <v>180</v>
      </c>
      <c r="C59" s="21"/>
      <c r="D59" s="216"/>
      <c r="E59" s="216"/>
      <c r="F59" s="21"/>
      <c r="G59" s="21"/>
    </row>
    <row r="60" spans="1:7" ht="15.75">
      <c r="A60" s="248"/>
      <c r="B60" s="249" t="s">
        <v>123</v>
      </c>
      <c r="C60" s="250">
        <f>C57+C59</f>
        <v>10999</v>
      </c>
      <c r="D60" s="250">
        <f>D57+D59</f>
        <v>11198</v>
      </c>
      <c r="E60" s="250">
        <f>E57+E59</f>
        <v>8111</v>
      </c>
      <c r="F60" s="250">
        <f>F57+F59</f>
        <v>9096</v>
      </c>
      <c r="G60" s="250">
        <f>G57+G59</f>
        <v>9349</v>
      </c>
    </row>
    <row r="61" spans="1:7" ht="15.75">
      <c r="A61" s="43"/>
      <c r="B61" s="251" t="s">
        <v>188</v>
      </c>
      <c r="C61" s="216">
        <v>10559</v>
      </c>
      <c r="D61" s="216">
        <v>10758</v>
      </c>
      <c r="E61" s="216">
        <v>7847</v>
      </c>
      <c r="F61" s="216">
        <v>8586</v>
      </c>
      <c r="G61" s="216">
        <v>8839</v>
      </c>
    </row>
    <row r="62" spans="1:7" ht="15.75">
      <c r="A62" s="180"/>
      <c r="B62" s="251" t="s">
        <v>189</v>
      </c>
      <c r="C62" s="216">
        <v>440</v>
      </c>
      <c r="D62" s="216">
        <v>440</v>
      </c>
      <c r="E62" s="216">
        <v>264</v>
      </c>
      <c r="F62" s="216">
        <v>510</v>
      </c>
      <c r="G62" s="216">
        <v>510</v>
      </c>
    </row>
    <row r="63" spans="1:7" ht="15.75">
      <c r="A63" s="366"/>
      <c r="B63" s="367" t="s">
        <v>183</v>
      </c>
      <c r="C63" s="368">
        <v>2</v>
      </c>
      <c r="D63" s="368">
        <v>2</v>
      </c>
      <c r="E63" s="368">
        <v>2</v>
      </c>
      <c r="F63" s="368">
        <v>2</v>
      </c>
      <c r="G63" s="368">
        <v>2</v>
      </c>
    </row>
    <row r="64" spans="1:2" ht="15.75">
      <c r="A64" s="147"/>
      <c r="B64" s="64"/>
    </row>
    <row r="65" spans="1:2" ht="15.75">
      <c r="A65" s="147"/>
      <c r="B65" s="64"/>
    </row>
    <row r="66" spans="1:2" ht="15.75">
      <c r="A66" s="147"/>
      <c r="B66" s="64"/>
    </row>
    <row r="67" spans="1:2" ht="15.75">
      <c r="A67" s="147"/>
      <c r="B67" s="64"/>
    </row>
    <row r="68" spans="1:2" ht="15.75">
      <c r="A68" s="147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2.75390625" style="0" customWidth="1"/>
    <col min="2" max="2" width="12.375" style="29" customWidth="1"/>
    <col min="3" max="3" width="32.625" style="0" customWidth="1"/>
    <col min="4" max="4" width="11.25390625" style="29" customWidth="1"/>
  </cols>
  <sheetData>
    <row r="1" s="3" customFormat="1" ht="12.75">
      <c r="D1" s="99" t="s">
        <v>191</v>
      </c>
    </row>
    <row r="2" s="3" customFormat="1" ht="12.75">
      <c r="D2" s="99" t="s">
        <v>1</v>
      </c>
    </row>
    <row r="3" s="3" customFormat="1" ht="12.75"/>
    <row r="4" spans="1:4" s="3" customFormat="1" ht="35.25" customHeight="1">
      <c r="A4" s="451" t="s">
        <v>443</v>
      </c>
      <c r="B4" s="451"/>
      <c r="C4" s="451"/>
      <c r="D4" s="451"/>
    </row>
    <row r="5" s="3" customFormat="1" ht="12.75"/>
    <row r="6" s="3" customFormat="1" ht="12.75">
      <c r="D6" s="99" t="s">
        <v>2</v>
      </c>
    </row>
    <row r="7" spans="1:4" ht="32.25" customHeight="1">
      <c r="A7" s="460" t="s">
        <v>5</v>
      </c>
      <c r="B7" s="460"/>
      <c r="C7" s="460" t="s">
        <v>26</v>
      </c>
      <c r="D7" s="460"/>
    </row>
    <row r="8" spans="1:4" ht="15.75" customHeight="1">
      <c r="A8" s="458" t="s">
        <v>192</v>
      </c>
      <c r="B8" s="458"/>
      <c r="C8" s="458" t="s">
        <v>192</v>
      </c>
      <c r="D8" s="458"/>
    </row>
    <row r="9" spans="1:4" ht="15.75">
      <c r="A9" s="89" t="s">
        <v>193</v>
      </c>
      <c r="B9" s="22"/>
      <c r="C9" s="89" t="s">
        <v>193</v>
      </c>
      <c r="D9" s="22">
        <v>57819</v>
      </c>
    </row>
    <row r="10" spans="1:4" ht="15.75">
      <c r="A10" s="89" t="s">
        <v>194</v>
      </c>
      <c r="B10" s="22">
        <v>54382</v>
      </c>
      <c r="C10" s="89" t="s">
        <v>195</v>
      </c>
      <c r="D10" s="22">
        <v>57819</v>
      </c>
    </row>
    <row r="11" spans="1:4" ht="15.75">
      <c r="A11" s="89" t="s">
        <v>478</v>
      </c>
      <c r="B11" s="22">
        <v>2702</v>
      </c>
      <c r="C11" s="89" t="s">
        <v>196</v>
      </c>
      <c r="D11" s="22"/>
    </row>
    <row r="12" spans="1:4" ht="15.75">
      <c r="A12" s="89" t="s">
        <v>197</v>
      </c>
      <c r="B12" s="22">
        <f>B13+B14+B15+B16</f>
        <v>18409</v>
      </c>
      <c r="C12" s="89" t="s">
        <v>197</v>
      </c>
      <c r="D12" s="22">
        <f>D13+D14+D15+D16</f>
        <v>34133</v>
      </c>
    </row>
    <row r="13" spans="1:4" ht="15.75">
      <c r="A13" s="89" t="s">
        <v>356</v>
      </c>
      <c r="B13" s="22">
        <v>9138</v>
      </c>
      <c r="C13" s="89" t="s">
        <v>339</v>
      </c>
      <c r="D13" s="22">
        <v>27656</v>
      </c>
    </row>
    <row r="14" spans="1:4" ht="15.75">
      <c r="A14" s="89" t="s">
        <v>198</v>
      </c>
      <c r="B14" s="22">
        <v>5280</v>
      </c>
      <c r="C14" s="89" t="s">
        <v>198</v>
      </c>
      <c r="D14" s="22">
        <v>6350</v>
      </c>
    </row>
    <row r="15" spans="1:4" ht="15.75">
      <c r="A15" s="89" t="s">
        <v>199</v>
      </c>
      <c r="B15" s="22">
        <v>545</v>
      </c>
      <c r="C15" s="89" t="s">
        <v>200</v>
      </c>
      <c r="D15" s="22">
        <v>127</v>
      </c>
    </row>
    <row r="16" spans="1:4" ht="15.75">
      <c r="A16" s="89" t="s">
        <v>201</v>
      </c>
      <c r="B16" s="22">
        <v>3446</v>
      </c>
      <c r="C16" s="89" t="s">
        <v>201</v>
      </c>
      <c r="D16" s="22"/>
    </row>
    <row r="17" spans="1:4" ht="15.75">
      <c r="A17" s="89" t="s">
        <v>202</v>
      </c>
      <c r="B17" s="22">
        <v>6688</v>
      </c>
      <c r="C17" s="89" t="s">
        <v>365</v>
      </c>
      <c r="D17" s="22"/>
    </row>
    <row r="18" spans="1:4" ht="15.75">
      <c r="A18" s="89" t="s">
        <v>363</v>
      </c>
      <c r="B18" s="22">
        <v>25035</v>
      </c>
      <c r="C18" s="89" t="s">
        <v>364</v>
      </c>
      <c r="D18" s="22">
        <v>25035</v>
      </c>
    </row>
    <row r="19" spans="1:4" ht="15.75">
      <c r="A19" s="89" t="s">
        <v>366</v>
      </c>
      <c r="B19" s="22"/>
      <c r="C19" s="89" t="s">
        <v>361</v>
      </c>
      <c r="D19" s="22">
        <f>D20+D21+D22</f>
        <v>166162</v>
      </c>
    </row>
    <row r="20" spans="1:4" ht="15.75">
      <c r="A20" s="89" t="s">
        <v>203</v>
      </c>
      <c r="B20" s="22">
        <v>93212</v>
      </c>
      <c r="C20" s="89" t="s">
        <v>362</v>
      </c>
      <c r="D20" s="22">
        <v>121728</v>
      </c>
    </row>
    <row r="21" spans="1:4" ht="15.75">
      <c r="A21" s="89" t="s">
        <v>357</v>
      </c>
      <c r="B21" s="22">
        <v>55665</v>
      </c>
      <c r="C21" s="89" t="s">
        <v>204</v>
      </c>
      <c r="D21" s="22">
        <v>43896</v>
      </c>
    </row>
    <row r="22" spans="1:4" ht="15.75">
      <c r="A22" s="89" t="s">
        <v>358</v>
      </c>
      <c r="B22" s="22">
        <v>1869</v>
      </c>
      <c r="C22" s="89" t="s">
        <v>481</v>
      </c>
      <c r="D22" s="22">
        <v>538</v>
      </c>
    </row>
    <row r="23" spans="1:4" ht="15.75">
      <c r="A23" s="89" t="s">
        <v>367</v>
      </c>
      <c r="B23" s="22">
        <v>16500</v>
      </c>
      <c r="C23" s="89" t="s">
        <v>368</v>
      </c>
      <c r="D23" s="22">
        <f>D24+D25+D26+D27+D28+D29</f>
        <v>50856</v>
      </c>
    </row>
    <row r="24" spans="1:4" ht="15.75">
      <c r="A24" s="89"/>
      <c r="B24" s="89"/>
      <c r="C24" s="89" t="s">
        <v>205</v>
      </c>
      <c r="D24" s="22">
        <v>6892</v>
      </c>
    </row>
    <row r="25" spans="1:4" ht="15.75">
      <c r="A25" s="89"/>
      <c r="B25" s="89"/>
      <c r="C25" s="89" t="s">
        <v>206</v>
      </c>
      <c r="D25" s="22">
        <v>7700</v>
      </c>
    </row>
    <row r="26" spans="1:4" ht="15.75">
      <c r="A26" s="89"/>
      <c r="B26" s="89"/>
      <c r="C26" s="89" t="s">
        <v>207</v>
      </c>
      <c r="D26" s="22">
        <v>31719</v>
      </c>
    </row>
    <row r="27" spans="1:4" ht="15.75">
      <c r="A27" s="89"/>
      <c r="B27" s="89"/>
      <c r="C27" s="89" t="s">
        <v>208</v>
      </c>
      <c r="D27" s="22">
        <v>4000</v>
      </c>
    </row>
    <row r="28" spans="1:4" ht="15.75">
      <c r="A28" s="89"/>
      <c r="B28" s="89"/>
      <c r="C28" s="89" t="s">
        <v>428</v>
      </c>
      <c r="D28" s="22">
        <v>152</v>
      </c>
    </row>
    <row r="29" spans="1:4" ht="15.75">
      <c r="A29" s="89" t="s">
        <v>369</v>
      </c>
      <c r="B29" s="22">
        <v>66300</v>
      </c>
      <c r="C29" s="89" t="s">
        <v>482</v>
      </c>
      <c r="D29" s="22">
        <v>393</v>
      </c>
    </row>
    <row r="30" spans="1:4" ht="15.75">
      <c r="A30" s="89" t="s">
        <v>370</v>
      </c>
      <c r="B30" s="22">
        <v>3748</v>
      </c>
      <c r="C30" s="89" t="s">
        <v>374</v>
      </c>
      <c r="D30" s="22">
        <v>8622</v>
      </c>
    </row>
    <row r="31" spans="1:4" ht="15.75">
      <c r="A31" s="89" t="s">
        <v>371</v>
      </c>
      <c r="B31" s="22">
        <v>95</v>
      </c>
      <c r="C31" s="89" t="s">
        <v>375</v>
      </c>
      <c r="D31" s="22">
        <v>17159</v>
      </c>
    </row>
    <row r="32" spans="1:4" ht="15.75">
      <c r="A32" s="89" t="s">
        <v>372</v>
      </c>
      <c r="B32" s="22">
        <v>8781</v>
      </c>
      <c r="C32" s="89" t="s">
        <v>376</v>
      </c>
      <c r="D32" s="89">
        <v>2693</v>
      </c>
    </row>
    <row r="33" spans="1:4" ht="15.75">
      <c r="A33" s="89" t="s">
        <v>373</v>
      </c>
      <c r="B33" s="22"/>
      <c r="C33" s="89" t="s">
        <v>480</v>
      </c>
      <c r="D33" s="22">
        <v>155</v>
      </c>
    </row>
    <row r="34" spans="1:4" ht="15.75">
      <c r="A34" s="89"/>
      <c r="B34" s="22"/>
      <c r="C34" s="89" t="s">
        <v>377</v>
      </c>
      <c r="D34" s="22"/>
    </row>
    <row r="35" spans="1:4" ht="15.75">
      <c r="A35" s="89" t="s">
        <v>378</v>
      </c>
      <c r="B35" s="22"/>
      <c r="C35" s="89" t="s">
        <v>378</v>
      </c>
      <c r="D35" s="22"/>
    </row>
    <row r="36" spans="1:4" ht="15.75">
      <c r="A36" s="89" t="s">
        <v>209</v>
      </c>
      <c r="B36" s="22">
        <v>5432</v>
      </c>
      <c r="C36" s="89" t="s">
        <v>209</v>
      </c>
      <c r="D36" s="22">
        <v>14591</v>
      </c>
    </row>
    <row r="37" spans="1:4" ht="15.75">
      <c r="A37" s="89" t="s">
        <v>210</v>
      </c>
      <c r="B37" s="22"/>
      <c r="C37" s="89" t="s">
        <v>211</v>
      </c>
      <c r="D37" s="22">
        <v>400</v>
      </c>
    </row>
    <row r="38" spans="1:4" ht="15.75">
      <c r="A38" s="89" t="s">
        <v>379</v>
      </c>
      <c r="B38" s="22">
        <v>84563</v>
      </c>
      <c r="C38" s="89" t="s">
        <v>379</v>
      </c>
      <c r="D38" s="22">
        <v>84563</v>
      </c>
    </row>
    <row r="39" spans="1:4" ht="15.75">
      <c r="A39" s="89" t="s">
        <v>381</v>
      </c>
      <c r="B39" s="22">
        <v>100</v>
      </c>
      <c r="C39" s="89" t="s">
        <v>380</v>
      </c>
      <c r="D39" s="22">
        <v>21675</v>
      </c>
    </row>
    <row r="40" spans="1:4" ht="15.75">
      <c r="A40" s="89" t="s">
        <v>425</v>
      </c>
      <c r="B40" s="22">
        <v>51970</v>
      </c>
      <c r="C40" s="89" t="s">
        <v>424</v>
      </c>
      <c r="D40" s="22">
        <v>100</v>
      </c>
    </row>
    <row r="41" spans="1:4" ht="15.75">
      <c r="A41" s="89"/>
      <c r="B41" s="22"/>
      <c r="C41" s="89" t="s">
        <v>483</v>
      </c>
      <c r="D41" s="22">
        <v>8943</v>
      </c>
    </row>
    <row r="42" spans="1:4" ht="15.75">
      <c r="A42" s="49" t="s">
        <v>212</v>
      </c>
      <c r="B42" s="31">
        <f>B10+B11+B12+B17+B18+B20+B21+B22+B23+B29+B30+B31+B32+B36+B38+B39+B40</f>
        <v>495451</v>
      </c>
      <c r="C42" s="49" t="s">
        <v>212</v>
      </c>
      <c r="D42" s="31">
        <f>D9+D12+D18+D20+D21+D22+D23+D30+D31+D32+D33+D34+D36+D38+D39+D37+D40+D41</f>
        <v>492906</v>
      </c>
    </row>
    <row r="43" spans="1:4" ht="15.75">
      <c r="A43" s="458" t="s">
        <v>479</v>
      </c>
      <c r="B43" s="458"/>
      <c r="C43" s="458"/>
      <c r="D43" s="31">
        <v>92</v>
      </c>
    </row>
    <row r="44" spans="1:4" ht="15.75">
      <c r="A44" s="255"/>
      <c r="B44" s="256"/>
      <c r="C44" s="255"/>
      <c r="D44" s="256"/>
    </row>
    <row r="45" spans="1:4" ht="12.75">
      <c r="A45" s="3"/>
      <c r="B45" s="3"/>
      <c r="C45" s="3"/>
      <c r="D45" s="99" t="s">
        <v>191</v>
      </c>
    </row>
    <row r="46" spans="1:4" ht="12.75">
      <c r="A46" s="3"/>
      <c r="B46" s="3"/>
      <c r="C46" s="3"/>
      <c r="D46" s="99" t="s">
        <v>186</v>
      </c>
    </row>
    <row r="47" spans="1:4" ht="12.75">
      <c r="A47" s="3"/>
      <c r="B47" s="3"/>
      <c r="C47" s="3"/>
      <c r="D47" s="99"/>
    </row>
    <row r="48" spans="1:4" ht="12.75">
      <c r="A48" s="3"/>
      <c r="B48" s="3"/>
      <c r="C48" s="3"/>
      <c r="D48" s="99"/>
    </row>
    <row r="49" spans="1:4" ht="12.75">
      <c r="A49" s="3"/>
      <c r="B49" s="3"/>
      <c r="C49" s="3"/>
      <c r="D49" s="3"/>
    </row>
    <row r="50" spans="1:4" ht="45" customHeight="1">
      <c r="A50" s="451" t="s">
        <v>442</v>
      </c>
      <c r="B50" s="451"/>
      <c r="C50" s="451"/>
      <c r="D50" s="451"/>
    </row>
    <row r="51" spans="1:4" ht="22.5" customHeight="1">
      <c r="A51" s="257"/>
      <c r="B51" s="257"/>
      <c r="C51" s="257"/>
      <c r="D51" s="257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ht="12.75">
      <c r="D54" s="99" t="s">
        <v>2</v>
      </c>
    </row>
    <row r="55" spans="1:4" ht="33.75" customHeight="1">
      <c r="A55" s="460" t="s">
        <v>5</v>
      </c>
      <c r="B55" s="460"/>
      <c r="C55" s="460" t="s">
        <v>26</v>
      </c>
      <c r="D55" s="460"/>
    </row>
    <row r="56" spans="1:4" ht="15.75">
      <c r="A56" s="458" t="s">
        <v>213</v>
      </c>
      <c r="B56" s="458"/>
      <c r="C56" s="458" t="s">
        <v>213</v>
      </c>
      <c r="D56" s="458"/>
    </row>
    <row r="57" spans="1:4" ht="15.75">
      <c r="A57" s="89" t="s">
        <v>359</v>
      </c>
      <c r="B57" s="22">
        <v>360</v>
      </c>
      <c r="C57" s="89" t="s">
        <v>426</v>
      </c>
      <c r="D57" s="22"/>
    </row>
    <row r="58" spans="1:4" ht="15.75">
      <c r="A58" s="89" t="s">
        <v>360</v>
      </c>
      <c r="B58" s="22">
        <v>698</v>
      </c>
      <c r="C58" s="89" t="s">
        <v>360</v>
      </c>
      <c r="D58" s="22">
        <v>695</v>
      </c>
    </row>
    <row r="59" spans="1:4" ht="15.75">
      <c r="A59" s="89"/>
      <c r="B59" s="22"/>
      <c r="C59" s="89" t="s">
        <v>427</v>
      </c>
      <c r="D59" s="22">
        <v>510</v>
      </c>
    </row>
    <row r="60" spans="1:4" s="351" customFormat="1" ht="15.75">
      <c r="A60" s="89"/>
      <c r="B60" s="22"/>
      <c r="C60" s="89" t="s">
        <v>429</v>
      </c>
      <c r="D60" s="22">
        <v>2060</v>
      </c>
    </row>
    <row r="61" spans="1:4" s="351" customFormat="1" ht="15.75">
      <c r="A61" s="89"/>
      <c r="B61" s="22"/>
      <c r="C61" s="89" t="s">
        <v>431</v>
      </c>
      <c r="D61" s="22">
        <v>338</v>
      </c>
    </row>
    <row r="62" spans="1:4" ht="15.75">
      <c r="A62" s="89"/>
      <c r="B62" s="22"/>
      <c r="C62" s="89"/>
      <c r="D62" s="22"/>
    </row>
    <row r="63" spans="1:4" ht="15.75">
      <c r="A63" s="89"/>
      <c r="B63" s="22"/>
      <c r="C63" s="89"/>
      <c r="D63" s="22"/>
    </row>
    <row r="64" spans="1:4" ht="15.75">
      <c r="A64" s="89"/>
      <c r="B64" s="22"/>
      <c r="C64" s="89"/>
      <c r="D64" s="22"/>
    </row>
    <row r="65" spans="1:4" ht="15.75">
      <c r="A65" s="89"/>
      <c r="B65" s="89"/>
      <c r="C65" s="89"/>
      <c r="D65" s="22"/>
    </row>
    <row r="66" spans="1:4" ht="15.75">
      <c r="A66" s="89"/>
      <c r="B66" s="89"/>
      <c r="C66" s="89"/>
      <c r="D66" s="22"/>
    </row>
    <row r="67" spans="1:4" ht="21.75" customHeight="1">
      <c r="A67" s="49" t="s">
        <v>212</v>
      </c>
      <c r="B67" s="31">
        <f>+B58+B59+B60+B57+B61+B62</f>
        <v>1058</v>
      </c>
      <c r="C67" s="49" t="s">
        <v>212</v>
      </c>
      <c r="D67" s="31">
        <f>D58+D59+D61+D62+D63+D64+D65+D66+D57+D60</f>
        <v>3603</v>
      </c>
    </row>
    <row r="68" spans="1:4" ht="15.75">
      <c r="A68" s="458" t="s">
        <v>214</v>
      </c>
      <c r="B68" s="458"/>
      <c r="C68" s="458"/>
      <c r="D68" s="31">
        <v>0</v>
      </c>
    </row>
    <row r="69" spans="1:4" s="35" customFormat="1" ht="22.5" customHeight="1">
      <c r="A69" s="459" t="s">
        <v>215</v>
      </c>
      <c r="B69" s="459"/>
      <c r="C69" s="459" t="s">
        <v>215</v>
      </c>
      <c r="D69" s="459"/>
    </row>
    <row r="70" spans="1:4" s="226" customFormat="1" ht="15.75">
      <c r="A70" s="69" t="s">
        <v>216</v>
      </c>
      <c r="B70" s="69" t="s">
        <v>217</v>
      </c>
      <c r="C70" s="69" t="s">
        <v>216</v>
      </c>
      <c r="D70" s="69" t="s">
        <v>216</v>
      </c>
    </row>
    <row r="71" spans="1:4" ht="15.75">
      <c r="A71" s="458" t="s">
        <v>218</v>
      </c>
      <c r="B71" s="458"/>
      <c r="C71" s="458"/>
      <c r="D71" s="31">
        <v>0</v>
      </c>
    </row>
  </sheetData>
  <sheetProtection selectLockedCells="1" selectUnlockedCells="1"/>
  <mergeCells count="15">
    <mergeCell ref="A50:D50"/>
    <mergeCell ref="A55:B55"/>
    <mergeCell ref="C55:D55"/>
    <mergeCell ref="A4:D4"/>
    <mergeCell ref="A7:B7"/>
    <mergeCell ref="C7:D7"/>
    <mergeCell ref="A8:B8"/>
    <mergeCell ref="C8:D8"/>
    <mergeCell ref="A43:C43"/>
    <mergeCell ref="A71:C71"/>
    <mergeCell ref="A56:B56"/>
    <mergeCell ref="C56:D56"/>
    <mergeCell ref="A69:B69"/>
    <mergeCell ref="C69:D69"/>
    <mergeCell ref="A68:C68"/>
  </mergeCells>
  <printOptions/>
  <pageMargins left="0.55" right="0.7" top="0.55" bottom="1.63" header="0.6" footer="1.6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60.875" style="98" customWidth="1"/>
    <col min="2" max="2" width="13.375" style="98" customWidth="1"/>
    <col min="3" max="3" width="15.875" style="354" customWidth="1"/>
    <col min="4" max="8" width="9.125" style="98" customWidth="1"/>
  </cols>
  <sheetData>
    <row r="1" spans="2:3" ht="9.75" customHeight="1">
      <c r="B1" s="99"/>
      <c r="C1" s="341" t="s">
        <v>219</v>
      </c>
    </row>
    <row r="2" spans="2:3" ht="13.5" customHeight="1">
      <c r="B2" s="99"/>
      <c r="C2" s="341" t="s">
        <v>1</v>
      </c>
    </row>
    <row r="3" spans="1:4" ht="38.25" customHeight="1">
      <c r="A3" s="451" t="s">
        <v>444</v>
      </c>
      <c r="B3" s="451"/>
      <c r="C3" s="451"/>
      <c r="D3" s="258"/>
    </row>
    <row r="4" ht="6.75" customHeight="1"/>
    <row r="5" ht="13.5" customHeight="1">
      <c r="C5" s="341" t="s">
        <v>2</v>
      </c>
    </row>
    <row r="6" spans="1:3" ht="18" customHeight="1">
      <c r="A6" s="254" t="s">
        <v>220</v>
      </c>
      <c r="B6" s="259" t="s">
        <v>221</v>
      </c>
      <c r="C6" s="356" t="s">
        <v>222</v>
      </c>
    </row>
    <row r="7" spans="1:8" s="35" customFormat="1" ht="21" customHeight="1">
      <c r="A7" s="458" t="s">
        <v>223</v>
      </c>
      <c r="B7" s="458"/>
      <c r="C7" s="458"/>
      <c r="D7" s="260"/>
      <c r="E7" s="260"/>
      <c r="F7" s="260"/>
      <c r="G7" s="260"/>
      <c r="H7" s="260"/>
    </row>
    <row r="8" spans="1:3" ht="21" customHeight="1">
      <c r="A8" s="89" t="s">
        <v>224</v>
      </c>
      <c r="B8" s="89">
        <v>11.84</v>
      </c>
      <c r="C8" s="355">
        <v>54227200</v>
      </c>
    </row>
    <row r="9" spans="1:3" ht="30.75" customHeight="1">
      <c r="A9" s="261" t="s">
        <v>225</v>
      </c>
      <c r="B9" s="89"/>
      <c r="C9" s="355">
        <v>17625440</v>
      </c>
    </row>
    <row r="10" spans="1:3" ht="31.5" customHeight="1">
      <c r="A10" s="261" t="s">
        <v>226</v>
      </c>
      <c r="B10" s="89"/>
      <c r="C10" s="355">
        <v>8799580</v>
      </c>
    </row>
    <row r="11" spans="1:3" ht="15.75">
      <c r="A11" s="89" t="s">
        <v>227</v>
      </c>
      <c r="B11" s="89"/>
      <c r="C11" s="355">
        <v>5280000</v>
      </c>
    </row>
    <row r="12" spans="1:3" ht="15.75">
      <c r="A12" s="89" t="s">
        <v>228</v>
      </c>
      <c r="B12" s="89"/>
      <c r="C12" s="355">
        <v>100000</v>
      </c>
    </row>
    <row r="13" spans="1:3" ht="15.75">
      <c r="A13" s="89" t="s">
        <v>229</v>
      </c>
      <c r="B13" s="89"/>
      <c r="C13" s="355">
        <v>3445860</v>
      </c>
    </row>
    <row r="14" spans="1:3" ht="18.75" customHeight="1">
      <c r="A14" s="261" t="s">
        <v>230</v>
      </c>
      <c r="B14" s="89"/>
      <c r="C14" s="355"/>
    </row>
    <row r="15" spans="1:3" ht="15.75">
      <c r="A15" s="89" t="s">
        <v>231</v>
      </c>
      <c r="B15" s="89"/>
      <c r="C15" s="355">
        <v>6688309</v>
      </c>
    </row>
    <row r="16" spans="1:3" ht="15.75">
      <c r="A16" s="89" t="s">
        <v>345</v>
      </c>
      <c r="B16" s="89"/>
      <c r="C16" s="355">
        <v>99450</v>
      </c>
    </row>
    <row r="17" spans="1:3" ht="29.25" customHeight="1">
      <c r="A17" s="461" t="s">
        <v>232</v>
      </c>
      <c r="B17" s="461"/>
      <c r="C17" s="461"/>
    </row>
    <row r="18" spans="1:3" ht="24" customHeight="1">
      <c r="A18" s="462" t="s">
        <v>233</v>
      </c>
      <c r="B18" s="462"/>
      <c r="C18" s="462"/>
    </row>
    <row r="19" spans="1:3" ht="15.75">
      <c r="A19" s="89" t="s">
        <v>308</v>
      </c>
      <c r="B19" s="89"/>
      <c r="C19" s="355"/>
    </row>
    <row r="20" spans="1:3" ht="15.75">
      <c r="A20" s="89" t="s">
        <v>234</v>
      </c>
      <c r="B20" s="89">
        <v>13.7</v>
      </c>
      <c r="C20" s="355">
        <v>40825087</v>
      </c>
    </row>
    <row r="21" spans="1:3" ht="33.75" customHeight="1">
      <c r="A21" s="261" t="s">
        <v>309</v>
      </c>
      <c r="B21" s="89">
        <v>10</v>
      </c>
      <c r="C21" s="355">
        <v>12000000</v>
      </c>
    </row>
    <row r="22" spans="1:3" ht="15.75">
      <c r="A22" s="89" t="s">
        <v>310</v>
      </c>
      <c r="B22" s="89"/>
      <c r="C22" s="355"/>
    </row>
    <row r="23" spans="1:3" ht="15.75">
      <c r="A23" s="89" t="s">
        <v>235</v>
      </c>
      <c r="B23" s="89">
        <v>13.6</v>
      </c>
      <c r="C23" s="355">
        <v>20263547</v>
      </c>
    </row>
    <row r="24" spans="1:3" ht="15.75">
      <c r="A24" s="89" t="s">
        <v>315</v>
      </c>
      <c r="B24" s="89"/>
      <c r="C24" s="355">
        <v>519520</v>
      </c>
    </row>
    <row r="25" spans="1:3" ht="31.5" customHeight="1">
      <c r="A25" s="261" t="s">
        <v>314</v>
      </c>
      <c r="B25" s="89"/>
      <c r="C25" s="355">
        <v>6000000</v>
      </c>
    </row>
    <row r="26" spans="1:3" ht="15.75">
      <c r="A26" s="89" t="s">
        <v>236</v>
      </c>
      <c r="B26" s="89"/>
      <c r="C26" s="355"/>
    </row>
    <row r="27" spans="1:3" ht="15.75">
      <c r="A27" s="89" t="s">
        <v>308</v>
      </c>
      <c r="B27" s="89"/>
      <c r="C27" s="355"/>
    </row>
    <row r="28" spans="1:3" ht="15.75">
      <c r="A28" s="89" t="s">
        <v>311</v>
      </c>
      <c r="B28" s="89"/>
      <c r="C28" s="355">
        <v>7952133</v>
      </c>
    </row>
    <row r="29" spans="1:3" ht="15.75">
      <c r="A29" s="89" t="s">
        <v>310</v>
      </c>
      <c r="B29" s="89"/>
      <c r="C29" s="355"/>
    </row>
    <row r="30" spans="1:3" ht="15.75">
      <c r="A30" s="89" t="s">
        <v>312</v>
      </c>
      <c r="B30" s="89"/>
      <c r="C30" s="355">
        <v>3976067</v>
      </c>
    </row>
    <row r="31" spans="1:3" ht="16.5" customHeight="1">
      <c r="A31" s="89" t="s">
        <v>422</v>
      </c>
      <c r="B31" s="89"/>
      <c r="C31" s="355"/>
    </row>
    <row r="32" spans="1:3" ht="33" customHeight="1">
      <c r="A32" s="359" t="s">
        <v>346</v>
      </c>
      <c r="B32" s="89"/>
      <c r="C32" s="355"/>
    </row>
    <row r="33" spans="1:3" ht="33" customHeight="1">
      <c r="A33" s="359" t="s">
        <v>347</v>
      </c>
      <c r="B33" s="89"/>
      <c r="C33" s="355">
        <v>1675600</v>
      </c>
    </row>
    <row r="34" spans="1:3" ht="33" customHeight="1">
      <c r="A34" s="261" t="s">
        <v>348</v>
      </c>
      <c r="B34" s="89"/>
      <c r="C34" s="355">
        <v>25035000</v>
      </c>
    </row>
    <row r="35" spans="1:3" ht="17.25" customHeight="1">
      <c r="A35" s="89" t="s">
        <v>313</v>
      </c>
      <c r="B35" s="89"/>
      <c r="C35" s="355"/>
    </row>
    <row r="36" spans="1:3" ht="17.25" customHeight="1">
      <c r="A36" s="89" t="s">
        <v>349</v>
      </c>
      <c r="B36" s="89"/>
      <c r="C36" s="355">
        <v>14247360</v>
      </c>
    </row>
    <row r="37" spans="1:3" ht="17.25" customHeight="1">
      <c r="A37" s="89" t="s">
        <v>350</v>
      </c>
      <c r="B37" s="89"/>
      <c r="C37" s="355">
        <v>40765242</v>
      </c>
    </row>
    <row r="38" spans="1:3" ht="31.5" customHeight="1">
      <c r="A38" s="285" t="s">
        <v>423</v>
      </c>
      <c r="B38" s="360"/>
      <c r="C38" s="361">
        <v>652650</v>
      </c>
    </row>
    <row r="39" spans="1:3" ht="15.75">
      <c r="A39" s="403" t="s">
        <v>237</v>
      </c>
      <c r="B39" s="403"/>
      <c r="C39" s="404">
        <v>3462180</v>
      </c>
    </row>
    <row r="40" spans="1:3" ht="15.75">
      <c r="A40" s="403" t="s">
        <v>449</v>
      </c>
      <c r="B40" s="403"/>
      <c r="C40" s="404">
        <v>155345</v>
      </c>
    </row>
    <row r="41" spans="1:3" ht="17.25" customHeight="1">
      <c r="A41" s="357" t="s">
        <v>238</v>
      </c>
      <c r="B41" s="357"/>
      <c r="C41" s="358">
        <f>C8+C9+C15+C16+C20+C21+C23+C24+C25+C28+C30+C33+C34+C36+C37+C38+C39+C40</f>
        <v>256170130</v>
      </c>
    </row>
  </sheetData>
  <sheetProtection selectLockedCells="1" selectUnlockedCells="1"/>
  <mergeCells count="4">
    <mergeCell ref="A3:C3"/>
    <mergeCell ref="A7:C7"/>
    <mergeCell ref="A17:C17"/>
    <mergeCell ref="A18:C18"/>
  </mergeCells>
  <printOptions/>
  <pageMargins left="0.6" right="0.7" top="0.2" bottom="0.3298611111111111" header="0.2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2017-02-09T08:13:30Z</cp:lastPrinted>
  <dcterms:created xsi:type="dcterms:W3CDTF">2002-11-18T12:26:49Z</dcterms:created>
  <dcterms:modified xsi:type="dcterms:W3CDTF">2017-09-15T08:39:26Z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