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4" activeTab="19"/>
  </bookViews>
  <sheets>
    <sheet name="1. mell." sheetId="1" r:id="rId1"/>
    <sheet name="2.a.mell." sheetId="2" r:id="rId2"/>
    <sheet name="2.b.mell." sheetId="3" r:id="rId3"/>
    <sheet name="3.1.mell." sheetId="4" r:id="rId4"/>
    <sheet name="3.2.mell." sheetId="5" r:id="rId5"/>
    <sheet name="3.3.mell." sheetId="6" r:id="rId6"/>
    <sheet name="3.4.mell." sheetId="7" r:id="rId7"/>
    <sheet name="3.5.mell." sheetId="8" r:id="rId8"/>
    <sheet name="3.6.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" sheetId="20" r:id="rId20"/>
    <sheet name="3.18.mell" sheetId="21" r:id="rId21"/>
    <sheet name="3.19.mell." sheetId="22" r:id="rId22"/>
    <sheet name="3.20.mell." sheetId="23" r:id="rId23"/>
    <sheet name="3.21.mell." sheetId="24" r:id="rId24"/>
    <sheet name="3.22.mell." sheetId="25" r:id="rId25"/>
    <sheet name="4. mell. " sheetId="26" r:id="rId26"/>
    <sheet name="5.mell," sheetId="27" r:id="rId27"/>
    <sheet name="6.mell." sheetId="28" r:id="rId28"/>
    <sheet name="7.mell." sheetId="29" r:id="rId29"/>
    <sheet name="8.mell." sheetId="30" r:id="rId30"/>
  </sheets>
  <definedNames>
    <definedName name="_xlfn.IFERROR" hidden="1">#NAME?</definedName>
    <definedName name="_xlnm.Print_Titles" localSheetId="3">'3.1.mell.'!$1:$6</definedName>
    <definedName name="_xlnm.Print_Titles" localSheetId="12">'3.10.mell.'!$1:$6</definedName>
    <definedName name="_xlnm.Print_Titles" localSheetId="13">'3.11.mell.'!$1:$6</definedName>
    <definedName name="_xlnm.Print_Titles" localSheetId="14">'3.12.mell.'!$1:$6</definedName>
    <definedName name="_xlnm.Print_Titles" localSheetId="15">'3.13.mell.'!$1:$6</definedName>
    <definedName name="_xlnm.Print_Titles" localSheetId="16">'3.14.mell.'!$1:$6</definedName>
    <definedName name="_xlnm.Print_Titles" localSheetId="17">'3.15.mell.'!$1:$6</definedName>
    <definedName name="_xlnm.Print_Titles" localSheetId="18">'3.16.mell.'!$1:$6</definedName>
    <definedName name="_xlnm.Print_Titles" localSheetId="19">'3.17.mell'!$1:$6</definedName>
    <definedName name="_xlnm.Print_Titles" localSheetId="20">'3.18.mell'!$1:$6</definedName>
    <definedName name="_xlnm.Print_Titles" localSheetId="21">'3.19.mell.'!$1:$6</definedName>
    <definedName name="_xlnm.Print_Titles" localSheetId="4">'3.2.mell.'!$1:$6</definedName>
    <definedName name="_xlnm.Print_Titles" localSheetId="22">'3.20.mell.'!$1:$6</definedName>
    <definedName name="_xlnm.Print_Titles" localSheetId="23">'3.21.mell.'!$1:$6</definedName>
    <definedName name="_xlnm.Print_Titles" localSheetId="24">'3.22.mell.'!$1:$6</definedName>
    <definedName name="_xlnm.Print_Titles" localSheetId="5">'3.3.mell.'!$1:$6</definedName>
    <definedName name="_xlnm.Print_Titles" localSheetId="6">'3.4.mell.'!$1:$6</definedName>
    <definedName name="_xlnm.Print_Titles" localSheetId="7">'3.5.mell.'!$1:$6</definedName>
    <definedName name="_xlnm.Print_Titles" localSheetId="8">'3.6.mell.'!$1:$6</definedName>
    <definedName name="_xlnm.Print_Titles" localSheetId="9">'3.7.mell.'!$1:$6</definedName>
    <definedName name="_xlnm.Print_Titles" localSheetId="10">'3.8.mell.'!$1:$6</definedName>
    <definedName name="_xlnm.Print_Titles" localSheetId="11">'3.9.mell.'!$1:$6</definedName>
    <definedName name="_xlnm.Print_Area" localSheetId="0">'1. mell.'!$A$2:$C$160</definedName>
  </definedNames>
  <calcPr fullCalcOnLoad="1"/>
</workbook>
</file>

<file path=xl/sharedStrings.xml><?xml version="1.0" encoding="utf-8"?>
<sst xmlns="http://schemas.openxmlformats.org/spreadsheetml/2006/main" count="3623" uniqueCount="541">
  <si>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</si>
  <si>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</si>
  <si>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</si>
  <si>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</si>
  <si>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</si>
  <si>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</si>
  <si>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</si>
  <si>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</si>
  <si>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</si>
  <si>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</si>
  <si>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</si>
  <si>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</si>
  <si>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</si>
  <si>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</si>
  <si>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</si>
  <si>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</si>
  <si>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</si>
  <si>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</si>
  <si>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</si>
  <si>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</si>
  <si>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</si>
  <si>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</si>
  <si>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</si>
  <si>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</si>
  <si>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</si>
  <si>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</si>
  <si>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</si>
  <si>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</si>
  <si>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</si>
  <si>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</si>
  <si>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</si>
  <si>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</si>
  <si>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</si>
  <si>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</si>
  <si>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</si>
  <si>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</si>
  <si>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</si>
  <si>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</si>
  <si>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</si>
  <si>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</si>
  <si>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</si>
  <si>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</si>
  <si>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</si>
  <si>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</si>
  <si>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</si>
  <si>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</si>
  <si>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</si>
  <si>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</si>
  <si>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</si>
  <si>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</si>
  <si>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</si>
  <si>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</si>
  <si>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</si>
  <si>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</si>
  <si>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 xml:space="preserve"> Ezer forintban !</t>
  </si>
  <si>
    <t>Megnevezés</t>
  </si>
  <si>
    <t>Személyi juttatások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</si>
  <si>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</si>
  <si>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</si>
  <si>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</si>
  <si>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</si>
  <si>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</si>
  <si>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</si>
  <si>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</si>
  <si>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</si>
  <si>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</si>
  <si>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</si>
  <si>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</si>
  <si>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</si>
  <si>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</si>
  <si>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</si>
  <si>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</si>
  <si>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</si>
  <si>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</si>
  <si>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</si>
  <si>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</si>
  <si>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</si>
  <si>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</si>
  <si>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</si>
  <si>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</si>
  <si>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</si>
  <si>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</si>
  <si>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</si>
  <si>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</si>
  <si>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</si>
  <si>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</si>
  <si>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</si>
  <si>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</si>
  <si>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</si>
  <si>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</si>
  <si>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</si>
  <si>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</si>
  <si>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</si>
  <si>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</si>
  <si>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</si>
  <si>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</si>
  <si>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</si>
  <si>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</si>
  <si>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</si>
  <si>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</si>
  <si>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</si>
  <si>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</si>
  <si>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</si>
  <si>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</si>
  <si>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</si>
  <si>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</si>
  <si>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</si>
  <si>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</si>
  <si>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</si>
  <si>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</si>
  <si>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</si>
  <si>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</si>
  <si>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</si>
  <si>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</si>
  <si>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</si>
  <si>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</si>
  <si>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</si>
  <si>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</si>
  <si>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</si>
  <si>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</si>
  <si>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</si>
  <si>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</si>
  <si>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</si>
  <si>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</si>
  <si>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</si>
  <si>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</si>
  <si>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</si>
  <si>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</si>
  <si>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</si>
  <si>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</si>
  <si>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</si>
  <si>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</si>
  <si>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</si>
  <si>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</si>
  <si>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</si>
  <si>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</si>
  <si>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</si>
  <si>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</si>
  <si>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</si>
  <si>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</si>
  <si>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</si>
  <si>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</si>
  <si>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</si>
  <si>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</si>
  <si>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</si>
  <si>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</si>
  <si>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</si>
  <si>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</si>
  <si>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</si>
  <si>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</si>
  <si>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</si>
  <si>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</si>
  <si>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</si>
  <si>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</si>
  <si>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</si>
  <si>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</si>
  <si>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</si>
  <si>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</si>
  <si>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</si>
  <si>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</si>
  <si>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</si>
  <si>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</si>
  <si>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</si>
  <si>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</si>
  <si>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</si>
  <si>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</si>
  <si>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</si>
  <si>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</si>
  <si>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</si>
  <si>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</si>
  <si>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</si>
  <si>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</si>
  <si>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</si>
  <si>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</si>
  <si>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</si>
  <si>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</si>
  <si>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</si>
  <si>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</si>
  <si>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</si>
  <si>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</si>
  <si>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</si>
  <si>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</si>
  <si>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</si>
  <si>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</si>
  <si>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</si>
  <si>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</si>
  <si>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</si>
  <si>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</si>
  <si>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</si>
  <si>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</si>
  <si>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</si>
  <si>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</si>
  <si>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</si>
  <si>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</si>
  <si>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</si>
  <si>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</si>
  <si>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</si>
  <si>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</si>
  <si>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</si>
  <si>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</si>
  <si>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</si>
  <si>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</si>
  <si>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</si>
  <si>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</si>
  <si>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</si>
  <si>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</si>
  <si>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</si>
  <si>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</si>
  <si>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</si>
  <si>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</si>
  <si>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</si>
  <si>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</si>
  <si>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</si>
  <si>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</si>
  <si>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</si>
  <si>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</si>
  <si>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</si>
  <si>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</si>
  <si>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</si>
  <si>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</si>
  <si>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</si>
  <si>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</si>
  <si>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</si>
  <si>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</si>
  <si>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</si>
  <si>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</si>
  <si>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</si>
  <si>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</si>
  <si>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</si>
  <si>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</si>
  <si>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</si>
  <si>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</si>
  <si>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</si>
  <si>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</si>
  <si>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</si>
  <si>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</si>
  <si>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</si>
  <si>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</si>
  <si>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</si>
  <si>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</si>
  <si>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</si>
  <si>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</si>
  <si>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</si>
  <si>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</si>
  <si>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</si>
  <si>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</si>
  <si>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</si>
  <si>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</si>
  <si>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</si>
  <si>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</si>
  <si>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</si>
  <si>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</si>
  <si>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</si>
  <si>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</si>
  <si>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</si>
  <si>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</si>
  <si>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</si>
  <si>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</si>
  <si>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</si>
  <si>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</si>
  <si>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</si>
  <si>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</si>
  <si>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</si>
  <si>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</si>
  <si>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</si>
  <si>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</si>
  <si>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</si>
  <si>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</si>
  <si>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</si>
  <si>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</si>
  <si>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</si>
  <si>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</si>
  <si>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</si>
  <si>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</si>
  <si>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</si>
  <si>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</si>
  <si>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</si>
  <si>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</si>
  <si>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</si>
  <si>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</si>
  <si>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</si>
  <si>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</si>
  <si>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</si>
  <si>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</si>
  <si>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</si>
  <si>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</si>
  <si>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</si>
  <si>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</si>
  <si>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</si>
  <si>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</si>
  <si>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</si>
  <si>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</si>
  <si>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</si>
  <si>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</si>
  <si>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</si>
  <si>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</si>
  <si>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</si>
  <si>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</si>
  <si>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</si>
  <si>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</si>
  <si>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</si>
  <si>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</si>
  <si>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</si>
  <si>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</si>
  <si>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</si>
  <si>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</si>
  <si>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</si>
  <si>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</si>
  <si>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</si>
  <si>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</si>
  <si>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</si>
  <si>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</si>
  <si>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</si>
  <si>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</si>
  <si>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</si>
  <si>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</si>
  <si>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</si>
  <si>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</si>
  <si>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</si>
  <si>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</si>
  <si>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</si>
  <si>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</si>
  <si>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</si>
  <si>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</si>
  <si>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</si>
  <si>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</si>
  <si>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</si>
  <si>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</si>
  <si>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</si>
  <si>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</si>
  <si>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</si>
  <si>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</si>
  <si>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</si>
  <si>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</si>
  <si>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</si>
  <si>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</si>
  <si>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</si>
  <si>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</si>
  <si>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</si>
  <si>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</si>
  <si>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</si>
  <si>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</si>
  <si>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</si>
  <si>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</si>
  <si>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</si>
  <si>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</si>
  <si>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</si>
  <si>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</si>
  <si>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</si>
  <si>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</si>
  <si>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</si>
  <si>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</si>
  <si>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</si>
  <si>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</si>
  <si>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</si>
  <si>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</si>
  <si>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</si>
  <si>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</si>
  <si>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</si>
  <si>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</si>
  <si>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</si>
  <si>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</si>
  <si>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</si>
  <si>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</si>
  <si>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</si>
  <si>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</si>
  <si>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</si>
  <si>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</si>
  <si>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</si>
  <si>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</si>
  <si>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</si>
  <si>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</si>
  <si>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</si>
  <si>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</si>
  <si>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</si>
  <si>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</si>
  <si>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</si>
  <si>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</si>
  <si>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</si>
  <si>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</si>
  <si>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</si>
  <si>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</si>
  <si>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</si>
  <si>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</si>
  <si>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</si>
  <si>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</si>
  <si>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</si>
  <si>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</si>
  <si>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</si>
  <si>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</si>
  <si>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</si>
  <si>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</si>
  <si>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</si>
  <si>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</si>
  <si>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</si>
  <si>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</si>
  <si>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</si>
  <si>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</si>
  <si>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</si>
  <si>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</si>
  <si>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</si>
  <si>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</si>
  <si>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</si>
  <si>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</si>
  <si>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</si>
  <si>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</si>
  <si>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</si>
  <si>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</si>
  <si>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</si>
  <si>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</si>
  <si>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</si>
  <si>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</si>
  <si>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</si>
  <si>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</si>
  <si>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</si>
  <si>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</si>
  <si>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</si>
  <si>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</si>
  <si>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</si>
  <si>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</si>
  <si>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</si>
  <si>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</si>
  <si>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</si>
  <si>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</si>
  <si>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</si>
  <si>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</si>
  <si>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</si>
  <si>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</si>
  <si>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</si>
  <si>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</si>
  <si>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</si>
  <si>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</si>
  <si>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</si>
  <si>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</si>
  <si>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</si>
  <si>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</si>
  <si>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</si>
  <si>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</si>
  <si>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</si>
  <si>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</si>
  <si>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</si>
  <si>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</si>
  <si>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</si>
  <si>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</si>
  <si>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</si>
  <si>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</si>
  <si>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</si>
  <si>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</si>
  <si>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</si>
  <si>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</si>
  <si>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</si>
  <si>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</si>
  <si>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</si>
  <si>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</si>
  <si>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</si>
  <si>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</si>
  <si>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</si>
  <si>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1. táblázat</t>
  </si>
  <si>
    <t>2. táblázat</t>
  </si>
  <si>
    <t>3. táblázat</t>
  </si>
  <si>
    <t>adatok forintban</t>
  </si>
  <si>
    <t>Jogcím</t>
  </si>
  <si>
    <t xml:space="preserve">A  </t>
  </si>
  <si>
    <t>Egyéb önkormányzati feladatok támogatása</t>
  </si>
  <si>
    <t>Könyvtári feladatok</t>
  </si>
  <si>
    <t>Falugondnoki szolgáltatás</t>
  </si>
  <si>
    <t>Zöldterület gazdálkodással kapcsolatos feladatok</t>
  </si>
  <si>
    <t>Közvilágítás fenntartásának támogatása</t>
  </si>
  <si>
    <t>Köztemető fenntartással kapcsolatos feladatok</t>
  </si>
  <si>
    <t>Közutak fenntartásának támogatása</t>
  </si>
  <si>
    <t>Szociális feladatok támogatása</t>
  </si>
  <si>
    <t>ÖNKORMÁNYZAT</t>
  </si>
  <si>
    <t>106010 Lakóingatlan szociális célú bérbeadása, üzemeltetése</t>
  </si>
  <si>
    <t>066020 Város-és községgazdálkodási egyéb szolgáltatások</t>
  </si>
  <si>
    <t>018010 Önkormányzatok elszámolásai a központi költségvetéssel</t>
  </si>
  <si>
    <t>011220 Adó-, vám- és jövedéki igazolás</t>
  </si>
  <si>
    <t>041233 Hosszabb időtartamú közfoglalkoztatás</t>
  </si>
  <si>
    <t>082091 Közművelődés - közösségi és társadalmi részvétel fejlesztése</t>
  </si>
  <si>
    <t>018030 Támogatási célú finanszírozási műveletek</t>
  </si>
  <si>
    <t>045160 Közutak, hidak, alagutak üzemeltetése, fenntartása</t>
  </si>
  <si>
    <t>011130 Önkormányzatok és önkormányzati hivatalok jogalkotó és átlalános igazg.tev.</t>
  </si>
  <si>
    <t>900070 Fejezeti és általános tartalékok elszámolása</t>
  </si>
  <si>
    <t>Általános tartalék</t>
  </si>
  <si>
    <t>084031 Civil szervezetek működési támogatása</t>
  </si>
  <si>
    <t>091140 Óvodai nevelés, ellátás működtetési feladatai</t>
  </si>
  <si>
    <t>013320 Köztemető fenntartás és működtetés</t>
  </si>
  <si>
    <t>064010 Közvilágítás</t>
  </si>
  <si>
    <t>072111 Háziorvosi alapellátás</t>
  </si>
  <si>
    <t>107060 Egyéb szociális, pénzbeli és természetbeni ellátások</t>
  </si>
  <si>
    <t>082044 Könyvtári szolgáltatások</t>
  </si>
  <si>
    <t>086090 Egyéb szabadidős szolgáltatás</t>
  </si>
  <si>
    <t>081030 Sportlétesítmények, edzőtáborok működtetése és fejlesztése</t>
  </si>
  <si>
    <t>066010 Zöldterület kezelés</t>
  </si>
  <si>
    <t>működési támogatás</t>
  </si>
  <si>
    <t>Falugondnokok Egyesülete</t>
  </si>
  <si>
    <t>Rendőrség</t>
  </si>
  <si>
    <t>gépjárműhasználati támogatás</t>
  </si>
  <si>
    <t xml:space="preserve">Katasztrófavédelmi Egyesület </t>
  </si>
  <si>
    <t>Első lakáshoz jutók támogatása</t>
  </si>
  <si>
    <t>lakásvásárlási támogatás</t>
  </si>
  <si>
    <t>Nyitó pénzkészlet</t>
  </si>
  <si>
    <t>Dologi kiadások</t>
  </si>
  <si>
    <t>Ellátottak pénzbeli juttatása</t>
  </si>
  <si>
    <t>Egyenleg (11-21)</t>
  </si>
  <si>
    <t>2016. évi előirányzat</t>
  </si>
  <si>
    <t>3/1.melléklet az 1/2016.(II.23.) önkormányzati rendelethez</t>
  </si>
  <si>
    <t>3/2.melléklet az 1/2016.(II.23.) önkrományzati rendelethez</t>
  </si>
  <si>
    <t>2/a.melléklet az 1/2016.(II.23.) önkrmányzati rendelethez</t>
  </si>
  <si>
    <t>Államháztartáson belüli megelőlegezés visszafizetése</t>
  </si>
  <si>
    <t>2/b.melléklet az 1/2016.(II.23.) önkormányzati rendelethez</t>
  </si>
  <si>
    <t>3/3. melléklet az 1/2016.(II.23.) önkormányzati rendelethez</t>
  </si>
  <si>
    <t>3/4.melléklet az 1/2016. (II.23.) önkormányzati rendelethez</t>
  </si>
  <si>
    <t>3/5.melléklet az 1/2016.(II.23.) önkormányzati rendelethez</t>
  </si>
  <si>
    <t>3/6.melléklet az 1/2016.(II.23.) önkormányzati rendelethez</t>
  </si>
  <si>
    <t>3/7.melléklet az 1/2016.(II.23.) önkormányzati rendelethez</t>
  </si>
  <si>
    <t>3/8.melléklet az 1/2016.(II.23.) önkormányzati rendelethez</t>
  </si>
  <si>
    <t>3/9.melléklet az 1/2015.(II.23.) önkormányzati rendelethez</t>
  </si>
  <si>
    <t>3/10.melléklet az 1/2016.(II.23.) önkormányzati rendelethez</t>
  </si>
  <si>
    <t>3/11.melléklet az 1/2016.(II.23.) önkormányzati rendelethez</t>
  </si>
  <si>
    <t>3/13.melléklet az 1/2016.(II.23.) önkormányzati rendelethez</t>
  </si>
  <si>
    <t>3/14.melléklet az 1/2016.(II.23.) önkormányzati rendelethez</t>
  </si>
  <si>
    <t>3/15.melléklet az 1/2016.(II.23.) önkormányzati rendelethez</t>
  </si>
  <si>
    <t>3/16.melléklet az 1/2016.(II.23.) önkormányzati rendelethez</t>
  </si>
  <si>
    <t>3/17.melléklet az 1/2016.(II.23.) önkormányzati rendelethez</t>
  </si>
  <si>
    <t>3/18.melléklet az 1/2016.(II.23.) önkormányzati rendelethez</t>
  </si>
  <si>
    <t>096015 Gyermekétkeztetés köznevelési intézményben</t>
  </si>
  <si>
    <t>3/19.melléklet az 1/2016.(II.23.) önkormányzati rendelethez</t>
  </si>
  <si>
    <t>3/20.melléklet az 1/2016.(II.23.) önkormányzati rendelethez</t>
  </si>
  <si>
    <t>3/21.melléklet az 1/2016.(II.23.) önkormányzati rendelethez</t>
  </si>
  <si>
    <t>107055 Falugondnoki, tanyagondnoki szolgáltatás</t>
  </si>
  <si>
    <t>3/22.melléklet az 1/2016.(II.23.) önkormányzati rendelethez</t>
  </si>
  <si>
    <t>0.5</t>
  </si>
  <si>
    <t>A 2016. évi általános működési és ágazati feladatok támogatásának alakulása jogcímenként</t>
  </si>
  <si>
    <t>2016. évi támogatás összesen</t>
  </si>
  <si>
    <t>Rászoruló gyermekek szünidei étkeztetésének támogatása</t>
  </si>
  <si>
    <t>2015. évről áthúzódó bérkompenzáció</t>
  </si>
  <si>
    <t>KIMUTATÁS a 2016. évben céljelleggel juttatott támogatásokról</t>
  </si>
  <si>
    <t>Gic Község Önkormányzat Előirányzat-felhasználási terv 2016. évre</t>
  </si>
  <si>
    <t>Tartalék</t>
  </si>
  <si>
    <t>Gic Község Önkormányzat likviditási terve
2016. évre</t>
  </si>
  <si>
    <t>3/12.melléklet az 1/2016.(II.23.)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</si>
</sst>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7" xfId="58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right" vertical="center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29" xfId="0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3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28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7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164" fontId="13" fillId="0" borderId="23" xfId="59" applyNumberFormat="1" applyFont="1" applyFill="1" applyBorder="1" applyProtection="1">
      <alignment/>
      <protection/>
    </xf>
    <xf numFmtId="164" fontId="13" fillId="0" borderId="27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right"/>
      <protection/>
    </xf>
    <xf numFmtId="0" fontId="15" fillId="0" borderId="36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29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8" fillId="0" borderId="3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3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0" applyNumberFormat="1" applyFont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 quotePrefix="1">
      <alignment horizontal="right" vertical="center" indent="1"/>
      <protection/>
    </xf>
    <xf numFmtId="0" fontId="6" fillId="0" borderId="32" xfId="0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8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6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47" xfId="0" applyFont="1" applyBorder="1" applyAlignment="1" applyProtection="1">
      <alignment horizontal="center" wrapText="1"/>
      <protection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47" xfId="0" applyFont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47" xfId="58" applyFont="1" applyFill="1" applyBorder="1" applyAlignment="1" applyProtection="1">
      <alignment horizontal="left" vertical="center" wrapText="1" indent="1"/>
      <protection/>
    </xf>
    <xf numFmtId="0" fontId="13" fillId="0" borderId="36" xfId="58" applyFont="1" applyFill="1" applyBorder="1" applyAlignment="1" applyProtection="1">
      <alignment vertical="center" wrapTex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29" xfId="58" applyFont="1" applyFill="1" applyBorder="1" applyAlignment="1" applyProtection="1">
      <alignment horizontal="left" vertical="center" wrapText="1" indent="7"/>
      <protection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55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/>
    </xf>
    <xf numFmtId="164" fontId="19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5" fillId="0" borderId="10" xfId="59" applyNumberFormat="1" applyFont="1" applyFill="1" applyBorder="1" applyAlignment="1" applyProtection="1">
      <alignment vertical="center"/>
      <protection/>
    </xf>
    <xf numFmtId="164" fontId="15" fillId="0" borderId="33" xfId="59" applyNumberFormat="1" applyFont="1" applyFill="1" applyBorder="1" applyAlignment="1" applyProtection="1" quotePrefix="1">
      <alignment horizontal="center" vertical="center"/>
      <protection/>
    </xf>
    <xf numFmtId="164" fontId="13" fillId="0" borderId="27" xfId="59" applyNumberFormat="1" applyFont="1" applyFill="1" applyBorder="1" applyAlignment="1" applyProtection="1" quotePrefix="1">
      <alignment horizont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5" xfId="58" applyNumberFormat="1" applyFont="1" applyFill="1" applyBorder="1" applyAlignment="1" applyProtection="1">
      <alignment horizontal="left" vertical="center"/>
      <protection/>
    </xf>
    <xf numFmtId="164" fontId="14" fillId="0" borderId="35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4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4" fillId="0" borderId="67" xfId="59" applyFont="1" applyFill="1" applyBorder="1" applyAlignment="1" applyProtection="1">
      <alignment horizontal="left" vertical="center" indent="1"/>
      <protection/>
    </xf>
    <xf numFmtId="0" fontId="14" fillId="0" borderId="45" xfId="59" applyFont="1" applyFill="1" applyBorder="1" applyAlignment="1" applyProtection="1">
      <alignment horizontal="left" vertical="center" indent="1"/>
      <protection/>
    </xf>
    <xf numFmtId="0" fontId="14" fillId="0" borderId="54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59" applyFont="1" applyFill="1" applyAlignment="1" applyProtection="1">
      <alignment horizontal="center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60"/>
  <sheetViews>
    <sheetView view="pageLayout" zoomScale="130" zoomScaleNormal="130" zoomScaleSheetLayoutView="100" zoomScalePageLayoutView="130" workbookViewId="0" topLeftCell="B79">
      <selection activeCell="C89" sqref="C89"/>
    </sheetView>
  </sheetViews>
  <sheetFormatPr defaultColWidth="9.00390625" defaultRowHeight="12.75"/>
  <cols>
    <col min="1" max="1" width="9.50390625" style="242" customWidth="1"/>
    <col min="2" max="2" width="91.625" style="242" customWidth="1"/>
    <col min="3" max="3" width="21.625" style="243" customWidth="1"/>
    <col min="4" max="4" width="9.00390625" style="261" customWidth="1"/>
    <col min="5" max="16384" width="9.375" style="261" customWidth="1"/>
  </cols>
  <sheetData>
    <row r="2" spans="1:3" ht="15.75" customHeight="1">
      <c r="A2" s="342" t="s">
        <v>9</v>
      </c>
      <c r="B2" s="342"/>
      <c r="C2" s="342"/>
    </row>
    <row r="3" spans="1:3" ht="15.75" customHeight="1" thickBot="1">
      <c r="A3" s="343" t="s">
        <v>457</v>
      </c>
      <c r="B3" s="343"/>
      <c r="C3" s="172" t="s">
        <v>169</v>
      </c>
    </row>
    <row r="4" spans="1:3" ht="37.5" customHeight="1" thickBot="1">
      <c r="A4" s="22" t="s">
        <v>57</v>
      </c>
      <c r="B4" s="23" t="s">
        <v>11</v>
      </c>
      <c r="C4" s="35" t="s">
        <v>504</v>
      </c>
    </row>
    <row r="5" spans="1:3" s="262" customFormat="1" ht="12" customHeight="1" thickBot="1">
      <c r="A5" s="256" t="s">
        <v>429</v>
      </c>
      <c r="B5" s="257" t="s">
        <v>430</v>
      </c>
      <c r="C5" s="258" t="s">
        <v>431</v>
      </c>
    </row>
    <row r="6" spans="1:3" s="263" customFormat="1" ht="12" customHeight="1" thickBot="1">
      <c r="A6" s="19" t="s">
        <v>12</v>
      </c>
      <c r="B6" s="20" t="s">
        <v>190</v>
      </c>
      <c r="C6" s="162">
        <f>+C7+C8+C9+C10+C11+C12</f>
        <v>16888</v>
      </c>
    </row>
    <row r="7" spans="1:3" s="263" customFormat="1" ht="12" customHeight="1">
      <c r="A7" s="14" t="s">
        <v>83</v>
      </c>
      <c r="B7" s="264" t="s">
        <v>191</v>
      </c>
      <c r="C7" s="165">
        <v>9683</v>
      </c>
    </row>
    <row r="8" spans="1:3" s="263" customFormat="1" ht="12" customHeight="1">
      <c r="A8" s="13" t="s">
        <v>84</v>
      </c>
      <c r="B8" s="265" t="s">
        <v>192</v>
      </c>
      <c r="C8" s="164"/>
    </row>
    <row r="9" spans="1:3" s="263" customFormat="1" ht="12" customHeight="1">
      <c r="A9" s="13" t="s">
        <v>85</v>
      </c>
      <c r="B9" s="265" t="s">
        <v>193</v>
      </c>
      <c r="C9" s="164">
        <v>6005</v>
      </c>
    </row>
    <row r="10" spans="1:3" s="263" customFormat="1" ht="12" customHeight="1">
      <c r="A10" s="13" t="s">
        <v>86</v>
      </c>
      <c r="B10" s="265" t="s">
        <v>194</v>
      </c>
      <c r="C10" s="164">
        <v>1200</v>
      </c>
    </row>
    <row r="11" spans="1:3" s="263" customFormat="1" ht="12" customHeight="1">
      <c r="A11" s="13" t="s">
        <v>117</v>
      </c>
      <c r="B11" s="158" t="s">
        <v>371</v>
      </c>
      <c r="C11" s="164"/>
    </row>
    <row r="12" spans="1:3" s="263" customFormat="1" ht="12" customHeight="1" thickBot="1">
      <c r="A12" s="15" t="s">
        <v>87</v>
      </c>
      <c r="B12" s="159" t="s">
        <v>372</v>
      </c>
      <c r="C12" s="164"/>
    </row>
    <row r="13" spans="1:3" s="263" customFormat="1" ht="12" customHeight="1" thickBot="1">
      <c r="A13" s="19" t="s">
        <v>13</v>
      </c>
      <c r="B13" s="157" t="s">
        <v>195</v>
      </c>
      <c r="C13" s="162">
        <f>+C14+C15+C16+C17+C18</f>
        <v>3537</v>
      </c>
    </row>
    <row r="14" spans="1:3" s="263" customFormat="1" ht="12" customHeight="1">
      <c r="A14" s="14" t="s">
        <v>89</v>
      </c>
      <c r="B14" s="264" t="s">
        <v>196</v>
      </c>
      <c r="C14" s="165"/>
    </row>
    <row r="15" spans="1:3" s="263" customFormat="1" ht="12" customHeight="1">
      <c r="A15" s="13" t="s">
        <v>90</v>
      </c>
      <c r="B15" s="265" t="s">
        <v>197</v>
      </c>
      <c r="C15" s="164"/>
    </row>
    <row r="16" spans="1:3" s="263" customFormat="1" ht="12" customHeight="1">
      <c r="A16" s="13" t="s">
        <v>91</v>
      </c>
      <c r="B16" s="265" t="s">
        <v>364</v>
      </c>
      <c r="C16" s="164"/>
    </row>
    <row r="17" spans="1:3" s="263" customFormat="1" ht="12" customHeight="1">
      <c r="A17" s="13" t="s">
        <v>92</v>
      </c>
      <c r="B17" s="265" t="s">
        <v>365</v>
      </c>
      <c r="C17" s="164"/>
    </row>
    <row r="18" spans="1:3" s="263" customFormat="1" ht="12" customHeight="1">
      <c r="A18" s="13" t="s">
        <v>93</v>
      </c>
      <c r="B18" s="265" t="s">
        <v>198</v>
      </c>
      <c r="C18" s="164">
        <v>3537</v>
      </c>
    </row>
    <row r="19" spans="1:3" s="263" customFormat="1" ht="12" customHeight="1" thickBot="1">
      <c r="A19" s="15" t="s">
        <v>102</v>
      </c>
      <c r="B19" s="159" t="s">
        <v>199</v>
      </c>
      <c r="C19" s="166"/>
    </row>
    <row r="20" spans="1:3" s="263" customFormat="1" ht="12" customHeight="1" thickBot="1">
      <c r="A20" s="19" t="s">
        <v>14</v>
      </c>
      <c r="B20" s="20" t="s">
        <v>200</v>
      </c>
      <c r="C20" s="162">
        <f>+C21+C22+C23+C24+C25</f>
        <v>0</v>
      </c>
    </row>
    <row r="21" spans="1:3" s="263" customFormat="1" ht="12" customHeight="1">
      <c r="A21" s="14" t="s">
        <v>72</v>
      </c>
      <c r="B21" s="264" t="s">
        <v>201</v>
      </c>
      <c r="C21" s="165"/>
    </row>
    <row r="22" spans="1:3" s="263" customFormat="1" ht="12" customHeight="1">
      <c r="A22" s="13" t="s">
        <v>73</v>
      </c>
      <c r="B22" s="265" t="s">
        <v>202</v>
      </c>
      <c r="C22" s="164"/>
    </row>
    <row r="23" spans="1:3" s="263" customFormat="1" ht="12" customHeight="1">
      <c r="A23" s="13" t="s">
        <v>74</v>
      </c>
      <c r="B23" s="265" t="s">
        <v>366</v>
      </c>
      <c r="C23" s="164"/>
    </row>
    <row r="24" spans="1:3" s="263" customFormat="1" ht="12" customHeight="1">
      <c r="A24" s="13" t="s">
        <v>75</v>
      </c>
      <c r="B24" s="265" t="s">
        <v>367</v>
      </c>
      <c r="C24" s="164"/>
    </row>
    <row r="25" spans="1:3" s="263" customFormat="1" ht="12" customHeight="1">
      <c r="A25" s="13" t="s">
        <v>135</v>
      </c>
      <c r="B25" s="265" t="s">
        <v>203</v>
      </c>
      <c r="C25" s="164"/>
    </row>
    <row r="26" spans="1:3" s="263" customFormat="1" ht="12" customHeight="1" thickBot="1">
      <c r="A26" s="15" t="s">
        <v>136</v>
      </c>
      <c r="B26" s="266" t="s">
        <v>204</v>
      </c>
      <c r="C26" s="166"/>
    </row>
    <row r="27" spans="1:3" s="263" customFormat="1" ht="12" customHeight="1" thickBot="1">
      <c r="A27" s="19" t="s">
        <v>137</v>
      </c>
      <c r="B27" s="20" t="s">
        <v>205</v>
      </c>
      <c r="C27" s="168">
        <f>+C28+C32+C33+C34</f>
        <v>6050</v>
      </c>
    </row>
    <row r="28" spans="1:3" s="263" customFormat="1" ht="12" customHeight="1">
      <c r="A28" s="14" t="s">
        <v>206</v>
      </c>
      <c r="B28" s="264" t="s">
        <v>378</v>
      </c>
      <c r="C28" s="259">
        <v>5400</v>
      </c>
    </row>
    <row r="29" spans="1:3" s="263" customFormat="1" ht="12" customHeight="1">
      <c r="A29" s="13" t="s">
        <v>207</v>
      </c>
      <c r="B29" s="265" t="s">
        <v>212</v>
      </c>
      <c r="C29" s="164"/>
    </row>
    <row r="30" spans="1:3" s="263" customFormat="1" ht="12" customHeight="1">
      <c r="A30" s="13" t="s">
        <v>208</v>
      </c>
      <c r="B30" s="265" t="s">
        <v>213</v>
      </c>
      <c r="C30" s="164">
        <v>5400</v>
      </c>
    </row>
    <row r="31" spans="1:3" s="263" customFormat="1" ht="12" customHeight="1">
      <c r="A31" s="13" t="s">
        <v>376</v>
      </c>
      <c r="B31" s="312" t="s">
        <v>377</v>
      </c>
      <c r="C31" s="164"/>
    </row>
    <row r="32" spans="1:3" s="263" customFormat="1" ht="12" customHeight="1">
      <c r="A32" s="13" t="s">
        <v>209</v>
      </c>
      <c r="B32" s="265" t="s">
        <v>214</v>
      </c>
      <c r="C32" s="164">
        <v>650</v>
      </c>
    </row>
    <row r="33" spans="1:3" s="263" customFormat="1" ht="12" customHeight="1">
      <c r="A33" s="13" t="s">
        <v>210</v>
      </c>
      <c r="B33" s="265" t="s">
        <v>215</v>
      </c>
      <c r="C33" s="164"/>
    </row>
    <row r="34" spans="1:3" s="263" customFormat="1" ht="12" customHeight="1" thickBot="1">
      <c r="A34" s="15" t="s">
        <v>211</v>
      </c>
      <c r="B34" s="266" t="s">
        <v>216</v>
      </c>
      <c r="C34" s="166"/>
    </row>
    <row r="35" spans="1:3" s="263" customFormat="1" ht="12" customHeight="1" thickBot="1">
      <c r="A35" s="19" t="s">
        <v>16</v>
      </c>
      <c r="B35" s="20" t="s">
        <v>373</v>
      </c>
      <c r="C35" s="162">
        <f>SUM(C36:C46)</f>
        <v>968</v>
      </c>
    </row>
    <row r="36" spans="1:3" s="263" customFormat="1" ht="12" customHeight="1">
      <c r="A36" s="14" t="s">
        <v>76</v>
      </c>
      <c r="B36" s="264" t="s">
        <v>219</v>
      </c>
      <c r="C36" s="165"/>
    </row>
    <row r="37" spans="1:3" s="263" customFormat="1" ht="12" customHeight="1">
      <c r="A37" s="13" t="s">
        <v>77</v>
      </c>
      <c r="B37" s="265" t="s">
        <v>220</v>
      </c>
      <c r="C37" s="164"/>
    </row>
    <row r="38" spans="1:3" s="263" customFormat="1" ht="12" customHeight="1">
      <c r="A38" s="13" t="s">
        <v>78</v>
      </c>
      <c r="B38" s="265" t="s">
        <v>221</v>
      </c>
      <c r="C38" s="164"/>
    </row>
    <row r="39" spans="1:3" s="263" customFormat="1" ht="12" customHeight="1">
      <c r="A39" s="13" t="s">
        <v>139</v>
      </c>
      <c r="B39" s="265" t="s">
        <v>222</v>
      </c>
      <c r="C39" s="164">
        <v>968</v>
      </c>
    </row>
    <row r="40" spans="1:3" s="263" customFormat="1" ht="12" customHeight="1">
      <c r="A40" s="13" t="s">
        <v>140</v>
      </c>
      <c r="B40" s="265" t="s">
        <v>223</v>
      </c>
      <c r="C40" s="164"/>
    </row>
    <row r="41" spans="1:3" s="263" customFormat="1" ht="12" customHeight="1">
      <c r="A41" s="13" t="s">
        <v>141</v>
      </c>
      <c r="B41" s="265" t="s">
        <v>224</v>
      </c>
      <c r="C41" s="164"/>
    </row>
    <row r="42" spans="1:3" s="263" customFormat="1" ht="12" customHeight="1">
      <c r="A42" s="13" t="s">
        <v>142</v>
      </c>
      <c r="B42" s="265" t="s">
        <v>225</v>
      </c>
      <c r="C42" s="164"/>
    </row>
    <row r="43" spans="1:3" s="263" customFormat="1" ht="12" customHeight="1">
      <c r="A43" s="13" t="s">
        <v>143</v>
      </c>
      <c r="B43" s="265" t="s">
        <v>226</v>
      </c>
      <c r="C43" s="164"/>
    </row>
    <row r="44" spans="1:3" s="263" customFormat="1" ht="12" customHeight="1">
      <c r="A44" s="13" t="s">
        <v>217</v>
      </c>
      <c r="B44" s="265" t="s">
        <v>227</v>
      </c>
      <c r="C44" s="167"/>
    </row>
    <row r="45" spans="1:3" s="263" customFormat="1" ht="12" customHeight="1">
      <c r="A45" s="15" t="s">
        <v>218</v>
      </c>
      <c r="B45" s="266" t="s">
        <v>375</v>
      </c>
      <c r="C45" s="253"/>
    </row>
    <row r="46" spans="1:3" s="263" customFormat="1" ht="12" customHeight="1" thickBot="1">
      <c r="A46" s="15" t="s">
        <v>374</v>
      </c>
      <c r="B46" s="159" t="s">
        <v>228</v>
      </c>
      <c r="C46" s="253"/>
    </row>
    <row r="47" spans="1:3" s="263" customFormat="1" ht="12" customHeight="1" thickBot="1">
      <c r="A47" s="19" t="s">
        <v>17</v>
      </c>
      <c r="B47" s="20" t="s">
        <v>229</v>
      </c>
      <c r="C47" s="162">
        <f>SUM(C48:C52)</f>
        <v>0</v>
      </c>
    </row>
    <row r="48" spans="1:3" s="263" customFormat="1" ht="12" customHeight="1">
      <c r="A48" s="14" t="s">
        <v>79</v>
      </c>
      <c r="B48" s="264" t="s">
        <v>233</v>
      </c>
      <c r="C48" s="307"/>
    </row>
    <row r="49" spans="1:3" s="263" customFormat="1" ht="12" customHeight="1">
      <c r="A49" s="13" t="s">
        <v>80</v>
      </c>
      <c r="B49" s="265" t="s">
        <v>234</v>
      </c>
      <c r="C49" s="167"/>
    </row>
    <row r="50" spans="1:3" s="263" customFormat="1" ht="12" customHeight="1">
      <c r="A50" s="13" t="s">
        <v>230</v>
      </c>
      <c r="B50" s="265" t="s">
        <v>235</v>
      </c>
      <c r="C50" s="167"/>
    </row>
    <row r="51" spans="1:3" s="263" customFormat="1" ht="12" customHeight="1">
      <c r="A51" s="13" t="s">
        <v>231</v>
      </c>
      <c r="B51" s="265" t="s">
        <v>236</v>
      </c>
      <c r="C51" s="167"/>
    </row>
    <row r="52" spans="1:3" s="263" customFormat="1" ht="12" customHeight="1" thickBot="1">
      <c r="A52" s="15" t="s">
        <v>232</v>
      </c>
      <c r="B52" s="159" t="s">
        <v>237</v>
      </c>
      <c r="C52" s="253"/>
    </row>
    <row r="53" spans="1:3" s="263" customFormat="1" ht="12" customHeight="1" thickBot="1">
      <c r="A53" s="19" t="s">
        <v>144</v>
      </c>
      <c r="B53" s="20" t="s">
        <v>238</v>
      </c>
      <c r="C53" s="162">
        <f>SUM(C54:C56)</f>
        <v>0</v>
      </c>
    </row>
    <row r="54" spans="1:3" s="263" customFormat="1" ht="12" customHeight="1">
      <c r="A54" s="14" t="s">
        <v>81</v>
      </c>
      <c r="B54" s="264" t="s">
        <v>239</v>
      </c>
      <c r="C54" s="165"/>
    </row>
    <row r="55" spans="1:3" s="263" customFormat="1" ht="12" customHeight="1">
      <c r="A55" s="13" t="s">
        <v>82</v>
      </c>
      <c r="B55" s="265" t="s">
        <v>368</v>
      </c>
      <c r="C55" s="164"/>
    </row>
    <row r="56" spans="1:3" s="263" customFormat="1" ht="12" customHeight="1">
      <c r="A56" s="13" t="s">
        <v>242</v>
      </c>
      <c r="B56" s="265" t="s">
        <v>240</v>
      </c>
      <c r="C56" s="164"/>
    </row>
    <row r="57" spans="1:3" s="263" customFormat="1" ht="12" customHeight="1" thickBot="1">
      <c r="A57" s="15" t="s">
        <v>243</v>
      </c>
      <c r="B57" s="159" t="s">
        <v>241</v>
      </c>
      <c r="C57" s="166"/>
    </row>
    <row r="58" spans="1:3" s="263" customFormat="1" ht="12" customHeight="1" thickBot="1">
      <c r="A58" s="19" t="s">
        <v>19</v>
      </c>
      <c r="B58" s="157" t="s">
        <v>244</v>
      </c>
      <c r="C58" s="162">
        <f>SUM(C59:C61)</f>
        <v>0</v>
      </c>
    </row>
    <row r="59" spans="1:3" s="263" customFormat="1" ht="12" customHeight="1">
      <c r="A59" s="14" t="s">
        <v>145</v>
      </c>
      <c r="B59" s="264" t="s">
        <v>246</v>
      </c>
      <c r="C59" s="167"/>
    </row>
    <row r="60" spans="1:3" s="263" customFormat="1" ht="12" customHeight="1">
      <c r="A60" s="13" t="s">
        <v>146</v>
      </c>
      <c r="B60" s="265" t="s">
        <v>369</v>
      </c>
      <c r="C60" s="167"/>
    </row>
    <row r="61" spans="1:3" s="263" customFormat="1" ht="12" customHeight="1">
      <c r="A61" s="13" t="s">
        <v>170</v>
      </c>
      <c r="B61" s="265" t="s">
        <v>247</v>
      </c>
      <c r="C61" s="167"/>
    </row>
    <row r="62" spans="1:3" s="263" customFormat="1" ht="12" customHeight="1" thickBot="1">
      <c r="A62" s="15" t="s">
        <v>245</v>
      </c>
      <c r="B62" s="159" t="s">
        <v>248</v>
      </c>
      <c r="C62" s="167"/>
    </row>
    <row r="63" spans="1:3" s="263" customFormat="1" ht="12" customHeight="1" thickBot="1">
      <c r="A63" s="319" t="s">
        <v>418</v>
      </c>
      <c r="B63" s="20" t="s">
        <v>249</v>
      </c>
      <c r="C63" s="168">
        <f>+C6+C13+C20+C27+C35+C47+C53+C58</f>
        <v>27443</v>
      </c>
    </row>
    <row r="64" spans="1:3" s="263" customFormat="1" ht="12" customHeight="1" thickBot="1">
      <c r="A64" s="309" t="s">
        <v>250</v>
      </c>
      <c r="B64" s="157" t="s">
        <v>251</v>
      </c>
      <c r="C64" s="162">
        <f>SUM(C65:C67)</f>
        <v>0</v>
      </c>
    </row>
    <row r="65" spans="1:3" s="263" customFormat="1" ht="12" customHeight="1">
      <c r="A65" s="14" t="s">
        <v>282</v>
      </c>
      <c r="B65" s="264" t="s">
        <v>252</v>
      </c>
      <c r="C65" s="167"/>
    </row>
    <row r="66" spans="1:3" s="263" customFormat="1" ht="12" customHeight="1">
      <c r="A66" s="13" t="s">
        <v>291</v>
      </c>
      <c r="B66" s="265" t="s">
        <v>253</v>
      </c>
      <c r="C66" s="167"/>
    </row>
    <row r="67" spans="1:3" s="263" customFormat="1" ht="12" customHeight="1" thickBot="1">
      <c r="A67" s="15" t="s">
        <v>292</v>
      </c>
      <c r="B67" s="313" t="s">
        <v>403</v>
      </c>
      <c r="C67" s="167"/>
    </row>
    <row r="68" spans="1:3" s="263" customFormat="1" ht="12" customHeight="1" thickBot="1">
      <c r="A68" s="309" t="s">
        <v>255</v>
      </c>
      <c r="B68" s="157" t="s">
        <v>256</v>
      </c>
      <c r="C68" s="162">
        <f>SUM(C69:C72)</f>
        <v>0</v>
      </c>
    </row>
    <row r="69" spans="1:3" s="263" customFormat="1" ht="12" customHeight="1">
      <c r="A69" s="14" t="s">
        <v>118</v>
      </c>
      <c r="B69" s="264" t="s">
        <v>257</v>
      </c>
      <c r="C69" s="167"/>
    </row>
    <row r="70" spans="1:3" s="263" customFormat="1" ht="12" customHeight="1">
      <c r="A70" s="13" t="s">
        <v>119</v>
      </c>
      <c r="B70" s="265" t="s">
        <v>258</v>
      </c>
      <c r="C70" s="167"/>
    </row>
    <row r="71" spans="1:3" s="263" customFormat="1" ht="12" customHeight="1">
      <c r="A71" s="13" t="s">
        <v>283</v>
      </c>
      <c r="B71" s="265" t="s">
        <v>259</v>
      </c>
      <c r="C71" s="167"/>
    </row>
    <row r="72" spans="1:3" s="263" customFormat="1" ht="12" customHeight="1" thickBot="1">
      <c r="A72" s="15" t="s">
        <v>284</v>
      </c>
      <c r="B72" s="159" t="s">
        <v>260</v>
      </c>
      <c r="C72" s="167"/>
    </row>
    <row r="73" spans="1:3" s="263" customFormat="1" ht="12" customHeight="1" thickBot="1">
      <c r="A73" s="309" t="s">
        <v>261</v>
      </c>
      <c r="B73" s="157" t="s">
        <v>262</v>
      </c>
      <c r="C73" s="162">
        <f>SUM(C74:C75)</f>
        <v>6470</v>
      </c>
    </row>
    <row r="74" spans="1:3" s="263" customFormat="1" ht="12" customHeight="1">
      <c r="A74" s="14" t="s">
        <v>285</v>
      </c>
      <c r="B74" s="264" t="s">
        <v>263</v>
      </c>
      <c r="C74" s="167">
        <v>6470</v>
      </c>
    </row>
    <row r="75" spans="1:3" s="263" customFormat="1" ht="12" customHeight="1" thickBot="1">
      <c r="A75" s="15" t="s">
        <v>286</v>
      </c>
      <c r="B75" s="159" t="s">
        <v>264</v>
      </c>
      <c r="C75" s="167"/>
    </row>
    <row r="76" spans="1:3" s="263" customFormat="1" ht="12" customHeight="1" thickBot="1">
      <c r="A76" s="309" t="s">
        <v>265</v>
      </c>
      <c r="B76" s="157" t="s">
        <v>266</v>
      </c>
      <c r="C76" s="162">
        <f>SUM(C77:C79)</f>
        <v>0</v>
      </c>
    </row>
    <row r="77" spans="1:3" s="263" customFormat="1" ht="12" customHeight="1">
      <c r="A77" s="14" t="s">
        <v>287</v>
      </c>
      <c r="B77" s="264" t="s">
        <v>267</v>
      </c>
      <c r="C77" s="167"/>
    </row>
    <row r="78" spans="1:3" s="263" customFormat="1" ht="12" customHeight="1">
      <c r="A78" s="13" t="s">
        <v>288</v>
      </c>
      <c r="B78" s="265" t="s">
        <v>268</v>
      </c>
      <c r="C78" s="167"/>
    </row>
    <row r="79" spans="1:3" s="263" customFormat="1" ht="12" customHeight="1" thickBot="1">
      <c r="A79" s="15" t="s">
        <v>289</v>
      </c>
      <c r="B79" s="159" t="s">
        <v>269</v>
      </c>
      <c r="C79" s="167"/>
    </row>
    <row r="80" spans="1:3" s="263" customFormat="1" ht="12" customHeight="1" thickBot="1">
      <c r="A80" s="309" t="s">
        <v>270</v>
      </c>
      <c r="B80" s="157" t="s">
        <v>290</v>
      </c>
      <c r="C80" s="162">
        <f>SUM(C81:C84)</f>
        <v>0</v>
      </c>
    </row>
    <row r="81" spans="1:3" s="263" customFormat="1" ht="12" customHeight="1">
      <c r="A81" s="268" t="s">
        <v>271</v>
      </c>
      <c r="B81" s="264" t="s">
        <v>272</v>
      </c>
      <c r="C81" s="167"/>
    </row>
    <row r="82" spans="1:3" s="263" customFormat="1" ht="12" customHeight="1">
      <c r="A82" s="269" t="s">
        <v>273</v>
      </c>
      <c r="B82" s="265" t="s">
        <v>274</v>
      </c>
      <c r="C82" s="167"/>
    </row>
    <row r="83" spans="1:3" s="263" customFormat="1" ht="12" customHeight="1">
      <c r="A83" s="269" t="s">
        <v>275</v>
      </c>
      <c r="B83" s="265" t="s">
        <v>276</v>
      </c>
      <c r="C83" s="167"/>
    </row>
    <row r="84" spans="1:3" s="263" customFormat="1" ht="12" customHeight="1" thickBot="1">
      <c r="A84" s="270" t="s">
        <v>277</v>
      </c>
      <c r="B84" s="159" t="s">
        <v>278</v>
      </c>
      <c r="C84" s="167"/>
    </row>
    <row r="85" spans="1:3" s="263" customFormat="1" ht="12" customHeight="1" thickBot="1">
      <c r="A85" s="309" t="s">
        <v>279</v>
      </c>
      <c r="B85" s="157" t="s">
        <v>417</v>
      </c>
      <c r="C85" s="308"/>
    </row>
    <row r="86" spans="1:3" s="263" customFormat="1" ht="13.5" customHeight="1" thickBot="1">
      <c r="A86" s="309" t="s">
        <v>281</v>
      </c>
      <c r="B86" s="157" t="s">
        <v>280</v>
      </c>
      <c r="C86" s="308"/>
    </row>
    <row r="87" spans="1:3" s="263" customFormat="1" ht="15.75" customHeight="1" thickBot="1">
      <c r="A87" s="309" t="s">
        <v>293</v>
      </c>
      <c r="B87" s="271" t="s">
        <v>420</v>
      </c>
      <c r="C87" s="168">
        <f>+C64+C68+C73+C76+C80+C86+C85</f>
        <v>6470</v>
      </c>
    </row>
    <row r="88" spans="1:3" s="263" customFormat="1" ht="16.5" customHeight="1" thickBot="1">
      <c r="A88" s="310" t="s">
        <v>419</v>
      </c>
      <c r="B88" s="272" t="s">
        <v>421</v>
      </c>
      <c r="C88" s="168">
        <f>+C63+C87</f>
        <v>33913</v>
      </c>
    </row>
    <row r="89" spans="1:3" s="263" customFormat="1" ht="83.25" customHeight="1">
      <c r="A89" s="4"/>
      <c r="B89" s="5"/>
      <c r="C89" s="169"/>
    </row>
    <row r="90" spans="1:3" ht="16.5" customHeight="1">
      <c r="A90" s="342" t="s">
        <v>41</v>
      </c>
      <c r="B90" s="342"/>
      <c r="C90" s="342"/>
    </row>
    <row r="91" spans="1:3" s="273" customFormat="1" ht="16.5" customHeight="1" thickBot="1">
      <c r="A91" s="344" t="s">
        <v>458</v>
      </c>
      <c r="B91" s="344"/>
      <c r="C91" s="97" t="s">
        <v>169</v>
      </c>
    </row>
    <row r="92" spans="1:3" ht="37.5" customHeight="1" thickBot="1">
      <c r="A92" s="22" t="s">
        <v>57</v>
      </c>
      <c r="B92" s="23" t="s">
        <v>42</v>
      </c>
      <c r="C92" s="35" t="str">
        <f>+C4</f>
        <v>2016. évi előirányzat</v>
      </c>
    </row>
    <row r="93" spans="1:3" s="262" customFormat="1" ht="12" customHeight="1" thickBot="1">
      <c r="A93" s="29" t="s">
        <v>429</v>
      </c>
      <c r="B93" s="30" t="s">
        <v>430</v>
      </c>
      <c r="C93" s="31" t="s">
        <v>431</v>
      </c>
    </row>
    <row r="94" spans="1:3" ht="12" customHeight="1" thickBot="1">
      <c r="A94" s="21" t="s">
        <v>12</v>
      </c>
      <c r="B94" s="25" t="s">
        <v>379</v>
      </c>
      <c r="C94" s="161">
        <f>C95+C96+C97+C98+C99+C112</f>
        <v>33244</v>
      </c>
    </row>
    <row r="95" spans="1:3" ht="12" customHeight="1">
      <c r="A95" s="16" t="s">
        <v>83</v>
      </c>
      <c r="B95" s="9" t="s">
        <v>43</v>
      </c>
      <c r="C95" s="163">
        <v>8610</v>
      </c>
    </row>
    <row r="96" spans="1:3" ht="12" customHeight="1">
      <c r="A96" s="13" t="s">
        <v>84</v>
      </c>
      <c r="B96" s="7" t="s">
        <v>147</v>
      </c>
      <c r="C96" s="164">
        <v>1803</v>
      </c>
    </row>
    <row r="97" spans="1:3" ht="12" customHeight="1">
      <c r="A97" s="13" t="s">
        <v>85</v>
      </c>
      <c r="B97" s="7" t="s">
        <v>116</v>
      </c>
      <c r="C97" s="166">
        <v>13503</v>
      </c>
    </row>
    <row r="98" spans="1:3" ht="12" customHeight="1">
      <c r="A98" s="13" t="s">
        <v>86</v>
      </c>
      <c r="B98" s="10" t="s">
        <v>148</v>
      </c>
      <c r="C98" s="166">
        <v>3451</v>
      </c>
    </row>
    <row r="99" spans="1:3" ht="12" customHeight="1">
      <c r="A99" s="13" t="s">
        <v>97</v>
      </c>
      <c r="B99" s="18" t="s">
        <v>149</v>
      </c>
      <c r="C99" s="166">
        <v>607</v>
      </c>
    </row>
    <row r="100" spans="1:3" ht="12" customHeight="1">
      <c r="A100" s="13" t="s">
        <v>87</v>
      </c>
      <c r="B100" s="7" t="s">
        <v>384</v>
      </c>
      <c r="C100" s="166"/>
    </row>
    <row r="101" spans="1:3" ht="12" customHeight="1">
      <c r="A101" s="13" t="s">
        <v>88</v>
      </c>
      <c r="B101" s="101" t="s">
        <v>383</v>
      </c>
      <c r="C101" s="166"/>
    </row>
    <row r="102" spans="1:3" ht="12" customHeight="1">
      <c r="A102" s="13" t="s">
        <v>98</v>
      </c>
      <c r="B102" s="101" t="s">
        <v>382</v>
      </c>
      <c r="C102" s="166"/>
    </row>
    <row r="103" spans="1:3" ht="12" customHeight="1">
      <c r="A103" s="13" t="s">
        <v>99</v>
      </c>
      <c r="B103" s="99" t="s">
        <v>296</v>
      </c>
      <c r="C103" s="166"/>
    </row>
    <row r="104" spans="1:3" ht="12" customHeight="1">
      <c r="A104" s="13" t="s">
        <v>100</v>
      </c>
      <c r="B104" s="100" t="s">
        <v>297</v>
      </c>
      <c r="C104" s="166"/>
    </row>
    <row r="105" spans="1:3" ht="12" customHeight="1">
      <c r="A105" s="13" t="s">
        <v>101</v>
      </c>
      <c r="B105" s="100" t="s">
        <v>298</v>
      </c>
      <c r="C105" s="166"/>
    </row>
    <row r="106" spans="1:3" ht="12" customHeight="1">
      <c r="A106" s="13" t="s">
        <v>103</v>
      </c>
      <c r="B106" s="99" t="s">
        <v>299</v>
      </c>
      <c r="C106" s="166">
        <v>401</v>
      </c>
    </row>
    <row r="107" spans="1:3" ht="12" customHeight="1">
      <c r="A107" s="13" t="s">
        <v>150</v>
      </c>
      <c r="B107" s="99" t="s">
        <v>300</v>
      </c>
      <c r="C107" s="166"/>
    </row>
    <row r="108" spans="1:3" ht="12" customHeight="1">
      <c r="A108" s="13" t="s">
        <v>294</v>
      </c>
      <c r="B108" s="100" t="s">
        <v>301</v>
      </c>
      <c r="C108" s="166"/>
    </row>
    <row r="109" spans="1:3" ht="12" customHeight="1">
      <c r="A109" s="12" t="s">
        <v>295</v>
      </c>
      <c r="B109" s="101" t="s">
        <v>302</v>
      </c>
      <c r="C109" s="166"/>
    </row>
    <row r="110" spans="1:3" ht="12" customHeight="1">
      <c r="A110" s="13" t="s">
        <v>380</v>
      </c>
      <c r="B110" s="101" t="s">
        <v>303</v>
      </c>
      <c r="C110" s="166"/>
    </row>
    <row r="111" spans="1:3" ht="12" customHeight="1">
      <c r="A111" s="15" t="s">
        <v>381</v>
      </c>
      <c r="B111" s="101" t="s">
        <v>304</v>
      </c>
      <c r="C111" s="166">
        <v>206</v>
      </c>
    </row>
    <row r="112" spans="1:3" ht="12" customHeight="1">
      <c r="A112" s="13" t="s">
        <v>385</v>
      </c>
      <c r="B112" s="10" t="s">
        <v>44</v>
      </c>
      <c r="C112" s="164">
        <v>5270</v>
      </c>
    </row>
    <row r="113" spans="1:3" ht="12" customHeight="1">
      <c r="A113" s="13" t="s">
        <v>386</v>
      </c>
      <c r="B113" s="7" t="s">
        <v>388</v>
      </c>
      <c r="C113" s="164">
        <v>5270</v>
      </c>
    </row>
    <row r="114" spans="1:3" ht="12" customHeight="1" thickBot="1">
      <c r="A114" s="17" t="s">
        <v>387</v>
      </c>
      <c r="B114" s="317" t="s">
        <v>389</v>
      </c>
      <c r="C114" s="170"/>
    </row>
    <row r="115" spans="1:3" ht="12" customHeight="1" thickBot="1">
      <c r="A115" s="314" t="s">
        <v>13</v>
      </c>
      <c r="B115" s="315" t="s">
        <v>305</v>
      </c>
      <c r="C115" s="316">
        <f>+C116+C118+C120</f>
        <v>0</v>
      </c>
    </row>
    <row r="116" spans="1:3" ht="12" customHeight="1">
      <c r="A116" s="14" t="s">
        <v>89</v>
      </c>
      <c r="B116" s="7" t="s">
        <v>168</v>
      </c>
      <c r="C116" s="165"/>
    </row>
    <row r="117" spans="1:3" ht="12" customHeight="1">
      <c r="A117" s="14" t="s">
        <v>90</v>
      </c>
      <c r="B117" s="11" t="s">
        <v>309</v>
      </c>
      <c r="C117" s="165"/>
    </row>
    <row r="118" spans="1:3" ht="12" customHeight="1">
      <c r="A118" s="14" t="s">
        <v>91</v>
      </c>
      <c r="B118" s="11" t="s">
        <v>151</v>
      </c>
      <c r="C118" s="164"/>
    </row>
    <row r="119" spans="1:3" ht="12" customHeight="1">
      <c r="A119" s="14" t="s">
        <v>92</v>
      </c>
      <c r="B119" s="11" t="s">
        <v>310</v>
      </c>
      <c r="C119" s="150"/>
    </row>
    <row r="120" spans="1:3" ht="12" customHeight="1">
      <c r="A120" s="14" t="s">
        <v>93</v>
      </c>
      <c r="B120" s="159" t="s">
        <v>171</v>
      </c>
      <c r="C120" s="150"/>
    </row>
    <row r="121" spans="1:3" ht="12" customHeight="1">
      <c r="A121" s="14" t="s">
        <v>102</v>
      </c>
      <c r="B121" s="158" t="s">
        <v>370</v>
      </c>
      <c r="C121" s="150"/>
    </row>
    <row r="122" spans="1:3" ht="12" customHeight="1">
      <c r="A122" s="14" t="s">
        <v>104</v>
      </c>
      <c r="B122" s="260" t="s">
        <v>315</v>
      </c>
      <c r="C122" s="150"/>
    </row>
    <row r="123" spans="1:3" ht="15.75">
      <c r="A123" s="14" t="s">
        <v>152</v>
      </c>
      <c r="B123" s="100" t="s">
        <v>298</v>
      </c>
      <c r="C123" s="150"/>
    </row>
    <row r="124" spans="1:3" ht="12" customHeight="1">
      <c r="A124" s="14" t="s">
        <v>153</v>
      </c>
      <c r="B124" s="100" t="s">
        <v>314</v>
      </c>
      <c r="C124" s="150"/>
    </row>
    <row r="125" spans="1:3" ht="12" customHeight="1">
      <c r="A125" s="14" t="s">
        <v>154</v>
      </c>
      <c r="B125" s="100" t="s">
        <v>313</v>
      </c>
      <c r="C125" s="150"/>
    </row>
    <row r="126" spans="1:3" ht="12" customHeight="1">
      <c r="A126" s="14" t="s">
        <v>306</v>
      </c>
      <c r="B126" s="100" t="s">
        <v>301</v>
      </c>
      <c r="C126" s="150"/>
    </row>
    <row r="127" spans="1:3" ht="12" customHeight="1">
      <c r="A127" s="14" t="s">
        <v>307</v>
      </c>
      <c r="B127" s="100" t="s">
        <v>312</v>
      </c>
      <c r="C127" s="150"/>
    </row>
    <row r="128" spans="1:3" ht="16.5" thickBot="1">
      <c r="A128" s="12" t="s">
        <v>308</v>
      </c>
      <c r="B128" s="100" t="s">
        <v>311</v>
      </c>
      <c r="C128" s="151"/>
    </row>
    <row r="129" spans="1:3" ht="12" customHeight="1" thickBot="1">
      <c r="A129" s="19" t="s">
        <v>14</v>
      </c>
      <c r="B129" s="91" t="s">
        <v>390</v>
      </c>
      <c r="C129" s="162">
        <f>+C94+C115</f>
        <v>33244</v>
      </c>
    </row>
    <row r="130" spans="1:3" ht="12" customHeight="1" thickBot="1">
      <c r="A130" s="19" t="s">
        <v>15</v>
      </c>
      <c r="B130" s="91" t="s">
        <v>391</v>
      </c>
      <c r="C130" s="162">
        <f>+C131+C132+C133</f>
        <v>0</v>
      </c>
    </row>
    <row r="131" spans="1:3" ht="12" customHeight="1">
      <c r="A131" s="14" t="s">
        <v>206</v>
      </c>
      <c r="B131" s="11" t="s">
        <v>398</v>
      </c>
      <c r="C131" s="150"/>
    </row>
    <row r="132" spans="1:3" ht="12" customHeight="1">
      <c r="A132" s="14" t="s">
        <v>209</v>
      </c>
      <c r="B132" s="11" t="s">
        <v>399</v>
      </c>
      <c r="C132" s="150"/>
    </row>
    <row r="133" spans="1:3" ht="12" customHeight="1" thickBot="1">
      <c r="A133" s="12" t="s">
        <v>210</v>
      </c>
      <c r="B133" s="11" t="s">
        <v>400</v>
      </c>
      <c r="C133" s="150"/>
    </row>
    <row r="134" spans="1:3" ht="12" customHeight="1" thickBot="1">
      <c r="A134" s="19" t="s">
        <v>16</v>
      </c>
      <c r="B134" s="91" t="s">
        <v>392</v>
      </c>
      <c r="C134" s="162">
        <f>SUM(C135:C140)</f>
        <v>0</v>
      </c>
    </row>
    <row r="135" spans="1:3" ht="12" customHeight="1">
      <c r="A135" s="14" t="s">
        <v>76</v>
      </c>
      <c r="B135" s="8" t="s">
        <v>401</v>
      </c>
      <c r="C135" s="150"/>
    </row>
    <row r="136" spans="1:3" ht="12" customHeight="1">
      <c r="A136" s="14" t="s">
        <v>77</v>
      </c>
      <c r="B136" s="8" t="s">
        <v>393</v>
      </c>
      <c r="C136" s="150"/>
    </row>
    <row r="137" spans="1:3" ht="12" customHeight="1">
      <c r="A137" s="14" t="s">
        <v>78</v>
      </c>
      <c r="B137" s="8" t="s">
        <v>394</v>
      </c>
      <c r="C137" s="150"/>
    </row>
    <row r="138" spans="1:3" ht="12" customHeight="1">
      <c r="A138" s="14" t="s">
        <v>139</v>
      </c>
      <c r="B138" s="8" t="s">
        <v>395</v>
      </c>
      <c r="C138" s="150"/>
    </row>
    <row r="139" spans="1:3" ht="12" customHeight="1">
      <c r="A139" s="14" t="s">
        <v>140</v>
      </c>
      <c r="B139" s="8" t="s">
        <v>396</v>
      </c>
      <c r="C139" s="150"/>
    </row>
    <row r="140" spans="1:3" ht="12" customHeight="1" thickBot="1">
      <c r="A140" s="12" t="s">
        <v>141</v>
      </c>
      <c r="B140" s="8" t="s">
        <v>397</v>
      </c>
      <c r="C140" s="150"/>
    </row>
    <row r="141" spans="1:3" ht="12" customHeight="1" thickBot="1">
      <c r="A141" s="19" t="s">
        <v>17</v>
      </c>
      <c r="B141" s="91" t="s">
        <v>405</v>
      </c>
      <c r="C141" s="168">
        <f>+C142+C143+C144+C145</f>
        <v>669</v>
      </c>
    </row>
    <row r="142" spans="1:3" ht="12" customHeight="1">
      <c r="A142" s="14" t="s">
        <v>79</v>
      </c>
      <c r="B142" s="8" t="s">
        <v>316</v>
      </c>
      <c r="C142" s="150"/>
    </row>
    <row r="143" spans="1:3" ht="12" customHeight="1">
      <c r="A143" s="14" t="s">
        <v>80</v>
      </c>
      <c r="B143" s="8" t="s">
        <v>317</v>
      </c>
      <c r="C143" s="150">
        <v>669</v>
      </c>
    </row>
    <row r="144" spans="1:3" ht="12" customHeight="1">
      <c r="A144" s="14" t="s">
        <v>230</v>
      </c>
      <c r="B144" s="8" t="s">
        <v>406</v>
      </c>
      <c r="C144" s="150"/>
    </row>
    <row r="145" spans="1:3" ht="12" customHeight="1" thickBot="1">
      <c r="A145" s="12" t="s">
        <v>231</v>
      </c>
      <c r="B145" s="6" t="s">
        <v>336</v>
      </c>
      <c r="C145" s="150"/>
    </row>
    <row r="146" spans="1:3" ht="12" customHeight="1" thickBot="1">
      <c r="A146" s="19" t="s">
        <v>18</v>
      </c>
      <c r="B146" s="91" t="s">
        <v>407</v>
      </c>
      <c r="C146" s="171">
        <f>SUM(C147:C151)</f>
        <v>0</v>
      </c>
    </row>
    <row r="147" spans="1:3" ht="12" customHeight="1">
      <c r="A147" s="14" t="s">
        <v>81</v>
      </c>
      <c r="B147" s="8" t="s">
        <v>402</v>
      </c>
      <c r="C147" s="150"/>
    </row>
    <row r="148" spans="1:3" ht="12" customHeight="1">
      <c r="A148" s="14" t="s">
        <v>82</v>
      </c>
      <c r="B148" s="8" t="s">
        <v>409</v>
      </c>
      <c r="C148" s="150"/>
    </row>
    <row r="149" spans="1:3" ht="12" customHeight="1">
      <c r="A149" s="14" t="s">
        <v>242</v>
      </c>
      <c r="B149" s="8" t="s">
        <v>404</v>
      </c>
      <c r="C149" s="150"/>
    </row>
    <row r="150" spans="1:3" ht="12" customHeight="1">
      <c r="A150" s="14" t="s">
        <v>243</v>
      </c>
      <c r="B150" s="8" t="s">
        <v>410</v>
      </c>
      <c r="C150" s="150"/>
    </row>
    <row r="151" spans="1:3" ht="12" customHeight="1" thickBot="1">
      <c r="A151" s="14" t="s">
        <v>408</v>
      </c>
      <c r="B151" s="8" t="s">
        <v>411</v>
      </c>
      <c r="C151" s="150"/>
    </row>
    <row r="152" spans="1:3" ht="12" customHeight="1" thickBot="1">
      <c r="A152" s="19" t="s">
        <v>19</v>
      </c>
      <c r="B152" s="91" t="s">
        <v>412</v>
      </c>
      <c r="C152" s="318"/>
    </row>
    <row r="153" spans="1:3" ht="12" customHeight="1" thickBot="1">
      <c r="A153" s="19" t="s">
        <v>20</v>
      </c>
      <c r="B153" s="91" t="s">
        <v>413</v>
      </c>
      <c r="C153" s="318"/>
    </row>
    <row r="154" spans="1:9" ht="15" customHeight="1" thickBot="1">
      <c r="A154" s="19" t="s">
        <v>21</v>
      </c>
      <c r="B154" s="91" t="s">
        <v>415</v>
      </c>
      <c r="C154" s="274">
        <f>+C130+C134+C141+C146+C152+C153</f>
        <v>669</v>
      </c>
      <c r="F154" s="275"/>
      <c r="G154" s="276"/>
      <c r="H154" s="276"/>
      <c r="I154" s="276"/>
    </row>
    <row r="155" spans="1:3" s="263" customFormat="1" ht="12.75" customHeight="1" thickBot="1">
      <c r="A155" s="160" t="s">
        <v>22</v>
      </c>
      <c r="B155" s="241" t="s">
        <v>414</v>
      </c>
      <c r="C155" s="274">
        <f>+C129+C154</f>
        <v>33913</v>
      </c>
    </row>
    <row r="156" ht="7.5" customHeight="1"/>
    <row r="157" spans="1:3" ht="15.75">
      <c r="A157" s="345" t="s">
        <v>318</v>
      </c>
      <c r="B157" s="345"/>
      <c r="C157" s="345"/>
    </row>
    <row r="158" spans="1:3" ht="15" customHeight="1" thickBot="1">
      <c r="A158" s="343" t="s">
        <v>459</v>
      </c>
      <c r="B158" s="343"/>
      <c r="C158" s="172" t="s">
        <v>169</v>
      </c>
    </row>
    <row r="159" spans="1:4" ht="13.5" customHeight="1" thickBot="1">
      <c r="A159" s="19">
        <v>1</v>
      </c>
      <c r="B159" s="24" t="s">
        <v>416</v>
      </c>
      <c r="C159" s="162">
        <f>+C63-C129</f>
        <v>-5801</v>
      </c>
      <c r="D159" s="277"/>
    </row>
    <row r="160" spans="1:3" ht="27.75" customHeight="1" thickBot="1">
      <c r="A160" s="19" t="s">
        <v>13</v>
      </c>
      <c r="B160" s="24" t="s">
        <v>422</v>
      </c>
      <c r="C160" s="162">
        <f>+C87-C154</f>
        <v>5801</v>
      </c>
    </row>
  </sheetData>
  <sheetProtection/>
  <mergeCells count="6">
    <mergeCell ref="A2:C2"/>
    <mergeCell ref="A3:B3"/>
    <mergeCell ref="A91:B91"/>
    <mergeCell ref="A157:C157"/>
    <mergeCell ref="A158:B158"/>
    <mergeCell ref="A90:C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GIC Község Önkormányzat
2016. ÉVI KÖLTSÉGVETÉSÉNEK ÖSSZEVONT MÉRLEGE&amp;10
&amp;R&amp;"Times New Roman CE,Félkövér dőlt"&amp;11 1. melléklet az 1/2016.(II.23.) önkormányzati rendelethez
</oddHeader>
  </headerFooter>
  <rowBreaks count="1" manualBreakCount="1">
    <brk id="8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39" sqref="C3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514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478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6470</v>
      </c>
    </row>
    <row r="39" spans="1:3" s="235" customFormat="1" ht="12" customHeight="1">
      <c r="A39" s="298" t="s">
        <v>354</v>
      </c>
      <c r="B39" s="299" t="s">
        <v>178</v>
      </c>
      <c r="C39" s="46">
        <v>6470</v>
      </c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6470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/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B62" sqref="B6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515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479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2209</v>
      </c>
    </row>
    <row r="47" spans="1:3" ht="12" customHeight="1">
      <c r="A47" s="297" t="s">
        <v>83</v>
      </c>
      <c r="B47" s="8" t="s">
        <v>43</v>
      </c>
      <c r="C47" s="46">
        <v>791</v>
      </c>
    </row>
    <row r="48" spans="1:3" ht="12" customHeight="1">
      <c r="A48" s="297" t="s">
        <v>84</v>
      </c>
      <c r="B48" s="7" t="s">
        <v>147</v>
      </c>
      <c r="C48" s="49">
        <v>185</v>
      </c>
    </row>
    <row r="49" spans="1:3" ht="12" customHeight="1">
      <c r="A49" s="297" t="s">
        <v>85</v>
      </c>
      <c r="B49" s="7" t="s">
        <v>116</v>
      </c>
      <c r="C49" s="49">
        <v>1233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2209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 t="s">
        <v>531</v>
      </c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8">
      <selection activeCell="C54" sqref="C5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516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480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123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>
        <v>123</v>
      </c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123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123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6036</v>
      </c>
    </row>
    <row r="47" spans="1:3" ht="12" customHeight="1">
      <c r="A47" s="297" t="s">
        <v>83</v>
      </c>
      <c r="B47" s="8" t="s">
        <v>43</v>
      </c>
      <c r="C47" s="46">
        <v>1481</v>
      </c>
    </row>
    <row r="48" spans="1:3" ht="12" customHeight="1">
      <c r="A48" s="297" t="s">
        <v>84</v>
      </c>
      <c r="B48" s="7" t="s">
        <v>147</v>
      </c>
      <c r="C48" s="49">
        <v>399</v>
      </c>
    </row>
    <row r="49" spans="1:3" ht="12" customHeight="1">
      <c r="A49" s="297" t="s">
        <v>85</v>
      </c>
      <c r="B49" s="7" t="s">
        <v>116</v>
      </c>
      <c r="C49" s="49">
        <v>3755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>
        <v>401</v>
      </c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6036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64" sqref="C6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517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481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5270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/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482</v>
      </c>
      <c r="C51" s="49">
        <v>5270</v>
      </c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5270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518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483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206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/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>
        <v>206</v>
      </c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206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9" sqref="B1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540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484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1300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1300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1300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8">
      <selection activeCell="C54" sqref="C5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519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485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327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327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327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B15" sqref="B15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520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486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1280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1280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1280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8">
      <selection activeCell="C53" sqref="C53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521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487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254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254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254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6" sqref="B16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522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529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3904</v>
      </c>
    </row>
    <row r="47" spans="1:3" ht="12" customHeight="1">
      <c r="A47" s="297" t="s">
        <v>83</v>
      </c>
      <c r="B47" s="8" t="s">
        <v>43</v>
      </c>
      <c r="C47" s="46">
        <v>2001</v>
      </c>
    </row>
    <row r="48" spans="1:3" ht="12" customHeight="1">
      <c r="A48" s="297" t="s">
        <v>84</v>
      </c>
      <c r="B48" s="7" t="s">
        <v>147</v>
      </c>
      <c r="C48" s="49">
        <v>483</v>
      </c>
    </row>
    <row r="49" spans="1:3" ht="12" customHeight="1">
      <c r="A49" s="297" t="s">
        <v>85</v>
      </c>
      <c r="B49" s="7" t="s">
        <v>116</v>
      </c>
      <c r="C49" s="49">
        <v>1420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3904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>
        <v>1</v>
      </c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2">
      <selection activeCell="E15" sqref="E15"/>
    </sheetView>
  </sheetViews>
  <sheetFormatPr defaultColWidth="9.00390625" defaultRowHeight="12.75"/>
  <cols>
    <col min="1" max="1" width="6.875" style="39" customWidth="1"/>
    <col min="2" max="2" width="55.125" style="103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9.75" customHeight="1">
      <c r="B1" s="184" t="s">
        <v>122</v>
      </c>
      <c r="C1" s="185"/>
      <c r="D1" s="185"/>
      <c r="E1" s="185"/>
      <c r="F1" s="348" t="s">
        <v>507</v>
      </c>
    </row>
    <row r="2" spans="5:6" ht="14.25" thickBot="1">
      <c r="E2" s="186" t="s">
        <v>54</v>
      </c>
      <c r="F2" s="348"/>
    </row>
    <row r="3" spans="1:6" ht="18" customHeight="1" thickBot="1">
      <c r="A3" s="346" t="s">
        <v>57</v>
      </c>
      <c r="B3" s="187" t="s">
        <v>50</v>
      </c>
      <c r="C3" s="188"/>
      <c r="D3" s="187" t="s">
        <v>51</v>
      </c>
      <c r="E3" s="189"/>
      <c r="F3" s="348"/>
    </row>
    <row r="4" spans="1:6" s="190" customFormat="1" ht="35.25" customHeight="1" thickBot="1">
      <c r="A4" s="347"/>
      <c r="B4" s="104" t="s">
        <v>55</v>
      </c>
      <c r="C4" s="105" t="str">
        <f>+'1. mell.'!C4</f>
        <v>2016. évi előirányzat</v>
      </c>
      <c r="D4" s="104" t="s">
        <v>55</v>
      </c>
      <c r="E4" s="38" t="str">
        <f>+C4</f>
        <v>2016. évi előirányzat</v>
      </c>
      <c r="F4" s="348"/>
    </row>
    <row r="5" spans="1:6" s="195" customFormat="1" ht="12" customHeight="1" thickBot="1">
      <c r="A5" s="191" t="s">
        <v>429</v>
      </c>
      <c r="B5" s="192" t="s">
        <v>430</v>
      </c>
      <c r="C5" s="193" t="s">
        <v>431</v>
      </c>
      <c r="D5" s="192" t="s">
        <v>433</v>
      </c>
      <c r="E5" s="194" t="s">
        <v>432</v>
      </c>
      <c r="F5" s="348"/>
    </row>
    <row r="6" spans="1:6" ht="12.75" customHeight="1">
      <c r="A6" s="196" t="s">
        <v>12</v>
      </c>
      <c r="B6" s="197" t="s">
        <v>319</v>
      </c>
      <c r="C6" s="173">
        <v>16888</v>
      </c>
      <c r="D6" s="197" t="s">
        <v>56</v>
      </c>
      <c r="E6" s="179">
        <v>8610</v>
      </c>
      <c r="F6" s="348"/>
    </row>
    <row r="7" spans="1:6" ht="12.75" customHeight="1">
      <c r="A7" s="198" t="s">
        <v>13</v>
      </c>
      <c r="B7" s="199" t="s">
        <v>320</v>
      </c>
      <c r="C7" s="174">
        <v>3537</v>
      </c>
      <c r="D7" s="199" t="s">
        <v>147</v>
      </c>
      <c r="E7" s="180">
        <v>1803</v>
      </c>
      <c r="F7" s="348"/>
    </row>
    <row r="8" spans="1:6" ht="12.75" customHeight="1">
      <c r="A8" s="198" t="s">
        <v>14</v>
      </c>
      <c r="B8" s="199" t="s">
        <v>341</v>
      </c>
      <c r="C8" s="174"/>
      <c r="D8" s="199" t="s">
        <v>174</v>
      </c>
      <c r="E8" s="180">
        <v>13503</v>
      </c>
      <c r="F8" s="348"/>
    </row>
    <row r="9" spans="1:6" ht="12.75" customHeight="1">
      <c r="A9" s="198" t="s">
        <v>15</v>
      </c>
      <c r="B9" s="199" t="s">
        <v>138</v>
      </c>
      <c r="C9" s="174">
        <v>6050</v>
      </c>
      <c r="D9" s="199" t="s">
        <v>148</v>
      </c>
      <c r="E9" s="180">
        <v>3451</v>
      </c>
      <c r="F9" s="348"/>
    </row>
    <row r="10" spans="1:6" ht="12.75" customHeight="1">
      <c r="A10" s="198" t="s">
        <v>16</v>
      </c>
      <c r="B10" s="200" t="s">
        <v>363</v>
      </c>
      <c r="C10" s="174">
        <v>968</v>
      </c>
      <c r="D10" s="199" t="s">
        <v>149</v>
      </c>
      <c r="E10" s="180">
        <v>607</v>
      </c>
      <c r="F10" s="348"/>
    </row>
    <row r="11" spans="1:6" ht="12.75" customHeight="1">
      <c r="A11" s="198" t="s">
        <v>17</v>
      </c>
      <c r="B11" s="199" t="s">
        <v>321</v>
      </c>
      <c r="C11" s="175"/>
      <c r="D11" s="199" t="s">
        <v>44</v>
      </c>
      <c r="E11" s="180">
        <v>5270</v>
      </c>
      <c r="F11" s="348"/>
    </row>
    <row r="12" spans="1:6" ht="12.75" customHeight="1">
      <c r="A12" s="198" t="s">
        <v>18</v>
      </c>
      <c r="B12" s="199" t="s">
        <v>423</v>
      </c>
      <c r="C12" s="174"/>
      <c r="D12" s="37"/>
      <c r="E12" s="180"/>
      <c r="F12" s="348"/>
    </row>
    <row r="13" spans="1:6" ht="12.75" customHeight="1">
      <c r="A13" s="198" t="s">
        <v>19</v>
      </c>
      <c r="B13" s="37"/>
      <c r="C13" s="174"/>
      <c r="D13" s="37"/>
      <c r="E13" s="180"/>
      <c r="F13" s="348"/>
    </row>
    <row r="14" spans="1:6" ht="12.75" customHeight="1">
      <c r="A14" s="198" t="s">
        <v>20</v>
      </c>
      <c r="B14" s="278"/>
      <c r="C14" s="175"/>
      <c r="D14" s="37"/>
      <c r="E14" s="180"/>
      <c r="F14" s="348"/>
    </row>
    <row r="15" spans="1:6" ht="12.75" customHeight="1">
      <c r="A15" s="198" t="s">
        <v>21</v>
      </c>
      <c r="B15" s="37"/>
      <c r="C15" s="174"/>
      <c r="D15" s="37"/>
      <c r="E15" s="180"/>
      <c r="F15" s="348"/>
    </row>
    <row r="16" spans="1:6" ht="12.75" customHeight="1">
      <c r="A16" s="198" t="s">
        <v>22</v>
      </c>
      <c r="B16" s="37"/>
      <c r="C16" s="174"/>
      <c r="D16" s="37"/>
      <c r="E16" s="180"/>
      <c r="F16" s="348"/>
    </row>
    <row r="17" spans="1:6" ht="12.75" customHeight="1" thickBot="1">
      <c r="A17" s="198" t="s">
        <v>23</v>
      </c>
      <c r="B17" s="40"/>
      <c r="C17" s="176"/>
      <c r="D17" s="37"/>
      <c r="E17" s="181"/>
      <c r="F17" s="348"/>
    </row>
    <row r="18" spans="1:6" ht="15.75" customHeight="1" thickBot="1">
      <c r="A18" s="201" t="s">
        <v>24</v>
      </c>
      <c r="B18" s="92" t="s">
        <v>424</v>
      </c>
      <c r="C18" s="177">
        <f>SUM(C6:C17)</f>
        <v>27443</v>
      </c>
      <c r="D18" s="92" t="s">
        <v>327</v>
      </c>
      <c r="E18" s="182">
        <f>SUM(E6:E17)</f>
        <v>33244</v>
      </c>
      <c r="F18" s="348"/>
    </row>
    <row r="19" spans="1:6" ht="12.75" customHeight="1">
      <c r="A19" s="202" t="s">
        <v>25</v>
      </c>
      <c r="B19" s="203" t="s">
        <v>324</v>
      </c>
      <c r="C19" s="320">
        <v>6470</v>
      </c>
      <c r="D19" s="204" t="s">
        <v>155</v>
      </c>
      <c r="E19" s="183"/>
      <c r="F19" s="348"/>
    </row>
    <row r="20" spans="1:6" ht="12.75" customHeight="1">
      <c r="A20" s="205" t="s">
        <v>26</v>
      </c>
      <c r="B20" s="204" t="s">
        <v>166</v>
      </c>
      <c r="C20" s="48">
        <v>6470</v>
      </c>
      <c r="D20" s="204" t="s">
        <v>326</v>
      </c>
      <c r="E20" s="49"/>
      <c r="F20" s="348"/>
    </row>
    <row r="21" spans="1:6" ht="12.75" customHeight="1">
      <c r="A21" s="205" t="s">
        <v>27</v>
      </c>
      <c r="B21" s="204" t="s">
        <v>167</v>
      </c>
      <c r="C21" s="48"/>
      <c r="D21" s="204" t="s">
        <v>120</v>
      </c>
      <c r="E21" s="49"/>
      <c r="F21" s="348"/>
    </row>
    <row r="22" spans="1:6" ht="12.75" customHeight="1">
      <c r="A22" s="205" t="s">
        <v>28</v>
      </c>
      <c r="B22" s="204" t="s">
        <v>172</v>
      </c>
      <c r="C22" s="48"/>
      <c r="D22" s="204" t="s">
        <v>121</v>
      </c>
      <c r="E22" s="49"/>
      <c r="F22" s="348"/>
    </row>
    <row r="23" spans="1:6" ht="12.75" customHeight="1">
      <c r="A23" s="205" t="s">
        <v>29</v>
      </c>
      <c r="B23" s="204" t="s">
        <v>173</v>
      </c>
      <c r="C23" s="48"/>
      <c r="D23" s="203" t="s">
        <v>175</v>
      </c>
      <c r="E23" s="49"/>
      <c r="F23" s="348"/>
    </row>
    <row r="24" spans="1:6" ht="12.75" customHeight="1">
      <c r="A24" s="205" t="s">
        <v>30</v>
      </c>
      <c r="B24" s="204" t="s">
        <v>325</v>
      </c>
      <c r="C24" s="206">
        <f>+C25+C26</f>
        <v>0</v>
      </c>
      <c r="D24" s="204" t="s">
        <v>156</v>
      </c>
      <c r="E24" s="49"/>
      <c r="F24" s="348"/>
    </row>
    <row r="25" spans="1:6" ht="12.75" customHeight="1">
      <c r="A25" s="202" t="s">
        <v>31</v>
      </c>
      <c r="B25" s="203" t="s">
        <v>322</v>
      </c>
      <c r="C25" s="178"/>
      <c r="D25" s="197" t="s">
        <v>406</v>
      </c>
      <c r="E25" s="183"/>
      <c r="F25" s="348"/>
    </row>
    <row r="26" spans="1:6" ht="12.75" customHeight="1">
      <c r="A26" s="205" t="s">
        <v>32</v>
      </c>
      <c r="B26" s="204" t="s">
        <v>323</v>
      </c>
      <c r="C26" s="48"/>
      <c r="D26" s="199" t="s">
        <v>412</v>
      </c>
      <c r="E26" s="49"/>
      <c r="F26" s="348"/>
    </row>
    <row r="27" spans="1:6" ht="12.75" customHeight="1">
      <c r="A27" s="198" t="s">
        <v>33</v>
      </c>
      <c r="B27" s="204" t="s">
        <v>417</v>
      </c>
      <c r="C27" s="48"/>
      <c r="D27" s="199" t="s">
        <v>413</v>
      </c>
      <c r="E27" s="49"/>
      <c r="F27" s="348"/>
    </row>
    <row r="28" spans="1:6" ht="12.75" customHeight="1" thickBot="1">
      <c r="A28" s="250" t="s">
        <v>34</v>
      </c>
      <c r="B28" s="203" t="s">
        <v>280</v>
      </c>
      <c r="C28" s="178"/>
      <c r="D28" s="280" t="s">
        <v>508</v>
      </c>
      <c r="E28" s="183">
        <v>669</v>
      </c>
      <c r="F28" s="348"/>
    </row>
    <row r="29" spans="1:6" ht="15.75" customHeight="1" thickBot="1">
      <c r="A29" s="201" t="s">
        <v>35</v>
      </c>
      <c r="B29" s="92" t="s">
        <v>425</v>
      </c>
      <c r="C29" s="177">
        <f>+C19+C24+C27+C28</f>
        <v>6470</v>
      </c>
      <c r="D29" s="92" t="s">
        <v>427</v>
      </c>
      <c r="E29" s="182">
        <f>SUM(E19:E28)</f>
        <v>669</v>
      </c>
      <c r="F29" s="348"/>
    </row>
    <row r="30" spans="1:6" ht="13.5" thickBot="1">
      <c r="A30" s="201" t="s">
        <v>36</v>
      </c>
      <c r="B30" s="207" t="s">
        <v>426</v>
      </c>
      <c r="C30" s="208">
        <f>+C18+C29</f>
        <v>33913</v>
      </c>
      <c r="D30" s="207" t="s">
        <v>428</v>
      </c>
      <c r="E30" s="208">
        <f>+E18+E29</f>
        <v>33913</v>
      </c>
      <c r="F30" s="348"/>
    </row>
    <row r="31" spans="1:6" ht="13.5" thickBot="1">
      <c r="A31" s="201" t="s">
        <v>37</v>
      </c>
      <c r="B31" s="207" t="s">
        <v>133</v>
      </c>
      <c r="C31" s="208"/>
      <c r="D31" s="207" t="s">
        <v>134</v>
      </c>
      <c r="E31" s="208" t="str">
        <f>IF(C18-E18&gt;0,C18-E18,"-")</f>
        <v>-</v>
      </c>
      <c r="F31" s="348"/>
    </row>
    <row r="32" spans="1:6" ht="13.5" thickBot="1">
      <c r="A32" s="201" t="s">
        <v>38</v>
      </c>
      <c r="B32" s="207" t="s">
        <v>176</v>
      </c>
      <c r="C32" s="208" t="str">
        <f>IF(C18+C29-E30&lt;0,E30-(C18+C29),"-")</f>
        <v>-</v>
      </c>
      <c r="D32" s="207" t="s">
        <v>177</v>
      </c>
      <c r="E32" s="208"/>
      <c r="F32" s="348"/>
    </row>
    <row r="33" spans="2:4" ht="18.75">
      <c r="B33" s="349"/>
      <c r="C33" s="349"/>
      <c r="D33" s="34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 topLeftCell="A25">
      <selection activeCell="C54" sqref="C5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523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488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3451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/>
    </row>
    <row r="50" spans="1:3" ht="12" customHeight="1">
      <c r="A50" s="297" t="s">
        <v>86</v>
      </c>
      <c r="B50" s="7" t="s">
        <v>148</v>
      </c>
      <c r="C50" s="49">
        <v>3451</v>
      </c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3451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5" sqref="C55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524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525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154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154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154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1">
      <selection activeCell="C53" sqref="C53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526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489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1200</v>
      </c>
    </row>
    <row r="47" spans="1:3" ht="12" customHeight="1">
      <c r="A47" s="297" t="s">
        <v>83</v>
      </c>
      <c r="B47" s="8" t="s">
        <v>43</v>
      </c>
      <c r="C47" s="46">
        <v>538</v>
      </c>
    </row>
    <row r="48" spans="1:3" ht="12" customHeight="1">
      <c r="A48" s="297" t="s">
        <v>84</v>
      </c>
      <c r="B48" s="7" t="s">
        <v>147</v>
      </c>
      <c r="C48" s="49">
        <v>145</v>
      </c>
    </row>
    <row r="49" spans="1:3" ht="12" customHeight="1">
      <c r="A49" s="297" t="s">
        <v>85</v>
      </c>
      <c r="B49" s="7" t="s">
        <v>116</v>
      </c>
      <c r="C49" s="49">
        <v>517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1200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0">
      <selection activeCell="C60" sqref="C60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527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490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1350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1350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1350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8">
      <selection activeCell="C50" sqref="C50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528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491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263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263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263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3">
      <selection activeCell="C61" sqref="C6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530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492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2406</v>
      </c>
    </row>
    <row r="47" spans="1:3" ht="12" customHeight="1">
      <c r="A47" s="297" t="s">
        <v>83</v>
      </c>
      <c r="B47" s="8" t="s">
        <v>43</v>
      </c>
      <c r="C47" s="46">
        <v>791</v>
      </c>
    </row>
    <row r="48" spans="1:3" ht="12" customHeight="1">
      <c r="A48" s="297" t="s">
        <v>84</v>
      </c>
      <c r="B48" s="7" t="s">
        <v>147</v>
      </c>
      <c r="C48" s="49">
        <v>185</v>
      </c>
    </row>
    <row r="49" spans="1:3" ht="12" customHeight="1">
      <c r="A49" s="297" t="s">
        <v>85</v>
      </c>
      <c r="B49" s="7" t="s">
        <v>116</v>
      </c>
      <c r="C49" s="49">
        <v>1430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2406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 t="s">
        <v>531</v>
      </c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view="pageLayout" workbookViewId="0" topLeftCell="A1">
      <selection activeCell="B21" sqref="B21"/>
    </sheetView>
  </sheetViews>
  <sheetFormatPr defaultColWidth="9.00390625" defaultRowHeight="12.75"/>
  <cols>
    <col min="1" max="1" width="88.625" style="324" customWidth="1"/>
    <col min="2" max="2" width="27.875" style="324" customWidth="1"/>
    <col min="3" max="16384" width="9.375" style="324" customWidth="1"/>
  </cols>
  <sheetData>
    <row r="1" spans="1:2" ht="47.25" customHeight="1">
      <c r="A1" s="352" t="s">
        <v>532</v>
      </c>
      <c r="B1" s="352"/>
    </row>
    <row r="2" spans="1:2" ht="22.5" customHeight="1" thickBot="1">
      <c r="A2" s="323"/>
      <c r="B2" s="325" t="s">
        <v>460</v>
      </c>
    </row>
    <row r="3" spans="1:2" s="328" customFormat="1" ht="24" customHeight="1" thickBot="1">
      <c r="A3" s="326" t="s">
        <v>461</v>
      </c>
      <c r="B3" s="327" t="s">
        <v>533</v>
      </c>
    </row>
    <row r="4" spans="1:2" s="331" customFormat="1" ht="13.5" thickBot="1">
      <c r="A4" s="329" t="s">
        <v>462</v>
      </c>
      <c r="B4" s="330" t="s">
        <v>430</v>
      </c>
    </row>
    <row r="5" spans="1:2" ht="12.75">
      <c r="A5" s="332" t="s">
        <v>463</v>
      </c>
      <c r="B5" s="333">
        <v>4706101</v>
      </c>
    </row>
    <row r="6" spans="1:2" ht="12.75" customHeight="1">
      <c r="A6" s="334" t="s">
        <v>466</v>
      </c>
      <c r="B6" s="333">
        <v>1371450</v>
      </c>
    </row>
    <row r="7" spans="1:2" ht="12.75">
      <c r="A7" s="334" t="s">
        <v>467</v>
      </c>
      <c r="B7" s="333">
        <v>1280000</v>
      </c>
    </row>
    <row r="8" spans="1:2" ht="12.75">
      <c r="A8" s="334" t="s">
        <v>468</v>
      </c>
      <c r="B8" s="333">
        <v>100000</v>
      </c>
    </row>
    <row r="9" spans="1:2" ht="12.75">
      <c r="A9" s="334" t="s">
        <v>469</v>
      </c>
      <c r="B9" s="333">
        <v>2208710</v>
      </c>
    </row>
    <row r="10" spans="1:2" ht="12.75">
      <c r="A10" s="334" t="s">
        <v>464</v>
      </c>
      <c r="B10" s="333">
        <v>1200000</v>
      </c>
    </row>
    <row r="11" spans="1:2" ht="12.75">
      <c r="A11" s="334" t="s">
        <v>470</v>
      </c>
      <c r="B11" s="333">
        <v>3351650</v>
      </c>
    </row>
    <row r="12" spans="1:2" ht="12.75">
      <c r="A12" s="334" t="s">
        <v>465</v>
      </c>
      <c r="B12" s="333">
        <v>2500000</v>
      </c>
    </row>
    <row r="13" spans="1:2" ht="12.75">
      <c r="A13" s="334" t="s">
        <v>534</v>
      </c>
      <c r="B13" s="333">
        <v>153900</v>
      </c>
    </row>
    <row r="14" spans="1:2" ht="12.75">
      <c r="A14" s="334" t="s">
        <v>535</v>
      </c>
      <c r="B14" s="333">
        <v>16256</v>
      </c>
    </row>
    <row r="15" spans="1:2" ht="12.75">
      <c r="A15" s="334"/>
      <c r="B15" s="333"/>
    </row>
    <row r="16" spans="1:2" ht="12.75">
      <c r="A16" s="334"/>
      <c r="B16" s="333"/>
    </row>
    <row r="17" spans="1:2" ht="12.75">
      <c r="A17" s="334"/>
      <c r="B17" s="333"/>
    </row>
    <row r="18" spans="1:2" ht="12.75">
      <c r="A18" s="334"/>
      <c r="B18" s="333"/>
    </row>
    <row r="19" spans="1:2" ht="12.75">
      <c r="A19" s="334"/>
      <c r="B19" s="333"/>
    </row>
    <row r="20" spans="1:2" ht="12.75">
      <c r="A20" s="334"/>
      <c r="B20" s="333"/>
    </row>
    <row r="21" spans="1:2" ht="12.75">
      <c r="A21" s="334"/>
      <c r="B21" s="333"/>
    </row>
    <row r="22" spans="1:2" ht="12.75">
      <c r="A22" s="334"/>
      <c r="B22" s="333"/>
    </row>
    <row r="23" spans="1:2" ht="12.75">
      <c r="A23" s="334"/>
      <c r="B23" s="333"/>
    </row>
    <row r="24" spans="1:2" ht="13.5" thickBot="1">
      <c r="A24" s="335"/>
      <c r="B24" s="333"/>
    </row>
    <row r="25" spans="1:2" s="338" customFormat="1" ht="19.5" customHeight="1" thickBot="1">
      <c r="A25" s="336" t="s">
        <v>45</v>
      </c>
      <c r="B25" s="337">
        <f>SUM(B5:B24)</f>
        <v>16888067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1/2016. (II.23.)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6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56" t="s">
        <v>536</v>
      </c>
      <c r="B1" s="356"/>
      <c r="C1" s="356"/>
      <c r="D1" s="356"/>
    </row>
    <row r="2" spans="1:4" ht="17.25" customHeight="1">
      <c r="A2" s="237"/>
      <c r="B2" s="237"/>
      <c r="C2" s="237"/>
      <c r="D2" s="237"/>
    </row>
    <row r="3" spans="1:4" ht="13.5" thickBot="1">
      <c r="A3" s="118"/>
      <c r="B3" s="118"/>
      <c r="C3" s="353" t="s">
        <v>47</v>
      </c>
      <c r="D3" s="353"/>
    </row>
    <row r="4" spans="1:4" ht="42.75" customHeight="1">
      <c r="A4" s="238" t="s">
        <v>57</v>
      </c>
      <c r="B4" s="239" t="s">
        <v>110</v>
      </c>
      <c r="C4" s="239" t="s">
        <v>111</v>
      </c>
      <c r="D4" s="240" t="s">
        <v>8</v>
      </c>
    </row>
    <row r="5" spans="1:4" ht="15.75" customHeight="1">
      <c r="A5" s="119" t="s">
        <v>14</v>
      </c>
      <c r="B5" s="26" t="s">
        <v>494</v>
      </c>
      <c r="C5" s="26" t="s">
        <v>493</v>
      </c>
      <c r="D5" s="27">
        <v>10</v>
      </c>
    </row>
    <row r="6" spans="1:4" ht="15.75" customHeight="1">
      <c r="A6" s="119" t="s">
        <v>15</v>
      </c>
      <c r="B6" s="26" t="s">
        <v>495</v>
      </c>
      <c r="C6" s="26" t="s">
        <v>496</v>
      </c>
      <c r="D6" s="27">
        <v>46</v>
      </c>
    </row>
    <row r="7" spans="1:4" ht="15.75" customHeight="1">
      <c r="A7" s="119" t="s">
        <v>17</v>
      </c>
      <c r="B7" s="26" t="s">
        <v>497</v>
      </c>
      <c r="C7" s="26" t="s">
        <v>493</v>
      </c>
      <c r="D7" s="27">
        <v>10</v>
      </c>
    </row>
    <row r="8" spans="1:4" ht="15.75" customHeight="1">
      <c r="A8" s="119" t="s">
        <v>18</v>
      </c>
      <c r="B8" s="26" t="s">
        <v>498</v>
      </c>
      <c r="C8" s="26" t="s">
        <v>499</v>
      </c>
      <c r="D8" s="27">
        <v>100</v>
      </c>
    </row>
    <row r="9" spans="1:4" ht="15.75" customHeight="1">
      <c r="A9" s="119" t="s">
        <v>19</v>
      </c>
      <c r="B9" s="26"/>
      <c r="C9" s="26"/>
      <c r="D9" s="27"/>
    </row>
    <row r="10" spans="1:4" ht="15.75" customHeight="1">
      <c r="A10" s="119" t="s">
        <v>20</v>
      </c>
      <c r="B10" s="26"/>
      <c r="C10" s="26"/>
      <c r="D10" s="27"/>
    </row>
    <row r="11" spans="1:4" ht="15.75" customHeight="1">
      <c r="A11" s="119" t="s">
        <v>21</v>
      </c>
      <c r="B11" s="26"/>
      <c r="C11" s="26"/>
      <c r="D11" s="27"/>
    </row>
    <row r="12" spans="1:4" ht="15.75" customHeight="1">
      <c r="A12" s="119" t="s">
        <v>22</v>
      </c>
      <c r="B12" s="26"/>
      <c r="C12" s="26"/>
      <c r="D12" s="27"/>
    </row>
    <row r="13" spans="1:4" ht="15.75" customHeight="1">
      <c r="A13" s="119" t="s">
        <v>23</v>
      </c>
      <c r="B13" s="26"/>
      <c r="C13" s="26"/>
      <c r="D13" s="27"/>
    </row>
    <row r="14" spans="1:4" ht="15.75" customHeight="1">
      <c r="A14" s="119" t="s">
        <v>24</v>
      </c>
      <c r="B14" s="26"/>
      <c r="C14" s="26"/>
      <c r="D14" s="27"/>
    </row>
    <row r="15" spans="1:4" ht="15.75" customHeight="1">
      <c r="A15" s="119" t="s">
        <v>25</v>
      </c>
      <c r="B15" s="26"/>
      <c r="C15" s="26"/>
      <c r="D15" s="27"/>
    </row>
    <row r="16" spans="1:4" ht="15.75" customHeight="1">
      <c r="A16" s="119" t="s">
        <v>26</v>
      </c>
      <c r="B16" s="26"/>
      <c r="C16" s="26"/>
      <c r="D16" s="27"/>
    </row>
    <row r="17" spans="1:4" ht="15.75" customHeight="1">
      <c r="A17" s="119" t="s">
        <v>27</v>
      </c>
      <c r="B17" s="26"/>
      <c r="C17" s="26"/>
      <c r="D17" s="27"/>
    </row>
    <row r="18" spans="1:4" ht="15.75" customHeight="1">
      <c r="A18" s="119" t="s">
        <v>28</v>
      </c>
      <c r="B18" s="26"/>
      <c r="C18" s="26"/>
      <c r="D18" s="27"/>
    </row>
    <row r="19" spans="1:4" ht="15.75" customHeight="1">
      <c r="A19" s="119" t="s">
        <v>29</v>
      </c>
      <c r="B19" s="26"/>
      <c r="C19" s="26"/>
      <c r="D19" s="27"/>
    </row>
    <row r="20" spans="1:4" ht="15.75" customHeight="1">
      <c r="A20" s="119" t="s">
        <v>30</v>
      </c>
      <c r="B20" s="26"/>
      <c r="C20" s="26"/>
      <c r="D20" s="27"/>
    </row>
    <row r="21" spans="1:4" ht="15.75" customHeight="1">
      <c r="A21" s="119" t="s">
        <v>31</v>
      </c>
      <c r="B21" s="26"/>
      <c r="C21" s="26"/>
      <c r="D21" s="27"/>
    </row>
    <row r="22" spans="1:4" ht="15.75" customHeight="1">
      <c r="A22" s="119" t="s">
        <v>32</v>
      </c>
      <c r="B22" s="26"/>
      <c r="C22" s="26"/>
      <c r="D22" s="27"/>
    </row>
    <row r="23" spans="1:4" ht="15.75" customHeight="1">
      <c r="A23" s="119" t="s">
        <v>33</v>
      </c>
      <c r="B23" s="26"/>
      <c r="C23" s="26"/>
      <c r="D23" s="27"/>
    </row>
    <row r="24" spans="1:4" ht="15.75" customHeight="1">
      <c r="A24" s="119" t="s">
        <v>34</v>
      </c>
      <c r="B24" s="26"/>
      <c r="C24" s="26"/>
      <c r="D24" s="27"/>
    </row>
    <row r="25" spans="1:4" ht="15.75" customHeight="1">
      <c r="A25" s="119" t="s">
        <v>35</v>
      </c>
      <c r="B25" s="26"/>
      <c r="C25" s="26"/>
      <c r="D25" s="27"/>
    </row>
    <row r="26" spans="1:4" ht="15.75" customHeight="1">
      <c r="A26" s="119" t="s">
        <v>36</v>
      </c>
      <c r="B26" s="26"/>
      <c r="C26" s="26"/>
      <c r="D26" s="27"/>
    </row>
    <row r="27" spans="1:4" ht="15.75" customHeight="1">
      <c r="A27" s="119" t="s">
        <v>37</v>
      </c>
      <c r="B27" s="26"/>
      <c r="C27" s="26"/>
      <c r="D27" s="27"/>
    </row>
    <row r="28" spans="1:4" ht="15.75" customHeight="1">
      <c r="A28" s="119" t="s">
        <v>38</v>
      </c>
      <c r="B28" s="26"/>
      <c r="C28" s="26"/>
      <c r="D28" s="27"/>
    </row>
    <row r="29" spans="1:4" ht="15.75" customHeight="1">
      <c r="A29" s="119" t="s">
        <v>39</v>
      </c>
      <c r="B29" s="26"/>
      <c r="C29" s="26"/>
      <c r="D29" s="27"/>
    </row>
    <row r="30" spans="1:4" ht="15.75" customHeight="1">
      <c r="A30" s="119" t="s">
        <v>40</v>
      </c>
      <c r="B30" s="26"/>
      <c r="C30" s="26"/>
      <c r="D30" s="27"/>
    </row>
    <row r="31" spans="1:4" ht="15.75" customHeight="1">
      <c r="A31" s="119" t="s">
        <v>112</v>
      </c>
      <c r="B31" s="26"/>
      <c r="C31" s="26"/>
      <c r="D31" s="56"/>
    </row>
    <row r="32" spans="1:4" ht="15.75" customHeight="1">
      <c r="A32" s="119" t="s">
        <v>113</v>
      </c>
      <c r="B32" s="26"/>
      <c r="C32" s="26"/>
      <c r="D32" s="56"/>
    </row>
    <row r="33" spans="1:4" ht="15.75" customHeight="1" thickBot="1">
      <c r="A33" s="119" t="s">
        <v>114</v>
      </c>
      <c r="B33" s="26"/>
      <c r="C33" s="28"/>
      <c r="D33" s="56"/>
    </row>
    <row r="34" spans="1:4" ht="15.75" customHeight="1" thickBot="1">
      <c r="A34" s="120" t="s">
        <v>115</v>
      </c>
      <c r="B34" s="28"/>
      <c r="C34" s="121"/>
      <c r="D34" s="57"/>
    </row>
    <row r="35" spans="1:4" ht="15.75" customHeight="1" thickBot="1">
      <c r="A35" s="354" t="s">
        <v>45</v>
      </c>
      <c r="B35" s="355"/>
      <c r="D35" s="122">
        <f>SUM(D5:D34)</f>
        <v>166</v>
      </c>
    </row>
    <row r="36" ht="12.75">
      <c r="A36" t="s">
        <v>160</v>
      </c>
    </row>
  </sheetData>
  <sheetProtection/>
  <mergeCells count="3">
    <mergeCell ref="C3:D3"/>
    <mergeCell ref="A35:B35"/>
    <mergeCell ref="A1:D1"/>
  </mergeCells>
  <conditionalFormatting sqref="D35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5.melléklet az 1/2016.(II.23.)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5.875" style="55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358" t="s">
        <v>1</v>
      </c>
      <c r="C1" s="358"/>
      <c r="D1" s="358"/>
    </row>
    <row r="2" spans="1:4" s="43" customFormat="1" ht="16.5" thickBot="1">
      <c r="A2" s="42"/>
      <c r="B2" s="236"/>
      <c r="D2" s="36" t="s">
        <v>54</v>
      </c>
    </row>
    <row r="3" spans="1:4" s="45" customFormat="1" ht="48" customHeight="1" thickBot="1">
      <c r="A3" s="44" t="s">
        <v>10</v>
      </c>
      <c r="B3" s="106" t="s">
        <v>11</v>
      </c>
      <c r="C3" s="106" t="s">
        <v>58</v>
      </c>
      <c r="D3" s="107" t="s">
        <v>59</v>
      </c>
    </row>
    <row r="4" spans="1:4" s="45" customFormat="1" ht="13.5" customHeight="1" thickBot="1">
      <c r="A4" s="32" t="s">
        <v>429</v>
      </c>
      <c r="B4" s="109" t="s">
        <v>430</v>
      </c>
      <c r="C4" s="109" t="s">
        <v>431</v>
      </c>
      <c r="D4" s="110" t="s">
        <v>433</v>
      </c>
    </row>
    <row r="5" spans="1:4" ht="18" customHeight="1">
      <c r="A5" s="95" t="s">
        <v>12</v>
      </c>
      <c r="B5" s="111" t="s">
        <v>131</v>
      </c>
      <c r="C5" s="93"/>
      <c r="D5" s="46"/>
    </row>
    <row r="6" spans="1:4" ht="18" customHeight="1">
      <c r="A6" s="47" t="s">
        <v>13</v>
      </c>
      <c r="B6" s="112" t="s">
        <v>132</v>
      </c>
      <c r="C6" s="94"/>
      <c r="D6" s="49"/>
    </row>
    <row r="7" spans="1:4" ht="18" customHeight="1">
      <c r="A7" s="47" t="s">
        <v>14</v>
      </c>
      <c r="B7" s="112" t="s">
        <v>105</v>
      </c>
      <c r="C7" s="94"/>
      <c r="D7" s="49"/>
    </row>
    <row r="8" spans="1:4" ht="18" customHeight="1">
      <c r="A8" s="47" t="s">
        <v>15</v>
      </c>
      <c r="B8" s="112" t="s">
        <v>106</v>
      </c>
      <c r="C8" s="94"/>
      <c r="D8" s="49"/>
    </row>
    <row r="9" spans="1:4" ht="18" customHeight="1">
      <c r="A9" s="47" t="s">
        <v>16</v>
      </c>
      <c r="B9" s="112" t="s">
        <v>124</v>
      </c>
      <c r="C9" s="94"/>
      <c r="D9" s="49"/>
    </row>
    <row r="10" spans="1:4" ht="18" customHeight="1">
      <c r="A10" s="47" t="s">
        <v>17</v>
      </c>
      <c r="B10" s="112" t="s">
        <v>125</v>
      </c>
      <c r="C10" s="94"/>
      <c r="D10" s="49"/>
    </row>
    <row r="11" spans="1:4" ht="18" customHeight="1">
      <c r="A11" s="47" t="s">
        <v>18</v>
      </c>
      <c r="B11" s="113" t="s">
        <v>126</v>
      </c>
      <c r="C11" s="94"/>
      <c r="D11" s="49"/>
    </row>
    <row r="12" spans="1:4" ht="18" customHeight="1">
      <c r="A12" s="47" t="s">
        <v>20</v>
      </c>
      <c r="B12" s="113" t="s">
        <v>127</v>
      </c>
      <c r="C12" s="94"/>
      <c r="D12" s="49"/>
    </row>
    <row r="13" spans="1:4" ht="18" customHeight="1">
      <c r="A13" s="47" t="s">
        <v>21</v>
      </c>
      <c r="B13" s="113" t="s">
        <v>128</v>
      </c>
      <c r="C13" s="94"/>
      <c r="D13" s="49"/>
    </row>
    <row r="14" spans="1:4" ht="18" customHeight="1">
      <c r="A14" s="47" t="s">
        <v>22</v>
      </c>
      <c r="B14" s="113" t="s">
        <v>129</v>
      </c>
      <c r="C14" s="94"/>
      <c r="D14" s="49"/>
    </row>
    <row r="15" spans="1:4" ht="22.5" customHeight="1">
      <c r="A15" s="47" t="s">
        <v>23</v>
      </c>
      <c r="B15" s="113" t="s">
        <v>130</v>
      </c>
      <c r="C15" s="94"/>
      <c r="D15" s="49"/>
    </row>
    <row r="16" spans="1:4" ht="18" customHeight="1">
      <c r="A16" s="47" t="s">
        <v>24</v>
      </c>
      <c r="B16" s="112" t="s">
        <v>107</v>
      </c>
      <c r="C16" s="94">
        <v>649</v>
      </c>
      <c r="D16" s="49">
        <v>22</v>
      </c>
    </row>
    <row r="17" spans="1:4" ht="18" customHeight="1">
      <c r="A17" s="47" t="s">
        <v>25</v>
      </c>
      <c r="B17" s="112" t="s">
        <v>3</v>
      </c>
      <c r="C17" s="94"/>
      <c r="D17" s="49"/>
    </row>
    <row r="18" spans="1:4" ht="18" customHeight="1">
      <c r="A18" s="47" t="s">
        <v>26</v>
      </c>
      <c r="B18" s="112" t="s">
        <v>2</v>
      </c>
      <c r="C18" s="94"/>
      <c r="D18" s="49"/>
    </row>
    <row r="19" spans="1:4" ht="18" customHeight="1">
      <c r="A19" s="47" t="s">
        <v>27</v>
      </c>
      <c r="B19" s="112" t="s">
        <v>108</v>
      </c>
      <c r="C19" s="94"/>
      <c r="D19" s="49"/>
    </row>
    <row r="20" spans="1:4" ht="18" customHeight="1">
      <c r="A20" s="47" t="s">
        <v>28</v>
      </c>
      <c r="B20" s="112" t="s">
        <v>109</v>
      </c>
      <c r="C20" s="94"/>
      <c r="D20" s="49"/>
    </row>
    <row r="21" spans="1:4" ht="18" customHeight="1">
      <c r="A21" s="47" t="s">
        <v>29</v>
      </c>
      <c r="B21" s="90"/>
      <c r="C21" s="48"/>
      <c r="D21" s="49"/>
    </row>
    <row r="22" spans="1:4" ht="18" customHeight="1">
      <c r="A22" s="47" t="s">
        <v>30</v>
      </c>
      <c r="B22" s="50"/>
      <c r="C22" s="48"/>
      <c r="D22" s="49"/>
    </row>
    <row r="23" spans="1:4" ht="18" customHeight="1">
      <c r="A23" s="47" t="s">
        <v>31</v>
      </c>
      <c r="B23" s="50"/>
      <c r="C23" s="48"/>
      <c r="D23" s="49"/>
    </row>
    <row r="24" spans="1:4" ht="18" customHeight="1">
      <c r="A24" s="47" t="s">
        <v>32</v>
      </c>
      <c r="B24" s="50"/>
      <c r="C24" s="48"/>
      <c r="D24" s="49"/>
    </row>
    <row r="25" spans="1:4" ht="18" customHeight="1">
      <c r="A25" s="47" t="s">
        <v>33</v>
      </c>
      <c r="B25" s="50"/>
      <c r="C25" s="48"/>
      <c r="D25" s="49"/>
    </row>
    <row r="26" spans="1:4" ht="18" customHeight="1">
      <c r="A26" s="47" t="s">
        <v>34</v>
      </c>
      <c r="B26" s="50"/>
      <c r="C26" s="48"/>
      <c r="D26" s="49"/>
    </row>
    <row r="27" spans="1:4" ht="18" customHeight="1">
      <c r="A27" s="47" t="s">
        <v>35</v>
      </c>
      <c r="B27" s="50"/>
      <c r="C27" s="48"/>
      <c r="D27" s="49"/>
    </row>
    <row r="28" spans="1:4" ht="18" customHeight="1">
      <c r="A28" s="47" t="s">
        <v>36</v>
      </c>
      <c r="B28" s="50"/>
      <c r="C28" s="48"/>
      <c r="D28" s="49"/>
    </row>
    <row r="29" spans="1:4" ht="18" customHeight="1" thickBot="1">
      <c r="A29" s="96" t="s">
        <v>37</v>
      </c>
      <c r="B29" s="51"/>
      <c r="C29" s="52"/>
      <c r="D29" s="53"/>
    </row>
    <row r="30" spans="1:4" ht="18" customHeight="1" thickBot="1">
      <c r="A30" s="33" t="s">
        <v>38</v>
      </c>
      <c r="B30" s="115" t="s">
        <v>45</v>
      </c>
      <c r="C30" s="116">
        <f>+C5+C6+C7+C8+C9+C16+C17+C18+C19+C20+C21+C22+C23+C24+C25+C26+C27+C28+C29</f>
        <v>649</v>
      </c>
      <c r="D30" s="117">
        <f>+D5+D6+D7+D8+D9+D16+D17+D18+D19+D20+D21+D22+D23+D24+D25+D26+D27+D28+D29</f>
        <v>22</v>
      </c>
    </row>
    <row r="31" spans="1:4" ht="8.25" customHeight="1">
      <c r="A31" s="54"/>
      <c r="B31" s="357"/>
      <c r="C31" s="357"/>
      <c r="D31" s="35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6.melléklet az 1/2016.(II.23.)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2">
      <selection activeCell="M23" sqref="M23"/>
    </sheetView>
  </sheetViews>
  <sheetFormatPr defaultColWidth="9.00390625" defaultRowHeight="12.75"/>
  <cols>
    <col min="1" max="1" width="4.875" style="66" customWidth="1"/>
    <col min="2" max="2" width="31.12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66" customWidth="1"/>
    <col min="16" max="16384" width="9.375" style="84" customWidth="1"/>
  </cols>
  <sheetData>
    <row r="1" spans="1:15" ht="31.5" customHeight="1">
      <c r="A1" s="362" t="s">
        <v>537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ht="16.5" thickBot="1">
      <c r="O2" s="3" t="s">
        <v>47</v>
      </c>
    </row>
    <row r="3" spans="1:15" s="66" customFormat="1" ht="25.5" customHeight="1" thickBot="1">
      <c r="A3" s="63" t="s">
        <v>10</v>
      </c>
      <c r="B3" s="64" t="s">
        <v>55</v>
      </c>
      <c r="C3" s="64" t="s">
        <v>60</v>
      </c>
      <c r="D3" s="64" t="s">
        <v>61</v>
      </c>
      <c r="E3" s="64" t="s">
        <v>62</v>
      </c>
      <c r="F3" s="64" t="s">
        <v>63</v>
      </c>
      <c r="G3" s="64" t="s">
        <v>64</v>
      </c>
      <c r="H3" s="64" t="s">
        <v>65</v>
      </c>
      <c r="I3" s="64" t="s">
        <v>66</v>
      </c>
      <c r="J3" s="64" t="s">
        <v>67</v>
      </c>
      <c r="K3" s="64" t="s">
        <v>68</v>
      </c>
      <c r="L3" s="64" t="s">
        <v>69</v>
      </c>
      <c r="M3" s="64" t="s">
        <v>70</v>
      </c>
      <c r="N3" s="64" t="s">
        <v>71</v>
      </c>
      <c r="O3" s="65" t="s">
        <v>45</v>
      </c>
    </row>
    <row r="4" spans="1:15" s="68" customFormat="1" ht="15" customHeight="1" thickBot="1">
      <c r="A4" s="67" t="s">
        <v>12</v>
      </c>
      <c r="B4" s="359" t="s">
        <v>50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1"/>
    </row>
    <row r="5" spans="1:15" s="68" customFormat="1" ht="22.5">
      <c r="A5" s="69" t="s">
        <v>13</v>
      </c>
      <c r="B5" s="311" t="s">
        <v>319</v>
      </c>
      <c r="C5" s="70">
        <v>669</v>
      </c>
      <c r="D5" s="70">
        <v>1474</v>
      </c>
      <c r="E5" s="70">
        <v>1474</v>
      </c>
      <c r="F5" s="70">
        <v>1474</v>
      </c>
      <c r="G5" s="70">
        <v>1474</v>
      </c>
      <c r="H5" s="70">
        <v>1474</v>
      </c>
      <c r="I5" s="70">
        <v>1474</v>
      </c>
      <c r="J5" s="70">
        <v>1474</v>
      </c>
      <c r="K5" s="70">
        <v>1474</v>
      </c>
      <c r="L5" s="70">
        <v>1474</v>
      </c>
      <c r="M5" s="70">
        <v>1474</v>
      </c>
      <c r="N5" s="70">
        <v>1479</v>
      </c>
      <c r="O5" s="71">
        <f aca="true" t="shared" si="0" ref="O5:O25">SUM(C5:N5)</f>
        <v>16888</v>
      </c>
    </row>
    <row r="6" spans="1:15" s="75" customFormat="1" ht="22.5">
      <c r="A6" s="72" t="s">
        <v>14</v>
      </c>
      <c r="B6" s="154" t="s">
        <v>361</v>
      </c>
      <c r="C6" s="73">
        <v>295</v>
      </c>
      <c r="D6" s="73">
        <v>295</v>
      </c>
      <c r="E6" s="73">
        <v>295</v>
      </c>
      <c r="F6" s="73">
        <v>295</v>
      </c>
      <c r="G6" s="73">
        <v>295</v>
      </c>
      <c r="H6" s="73">
        <v>295</v>
      </c>
      <c r="I6" s="73">
        <v>295</v>
      </c>
      <c r="J6" s="73">
        <v>295</v>
      </c>
      <c r="K6" s="73">
        <v>295</v>
      </c>
      <c r="L6" s="73">
        <v>295</v>
      </c>
      <c r="M6" s="73">
        <v>295</v>
      </c>
      <c r="N6" s="73">
        <v>292</v>
      </c>
      <c r="O6" s="74">
        <f t="shared" si="0"/>
        <v>3537</v>
      </c>
    </row>
    <row r="7" spans="1:15" s="75" customFormat="1" ht="22.5">
      <c r="A7" s="72" t="s">
        <v>15</v>
      </c>
      <c r="B7" s="153" t="s">
        <v>362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>
        <f t="shared" si="0"/>
        <v>0</v>
      </c>
    </row>
    <row r="8" spans="1:15" s="75" customFormat="1" ht="13.5" customHeight="1">
      <c r="A8" s="72" t="s">
        <v>16</v>
      </c>
      <c r="B8" s="152" t="s">
        <v>138</v>
      </c>
      <c r="C8" s="73"/>
      <c r="D8" s="73"/>
      <c r="E8" s="73">
        <v>3025</v>
      </c>
      <c r="F8" s="73"/>
      <c r="G8" s="73"/>
      <c r="H8" s="73"/>
      <c r="I8" s="73"/>
      <c r="J8" s="73"/>
      <c r="K8" s="73">
        <v>3025</v>
      </c>
      <c r="L8" s="73"/>
      <c r="M8" s="73"/>
      <c r="N8" s="73"/>
      <c r="O8" s="74">
        <v>6050</v>
      </c>
    </row>
    <row r="9" spans="1:15" s="75" customFormat="1" ht="13.5" customHeight="1">
      <c r="A9" s="72" t="s">
        <v>17</v>
      </c>
      <c r="B9" s="152" t="s">
        <v>363</v>
      </c>
      <c r="C9" s="73">
        <v>80</v>
      </c>
      <c r="D9" s="73">
        <v>80</v>
      </c>
      <c r="E9" s="73">
        <v>80</v>
      </c>
      <c r="F9" s="73">
        <v>80</v>
      </c>
      <c r="G9" s="73">
        <v>80</v>
      </c>
      <c r="H9" s="73">
        <v>80</v>
      </c>
      <c r="I9" s="73">
        <v>80</v>
      </c>
      <c r="J9" s="73">
        <v>80</v>
      </c>
      <c r="K9" s="73">
        <v>80</v>
      </c>
      <c r="L9" s="73">
        <v>80</v>
      </c>
      <c r="M9" s="73">
        <v>80</v>
      </c>
      <c r="N9" s="73">
        <v>88</v>
      </c>
      <c r="O9" s="74">
        <f t="shared" si="0"/>
        <v>968</v>
      </c>
    </row>
    <row r="10" spans="1:15" s="75" customFormat="1" ht="13.5" customHeight="1">
      <c r="A10" s="72" t="s">
        <v>18</v>
      </c>
      <c r="B10" s="152" t="s">
        <v>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>
        <f t="shared" si="0"/>
        <v>0</v>
      </c>
    </row>
    <row r="11" spans="1:15" s="75" customFormat="1" ht="13.5" customHeight="1">
      <c r="A11" s="72" t="s">
        <v>19</v>
      </c>
      <c r="B11" s="152" t="s">
        <v>321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>
        <f t="shared" si="0"/>
        <v>0</v>
      </c>
    </row>
    <row r="12" spans="1:15" s="75" customFormat="1" ht="22.5">
      <c r="A12" s="72" t="s">
        <v>20</v>
      </c>
      <c r="B12" s="154" t="s">
        <v>351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>
        <f t="shared" si="0"/>
        <v>0</v>
      </c>
    </row>
    <row r="13" spans="1:15" s="75" customFormat="1" ht="13.5" customHeight="1" thickBot="1">
      <c r="A13" s="72" t="s">
        <v>21</v>
      </c>
      <c r="B13" s="152" t="s">
        <v>5</v>
      </c>
      <c r="C13" s="73">
        <v>1904</v>
      </c>
      <c r="D13" s="73">
        <v>430</v>
      </c>
      <c r="E13" s="73">
        <v>688</v>
      </c>
      <c r="F13" s="73">
        <v>430</v>
      </c>
      <c r="G13" s="73">
        <v>430</v>
      </c>
      <c r="H13" s="73">
        <v>430</v>
      </c>
      <c r="I13" s="73">
        <v>430</v>
      </c>
      <c r="J13" s="73">
        <v>430</v>
      </c>
      <c r="K13" s="73"/>
      <c r="L13" s="73">
        <v>431</v>
      </c>
      <c r="M13" s="73">
        <v>431</v>
      </c>
      <c r="N13" s="73">
        <v>436</v>
      </c>
      <c r="O13" s="74">
        <f t="shared" si="0"/>
        <v>6470</v>
      </c>
    </row>
    <row r="14" spans="1:15" s="68" customFormat="1" ht="15.75" customHeight="1" thickBot="1">
      <c r="A14" s="67" t="s">
        <v>22</v>
      </c>
      <c r="B14" s="34" t="s">
        <v>94</v>
      </c>
      <c r="C14" s="78">
        <f aca="true" t="shared" si="1" ref="C14:N14">SUM(C5:C13)</f>
        <v>2948</v>
      </c>
      <c r="D14" s="78">
        <f t="shared" si="1"/>
        <v>2279</v>
      </c>
      <c r="E14" s="78">
        <f t="shared" si="1"/>
        <v>5562</v>
      </c>
      <c r="F14" s="78">
        <f t="shared" si="1"/>
        <v>2279</v>
      </c>
      <c r="G14" s="78">
        <f t="shared" si="1"/>
        <v>2279</v>
      </c>
      <c r="H14" s="78">
        <f t="shared" si="1"/>
        <v>2279</v>
      </c>
      <c r="I14" s="78">
        <f t="shared" si="1"/>
        <v>2279</v>
      </c>
      <c r="J14" s="78">
        <f t="shared" si="1"/>
        <v>2279</v>
      </c>
      <c r="K14" s="78">
        <f t="shared" si="1"/>
        <v>4874</v>
      </c>
      <c r="L14" s="78">
        <f t="shared" si="1"/>
        <v>2280</v>
      </c>
      <c r="M14" s="78">
        <f t="shared" si="1"/>
        <v>2280</v>
      </c>
      <c r="N14" s="78">
        <f t="shared" si="1"/>
        <v>2295</v>
      </c>
      <c r="O14" s="79">
        <f>SUM(C14:N14)</f>
        <v>33913</v>
      </c>
    </row>
    <row r="15" spans="1:15" s="68" customFormat="1" ht="15" customHeight="1" thickBot="1">
      <c r="A15" s="67" t="s">
        <v>23</v>
      </c>
      <c r="B15" s="359" t="s">
        <v>51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1"/>
    </row>
    <row r="16" spans="1:15" s="75" customFormat="1" ht="13.5" customHeight="1">
      <c r="A16" s="80" t="s">
        <v>24</v>
      </c>
      <c r="B16" s="155" t="s">
        <v>56</v>
      </c>
      <c r="C16" s="76">
        <v>717</v>
      </c>
      <c r="D16" s="76">
        <v>717</v>
      </c>
      <c r="E16" s="76">
        <v>717</v>
      </c>
      <c r="F16" s="76">
        <v>717</v>
      </c>
      <c r="G16" s="76">
        <v>717</v>
      </c>
      <c r="H16" s="76">
        <v>717</v>
      </c>
      <c r="I16" s="76">
        <v>717</v>
      </c>
      <c r="J16" s="76">
        <v>717</v>
      </c>
      <c r="K16" s="76">
        <v>717</v>
      </c>
      <c r="L16" s="76">
        <v>717</v>
      </c>
      <c r="M16" s="76">
        <v>717</v>
      </c>
      <c r="N16" s="76">
        <v>723</v>
      </c>
      <c r="O16" s="77">
        <f t="shared" si="0"/>
        <v>8610</v>
      </c>
    </row>
    <row r="17" spans="1:15" s="75" customFormat="1" ht="27" customHeight="1">
      <c r="A17" s="72" t="s">
        <v>25</v>
      </c>
      <c r="B17" s="154" t="s">
        <v>147</v>
      </c>
      <c r="C17" s="73">
        <v>150</v>
      </c>
      <c r="D17" s="73">
        <v>150</v>
      </c>
      <c r="E17" s="73">
        <v>150</v>
      </c>
      <c r="F17" s="73">
        <v>150</v>
      </c>
      <c r="G17" s="73">
        <v>150</v>
      </c>
      <c r="H17" s="73">
        <v>150</v>
      </c>
      <c r="I17" s="73">
        <v>150</v>
      </c>
      <c r="J17" s="73">
        <v>150</v>
      </c>
      <c r="K17" s="73">
        <v>150</v>
      </c>
      <c r="L17" s="73">
        <v>150</v>
      </c>
      <c r="M17" s="73">
        <v>150</v>
      </c>
      <c r="N17" s="73">
        <v>153</v>
      </c>
      <c r="O17" s="74">
        <f t="shared" si="0"/>
        <v>1803</v>
      </c>
    </row>
    <row r="18" spans="1:15" s="75" customFormat="1" ht="13.5" customHeight="1">
      <c r="A18" s="72" t="s">
        <v>26</v>
      </c>
      <c r="B18" s="152" t="s">
        <v>116</v>
      </c>
      <c r="C18" s="73">
        <v>1125</v>
      </c>
      <c r="D18" s="73">
        <v>1125</v>
      </c>
      <c r="E18" s="73">
        <v>1125</v>
      </c>
      <c r="F18" s="73">
        <v>1125</v>
      </c>
      <c r="G18" s="73">
        <v>1125</v>
      </c>
      <c r="H18" s="73">
        <v>1125</v>
      </c>
      <c r="I18" s="73">
        <v>1125</v>
      </c>
      <c r="J18" s="73">
        <v>1125</v>
      </c>
      <c r="K18" s="73">
        <v>1125</v>
      </c>
      <c r="L18" s="73">
        <v>1125</v>
      </c>
      <c r="M18" s="73">
        <v>1125</v>
      </c>
      <c r="N18" s="73">
        <v>1128</v>
      </c>
      <c r="O18" s="74">
        <f t="shared" si="0"/>
        <v>13503</v>
      </c>
    </row>
    <row r="19" spans="1:15" s="75" customFormat="1" ht="13.5" customHeight="1">
      <c r="A19" s="72" t="s">
        <v>27</v>
      </c>
      <c r="B19" s="152" t="s">
        <v>148</v>
      </c>
      <c r="C19" s="73">
        <v>287</v>
      </c>
      <c r="D19" s="73">
        <v>287</v>
      </c>
      <c r="E19" s="73">
        <v>287</v>
      </c>
      <c r="F19" s="73">
        <v>287</v>
      </c>
      <c r="G19" s="73">
        <v>287</v>
      </c>
      <c r="H19" s="73">
        <v>287</v>
      </c>
      <c r="I19" s="73">
        <v>287</v>
      </c>
      <c r="J19" s="73">
        <v>287</v>
      </c>
      <c r="K19" s="73">
        <v>288</v>
      </c>
      <c r="L19" s="73">
        <v>288</v>
      </c>
      <c r="M19" s="73">
        <v>288</v>
      </c>
      <c r="N19" s="73">
        <v>291</v>
      </c>
      <c r="O19" s="74">
        <f t="shared" si="0"/>
        <v>3451</v>
      </c>
    </row>
    <row r="20" spans="1:15" s="75" customFormat="1" ht="13.5" customHeight="1">
      <c r="A20" s="72" t="s">
        <v>28</v>
      </c>
      <c r="B20" s="152" t="s">
        <v>6</v>
      </c>
      <c r="C20" s="73"/>
      <c r="D20" s="73"/>
      <c r="E20" s="73">
        <v>303</v>
      </c>
      <c r="F20" s="73"/>
      <c r="G20" s="73"/>
      <c r="H20" s="73"/>
      <c r="I20" s="73"/>
      <c r="J20" s="73"/>
      <c r="K20" s="73">
        <v>304</v>
      </c>
      <c r="L20" s="73"/>
      <c r="M20" s="73"/>
      <c r="N20" s="73"/>
      <c r="O20" s="74">
        <f t="shared" si="0"/>
        <v>607</v>
      </c>
    </row>
    <row r="21" spans="1:15" s="75" customFormat="1" ht="13.5" customHeight="1">
      <c r="A21" s="72" t="s">
        <v>29</v>
      </c>
      <c r="B21" s="152" t="s">
        <v>168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</row>
    <row r="22" spans="1:15" s="75" customFormat="1" ht="15.75">
      <c r="A22" s="72" t="s">
        <v>30</v>
      </c>
      <c r="B22" s="154" t="s">
        <v>151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>
        <f t="shared" si="0"/>
        <v>0</v>
      </c>
    </row>
    <row r="23" spans="1:15" s="75" customFormat="1" ht="13.5" customHeight="1">
      <c r="A23" s="72" t="s">
        <v>31</v>
      </c>
      <c r="B23" s="152" t="s">
        <v>538</v>
      </c>
      <c r="C23" s="73"/>
      <c r="D23" s="73"/>
      <c r="E23" s="73">
        <v>2980</v>
      </c>
      <c r="F23" s="73"/>
      <c r="G23" s="73"/>
      <c r="H23" s="73"/>
      <c r="I23" s="73"/>
      <c r="J23" s="73"/>
      <c r="K23" s="73">
        <v>2290</v>
      </c>
      <c r="L23" s="73"/>
      <c r="M23" s="73"/>
      <c r="N23" s="73"/>
      <c r="O23" s="74">
        <f t="shared" si="0"/>
        <v>5270</v>
      </c>
    </row>
    <row r="24" spans="1:15" s="75" customFormat="1" ht="13.5" customHeight="1" thickBot="1">
      <c r="A24" s="72" t="s">
        <v>32</v>
      </c>
      <c r="B24" s="152" t="s">
        <v>7</v>
      </c>
      <c r="C24" s="73">
        <v>669</v>
      </c>
      <c r="D24" s="73"/>
      <c r="E24" s="73"/>
      <c r="F24" s="73"/>
      <c r="G24" s="73"/>
      <c r="H24" s="73"/>
      <c r="I24" s="73">
        <v>0</v>
      </c>
      <c r="J24" s="73"/>
      <c r="K24" s="73"/>
      <c r="L24" s="73"/>
      <c r="M24" s="73"/>
      <c r="N24" s="73"/>
      <c r="O24" s="74">
        <f t="shared" si="0"/>
        <v>669</v>
      </c>
    </row>
    <row r="25" spans="1:15" s="68" customFormat="1" ht="15.75" customHeight="1" thickBot="1">
      <c r="A25" s="81" t="s">
        <v>33</v>
      </c>
      <c r="B25" s="34" t="s">
        <v>95</v>
      </c>
      <c r="C25" s="78">
        <f aca="true" t="shared" si="2" ref="C25:N25">SUM(C16:C24)</f>
        <v>2948</v>
      </c>
      <c r="D25" s="78">
        <f t="shared" si="2"/>
        <v>2279</v>
      </c>
      <c r="E25" s="78">
        <f t="shared" si="2"/>
        <v>5562</v>
      </c>
      <c r="F25" s="78">
        <f t="shared" si="2"/>
        <v>2279</v>
      </c>
      <c r="G25" s="78">
        <f t="shared" si="2"/>
        <v>2279</v>
      </c>
      <c r="H25" s="78">
        <f t="shared" si="2"/>
        <v>2279</v>
      </c>
      <c r="I25" s="78">
        <f t="shared" si="2"/>
        <v>2279</v>
      </c>
      <c r="J25" s="78">
        <f t="shared" si="2"/>
        <v>2279</v>
      </c>
      <c r="K25" s="78">
        <f t="shared" si="2"/>
        <v>4874</v>
      </c>
      <c r="L25" s="78">
        <f t="shared" si="2"/>
        <v>2280</v>
      </c>
      <c r="M25" s="78">
        <f t="shared" si="2"/>
        <v>2280</v>
      </c>
      <c r="N25" s="78">
        <f t="shared" si="2"/>
        <v>2295</v>
      </c>
      <c r="O25" s="79">
        <f t="shared" si="0"/>
        <v>33913</v>
      </c>
    </row>
    <row r="26" spans="1:15" ht="16.5" thickBot="1">
      <c r="A26" s="81" t="s">
        <v>34</v>
      </c>
      <c r="B26" s="156" t="s">
        <v>96</v>
      </c>
      <c r="C26" s="82">
        <f aca="true" t="shared" si="3" ref="C26:O26">C14-C25</f>
        <v>0</v>
      </c>
      <c r="D26" s="82">
        <f t="shared" si="3"/>
        <v>0</v>
      </c>
      <c r="E26" s="82">
        <f t="shared" si="3"/>
        <v>0</v>
      </c>
      <c r="F26" s="82">
        <f t="shared" si="3"/>
        <v>0</v>
      </c>
      <c r="G26" s="82">
        <f t="shared" si="3"/>
        <v>0</v>
      </c>
      <c r="H26" s="82">
        <f t="shared" si="3"/>
        <v>0</v>
      </c>
      <c r="I26" s="82">
        <f t="shared" si="3"/>
        <v>0</v>
      </c>
      <c r="J26" s="82">
        <f t="shared" si="3"/>
        <v>0</v>
      </c>
      <c r="K26" s="82">
        <f t="shared" si="3"/>
        <v>0</v>
      </c>
      <c r="L26" s="82">
        <f t="shared" si="3"/>
        <v>0</v>
      </c>
      <c r="M26" s="82">
        <f t="shared" si="3"/>
        <v>0</v>
      </c>
      <c r="N26" s="82">
        <f t="shared" si="3"/>
        <v>0</v>
      </c>
      <c r="O26" s="83">
        <f t="shared" si="3"/>
        <v>0</v>
      </c>
    </row>
    <row r="27" ht="15.75">
      <c r="A27" s="85"/>
    </row>
    <row r="28" spans="2:15" ht="15.75">
      <c r="B28" s="86"/>
      <c r="C28" s="87"/>
      <c r="D28" s="87"/>
      <c r="O28" s="84"/>
    </row>
    <row r="29" ht="15.75">
      <c r="O29" s="84"/>
    </row>
    <row r="30" ht="15.75">
      <c r="O30" s="84"/>
    </row>
    <row r="31" ht="15.75">
      <c r="O31" s="84"/>
    </row>
    <row r="32" ht="15.75">
      <c r="O32" s="84"/>
    </row>
    <row r="33" ht="15.75">
      <c r="O33" s="84"/>
    </row>
    <row r="34" ht="15.75">
      <c r="O34" s="84"/>
    </row>
    <row r="35" ht="15.75">
      <c r="O35" s="84"/>
    </row>
    <row r="36" ht="15.75">
      <c r="O36" s="84"/>
    </row>
    <row r="37" ht="15.75">
      <c r="O37" s="84"/>
    </row>
    <row r="38" ht="15.75">
      <c r="O38" s="84"/>
    </row>
    <row r="39" ht="15.75">
      <c r="O39" s="84"/>
    </row>
    <row r="40" ht="15.75">
      <c r="O40" s="84"/>
    </row>
    <row r="41" ht="15.75">
      <c r="O41" s="84"/>
    </row>
    <row r="42" ht="15.75">
      <c r="O42" s="84"/>
    </row>
    <row r="43" ht="15.75">
      <c r="O43" s="84"/>
    </row>
    <row r="44" ht="15.75">
      <c r="O44" s="84"/>
    </row>
    <row r="45" ht="15.75">
      <c r="O45" s="84"/>
    </row>
    <row r="46" ht="15.75">
      <c r="O46" s="84"/>
    </row>
    <row r="47" ht="15.75">
      <c r="O47" s="84"/>
    </row>
    <row r="48" ht="15.75">
      <c r="O48" s="84"/>
    </row>
    <row r="49" ht="15.75">
      <c r="O49" s="84"/>
    </row>
    <row r="50" ht="15.75">
      <c r="O50" s="84"/>
    </row>
    <row r="51" ht="15.75">
      <c r="O51" s="84"/>
    </row>
    <row r="52" ht="15.75">
      <c r="O52" s="84"/>
    </row>
    <row r="53" ht="15.75">
      <c r="O53" s="84"/>
    </row>
    <row r="54" ht="15.75">
      <c r="O54" s="84"/>
    </row>
    <row r="55" ht="15.75">
      <c r="O55" s="84"/>
    </row>
    <row r="56" ht="15.75">
      <c r="O56" s="84"/>
    </row>
    <row r="57" ht="15.75">
      <c r="O57" s="84"/>
    </row>
    <row r="58" ht="15.75">
      <c r="O58" s="84"/>
    </row>
    <row r="59" ht="15.75">
      <c r="O59" s="84"/>
    </row>
    <row r="60" ht="15.75">
      <c r="O60" s="84"/>
    </row>
    <row r="61" ht="15.75">
      <c r="O61" s="84"/>
    </row>
    <row r="62" ht="15.75">
      <c r="O62" s="84"/>
    </row>
    <row r="63" ht="15.75">
      <c r="O63" s="84"/>
    </row>
    <row r="64" ht="15.75">
      <c r="O64" s="84"/>
    </row>
    <row r="65" ht="15.75">
      <c r="O65" s="84"/>
    </row>
    <row r="66" ht="15.75">
      <c r="O66" s="84"/>
    </row>
    <row r="67" ht="15.75">
      <c r="O67" s="84"/>
    </row>
    <row r="68" ht="15.75">
      <c r="O68" s="84"/>
    </row>
    <row r="69" ht="15.75">
      <c r="O69" s="84"/>
    </row>
    <row r="70" ht="15.75">
      <c r="O70" s="84"/>
    </row>
    <row r="71" ht="15.75">
      <c r="O71" s="84"/>
    </row>
    <row r="72" ht="15.75">
      <c r="O72" s="84"/>
    </row>
    <row r="73" ht="15.75">
      <c r="O73" s="84"/>
    </row>
    <row r="74" ht="15.75">
      <c r="O74" s="84"/>
    </row>
    <row r="75" ht="15.75">
      <c r="O75" s="84"/>
    </row>
    <row r="76" ht="15.75">
      <c r="O76" s="84"/>
    </row>
    <row r="77" ht="15.75">
      <c r="O77" s="84"/>
    </row>
    <row r="78" ht="15.75">
      <c r="O78" s="84"/>
    </row>
    <row r="79" ht="15.75">
      <c r="O79" s="84"/>
    </row>
    <row r="80" ht="15.75">
      <c r="O80" s="84"/>
    </row>
    <row r="81" ht="15.75">
      <c r="O81" s="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7.melléklet az 1/2016.(II.23.)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17" sqref="E17"/>
    </sheetView>
  </sheetViews>
  <sheetFormatPr defaultColWidth="9.00390625" defaultRowHeight="12.75"/>
  <cols>
    <col min="1" max="1" width="6.875" style="39" customWidth="1"/>
    <col min="2" max="2" width="55.125" style="103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1.5">
      <c r="B1" s="184" t="s">
        <v>123</v>
      </c>
      <c r="C1" s="185"/>
      <c r="D1" s="185"/>
      <c r="E1" s="185"/>
      <c r="F1" s="348" t="s">
        <v>509</v>
      </c>
    </row>
    <row r="2" spans="5:6" ht="14.25" thickBot="1">
      <c r="E2" s="186" t="s">
        <v>54</v>
      </c>
      <c r="F2" s="348"/>
    </row>
    <row r="3" spans="1:6" ht="13.5" thickBot="1">
      <c r="A3" s="350" t="s">
        <v>57</v>
      </c>
      <c r="B3" s="187" t="s">
        <v>50</v>
      </c>
      <c r="C3" s="188"/>
      <c r="D3" s="187" t="s">
        <v>51</v>
      </c>
      <c r="E3" s="189"/>
      <c r="F3" s="348"/>
    </row>
    <row r="4" spans="1:6" s="190" customFormat="1" ht="24.75" thickBot="1">
      <c r="A4" s="351"/>
      <c r="B4" s="104" t="s">
        <v>55</v>
      </c>
      <c r="C4" s="105" t="str">
        <f>+'2.a.mell.'!C4</f>
        <v>2016. évi előirányzat</v>
      </c>
      <c r="D4" s="104" t="s">
        <v>55</v>
      </c>
      <c r="E4" s="105" t="str">
        <f>+'2.a.mell.'!C4</f>
        <v>2016. évi előirányzat</v>
      </c>
      <c r="F4" s="348"/>
    </row>
    <row r="5" spans="1:6" s="190" customFormat="1" ht="13.5" thickBot="1">
      <c r="A5" s="191" t="s">
        <v>429</v>
      </c>
      <c r="B5" s="192" t="s">
        <v>430</v>
      </c>
      <c r="C5" s="193" t="s">
        <v>431</v>
      </c>
      <c r="D5" s="192" t="s">
        <v>433</v>
      </c>
      <c r="E5" s="194" t="s">
        <v>432</v>
      </c>
      <c r="F5" s="348"/>
    </row>
    <row r="6" spans="1:6" ht="12.75" customHeight="1">
      <c r="A6" s="196" t="s">
        <v>12</v>
      </c>
      <c r="B6" s="197" t="s">
        <v>328</v>
      </c>
      <c r="C6" s="173"/>
      <c r="D6" s="197" t="s">
        <v>168</v>
      </c>
      <c r="E6" s="179"/>
      <c r="F6" s="348"/>
    </row>
    <row r="7" spans="1:6" ht="12.75">
      <c r="A7" s="198" t="s">
        <v>13</v>
      </c>
      <c r="B7" s="199" t="s">
        <v>329</v>
      </c>
      <c r="C7" s="174"/>
      <c r="D7" s="199" t="s">
        <v>334</v>
      </c>
      <c r="E7" s="180"/>
      <c r="F7" s="348"/>
    </row>
    <row r="8" spans="1:6" ht="12.75" customHeight="1">
      <c r="A8" s="198" t="s">
        <v>14</v>
      </c>
      <c r="B8" s="199" t="s">
        <v>4</v>
      </c>
      <c r="C8" s="174"/>
      <c r="D8" s="199" t="s">
        <v>151</v>
      </c>
      <c r="E8" s="180"/>
      <c r="F8" s="348"/>
    </row>
    <row r="9" spans="1:6" ht="12.75" customHeight="1">
      <c r="A9" s="198" t="s">
        <v>15</v>
      </c>
      <c r="B9" s="199" t="s">
        <v>330</v>
      </c>
      <c r="C9" s="174"/>
      <c r="D9" s="199" t="s">
        <v>335</v>
      </c>
      <c r="E9" s="180"/>
      <c r="F9" s="348"/>
    </row>
    <row r="10" spans="1:6" ht="12.75" customHeight="1">
      <c r="A10" s="198" t="s">
        <v>16</v>
      </c>
      <c r="B10" s="199" t="s">
        <v>331</v>
      </c>
      <c r="C10" s="174"/>
      <c r="D10" s="199" t="s">
        <v>171</v>
      </c>
      <c r="E10" s="180"/>
      <c r="F10" s="348"/>
    </row>
    <row r="11" spans="1:6" ht="12.75" customHeight="1">
      <c r="A11" s="198" t="s">
        <v>17</v>
      </c>
      <c r="B11" s="199" t="s">
        <v>332</v>
      </c>
      <c r="C11" s="175"/>
      <c r="D11" s="281"/>
      <c r="E11" s="180"/>
      <c r="F11" s="348"/>
    </row>
    <row r="12" spans="1:6" ht="12.75" customHeight="1">
      <c r="A12" s="198" t="s">
        <v>18</v>
      </c>
      <c r="B12" s="37"/>
      <c r="C12" s="174"/>
      <c r="D12" s="281"/>
      <c r="E12" s="180"/>
      <c r="F12" s="348"/>
    </row>
    <row r="13" spans="1:6" ht="12.75" customHeight="1">
      <c r="A13" s="198" t="s">
        <v>19</v>
      </c>
      <c r="B13" s="37"/>
      <c r="C13" s="174"/>
      <c r="D13" s="282"/>
      <c r="E13" s="180"/>
      <c r="F13" s="348"/>
    </row>
    <row r="14" spans="1:6" ht="12.75" customHeight="1">
      <c r="A14" s="198" t="s">
        <v>20</v>
      </c>
      <c r="B14" s="279"/>
      <c r="C14" s="175"/>
      <c r="D14" s="281"/>
      <c r="E14" s="180"/>
      <c r="F14" s="348"/>
    </row>
    <row r="15" spans="1:6" ht="12.75">
      <c r="A15" s="198" t="s">
        <v>21</v>
      </c>
      <c r="B15" s="37"/>
      <c r="C15" s="175"/>
      <c r="D15" s="281"/>
      <c r="E15" s="180"/>
      <c r="F15" s="348"/>
    </row>
    <row r="16" spans="1:6" ht="12.75" customHeight="1" thickBot="1">
      <c r="A16" s="250" t="s">
        <v>22</v>
      </c>
      <c r="B16" s="280"/>
      <c r="C16" s="252"/>
      <c r="D16" s="251" t="s">
        <v>44</v>
      </c>
      <c r="E16" s="225"/>
      <c r="F16" s="348"/>
    </row>
    <row r="17" spans="1:6" ht="15.75" customHeight="1" thickBot="1">
      <c r="A17" s="201" t="s">
        <v>23</v>
      </c>
      <c r="B17" s="92" t="s">
        <v>342</v>
      </c>
      <c r="C17" s="177">
        <f>+C6+C8+C9+C11+C12+C13+C14+C15+C16</f>
        <v>0</v>
      </c>
      <c r="D17" s="92" t="s">
        <v>343</v>
      </c>
      <c r="E17" s="182">
        <f>+E6+E8+E10+E11+E12+E13+E14+E15+E16</f>
        <v>0</v>
      </c>
      <c r="F17" s="348"/>
    </row>
    <row r="18" spans="1:6" ht="12.75" customHeight="1">
      <c r="A18" s="196" t="s">
        <v>24</v>
      </c>
      <c r="B18" s="211" t="s">
        <v>189</v>
      </c>
      <c r="C18" s="218">
        <f>+C19+C20+C21+C22+C23</f>
        <v>0</v>
      </c>
      <c r="D18" s="204" t="s">
        <v>155</v>
      </c>
      <c r="E18" s="46"/>
      <c r="F18" s="348"/>
    </row>
    <row r="19" spans="1:6" ht="12.75" customHeight="1">
      <c r="A19" s="198" t="s">
        <v>25</v>
      </c>
      <c r="B19" s="212" t="s">
        <v>178</v>
      </c>
      <c r="C19" s="48"/>
      <c r="D19" s="204" t="s">
        <v>158</v>
      </c>
      <c r="E19" s="49"/>
      <c r="F19" s="348"/>
    </row>
    <row r="20" spans="1:6" ht="12.75" customHeight="1">
      <c r="A20" s="196" t="s">
        <v>26</v>
      </c>
      <c r="B20" s="212" t="s">
        <v>179</v>
      </c>
      <c r="C20" s="48"/>
      <c r="D20" s="204" t="s">
        <v>120</v>
      </c>
      <c r="E20" s="49"/>
      <c r="F20" s="348"/>
    </row>
    <row r="21" spans="1:6" ht="12.75" customHeight="1">
      <c r="A21" s="198" t="s">
        <v>27</v>
      </c>
      <c r="B21" s="212" t="s">
        <v>180</v>
      </c>
      <c r="C21" s="48"/>
      <c r="D21" s="204" t="s">
        <v>121</v>
      </c>
      <c r="E21" s="49"/>
      <c r="F21" s="348"/>
    </row>
    <row r="22" spans="1:6" ht="12.75" customHeight="1">
      <c r="A22" s="196" t="s">
        <v>28</v>
      </c>
      <c r="B22" s="212" t="s">
        <v>181</v>
      </c>
      <c r="C22" s="48"/>
      <c r="D22" s="203" t="s">
        <v>175</v>
      </c>
      <c r="E22" s="49"/>
      <c r="F22" s="348"/>
    </row>
    <row r="23" spans="1:6" ht="12.75" customHeight="1">
      <c r="A23" s="198" t="s">
        <v>29</v>
      </c>
      <c r="B23" s="213" t="s">
        <v>182</v>
      </c>
      <c r="C23" s="48"/>
      <c r="D23" s="204" t="s">
        <v>159</v>
      </c>
      <c r="E23" s="49"/>
      <c r="F23" s="348"/>
    </row>
    <row r="24" spans="1:6" ht="12.75" customHeight="1">
      <c r="A24" s="196" t="s">
        <v>30</v>
      </c>
      <c r="B24" s="214" t="s">
        <v>183</v>
      </c>
      <c r="C24" s="206">
        <f>+C25+C26+C27+C28+C29</f>
        <v>0</v>
      </c>
      <c r="D24" s="215" t="s">
        <v>157</v>
      </c>
      <c r="E24" s="49"/>
      <c r="F24" s="348"/>
    </row>
    <row r="25" spans="1:6" ht="12.75" customHeight="1">
      <c r="A25" s="198" t="s">
        <v>31</v>
      </c>
      <c r="B25" s="213" t="s">
        <v>184</v>
      </c>
      <c r="C25" s="48"/>
      <c r="D25" s="215" t="s">
        <v>336</v>
      </c>
      <c r="E25" s="49"/>
      <c r="F25" s="348"/>
    </row>
    <row r="26" spans="1:6" ht="12.75" customHeight="1">
      <c r="A26" s="196" t="s">
        <v>32</v>
      </c>
      <c r="B26" s="213" t="s">
        <v>185</v>
      </c>
      <c r="C26" s="48"/>
      <c r="D26" s="210"/>
      <c r="E26" s="49"/>
      <c r="F26" s="348"/>
    </row>
    <row r="27" spans="1:6" ht="12.75" customHeight="1">
      <c r="A27" s="198" t="s">
        <v>33</v>
      </c>
      <c r="B27" s="212" t="s">
        <v>186</v>
      </c>
      <c r="C27" s="48"/>
      <c r="D27" s="89"/>
      <c r="E27" s="49"/>
      <c r="F27" s="348"/>
    </row>
    <row r="28" spans="1:6" ht="12.75" customHeight="1">
      <c r="A28" s="196" t="s">
        <v>34</v>
      </c>
      <c r="B28" s="216" t="s">
        <v>187</v>
      </c>
      <c r="C28" s="48"/>
      <c r="D28" s="37"/>
      <c r="E28" s="49"/>
      <c r="F28" s="348"/>
    </row>
    <row r="29" spans="1:6" ht="12.75" customHeight="1" thickBot="1">
      <c r="A29" s="198" t="s">
        <v>35</v>
      </c>
      <c r="B29" s="217" t="s">
        <v>188</v>
      </c>
      <c r="C29" s="48"/>
      <c r="D29" s="89"/>
      <c r="E29" s="49"/>
      <c r="F29" s="348"/>
    </row>
    <row r="30" spans="1:6" ht="21.75" customHeight="1" thickBot="1">
      <c r="A30" s="201" t="s">
        <v>36</v>
      </c>
      <c r="B30" s="92" t="s">
        <v>333</v>
      </c>
      <c r="C30" s="177">
        <f>+C18+C24</f>
        <v>0</v>
      </c>
      <c r="D30" s="92" t="s">
        <v>337</v>
      </c>
      <c r="E30" s="182">
        <f>SUM(E18:E29)</f>
        <v>0</v>
      </c>
      <c r="F30" s="348"/>
    </row>
    <row r="31" spans="1:6" ht="13.5" thickBot="1">
      <c r="A31" s="201" t="s">
        <v>37</v>
      </c>
      <c r="B31" s="207" t="s">
        <v>338</v>
      </c>
      <c r="C31" s="208">
        <f>+C17+C30</f>
        <v>0</v>
      </c>
      <c r="D31" s="207" t="s">
        <v>339</v>
      </c>
      <c r="E31" s="208">
        <f>+E17+E30</f>
        <v>0</v>
      </c>
      <c r="F31" s="348"/>
    </row>
    <row r="32" spans="1:6" ht="13.5" thickBot="1">
      <c r="A32" s="201" t="s">
        <v>38</v>
      </c>
      <c r="B32" s="207" t="s">
        <v>133</v>
      </c>
      <c r="C32" s="208"/>
      <c r="D32" s="207" t="s">
        <v>134</v>
      </c>
      <c r="E32" s="208" t="str">
        <f>IF(C17-E17&gt;0,C17-E17,"-")</f>
        <v>-</v>
      </c>
      <c r="F32" s="348"/>
    </row>
    <row r="33" spans="1:6" ht="13.5" thickBot="1">
      <c r="A33" s="201" t="s">
        <v>39</v>
      </c>
      <c r="B33" s="207" t="s">
        <v>176</v>
      </c>
      <c r="C33" s="208" t="str">
        <f>IF(C17+C30-E26&lt;0,E26-(C17+C30),"-")</f>
        <v>-</v>
      </c>
      <c r="D33" s="207" t="s">
        <v>177</v>
      </c>
      <c r="E33" s="208" t="str">
        <f>IF(C17+C30-E26&gt;0,C17+C30-E26,"-")</f>
        <v>-</v>
      </c>
      <c r="F33" s="34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9"/>
  <sheetViews>
    <sheetView view="pageLayout" workbookViewId="0" topLeftCell="A4">
      <selection activeCell="O27" sqref="O27"/>
    </sheetView>
  </sheetViews>
  <sheetFormatPr defaultColWidth="9.00390625" defaultRowHeight="12.75"/>
  <cols>
    <col min="1" max="1" width="4.875" style="66" customWidth="1"/>
    <col min="2" max="2" width="29.87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66" customWidth="1"/>
    <col min="16" max="16384" width="9.375" style="84" customWidth="1"/>
  </cols>
  <sheetData>
    <row r="1" spans="1:15" ht="31.5" customHeight="1">
      <c r="A1" s="364" t="s">
        <v>539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ht="16.5" thickBot="1">
      <c r="O2" s="3" t="s">
        <v>47</v>
      </c>
    </row>
    <row r="3" spans="1:15" s="66" customFormat="1" ht="25.5" customHeight="1" thickBot="1">
      <c r="A3" s="63" t="s">
        <v>10</v>
      </c>
      <c r="B3" s="64" t="s">
        <v>55</v>
      </c>
      <c r="C3" s="64" t="s">
        <v>60</v>
      </c>
      <c r="D3" s="64" t="s">
        <v>61</v>
      </c>
      <c r="E3" s="64" t="s">
        <v>62</v>
      </c>
      <c r="F3" s="64" t="s">
        <v>63</v>
      </c>
      <c r="G3" s="64" t="s">
        <v>64</v>
      </c>
      <c r="H3" s="64" t="s">
        <v>65</v>
      </c>
      <c r="I3" s="64" t="s">
        <v>66</v>
      </c>
      <c r="J3" s="64" t="s">
        <v>67</v>
      </c>
      <c r="K3" s="64" t="s">
        <v>68</v>
      </c>
      <c r="L3" s="64" t="s">
        <v>69</v>
      </c>
      <c r="M3" s="64" t="s">
        <v>70</v>
      </c>
      <c r="N3" s="64" t="s">
        <v>71</v>
      </c>
      <c r="O3" s="65" t="s">
        <v>45</v>
      </c>
    </row>
    <row r="4" spans="1:15" s="68" customFormat="1" ht="15" customHeight="1" thickBot="1">
      <c r="A4" s="67"/>
      <c r="B4" s="359" t="s">
        <v>50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1"/>
    </row>
    <row r="5" spans="1:15" s="68" customFormat="1" ht="15.75">
      <c r="A5" s="69" t="s">
        <v>12</v>
      </c>
      <c r="B5" s="311" t="s">
        <v>500</v>
      </c>
      <c r="C5" s="70">
        <v>7647</v>
      </c>
      <c r="D5" s="339">
        <v>0</v>
      </c>
      <c r="E5" s="339">
        <v>0</v>
      </c>
      <c r="F5" s="339">
        <v>0</v>
      </c>
      <c r="G5" s="339">
        <v>0</v>
      </c>
      <c r="H5" s="339">
        <v>0</v>
      </c>
      <c r="I5" s="339">
        <v>0</v>
      </c>
      <c r="J5" s="339">
        <v>0</v>
      </c>
      <c r="K5" s="339"/>
      <c r="L5" s="339">
        <v>0</v>
      </c>
      <c r="M5" s="339">
        <v>0</v>
      </c>
      <c r="N5" s="339">
        <v>0</v>
      </c>
      <c r="O5" s="340">
        <v>7647</v>
      </c>
    </row>
    <row r="6" spans="1:15" s="68" customFormat="1" ht="22.5">
      <c r="A6" s="72" t="s">
        <v>13</v>
      </c>
      <c r="B6" s="154" t="s">
        <v>319</v>
      </c>
      <c r="C6" s="73">
        <v>669</v>
      </c>
      <c r="D6" s="73">
        <v>1474</v>
      </c>
      <c r="E6" s="73">
        <v>1474</v>
      </c>
      <c r="F6" s="73">
        <v>1474</v>
      </c>
      <c r="G6" s="73">
        <v>1474</v>
      </c>
      <c r="H6" s="73">
        <v>1474</v>
      </c>
      <c r="I6" s="73">
        <v>1474</v>
      </c>
      <c r="J6" s="73">
        <v>1474</v>
      </c>
      <c r="K6" s="73">
        <v>1474</v>
      </c>
      <c r="L6" s="73">
        <v>1474</v>
      </c>
      <c r="M6" s="73">
        <v>1474</v>
      </c>
      <c r="N6" s="73">
        <v>1479</v>
      </c>
      <c r="O6" s="74">
        <v>16888</v>
      </c>
    </row>
    <row r="7" spans="1:15" s="75" customFormat="1" ht="22.5">
      <c r="A7" s="72" t="s">
        <v>14</v>
      </c>
      <c r="B7" s="154" t="s">
        <v>361</v>
      </c>
      <c r="C7" s="73">
        <v>295</v>
      </c>
      <c r="D7" s="73">
        <v>295</v>
      </c>
      <c r="E7" s="73">
        <v>295</v>
      </c>
      <c r="F7" s="73">
        <v>295</v>
      </c>
      <c r="G7" s="73">
        <v>295</v>
      </c>
      <c r="H7" s="73">
        <v>295</v>
      </c>
      <c r="I7" s="73">
        <v>295</v>
      </c>
      <c r="J7" s="73">
        <v>295</v>
      </c>
      <c r="K7" s="73">
        <v>295</v>
      </c>
      <c r="L7" s="73">
        <v>295</v>
      </c>
      <c r="M7" s="73">
        <v>295</v>
      </c>
      <c r="N7" s="73">
        <v>292</v>
      </c>
      <c r="O7" s="74">
        <v>3537</v>
      </c>
    </row>
    <row r="8" spans="1:15" s="75" customFormat="1" ht="27" customHeight="1">
      <c r="A8" s="72" t="s">
        <v>15</v>
      </c>
      <c r="B8" s="153" t="s">
        <v>362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1:15" s="75" customFormat="1" ht="13.5" customHeight="1">
      <c r="A9" s="72" t="s">
        <v>16</v>
      </c>
      <c r="B9" s="152" t="s">
        <v>138</v>
      </c>
      <c r="C9" s="73"/>
      <c r="D9" s="73"/>
      <c r="E9" s="73">
        <v>3025</v>
      </c>
      <c r="F9" s="73"/>
      <c r="G9" s="73"/>
      <c r="H9" s="73"/>
      <c r="I9" s="73"/>
      <c r="J9" s="73"/>
      <c r="K9" s="73">
        <v>3025</v>
      </c>
      <c r="L9" s="73"/>
      <c r="M9" s="73"/>
      <c r="N9" s="73"/>
      <c r="O9" s="74">
        <v>6050</v>
      </c>
    </row>
    <row r="10" spans="1:15" s="75" customFormat="1" ht="13.5" customHeight="1">
      <c r="A10" s="72" t="s">
        <v>17</v>
      </c>
      <c r="B10" s="152" t="s">
        <v>363</v>
      </c>
      <c r="C10" s="73">
        <v>80</v>
      </c>
      <c r="D10" s="73">
        <v>80</v>
      </c>
      <c r="E10" s="73">
        <v>80</v>
      </c>
      <c r="F10" s="73">
        <v>80</v>
      </c>
      <c r="G10" s="73">
        <v>80</v>
      </c>
      <c r="H10" s="73">
        <v>80</v>
      </c>
      <c r="I10" s="73">
        <v>80</v>
      </c>
      <c r="J10" s="73">
        <v>80</v>
      </c>
      <c r="K10" s="73">
        <v>80</v>
      </c>
      <c r="L10" s="73">
        <v>80</v>
      </c>
      <c r="M10" s="73">
        <v>80</v>
      </c>
      <c r="N10" s="73">
        <v>88</v>
      </c>
      <c r="O10" s="74">
        <v>968</v>
      </c>
    </row>
    <row r="11" spans="1:15" s="75" customFormat="1" ht="13.5" customHeight="1">
      <c r="A11" s="72" t="s">
        <v>18</v>
      </c>
      <c r="B11" s="152" t="s">
        <v>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</row>
    <row r="12" spans="1:15" s="75" customFormat="1" ht="15.75">
      <c r="A12" s="72" t="s">
        <v>19</v>
      </c>
      <c r="B12" s="152" t="s">
        <v>321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5" s="75" customFormat="1" ht="27" customHeight="1">
      <c r="A13" s="72" t="s">
        <v>20</v>
      </c>
      <c r="B13" s="154" t="s">
        <v>351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</row>
    <row r="14" spans="1:15" s="75" customFormat="1" ht="13.5" customHeight="1" thickBot="1">
      <c r="A14" s="72" t="s">
        <v>21</v>
      </c>
      <c r="B14" s="152" t="s">
        <v>5</v>
      </c>
      <c r="C14" s="73">
        <v>-1177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>
        <v>-1177</v>
      </c>
    </row>
    <row r="15" spans="1:15" s="68" customFormat="1" ht="15.75" customHeight="1" thickBot="1">
      <c r="A15" s="67" t="s">
        <v>22</v>
      </c>
      <c r="B15" s="34" t="s">
        <v>94</v>
      </c>
      <c r="C15" s="78">
        <v>7514</v>
      </c>
      <c r="D15" s="78">
        <v>1849</v>
      </c>
      <c r="E15" s="78">
        <v>4874</v>
      </c>
      <c r="F15" s="78">
        <v>1849</v>
      </c>
      <c r="G15" s="78">
        <v>1849</v>
      </c>
      <c r="H15" s="78">
        <v>1849</v>
      </c>
      <c r="I15" s="78">
        <v>1849</v>
      </c>
      <c r="J15" s="78">
        <v>1849</v>
      </c>
      <c r="K15" s="78">
        <v>4874</v>
      </c>
      <c r="L15" s="78">
        <v>1849</v>
      </c>
      <c r="M15" s="78">
        <v>1849</v>
      </c>
      <c r="N15" s="78">
        <v>1859</v>
      </c>
      <c r="O15" s="79">
        <v>33913</v>
      </c>
    </row>
    <row r="16" spans="1:15" s="68" customFormat="1" ht="15" customHeight="1" thickBot="1">
      <c r="A16" s="67"/>
      <c r="B16" s="359" t="s">
        <v>51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1"/>
    </row>
    <row r="17" spans="1:15" s="75" customFormat="1" ht="13.5" customHeight="1">
      <c r="A17" s="80" t="s">
        <v>23</v>
      </c>
      <c r="B17" s="155" t="s">
        <v>56</v>
      </c>
      <c r="C17" s="76">
        <v>717</v>
      </c>
      <c r="D17" s="76">
        <v>717</v>
      </c>
      <c r="E17" s="76">
        <v>717</v>
      </c>
      <c r="F17" s="76">
        <v>717</v>
      </c>
      <c r="G17" s="76">
        <v>717</v>
      </c>
      <c r="H17" s="76">
        <v>717</v>
      </c>
      <c r="I17" s="76">
        <v>717</v>
      </c>
      <c r="J17" s="76">
        <v>717</v>
      </c>
      <c r="K17" s="76">
        <v>717</v>
      </c>
      <c r="L17" s="76">
        <v>717</v>
      </c>
      <c r="M17" s="76">
        <v>717</v>
      </c>
      <c r="N17" s="76">
        <v>723</v>
      </c>
      <c r="O17" s="77">
        <v>8610</v>
      </c>
    </row>
    <row r="18" spans="1:15" s="75" customFormat="1" ht="27" customHeight="1">
      <c r="A18" s="72" t="s">
        <v>24</v>
      </c>
      <c r="B18" s="154" t="s">
        <v>147</v>
      </c>
      <c r="C18" s="73">
        <v>150</v>
      </c>
      <c r="D18" s="73">
        <v>150</v>
      </c>
      <c r="E18" s="73">
        <v>150</v>
      </c>
      <c r="F18" s="73">
        <v>150</v>
      </c>
      <c r="G18" s="73">
        <v>150</v>
      </c>
      <c r="H18" s="73">
        <v>150</v>
      </c>
      <c r="I18" s="73">
        <v>150</v>
      </c>
      <c r="J18" s="73">
        <v>150</v>
      </c>
      <c r="K18" s="73">
        <v>150</v>
      </c>
      <c r="L18" s="73">
        <v>150</v>
      </c>
      <c r="M18" s="73">
        <v>150</v>
      </c>
      <c r="N18" s="73">
        <v>153</v>
      </c>
      <c r="O18" s="74">
        <v>1803</v>
      </c>
    </row>
    <row r="19" spans="1:15" s="75" customFormat="1" ht="13.5" customHeight="1">
      <c r="A19" s="72" t="s">
        <v>25</v>
      </c>
      <c r="B19" s="152" t="s">
        <v>501</v>
      </c>
      <c r="C19" s="73">
        <v>1125</v>
      </c>
      <c r="D19" s="73">
        <v>1125</v>
      </c>
      <c r="E19" s="73">
        <v>1125</v>
      </c>
      <c r="F19" s="73">
        <v>1125</v>
      </c>
      <c r="G19" s="73">
        <v>1125</v>
      </c>
      <c r="H19" s="73">
        <v>1125</v>
      </c>
      <c r="I19" s="73">
        <v>1125</v>
      </c>
      <c r="J19" s="73">
        <v>1125</v>
      </c>
      <c r="K19" s="73">
        <v>1125</v>
      </c>
      <c r="L19" s="73">
        <v>1125</v>
      </c>
      <c r="M19" s="73">
        <v>1125</v>
      </c>
      <c r="N19" s="73">
        <v>1128</v>
      </c>
      <c r="O19" s="74">
        <v>13503</v>
      </c>
    </row>
    <row r="20" spans="1:15" s="75" customFormat="1" ht="13.5" customHeight="1">
      <c r="A20" s="72" t="s">
        <v>26</v>
      </c>
      <c r="B20" s="152" t="s">
        <v>502</v>
      </c>
      <c r="C20" s="73">
        <v>287</v>
      </c>
      <c r="D20" s="73">
        <v>287</v>
      </c>
      <c r="E20" s="73">
        <v>287</v>
      </c>
      <c r="F20" s="73">
        <v>287</v>
      </c>
      <c r="G20" s="73">
        <v>287</v>
      </c>
      <c r="H20" s="73">
        <v>287</v>
      </c>
      <c r="I20" s="73">
        <v>287</v>
      </c>
      <c r="J20" s="73">
        <v>287</v>
      </c>
      <c r="K20" s="73">
        <v>288</v>
      </c>
      <c r="L20" s="73">
        <v>288</v>
      </c>
      <c r="M20" s="73">
        <v>288</v>
      </c>
      <c r="N20" s="73">
        <v>291</v>
      </c>
      <c r="O20" s="74">
        <v>3451</v>
      </c>
    </row>
    <row r="21" spans="1:15" s="75" customFormat="1" ht="13.5" customHeight="1">
      <c r="A21" s="72" t="s">
        <v>27</v>
      </c>
      <c r="B21" s="152" t="s">
        <v>149</v>
      </c>
      <c r="C21" s="73"/>
      <c r="D21" s="73"/>
      <c r="E21" s="73">
        <v>303</v>
      </c>
      <c r="F21" s="73"/>
      <c r="G21" s="73"/>
      <c r="H21" s="73"/>
      <c r="I21" s="73"/>
      <c r="J21" s="73"/>
      <c r="K21" s="73">
        <v>304</v>
      </c>
      <c r="L21" s="73"/>
      <c r="M21" s="73"/>
      <c r="N21" s="73"/>
      <c r="O21" s="74">
        <v>607</v>
      </c>
    </row>
    <row r="22" spans="1:15" s="75" customFormat="1" ht="13.5" customHeight="1">
      <c r="A22" s="72" t="s">
        <v>28</v>
      </c>
      <c r="B22" s="152" t="s">
        <v>168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75" customFormat="1" ht="27" customHeight="1">
      <c r="A23" s="72" t="s">
        <v>29</v>
      </c>
      <c r="B23" s="154" t="s">
        <v>151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</row>
    <row r="24" spans="1:15" s="75" customFormat="1" ht="13.5" customHeight="1">
      <c r="A24" s="72" t="s">
        <v>30</v>
      </c>
      <c r="B24" s="152" t="s">
        <v>538</v>
      </c>
      <c r="C24" s="73"/>
      <c r="D24" s="73"/>
      <c r="E24" s="73">
        <v>2980</v>
      </c>
      <c r="F24" s="73"/>
      <c r="G24" s="73"/>
      <c r="H24" s="73"/>
      <c r="I24" s="73"/>
      <c r="J24" s="73"/>
      <c r="K24" s="73">
        <v>2290</v>
      </c>
      <c r="L24" s="73"/>
      <c r="M24" s="73"/>
      <c r="N24" s="73"/>
      <c r="O24" s="74">
        <v>5270</v>
      </c>
    </row>
    <row r="25" spans="1:15" s="75" customFormat="1" ht="13.5" customHeight="1" thickBot="1">
      <c r="A25" s="72" t="s">
        <v>31</v>
      </c>
      <c r="B25" s="152" t="s">
        <v>7</v>
      </c>
      <c r="C25" s="73">
        <v>669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>
        <v>669</v>
      </c>
    </row>
    <row r="26" spans="1:15" s="68" customFormat="1" ht="15.75" customHeight="1" thickBot="1">
      <c r="A26" s="81" t="s">
        <v>32</v>
      </c>
      <c r="B26" s="34" t="s">
        <v>95</v>
      </c>
      <c r="C26" s="78">
        <v>2948</v>
      </c>
      <c r="D26" s="78">
        <v>2279</v>
      </c>
      <c r="E26" s="78">
        <v>5562</v>
      </c>
      <c r="F26" s="78">
        <v>2279</v>
      </c>
      <c r="G26" s="78">
        <v>2279</v>
      </c>
      <c r="H26" s="78">
        <v>2279</v>
      </c>
      <c r="I26" s="78">
        <v>2279</v>
      </c>
      <c r="J26" s="78">
        <v>2279</v>
      </c>
      <c r="K26" s="78">
        <v>4874</v>
      </c>
      <c r="L26" s="78">
        <v>2280</v>
      </c>
      <c r="M26" s="78">
        <v>2280</v>
      </c>
      <c r="N26" s="78">
        <v>2295</v>
      </c>
      <c r="O26" s="79">
        <v>33913</v>
      </c>
    </row>
    <row r="27" spans="1:15" ht="16.5" thickBot="1">
      <c r="A27" s="81" t="s">
        <v>33</v>
      </c>
      <c r="B27" s="156" t="s">
        <v>503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341"/>
    </row>
    <row r="28" ht="15.75">
      <c r="A28" s="85"/>
    </row>
    <row r="29" spans="2:4" ht="15.75">
      <c r="B29" s="86"/>
      <c r="C29" s="87"/>
      <c r="D29" s="87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 melléklet az 1/2016.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C139" sqref="C139"/>
    </sheetView>
  </sheetViews>
  <sheetFormatPr defaultColWidth="9.00390625" defaultRowHeight="12.75"/>
  <cols>
    <col min="1" max="1" width="19.50390625" style="247" customWidth="1"/>
    <col min="2" max="2" width="72.00390625" style="248" customWidth="1"/>
    <col min="3" max="3" width="25.00390625" style="249" customWidth="1"/>
    <col min="4" max="16384" width="9.375" style="2" customWidth="1"/>
  </cols>
  <sheetData>
    <row r="1" spans="1:3" s="1" customFormat="1" ht="16.5" customHeight="1" thickBot="1">
      <c r="A1" s="123"/>
      <c r="B1" s="125"/>
      <c r="C1" s="148" t="s">
        <v>505</v>
      </c>
    </row>
    <row r="2" spans="1:3" s="58" customFormat="1" ht="21" customHeight="1">
      <c r="A2" s="254" t="s">
        <v>55</v>
      </c>
      <c r="B2" s="219" t="s">
        <v>165</v>
      </c>
      <c r="C2" s="221" t="s">
        <v>46</v>
      </c>
    </row>
    <row r="3" spans="1:3" s="58" customFormat="1" ht="16.5" thickBot="1">
      <c r="A3" s="126" t="s">
        <v>161</v>
      </c>
      <c r="B3" s="220" t="s">
        <v>474</v>
      </c>
      <c r="C3" s="321" t="s">
        <v>46</v>
      </c>
    </row>
    <row r="4" spans="1:3" s="59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222" t="s">
        <v>49</v>
      </c>
    </row>
    <row r="6" spans="1:3" s="41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41" customFormat="1" ht="15.75" customHeight="1" thickBot="1">
      <c r="A7" s="131"/>
      <c r="B7" s="132" t="s">
        <v>50</v>
      </c>
      <c r="C7" s="223"/>
    </row>
    <row r="8" spans="1:3" s="41" customFormat="1" ht="12" customHeight="1" thickBot="1">
      <c r="A8" s="29" t="s">
        <v>12</v>
      </c>
      <c r="B8" s="20" t="s">
        <v>190</v>
      </c>
      <c r="C8" s="162">
        <f>+C9+C10+C11+C12+C13+C14</f>
        <v>16888</v>
      </c>
    </row>
    <row r="9" spans="1:3" s="60" customFormat="1" ht="12" customHeight="1">
      <c r="A9" s="283" t="s">
        <v>83</v>
      </c>
      <c r="B9" s="264" t="s">
        <v>191</v>
      </c>
      <c r="C9" s="165">
        <v>9683</v>
      </c>
    </row>
    <row r="10" spans="1:3" s="61" customFormat="1" ht="12" customHeight="1">
      <c r="A10" s="284" t="s">
        <v>84</v>
      </c>
      <c r="B10" s="265" t="s">
        <v>192</v>
      </c>
      <c r="C10" s="164"/>
    </row>
    <row r="11" spans="1:3" s="61" customFormat="1" ht="12" customHeight="1">
      <c r="A11" s="284" t="s">
        <v>85</v>
      </c>
      <c r="B11" s="265" t="s">
        <v>193</v>
      </c>
      <c r="C11" s="164">
        <v>6005</v>
      </c>
    </row>
    <row r="12" spans="1:3" s="61" customFormat="1" ht="12" customHeight="1">
      <c r="A12" s="284" t="s">
        <v>86</v>
      </c>
      <c r="B12" s="265" t="s">
        <v>194</v>
      </c>
      <c r="C12" s="164">
        <v>1200</v>
      </c>
    </row>
    <row r="13" spans="1:3" s="61" customFormat="1" ht="12" customHeight="1">
      <c r="A13" s="284" t="s">
        <v>117</v>
      </c>
      <c r="B13" s="265" t="s">
        <v>434</v>
      </c>
      <c r="C13" s="164"/>
    </row>
    <row r="14" spans="1:3" s="60" customFormat="1" ht="12" customHeight="1" thickBot="1">
      <c r="A14" s="285" t="s">
        <v>87</v>
      </c>
      <c r="B14" s="266" t="s">
        <v>372</v>
      </c>
      <c r="C14" s="164"/>
    </row>
    <row r="15" spans="1:3" s="60" customFormat="1" ht="12" customHeight="1" thickBot="1">
      <c r="A15" s="29" t="s">
        <v>13</v>
      </c>
      <c r="B15" s="157" t="s">
        <v>195</v>
      </c>
      <c r="C15" s="162">
        <f>+C16+C17+C18+C19+C20</f>
        <v>0</v>
      </c>
    </row>
    <row r="16" spans="1:3" s="60" customFormat="1" ht="12" customHeight="1">
      <c r="A16" s="283" t="s">
        <v>89</v>
      </c>
      <c r="B16" s="264" t="s">
        <v>196</v>
      </c>
      <c r="C16" s="165"/>
    </row>
    <row r="17" spans="1:3" s="60" customFormat="1" ht="12" customHeight="1">
      <c r="A17" s="284" t="s">
        <v>90</v>
      </c>
      <c r="B17" s="265" t="s">
        <v>197</v>
      </c>
      <c r="C17" s="164"/>
    </row>
    <row r="18" spans="1:3" s="60" customFormat="1" ht="12" customHeight="1">
      <c r="A18" s="284" t="s">
        <v>91</v>
      </c>
      <c r="B18" s="265" t="s">
        <v>364</v>
      </c>
      <c r="C18" s="164"/>
    </row>
    <row r="19" spans="1:3" s="60" customFormat="1" ht="12" customHeight="1">
      <c r="A19" s="284" t="s">
        <v>92</v>
      </c>
      <c r="B19" s="265" t="s">
        <v>365</v>
      </c>
      <c r="C19" s="164"/>
    </row>
    <row r="20" spans="1:3" s="60" customFormat="1" ht="12" customHeight="1">
      <c r="A20" s="284" t="s">
        <v>93</v>
      </c>
      <c r="B20" s="265" t="s">
        <v>198</v>
      </c>
      <c r="C20" s="164"/>
    </row>
    <row r="21" spans="1:3" s="61" customFormat="1" ht="12" customHeight="1" thickBot="1">
      <c r="A21" s="285" t="s">
        <v>102</v>
      </c>
      <c r="B21" s="266" t="s">
        <v>199</v>
      </c>
      <c r="C21" s="166"/>
    </row>
    <row r="22" spans="1:3" s="61" customFormat="1" ht="12" customHeight="1" thickBot="1">
      <c r="A22" s="29" t="s">
        <v>14</v>
      </c>
      <c r="B22" s="20" t="s">
        <v>200</v>
      </c>
      <c r="C22" s="162">
        <f>+C23+C24+C25+C26+C27</f>
        <v>0</v>
      </c>
    </row>
    <row r="23" spans="1:3" s="61" customFormat="1" ht="12" customHeight="1">
      <c r="A23" s="283" t="s">
        <v>72</v>
      </c>
      <c r="B23" s="264" t="s">
        <v>201</v>
      </c>
      <c r="C23" s="165"/>
    </row>
    <row r="24" spans="1:3" s="60" customFormat="1" ht="12" customHeight="1">
      <c r="A24" s="284" t="s">
        <v>73</v>
      </c>
      <c r="B24" s="265" t="s">
        <v>202</v>
      </c>
      <c r="C24" s="164"/>
    </row>
    <row r="25" spans="1:3" s="61" customFormat="1" ht="12" customHeight="1">
      <c r="A25" s="284" t="s">
        <v>74</v>
      </c>
      <c r="B25" s="265" t="s">
        <v>366</v>
      </c>
      <c r="C25" s="164"/>
    </row>
    <row r="26" spans="1:3" s="61" customFormat="1" ht="12" customHeight="1">
      <c r="A26" s="284" t="s">
        <v>75</v>
      </c>
      <c r="B26" s="265" t="s">
        <v>367</v>
      </c>
      <c r="C26" s="164"/>
    </row>
    <row r="27" spans="1:3" s="61" customFormat="1" ht="12" customHeight="1">
      <c r="A27" s="284" t="s">
        <v>135</v>
      </c>
      <c r="B27" s="265" t="s">
        <v>203</v>
      </c>
      <c r="C27" s="164"/>
    </row>
    <row r="28" spans="1:3" s="61" customFormat="1" ht="12" customHeight="1" thickBot="1">
      <c r="A28" s="285" t="s">
        <v>136</v>
      </c>
      <c r="B28" s="266" t="s">
        <v>204</v>
      </c>
      <c r="C28" s="166"/>
    </row>
    <row r="29" spans="1:3" s="61" customFormat="1" ht="12" customHeight="1" thickBot="1">
      <c r="A29" s="29" t="s">
        <v>137</v>
      </c>
      <c r="B29" s="20" t="s">
        <v>205</v>
      </c>
      <c r="C29" s="168">
        <f>+C30+C34+C35+C36</f>
        <v>0</v>
      </c>
    </row>
    <row r="30" spans="1:3" s="61" customFormat="1" ht="12" customHeight="1">
      <c r="A30" s="283" t="s">
        <v>206</v>
      </c>
      <c r="B30" s="264" t="s">
        <v>435</v>
      </c>
      <c r="C30" s="259">
        <f>+C31+C32+C33</f>
        <v>0</v>
      </c>
    </row>
    <row r="31" spans="1:3" s="61" customFormat="1" ht="12" customHeight="1">
      <c r="A31" s="284" t="s">
        <v>207</v>
      </c>
      <c r="B31" s="265" t="s">
        <v>212</v>
      </c>
      <c r="C31" s="164"/>
    </row>
    <row r="32" spans="1:3" s="61" customFormat="1" ht="12" customHeight="1">
      <c r="A32" s="284" t="s">
        <v>208</v>
      </c>
      <c r="B32" s="265" t="s">
        <v>213</v>
      </c>
      <c r="C32" s="164"/>
    </row>
    <row r="33" spans="1:3" s="61" customFormat="1" ht="12" customHeight="1">
      <c r="A33" s="284" t="s">
        <v>376</v>
      </c>
      <c r="B33" s="312" t="s">
        <v>377</v>
      </c>
      <c r="C33" s="164"/>
    </row>
    <row r="34" spans="1:3" s="61" customFormat="1" ht="12" customHeight="1">
      <c r="A34" s="284" t="s">
        <v>209</v>
      </c>
      <c r="B34" s="265" t="s">
        <v>214</v>
      </c>
      <c r="C34" s="164"/>
    </row>
    <row r="35" spans="1:3" s="61" customFormat="1" ht="12" customHeight="1">
      <c r="A35" s="284" t="s">
        <v>210</v>
      </c>
      <c r="B35" s="265" t="s">
        <v>215</v>
      </c>
      <c r="C35" s="164"/>
    </row>
    <row r="36" spans="1:3" s="61" customFormat="1" ht="12" customHeight="1" thickBot="1">
      <c r="A36" s="285" t="s">
        <v>211</v>
      </c>
      <c r="B36" s="266" t="s">
        <v>216</v>
      </c>
      <c r="C36" s="166"/>
    </row>
    <row r="37" spans="1:3" s="61" customFormat="1" ht="12" customHeight="1" thickBot="1">
      <c r="A37" s="29" t="s">
        <v>16</v>
      </c>
      <c r="B37" s="20" t="s">
        <v>373</v>
      </c>
      <c r="C37" s="162">
        <f>SUM(C38:C48)</f>
        <v>0</v>
      </c>
    </row>
    <row r="38" spans="1:3" s="61" customFormat="1" ht="12" customHeight="1">
      <c r="A38" s="283" t="s">
        <v>76</v>
      </c>
      <c r="B38" s="264" t="s">
        <v>219</v>
      </c>
      <c r="C38" s="165"/>
    </row>
    <row r="39" spans="1:3" s="61" customFormat="1" ht="12" customHeight="1">
      <c r="A39" s="284" t="s">
        <v>77</v>
      </c>
      <c r="B39" s="265" t="s">
        <v>220</v>
      </c>
      <c r="C39" s="164"/>
    </row>
    <row r="40" spans="1:3" s="61" customFormat="1" ht="12" customHeight="1">
      <c r="A40" s="284" t="s">
        <v>78</v>
      </c>
      <c r="B40" s="265" t="s">
        <v>221</v>
      </c>
      <c r="C40" s="164"/>
    </row>
    <row r="41" spans="1:3" s="61" customFormat="1" ht="12" customHeight="1">
      <c r="A41" s="284" t="s">
        <v>139</v>
      </c>
      <c r="B41" s="265" t="s">
        <v>222</v>
      </c>
      <c r="C41" s="164"/>
    </row>
    <row r="42" spans="1:3" s="61" customFormat="1" ht="12" customHeight="1">
      <c r="A42" s="284" t="s">
        <v>140</v>
      </c>
      <c r="B42" s="265" t="s">
        <v>223</v>
      </c>
      <c r="C42" s="164"/>
    </row>
    <row r="43" spans="1:3" s="61" customFormat="1" ht="12" customHeight="1">
      <c r="A43" s="284" t="s">
        <v>141</v>
      </c>
      <c r="B43" s="265" t="s">
        <v>224</v>
      </c>
      <c r="C43" s="164"/>
    </row>
    <row r="44" spans="1:3" s="61" customFormat="1" ht="12" customHeight="1">
      <c r="A44" s="284" t="s">
        <v>142</v>
      </c>
      <c r="B44" s="265" t="s">
        <v>225</v>
      </c>
      <c r="C44" s="164"/>
    </row>
    <row r="45" spans="1:3" s="61" customFormat="1" ht="12" customHeight="1">
      <c r="A45" s="284" t="s">
        <v>143</v>
      </c>
      <c r="B45" s="265" t="s">
        <v>226</v>
      </c>
      <c r="C45" s="164"/>
    </row>
    <row r="46" spans="1:3" s="61" customFormat="1" ht="12" customHeight="1">
      <c r="A46" s="284" t="s">
        <v>217</v>
      </c>
      <c r="B46" s="265" t="s">
        <v>227</v>
      </c>
      <c r="C46" s="167"/>
    </row>
    <row r="47" spans="1:3" s="61" customFormat="1" ht="12" customHeight="1">
      <c r="A47" s="285" t="s">
        <v>218</v>
      </c>
      <c r="B47" s="266" t="s">
        <v>375</v>
      </c>
      <c r="C47" s="253"/>
    </row>
    <row r="48" spans="1:3" s="61" customFormat="1" ht="12" customHeight="1" thickBot="1">
      <c r="A48" s="285" t="s">
        <v>374</v>
      </c>
      <c r="B48" s="266" t="s">
        <v>228</v>
      </c>
      <c r="C48" s="253"/>
    </row>
    <row r="49" spans="1:3" s="61" customFormat="1" ht="12" customHeight="1" thickBot="1">
      <c r="A49" s="29" t="s">
        <v>17</v>
      </c>
      <c r="B49" s="20" t="s">
        <v>229</v>
      </c>
      <c r="C49" s="162">
        <f>SUM(C50:C54)</f>
        <v>0</v>
      </c>
    </row>
    <row r="50" spans="1:3" s="61" customFormat="1" ht="12" customHeight="1">
      <c r="A50" s="283" t="s">
        <v>79</v>
      </c>
      <c r="B50" s="264" t="s">
        <v>233</v>
      </c>
      <c r="C50" s="307"/>
    </row>
    <row r="51" spans="1:3" s="61" customFormat="1" ht="12" customHeight="1">
      <c r="A51" s="284" t="s">
        <v>80</v>
      </c>
      <c r="B51" s="265" t="s">
        <v>234</v>
      </c>
      <c r="C51" s="167"/>
    </row>
    <row r="52" spans="1:3" s="61" customFormat="1" ht="12" customHeight="1">
      <c r="A52" s="284" t="s">
        <v>230</v>
      </c>
      <c r="B52" s="265" t="s">
        <v>235</v>
      </c>
      <c r="C52" s="167"/>
    </row>
    <row r="53" spans="1:3" s="61" customFormat="1" ht="12" customHeight="1">
      <c r="A53" s="284" t="s">
        <v>231</v>
      </c>
      <c r="B53" s="265" t="s">
        <v>236</v>
      </c>
      <c r="C53" s="167"/>
    </row>
    <row r="54" spans="1:3" s="61" customFormat="1" ht="12" customHeight="1" thickBot="1">
      <c r="A54" s="285" t="s">
        <v>232</v>
      </c>
      <c r="B54" s="266" t="s">
        <v>237</v>
      </c>
      <c r="C54" s="253"/>
    </row>
    <row r="55" spans="1:3" s="61" customFormat="1" ht="12" customHeight="1" thickBot="1">
      <c r="A55" s="29" t="s">
        <v>144</v>
      </c>
      <c r="B55" s="20" t="s">
        <v>238</v>
      </c>
      <c r="C55" s="162">
        <f>SUM(C56:C58)</f>
        <v>0</v>
      </c>
    </row>
    <row r="56" spans="1:3" s="61" customFormat="1" ht="12" customHeight="1">
      <c r="A56" s="283" t="s">
        <v>81</v>
      </c>
      <c r="B56" s="264" t="s">
        <v>239</v>
      </c>
      <c r="C56" s="165"/>
    </row>
    <row r="57" spans="1:3" s="61" customFormat="1" ht="12" customHeight="1">
      <c r="A57" s="284" t="s">
        <v>82</v>
      </c>
      <c r="B57" s="265" t="s">
        <v>368</v>
      </c>
      <c r="C57" s="164"/>
    </row>
    <row r="58" spans="1:3" s="61" customFormat="1" ht="12" customHeight="1">
      <c r="A58" s="284" t="s">
        <v>242</v>
      </c>
      <c r="B58" s="265" t="s">
        <v>240</v>
      </c>
      <c r="C58" s="164"/>
    </row>
    <row r="59" spans="1:3" s="61" customFormat="1" ht="12" customHeight="1" thickBot="1">
      <c r="A59" s="285" t="s">
        <v>243</v>
      </c>
      <c r="B59" s="266" t="s">
        <v>241</v>
      </c>
      <c r="C59" s="166"/>
    </row>
    <row r="60" spans="1:3" s="61" customFormat="1" ht="12" customHeight="1" thickBot="1">
      <c r="A60" s="29" t="s">
        <v>19</v>
      </c>
      <c r="B60" s="157" t="s">
        <v>244</v>
      </c>
      <c r="C60" s="162">
        <f>SUM(C61:C63)</f>
        <v>0</v>
      </c>
    </row>
    <row r="61" spans="1:3" s="61" customFormat="1" ht="12" customHeight="1">
      <c r="A61" s="283" t="s">
        <v>145</v>
      </c>
      <c r="B61" s="264" t="s">
        <v>246</v>
      </c>
      <c r="C61" s="167"/>
    </row>
    <row r="62" spans="1:3" s="61" customFormat="1" ht="12" customHeight="1">
      <c r="A62" s="284" t="s">
        <v>146</v>
      </c>
      <c r="B62" s="265" t="s">
        <v>369</v>
      </c>
      <c r="C62" s="167"/>
    </row>
    <row r="63" spans="1:3" s="61" customFormat="1" ht="12" customHeight="1">
      <c r="A63" s="284" t="s">
        <v>170</v>
      </c>
      <c r="B63" s="265" t="s">
        <v>247</v>
      </c>
      <c r="C63" s="167"/>
    </row>
    <row r="64" spans="1:3" s="61" customFormat="1" ht="12" customHeight="1" thickBot="1">
      <c r="A64" s="285" t="s">
        <v>245</v>
      </c>
      <c r="B64" s="266" t="s">
        <v>248</v>
      </c>
      <c r="C64" s="167"/>
    </row>
    <row r="65" spans="1:3" s="61" customFormat="1" ht="12" customHeight="1" thickBot="1">
      <c r="A65" s="29" t="s">
        <v>20</v>
      </c>
      <c r="B65" s="20" t="s">
        <v>249</v>
      </c>
      <c r="C65" s="168">
        <f>+C8+C15+C22+C29+C37+C49+C55+C60</f>
        <v>16888</v>
      </c>
    </row>
    <row r="66" spans="1:3" s="61" customFormat="1" ht="12" customHeight="1" thickBot="1">
      <c r="A66" s="286" t="s">
        <v>340</v>
      </c>
      <c r="B66" s="157" t="s">
        <v>251</v>
      </c>
      <c r="C66" s="162">
        <f>SUM(C67:C69)</f>
        <v>0</v>
      </c>
    </row>
    <row r="67" spans="1:3" s="61" customFormat="1" ht="12" customHeight="1">
      <c r="A67" s="283" t="s">
        <v>282</v>
      </c>
      <c r="B67" s="264" t="s">
        <v>252</v>
      </c>
      <c r="C67" s="167"/>
    </row>
    <row r="68" spans="1:3" s="61" customFormat="1" ht="12" customHeight="1">
      <c r="A68" s="284" t="s">
        <v>291</v>
      </c>
      <c r="B68" s="265" t="s">
        <v>253</v>
      </c>
      <c r="C68" s="167"/>
    </row>
    <row r="69" spans="1:3" s="61" customFormat="1" ht="12" customHeight="1" thickBot="1">
      <c r="A69" s="285" t="s">
        <v>292</v>
      </c>
      <c r="B69" s="267" t="s">
        <v>254</v>
      </c>
      <c r="C69" s="167"/>
    </row>
    <row r="70" spans="1:3" s="61" customFormat="1" ht="12" customHeight="1" thickBot="1">
      <c r="A70" s="286" t="s">
        <v>255</v>
      </c>
      <c r="B70" s="157" t="s">
        <v>256</v>
      </c>
      <c r="C70" s="162">
        <f>SUM(C71:C74)</f>
        <v>0</v>
      </c>
    </row>
    <row r="71" spans="1:3" s="61" customFormat="1" ht="12" customHeight="1">
      <c r="A71" s="283" t="s">
        <v>118</v>
      </c>
      <c r="B71" s="264" t="s">
        <v>257</v>
      </c>
      <c r="C71" s="167"/>
    </row>
    <row r="72" spans="1:3" s="61" customFormat="1" ht="12" customHeight="1">
      <c r="A72" s="284" t="s">
        <v>119</v>
      </c>
      <c r="B72" s="265" t="s">
        <v>258</v>
      </c>
      <c r="C72" s="167"/>
    </row>
    <row r="73" spans="1:3" s="61" customFormat="1" ht="12" customHeight="1">
      <c r="A73" s="284" t="s">
        <v>283</v>
      </c>
      <c r="B73" s="265" t="s">
        <v>259</v>
      </c>
      <c r="C73" s="167"/>
    </row>
    <row r="74" spans="1:3" s="61" customFormat="1" ht="12" customHeight="1" thickBot="1">
      <c r="A74" s="285" t="s">
        <v>284</v>
      </c>
      <c r="B74" s="266" t="s">
        <v>260</v>
      </c>
      <c r="C74" s="167"/>
    </row>
    <row r="75" spans="1:3" s="61" customFormat="1" ht="12" customHeight="1" thickBot="1">
      <c r="A75" s="286" t="s">
        <v>261</v>
      </c>
      <c r="B75" s="157" t="s">
        <v>262</v>
      </c>
      <c r="C75" s="162">
        <f>SUM(C76:C77)</f>
        <v>0</v>
      </c>
    </row>
    <row r="76" spans="1:3" s="61" customFormat="1" ht="12" customHeight="1">
      <c r="A76" s="283" t="s">
        <v>285</v>
      </c>
      <c r="B76" s="264" t="s">
        <v>263</v>
      </c>
      <c r="C76" s="167"/>
    </row>
    <row r="77" spans="1:3" s="61" customFormat="1" ht="12" customHeight="1" thickBot="1">
      <c r="A77" s="285" t="s">
        <v>286</v>
      </c>
      <c r="B77" s="266" t="s">
        <v>264</v>
      </c>
      <c r="C77" s="167"/>
    </row>
    <row r="78" spans="1:3" s="60" customFormat="1" ht="12" customHeight="1" thickBot="1">
      <c r="A78" s="286" t="s">
        <v>265</v>
      </c>
      <c r="B78" s="157" t="s">
        <v>266</v>
      </c>
      <c r="C78" s="162">
        <f>SUM(C79:C81)</f>
        <v>0</v>
      </c>
    </row>
    <row r="79" spans="1:3" s="61" customFormat="1" ht="12" customHeight="1">
      <c r="A79" s="283" t="s">
        <v>287</v>
      </c>
      <c r="B79" s="264" t="s">
        <v>267</v>
      </c>
      <c r="C79" s="167"/>
    </row>
    <row r="80" spans="1:3" s="61" customFormat="1" ht="12" customHeight="1">
      <c r="A80" s="284" t="s">
        <v>288</v>
      </c>
      <c r="B80" s="265" t="s">
        <v>268</v>
      </c>
      <c r="C80" s="167"/>
    </row>
    <row r="81" spans="1:3" s="61" customFormat="1" ht="12" customHeight="1" thickBot="1">
      <c r="A81" s="285" t="s">
        <v>289</v>
      </c>
      <c r="B81" s="266" t="s">
        <v>269</v>
      </c>
      <c r="C81" s="167"/>
    </row>
    <row r="82" spans="1:3" s="61" customFormat="1" ht="12" customHeight="1" thickBot="1">
      <c r="A82" s="286" t="s">
        <v>270</v>
      </c>
      <c r="B82" s="157" t="s">
        <v>290</v>
      </c>
      <c r="C82" s="162">
        <f>SUM(C83:C86)</f>
        <v>0</v>
      </c>
    </row>
    <row r="83" spans="1:3" s="61" customFormat="1" ht="12" customHeight="1">
      <c r="A83" s="287" t="s">
        <v>271</v>
      </c>
      <c r="B83" s="264" t="s">
        <v>272</v>
      </c>
      <c r="C83" s="167"/>
    </row>
    <row r="84" spans="1:3" s="61" customFormat="1" ht="12" customHeight="1">
      <c r="A84" s="288" t="s">
        <v>273</v>
      </c>
      <c r="B84" s="265" t="s">
        <v>274</v>
      </c>
      <c r="C84" s="167"/>
    </row>
    <row r="85" spans="1:3" s="61" customFormat="1" ht="12" customHeight="1">
      <c r="A85" s="288" t="s">
        <v>275</v>
      </c>
      <c r="B85" s="265" t="s">
        <v>276</v>
      </c>
      <c r="C85" s="167"/>
    </row>
    <row r="86" spans="1:3" s="60" customFormat="1" ht="12" customHeight="1" thickBot="1">
      <c r="A86" s="289" t="s">
        <v>277</v>
      </c>
      <c r="B86" s="266" t="s">
        <v>278</v>
      </c>
      <c r="C86" s="167"/>
    </row>
    <row r="87" spans="1:3" s="60" customFormat="1" ht="12" customHeight="1" thickBot="1">
      <c r="A87" s="286" t="s">
        <v>279</v>
      </c>
      <c r="B87" s="157" t="s">
        <v>417</v>
      </c>
      <c r="C87" s="308"/>
    </row>
    <row r="88" spans="1:3" s="60" customFormat="1" ht="12" customHeight="1" thickBot="1">
      <c r="A88" s="286" t="s">
        <v>436</v>
      </c>
      <c r="B88" s="157" t="s">
        <v>280</v>
      </c>
      <c r="C88" s="308"/>
    </row>
    <row r="89" spans="1:3" s="60" customFormat="1" ht="12" customHeight="1" thickBot="1">
      <c r="A89" s="286" t="s">
        <v>437</v>
      </c>
      <c r="B89" s="271" t="s">
        <v>420</v>
      </c>
      <c r="C89" s="168">
        <f>+C66+C70+C75+C78+C82+C88+C87</f>
        <v>0</v>
      </c>
    </row>
    <row r="90" spans="1:3" s="60" customFormat="1" ht="12" customHeight="1" thickBot="1">
      <c r="A90" s="290" t="s">
        <v>438</v>
      </c>
      <c r="B90" s="272" t="s">
        <v>439</v>
      </c>
      <c r="C90" s="168">
        <f>+C65+C89</f>
        <v>16888</v>
      </c>
    </row>
    <row r="91" spans="1:3" s="61" customFormat="1" ht="15" customHeight="1" thickBot="1">
      <c r="A91" s="137"/>
      <c r="B91" s="138"/>
      <c r="C91" s="228"/>
    </row>
    <row r="92" spans="1:3" s="41" customFormat="1" ht="16.5" customHeight="1" thickBot="1">
      <c r="A92" s="141"/>
      <c r="B92" s="142" t="s">
        <v>51</v>
      </c>
      <c r="C92" s="230"/>
    </row>
    <row r="93" spans="1:3" s="62" customFormat="1" ht="12" customHeight="1" thickBot="1">
      <c r="A93" s="256" t="s">
        <v>12</v>
      </c>
      <c r="B93" s="25" t="s">
        <v>443</v>
      </c>
      <c r="C93" s="161">
        <f>+C94+C95+C96+C97+C98+C111</f>
        <v>0</v>
      </c>
    </row>
    <row r="94" spans="1:3" ht="12" customHeight="1">
      <c r="A94" s="291" t="s">
        <v>83</v>
      </c>
      <c r="B94" s="9" t="s">
        <v>43</v>
      </c>
      <c r="C94" s="163"/>
    </row>
    <row r="95" spans="1:3" ht="12" customHeight="1">
      <c r="A95" s="284" t="s">
        <v>84</v>
      </c>
      <c r="B95" s="7" t="s">
        <v>147</v>
      </c>
      <c r="C95" s="164"/>
    </row>
    <row r="96" spans="1:3" ht="12" customHeight="1">
      <c r="A96" s="284" t="s">
        <v>85</v>
      </c>
      <c r="B96" s="7" t="s">
        <v>116</v>
      </c>
      <c r="C96" s="166"/>
    </row>
    <row r="97" spans="1:3" ht="12" customHeight="1">
      <c r="A97" s="284" t="s">
        <v>86</v>
      </c>
      <c r="B97" s="10" t="s">
        <v>148</v>
      </c>
      <c r="C97" s="166"/>
    </row>
    <row r="98" spans="1:3" ht="12" customHeight="1">
      <c r="A98" s="284" t="s">
        <v>97</v>
      </c>
      <c r="B98" s="18" t="s">
        <v>149</v>
      </c>
      <c r="C98" s="166"/>
    </row>
    <row r="99" spans="1:3" ht="12" customHeight="1">
      <c r="A99" s="284" t="s">
        <v>87</v>
      </c>
      <c r="B99" s="7" t="s">
        <v>440</v>
      </c>
      <c r="C99" s="166"/>
    </row>
    <row r="100" spans="1:3" ht="12" customHeight="1">
      <c r="A100" s="284" t="s">
        <v>88</v>
      </c>
      <c r="B100" s="99" t="s">
        <v>383</v>
      </c>
      <c r="C100" s="166"/>
    </row>
    <row r="101" spans="1:3" ht="12" customHeight="1">
      <c r="A101" s="284" t="s">
        <v>98</v>
      </c>
      <c r="B101" s="99" t="s">
        <v>382</v>
      </c>
      <c r="C101" s="166"/>
    </row>
    <row r="102" spans="1:3" ht="12" customHeight="1">
      <c r="A102" s="284" t="s">
        <v>99</v>
      </c>
      <c r="B102" s="99" t="s">
        <v>296</v>
      </c>
      <c r="C102" s="166"/>
    </row>
    <row r="103" spans="1:3" ht="12" customHeight="1">
      <c r="A103" s="284" t="s">
        <v>100</v>
      </c>
      <c r="B103" s="100" t="s">
        <v>297</v>
      </c>
      <c r="C103" s="166"/>
    </row>
    <row r="104" spans="1:3" ht="12" customHeight="1">
      <c r="A104" s="284" t="s">
        <v>101</v>
      </c>
      <c r="B104" s="100" t="s">
        <v>298</v>
      </c>
      <c r="C104" s="166"/>
    </row>
    <row r="105" spans="1:3" ht="12" customHeight="1">
      <c r="A105" s="284" t="s">
        <v>103</v>
      </c>
      <c r="B105" s="99" t="s">
        <v>299</v>
      </c>
      <c r="C105" s="166"/>
    </row>
    <row r="106" spans="1:3" ht="12" customHeight="1">
      <c r="A106" s="284" t="s">
        <v>150</v>
      </c>
      <c r="B106" s="99" t="s">
        <v>300</v>
      </c>
      <c r="C106" s="166"/>
    </row>
    <row r="107" spans="1:3" ht="12" customHeight="1">
      <c r="A107" s="284" t="s">
        <v>294</v>
      </c>
      <c r="B107" s="100" t="s">
        <v>301</v>
      </c>
      <c r="C107" s="166"/>
    </row>
    <row r="108" spans="1:3" ht="12" customHeight="1">
      <c r="A108" s="292" t="s">
        <v>295</v>
      </c>
      <c r="B108" s="101" t="s">
        <v>302</v>
      </c>
      <c r="C108" s="166"/>
    </row>
    <row r="109" spans="1:3" ht="12" customHeight="1">
      <c r="A109" s="284" t="s">
        <v>380</v>
      </c>
      <c r="B109" s="101" t="s">
        <v>303</v>
      </c>
      <c r="C109" s="166"/>
    </row>
    <row r="110" spans="1:3" ht="12" customHeight="1">
      <c r="A110" s="284" t="s">
        <v>381</v>
      </c>
      <c r="B110" s="100" t="s">
        <v>304</v>
      </c>
      <c r="C110" s="164"/>
    </row>
    <row r="111" spans="1:3" ht="12" customHeight="1">
      <c r="A111" s="284" t="s">
        <v>385</v>
      </c>
      <c r="B111" s="10" t="s">
        <v>44</v>
      </c>
      <c r="C111" s="164"/>
    </row>
    <row r="112" spans="1:3" ht="12" customHeight="1">
      <c r="A112" s="285" t="s">
        <v>386</v>
      </c>
      <c r="B112" s="7" t="s">
        <v>441</v>
      </c>
      <c r="C112" s="166"/>
    </row>
    <row r="113" spans="1:3" ht="12" customHeight="1" thickBot="1">
      <c r="A113" s="293" t="s">
        <v>387</v>
      </c>
      <c r="B113" s="102" t="s">
        <v>442</v>
      </c>
      <c r="C113" s="170"/>
    </row>
    <row r="114" spans="1:3" ht="12" customHeight="1" thickBot="1">
      <c r="A114" s="29" t="s">
        <v>13</v>
      </c>
      <c r="B114" s="24" t="s">
        <v>305</v>
      </c>
      <c r="C114" s="162">
        <f>+C115+C117+C119</f>
        <v>0</v>
      </c>
    </row>
    <row r="115" spans="1:3" ht="12" customHeight="1">
      <c r="A115" s="283" t="s">
        <v>89</v>
      </c>
      <c r="B115" s="7" t="s">
        <v>168</v>
      </c>
      <c r="C115" s="165"/>
    </row>
    <row r="116" spans="1:3" ht="12" customHeight="1">
      <c r="A116" s="283" t="s">
        <v>90</v>
      </c>
      <c r="B116" s="11" t="s">
        <v>309</v>
      </c>
      <c r="C116" s="165"/>
    </row>
    <row r="117" spans="1:3" ht="12" customHeight="1">
      <c r="A117" s="283" t="s">
        <v>91</v>
      </c>
      <c r="B117" s="11" t="s">
        <v>151</v>
      </c>
      <c r="C117" s="164"/>
    </row>
    <row r="118" spans="1:3" ht="12" customHeight="1">
      <c r="A118" s="283" t="s">
        <v>92</v>
      </c>
      <c r="B118" s="11" t="s">
        <v>310</v>
      </c>
      <c r="C118" s="150"/>
    </row>
    <row r="119" spans="1:3" ht="12" customHeight="1">
      <c r="A119" s="283" t="s">
        <v>93</v>
      </c>
      <c r="B119" s="159" t="s">
        <v>171</v>
      </c>
      <c r="C119" s="150"/>
    </row>
    <row r="120" spans="1:3" ht="12" customHeight="1">
      <c r="A120" s="283" t="s">
        <v>102</v>
      </c>
      <c r="B120" s="158" t="s">
        <v>370</v>
      </c>
      <c r="C120" s="150"/>
    </row>
    <row r="121" spans="1:3" ht="12" customHeight="1">
      <c r="A121" s="283" t="s">
        <v>104</v>
      </c>
      <c r="B121" s="260" t="s">
        <v>315</v>
      </c>
      <c r="C121" s="150"/>
    </row>
    <row r="122" spans="1:3" ht="12" customHeight="1">
      <c r="A122" s="283" t="s">
        <v>152</v>
      </c>
      <c r="B122" s="100" t="s">
        <v>298</v>
      </c>
      <c r="C122" s="150"/>
    </row>
    <row r="123" spans="1:3" ht="12" customHeight="1">
      <c r="A123" s="283" t="s">
        <v>153</v>
      </c>
      <c r="B123" s="100" t="s">
        <v>314</v>
      </c>
      <c r="C123" s="150"/>
    </row>
    <row r="124" spans="1:3" ht="12" customHeight="1">
      <c r="A124" s="283" t="s">
        <v>154</v>
      </c>
      <c r="B124" s="100" t="s">
        <v>313</v>
      </c>
      <c r="C124" s="150"/>
    </row>
    <row r="125" spans="1:3" ht="12" customHeight="1">
      <c r="A125" s="283" t="s">
        <v>306</v>
      </c>
      <c r="B125" s="100" t="s">
        <v>301</v>
      </c>
      <c r="C125" s="150"/>
    </row>
    <row r="126" spans="1:3" ht="12" customHeight="1">
      <c r="A126" s="283" t="s">
        <v>307</v>
      </c>
      <c r="B126" s="100" t="s">
        <v>312</v>
      </c>
      <c r="C126" s="150"/>
    </row>
    <row r="127" spans="1:3" ht="12" customHeight="1" thickBot="1">
      <c r="A127" s="292" t="s">
        <v>308</v>
      </c>
      <c r="B127" s="100" t="s">
        <v>311</v>
      </c>
      <c r="C127" s="151"/>
    </row>
    <row r="128" spans="1:3" ht="12" customHeight="1" thickBot="1">
      <c r="A128" s="29" t="s">
        <v>14</v>
      </c>
      <c r="B128" s="91" t="s">
        <v>390</v>
      </c>
      <c r="C128" s="162">
        <f>+C93+C114</f>
        <v>0</v>
      </c>
    </row>
    <row r="129" spans="1:3" ht="12" customHeight="1" thickBot="1">
      <c r="A129" s="29" t="s">
        <v>15</v>
      </c>
      <c r="B129" s="91" t="s">
        <v>391</v>
      </c>
      <c r="C129" s="162">
        <f>+C130+C131+C132</f>
        <v>0</v>
      </c>
    </row>
    <row r="130" spans="1:3" s="62" customFormat="1" ht="12" customHeight="1">
      <c r="A130" s="283" t="s">
        <v>206</v>
      </c>
      <c r="B130" s="8" t="s">
        <v>446</v>
      </c>
      <c r="C130" s="150"/>
    </row>
    <row r="131" spans="1:3" ht="12" customHeight="1">
      <c r="A131" s="283" t="s">
        <v>209</v>
      </c>
      <c r="B131" s="8" t="s">
        <v>399</v>
      </c>
      <c r="C131" s="150"/>
    </row>
    <row r="132" spans="1:3" ht="12" customHeight="1" thickBot="1">
      <c r="A132" s="292" t="s">
        <v>210</v>
      </c>
      <c r="B132" s="6" t="s">
        <v>445</v>
      </c>
      <c r="C132" s="150"/>
    </row>
    <row r="133" spans="1:3" ht="12" customHeight="1" thickBot="1">
      <c r="A133" s="29" t="s">
        <v>16</v>
      </c>
      <c r="B133" s="91" t="s">
        <v>392</v>
      </c>
      <c r="C133" s="162">
        <f>+C134+C135+C136+C137+C138+C139</f>
        <v>0</v>
      </c>
    </row>
    <row r="134" spans="1:3" ht="12" customHeight="1">
      <c r="A134" s="283" t="s">
        <v>76</v>
      </c>
      <c r="B134" s="8" t="s">
        <v>401</v>
      </c>
      <c r="C134" s="150"/>
    </row>
    <row r="135" spans="1:3" ht="12" customHeight="1">
      <c r="A135" s="283" t="s">
        <v>77</v>
      </c>
      <c r="B135" s="8" t="s">
        <v>393</v>
      </c>
      <c r="C135" s="150"/>
    </row>
    <row r="136" spans="1:3" ht="12" customHeight="1">
      <c r="A136" s="283" t="s">
        <v>78</v>
      </c>
      <c r="B136" s="8" t="s">
        <v>394</v>
      </c>
      <c r="C136" s="150"/>
    </row>
    <row r="137" spans="1:3" ht="12" customHeight="1">
      <c r="A137" s="283" t="s">
        <v>139</v>
      </c>
      <c r="B137" s="8" t="s">
        <v>444</v>
      </c>
      <c r="C137" s="150"/>
    </row>
    <row r="138" spans="1:3" ht="12" customHeight="1">
      <c r="A138" s="283" t="s">
        <v>140</v>
      </c>
      <c r="B138" s="8" t="s">
        <v>396</v>
      </c>
      <c r="C138" s="150"/>
    </row>
    <row r="139" spans="1:3" s="62" customFormat="1" ht="12" customHeight="1" thickBot="1">
      <c r="A139" s="292" t="s">
        <v>141</v>
      </c>
      <c r="B139" s="6" t="s">
        <v>397</v>
      </c>
      <c r="C139" s="150"/>
    </row>
    <row r="140" spans="1:11" ht="12" customHeight="1" thickBot="1">
      <c r="A140" s="29" t="s">
        <v>17</v>
      </c>
      <c r="B140" s="91" t="s">
        <v>456</v>
      </c>
      <c r="C140" s="168">
        <f>+C141+C142+C144+C145+C143</f>
        <v>669</v>
      </c>
      <c r="K140" s="149"/>
    </row>
    <row r="141" spans="1:3" ht="12.75">
      <c r="A141" s="283" t="s">
        <v>79</v>
      </c>
      <c r="B141" s="8" t="s">
        <v>316</v>
      </c>
      <c r="C141" s="150"/>
    </row>
    <row r="142" spans="1:3" ht="12" customHeight="1">
      <c r="A142" s="283" t="s">
        <v>80</v>
      </c>
      <c r="B142" s="8" t="s">
        <v>317</v>
      </c>
      <c r="C142" s="150">
        <v>669</v>
      </c>
    </row>
    <row r="143" spans="1:3" ht="12" customHeight="1">
      <c r="A143" s="283" t="s">
        <v>230</v>
      </c>
      <c r="B143" s="8" t="s">
        <v>455</v>
      </c>
      <c r="C143" s="150"/>
    </row>
    <row r="144" spans="1:3" s="62" customFormat="1" ht="12" customHeight="1">
      <c r="A144" s="283" t="s">
        <v>231</v>
      </c>
      <c r="B144" s="8" t="s">
        <v>406</v>
      </c>
      <c r="C144" s="150"/>
    </row>
    <row r="145" spans="1:3" s="62" customFormat="1" ht="12" customHeight="1" thickBot="1">
      <c r="A145" s="292" t="s">
        <v>232</v>
      </c>
      <c r="B145" s="6" t="s">
        <v>336</v>
      </c>
      <c r="C145" s="150"/>
    </row>
    <row r="146" spans="1:3" s="62" customFormat="1" ht="12" customHeight="1" thickBot="1">
      <c r="A146" s="29" t="s">
        <v>18</v>
      </c>
      <c r="B146" s="91" t="s">
        <v>407</v>
      </c>
      <c r="C146" s="171">
        <f>+C147+C148+C149+C150+C151</f>
        <v>0</v>
      </c>
    </row>
    <row r="147" spans="1:3" s="62" customFormat="1" ht="12" customHeight="1">
      <c r="A147" s="283" t="s">
        <v>81</v>
      </c>
      <c r="B147" s="8" t="s">
        <v>402</v>
      </c>
      <c r="C147" s="150"/>
    </row>
    <row r="148" spans="1:3" s="62" customFormat="1" ht="12" customHeight="1">
      <c r="A148" s="283" t="s">
        <v>82</v>
      </c>
      <c r="B148" s="8" t="s">
        <v>409</v>
      </c>
      <c r="C148" s="150"/>
    </row>
    <row r="149" spans="1:3" s="62" customFormat="1" ht="12" customHeight="1">
      <c r="A149" s="283" t="s">
        <v>242</v>
      </c>
      <c r="B149" s="8" t="s">
        <v>404</v>
      </c>
      <c r="C149" s="150"/>
    </row>
    <row r="150" spans="1:3" s="62" customFormat="1" ht="12" customHeight="1">
      <c r="A150" s="283" t="s">
        <v>243</v>
      </c>
      <c r="B150" s="8" t="s">
        <v>447</v>
      </c>
      <c r="C150" s="150"/>
    </row>
    <row r="151" spans="1:3" ht="12.75" customHeight="1" thickBot="1">
      <c r="A151" s="292" t="s">
        <v>408</v>
      </c>
      <c r="B151" s="6" t="s">
        <v>411</v>
      </c>
      <c r="C151" s="151"/>
    </row>
    <row r="152" spans="1:3" ht="12.75" customHeight="1" thickBot="1">
      <c r="A152" s="322" t="s">
        <v>19</v>
      </c>
      <c r="B152" s="91" t="s">
        <v>412</v>
      </c>
      <c r="C152" s="171"/>
    </row>
    <row r="153" spans="1:3" ht="12.75" customHeight="1" thickBot="1">
      <c r="A153" s="322" t="s">
        <v>20</v>
      </c>
      <c r="B153" s="91" t="s">
        <v>413</v>
      </c>
      <c r="C153" s="171"/>
    </row>
    <row r="154" spans="1:3" ht="12" customHeight="1" thickBot="1">
      <c r="A154" s="29" t="s">
        <v>21</v>
      </c>
      <c r="B154" s="91" t="s">
        <v>415</v>
      </c>
      <c r="C154" s="274">
        <f>+C129+C133+C140+C146+C152+C153</f>
        <v>669</v>
      </c>
    </row>
    <row r="155" spans="1:3" ht="15" customHeight="1" thickBot="1">
      <c r="A155" s="294" t="s">
        <v>22</v>
      </c>
      <c r="B155" s="241" t="s">
        <v>414</v>
      </c>
      <c r="C155" s="274">
        <f>+C128+C154</f>
        <v>669</v>
      </c>
    </row>
    <row r="156" spans="1:3" ht="13.5" thickBot="1">
      <c r="A156" s="244"/>
      <c r="B156" s="245"/>
      <c r="C156" s="246"/>
    </row>
    <row r="157" spans="1:3" ht="15" customHeight="1" thickBot="1">
      <c r="A157" s="146" t="s">
        <v>448</v>
      </c>
      <c r="B157" s="147"/>
      <c r="C157" s="88"/>
    </row>
    <row r="158" spans="1:3" ht="14.25" customHeight="1" thickBot="1">
      <c r="A158" s="146" t="s">
        <v>164</v>
      </c>
      <c r="B158" s="147"/>
      <c r="C1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9" sqref="C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506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472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120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>
        <v>120</v>
      </c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120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120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/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67" sqref="C67"/>
    </sheetView>
  </sheetViews>
  <sheetFormatPr defaultColWidth="9.00390625" defaultRowHeight="12.75"/>
  <cols>
    <col min="1" max="1" width="19.50390625" style="247" customWidth="1"/>
    <col min="2" max="2" width="72.00390625" style="248" customWidth="1"/>
    <col min="3" max="3" width="25.00390625" style="249" customWidth="1"/>
    <col min="4" max="16384" width="9.375" style="2" customWidth="1"/>
  </cols>
  <sheetData>
    <row r="1" spans="1:3" s="1" customFormat="1" ht="16.5" customHeight="1" thickBot="1">
      <c r="A1" s="123"/>
      <c r="B1" s="125"/>
      <c r="C1" s="148" t="s">
        <v>510</v>
      </c>
    </row>
    <row r="2" spans="1:3" s="58" customFormat="1" ht="21" customHeight="1">
      <c r="A2" s="254" t="s">
        <v>55</v>
      </c>
      <c r="B2" s="219" t="s">
        <v>165</v>
      </c>
      <c r="C2" s="221" t="s">
        <v>46</v>
      </c>
    </row>
    <row r="3" spans="1:3" s="58" customFormat="1" ht="16.5" thickBot="1">
      <c r="A3" s="126" t="s">
        <v>161</v>
      </c>
      <c r="B3" s="220" t="s">
        <v>475</v>
      </c>
      <c r="C3" s="321" t="s">
        <v>46</v>
      </c>
    </row>
    <row r="4" spans="1:3" s="59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222" t="s">
        <v>49</v>
      </c>
    </row>
    <row r="6" spans="1:3" s="41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41" customFormat="1" ht="15.75" customHeight="1" thickBot="1">
      <c r="A7" s="131"/>
      <c r="B7" s="132" t="s">
        <v>50</v>
      </c>
      <c r="C7" s="223"/>
    </row>
    <row r="8" spans="1:3" s="41" customFormat="1" ht="12" customHeight="1" thickBot="1">
      <c r="A8" s="29" t="s">
        <v>12</v>
      </c>
      <c r="B8" s="20" t="s">
        <v>190</v>
      </c>
      <c r="C8" s="162">
        <f>+C9+C10+C11+C12+C13+C14</f>
        <v>0</v>
      </c>
    </row>
    <row r="9" spans="1:3" s="60" customFormat="1" ht="12" customHeight="1">
      <c r="A9" s="283" t="s">
        <v>83</v>
      </c>
      <c r="B9" s="264" t="s">
        <v>191</v>
      </c>
      <c r="C9" s="165"/>
    </row>
    <row r="10" spans="1:3" s="61" customFormat="1" ht="12" customHeight="1">
      <c r="A10" s="284" t="s">
        <v>84</v>
      </c>
      <c r="B10" s="265" t="s">
        <v>192</v>
      </c>
      <c r="C10" s="164"/>
    </row>
    <row r="11" spans="1:3" s="61" customFormat="1" ht="12" customHeight="1">
      <c r="A11" s="284" t="s">
        <v>85</v>
      </c>
      <c r="B11" s="265" t="s">
        <v>193</v>
      </c>
      <c r="C11" s="164"/>
    </row>
    <row r="12" spans="1:3" s="61" customFormat="1" ht="12" customHeight="1">
      <c r="A12" s="284" t="s">
        <v>86</v>
      </c>
      <c r="B12" s="265" t="s">
        <v>194</v>
      </c>
      <c r="C12" s="164"/>
    </row>
    <row r="13" spans="1:3" s="61" customFormat="1" ht="12" customHeight="1">
      <c r="A13" s="284" t="s">
        <v>117</v>
      </c>
      <c r="B13" s="265" t="s">
        <v>434</v>
      </c>
      <c r="C13" s="164"/>
    </row>
    <row r="14" spans="1:3" s="60" customFormat="1" ht="12" customHeight="1" thickBot="1">
      <c r="A14" s="285" t="s">
        <v>87</v>
      </c>
      <c r="B14" s="266" t="s">
        <v>372</v>
      </c>
      <c r="C14" s="164"/>
    </row>
    <row r="15" spans="1:3" s="60" customFormat="1" ht="12" customHeight="1" thickBot="1">
      <c r="A15" s="29" t="s">
        <v>13</v>
      </c>
      <c r="B15" s="157" t="s">
        <v>195</v>
      </c>
      <c r="C15" s="162">
        <f>+C16+C17+C18+C19+C20</f>
        <v>0</v>
      </c>
    </row>
    <row r="16" spans="1:3" s="60" customFormat="1" ht="12" customHeight="1">
      <c r="A16" s="283" t="s">
        <v>89</v>
      </c>
      <c r="B16" s="264" t="s">
        <v>196</v>
      </c>
      <c r="C16" s="165"/>
    </row>
    <row r="17" spans="1:3" s="60" customFormat="1" ht="12" customHeight="1">
      <c r="A17" s="284" t="s">
        <v>90</v>
      </c>
      <c r="B17" s="265" t="s">
        <v>197</v>
      </c>
      <c r="C17" s="164"/>
    </row>
    <row r="18" spans="1:3" s="60" customFormat="1" ht="12" customHeight="1">
      <c r="A18" s="284" t="s">
        <v>91</v>
      </c>
      <c r="B18" s="265" t="s">
        <v>364</v>
      </c>
      <c r="C18" s="164"/>
    </row>
    <row r="19" spans="1:3" s="60" customFormat="1" ht="12" customHeight="1">
      <c r="A19" s="284" t="s">
        <v>92</v>
      </c>
      <c r="B19" s="265" t="s">
        <v>365</v>
      </c>
      <c r="C19" s="164"/>
    </row>
    <row r="20" spans="1:3" s="60" customFormat="1" ht="12" customHeight="1">
      <c r="A20" s="284" t="s">
        <v>93</v>
      </c>
      <c r="B20" s="265" t="s">
        <v>198</v>
      </c>
      <c r="C20" s="164"/>
    </row>
    <row r="21" spans="1:3" s="61" customFormat="1" ht="12" customHeight="1" thickBot="1">
      <c r="A21" s="285" t="s">
        <v>102</v>
      </c>
      <c r="B21" s="266" t="s">
        <v>199</v>
      </c>
      <c r="C21" s="166"/>
    </row>
    <row r="22" spans="1:3" s="61" customFormat="1" ht="12" customHeight="1" thickBot="1">
      <c r="A22" s="29" t="s">
        <v>14</v>
      </c>
      <c r="B22" s="20" t="s">
        <v>200</v>
      </c>
      <c r="C22" s="162">
        <f>+C23+C24+C25+C26+C27</f>
        <v>0</v>
      </c>
    </row>
    <row r="23" spans="1:3" s="61" customFormat="1" ht="12" customHeight="1">
      <c r="A23" s="283" t="s">
        <v>72</v>
      </c>
      <c r="B23" s="264" t="s">
        <v>201</v>
      </c>
      <c r="C23" s="165"/>
    </row>
    <row r="24" spans="1:3" s="60" customFormat="1" ht="12" customHeight="1">
      <c r="A24" s="284" t="s">
        <v>73</v>
      </c>
      <c r="B24" s="265" t="s">
        <v>202</v>
      </c>
      <c r="C24" s="164"/>
    </row>
    <row r="25" spans="1:3" s="61" customFormat="1" ht="12" customHeight="1">
      <c r="A25" s="284" t="s">
        <v>74</v>
      </c>
      <c r="B25" s="265" t="s">
        <v>366</v>
      </c>
      <c r="C25" s="164"/>
    </row>
    <row r="26" spans="1:3" s="61" customFormat="1" ht="12" customHeight="1">
      <c r="A26" s="284" t="s">
        <v>75</v>
      </c>
      <c r="B26" s="265" t="s">
        <v>367</v>
      </c>
      <c r="C26" s="164"/>
    </row>
    <row r="27" spans="1:3" s="61" customFormat="1" ht="12" customHeight="1">
      <c r="A27" s="284" t="s">
        <v>135</v>
      </c>
      <c r="B27" s="265" t="s">
        <v>203</v>
      </c>
      <c r="C27" s="164"/>
    </row>
    <row r="28" spans="1:3" s="61" customFormat="1" ht="12" customHeight="1" thickBot="1">
      <c r="A28" s="285" t="s">
        <v>136</v>
      </c>
      <c r="B28" s="266" t="s">
        <v>204</v>
      </c>
      <c r="C28" s="166"/>
    </row>
    <row r="29" spans="1:3" s="61" customFormat="1" ht="12" customHeight="1" thickBot="1">
      <c r="A29" s="29" t="s">
        <v>137</v>
      </c>
      <c r="B29" s="20" t="s">
        <v>205</v>
      </c>
      <c r="C29" s="168">
        <f>+C30+C34+C35+C36</f>
        <v>6050</v>
      </c>
    </row>
    <row r="30" spans="1:3" s="61" customFormat="1" ht="12" customHeight="1">
      <c r="A30" s="283" t="s">
        <v>206</v>
      </c>
      <c r="B30" s="264" t="s">
        <v>435</v>
      </c>
      <c r="C30" s="259">
        <v>5400</v>
      </c>
    </row>
    <row r="31" spans="1:3" s="61" customFormat="1" ht="12" customHeight="1">
      <c r="A31" s="284" t="s">
        <v>207</v>
      </c>
      <c r="B31" s="265" t="s">
        <v>212</v>
      </c>
      <c r="C31" s="164"/>
    </row>
    <row r="32" spans="1:3" s="61" customFormat="1" ht="12" customHeight="1">
      <c r="A32" s="284" t="s">
        <v>208</v>
      </c>
      <c r="B32" s="265" t="s">
        <v>213</v>
      </c>
      <c r="C32" s="164">
        <v>5400</v>
      </c>
    </row>
    <row r="33" spans="1:3" s="61" customFormat="1" ht="12" customHeight="1">
      <c r="A33" s="284" t="s">
        <v>376</v>
      </c>
      <c r="B33" s="312" t="s">
        <v>377</v>
      </c>
      <c r="C33" s="164"/>
    </row>
    <row r="34" spans="1:3" s="61" customFormat="1" ht="12" customHeight="1">
      <c r="A34" s="284" t="s">
        <v>209</v>
      </c>
      <c r="B34" s="265" t="s">
        <v>214</v>
      </c>
      <c r="C34" s="164">
        <v>650</v>
      </c>
    </row>
    <row r="35" spans="1:3" s="61" customFormat="1" ht="12" customHeight="1">
      <c r="A35" s="284" t="s">
        <v>210</v>
      </c>
      <c r="B35" s="265" t="s">
        <v>215</v>
      </c>
      <c r="C35" s="164"/>
    </row>
    <row r="36" spans="1:3" s="61" customFormat="1" ht="12" customHeight="1" thickBot="1">
      <c r="A36" s="285" t="s">
        <v>211</v>
      </c>
      <c r="B36" s="266" t="s">
        <v>216</v>
      </c>
      <c r="C36" s="166"/>
    </row>
    <row r="37" spans="1:3" s="61" customFormat="1" ht="12" customHeight="1" thickBot="1">
      <c r="A37" s="29" t="s">
        <v>16</v>
      </c>
      <c r="B37" s="20" t="s">
        <v>373</v>
      </c>
      <c r="C37" s="162">
        <f>SUM(C38:C48)</f>
        <v>0</v>
      </c>
    </row>
    <row r="38" spans="1:3" s="61" customFormat="1" ht="12" customHeight="1">
      <c r="A38" s="283" t="s">
        <v>76</v>
      </c>
      <c r="B38" s="264" t="s">
        <v>219</v>
      </c>
      <c r="C38" s="165"/>
    </row>
    <row r="39" spans="1:3" s="61" customFormat="1" ht="12" customHeight="1">
      <c r="A39" s="284" t="s">
        <v>77</v>
      </c>
      <c r="B39" s="265" t="s">
        <v>220</v>
      </c>
      <c r="C39" s="164"/>
    </row>
    <row r="40" spans="1:3" s="61" customFormat="1" ht="12" customHeight="1">
      <c r="A40" s="284" t="s">
        <v>78</v>
      </c>
      <c r="B40" s="265" t="s">
        <v>221</v>
      </c>
      <c r="C40" s="164"/>
    </row>
    <row r="41" spans="1:3" s="61" customFormat="1" ht="12" customHeight="1">
      <c r="A41" s="284" t="s">
        <v>139</v>
      </c>
      <c r="B41" s="265" t="s">
        <v>222</v>
      </c>
      <c r="C41" s="164"/>
    </row>
    <row r="42" spans="1:3" s="61" customFormat="1" ht="12" customHeight="1">
      <c r="A42" s="284" t="s">
        <v>140</v>
      </c>
      <c r="B42" s="265" t="s">
        <v>223</v>
      </c>
      <c r="C42" s="164"/>
    </row>
    <row r="43" spans="1:3" s="61" customFormat="1" ht="12" customHeight="1">
      <c r="A43" s="284" t="s">
        <v>141</v>
      </c>
      <c r="B43" s="265" t="s">
        <v>224</v>
      </c>
      <c r="C43" s="164"/>
    </row>
    <row r="44" spans="1:3" s="61" customFormat="1" ht="12" customHeight="1">
      <c r="A44" s="284" t="s">
        <v>142</v>
      </c>
      <c r="B44" s="265" t="s">
        <v>225</v>
      </c>
      <c r="C44" s="164"/>
    </row>
    <row r="45" spans="1:3" s="61" customFormat="1" ht="12" customHeight="1">
      <c r="A45" s="284" t="s">
        <v>143</v>
      </c>
      <c r="B45" s="265" t="s">
        <v>226</v>
      </c>
      <c r="C45" s="164"/>
    </row>
    <row r="46" spans="1:3" s="61" customFormat="1" ht="12" customHeight="1">
      <c r="A46" s="284" t="s">
        <v>217</v>
      </c>
      <c r="B46" s="265" t="s">
        <v>227</v>
      </c>
      <c r="C46" s="167"/>
    </row>
    <row r="47" spans="1:3" s="61" customFormat="1" ht="12" customHeight="1">
      <c r="A47" s="285" t="s">
        <v>218</v>
      </c>
      <c r="B47" s="266" t="s">
        <v>375</v>
      </c>
      <c r="C47" s="253"/>
    </row>
    <row r="48" spans="1:3" s="61" customFormat="1" ht="12" customHeight="1" thickBot="1">
      <c r="A48" s="285" t="s">
        <v>374</v>
      </c>
      <c r="B48" s="266" t="s">
        <v>228</v>
      </c>
      <c r="C48" s="253"/>
    </row>
    <row r="49" spans="1:3" s="61" customFormat="1" ht="12" customHeight="1" thickBot="1">
      <c r="A49" s="29" t="s">
        <v>17</v>
      </c>
      <c r="B49" s="20" t="s">
        <v>229</v>
      </c>
      <c r="C49" s="162">
        <f>SUM(C50:C54)</f>
        <v>0</v>
      </c>
    </row>
    <row r="50" spans="1:3" s="61" customFormat="1" ht="12" customHeight="1">
      <c r="A50" s="283" t="s">
        <v>79</v>
      </c>
      <c r="B50" s="264" t="s">
        <v>233</v>
      </c>
      <c r="C50" s="307"/>
    </row>
    <row r="51" spans="1:3" s="61" customFormat="1" ht="12" customHeight="1">
      <c r="A51" s="284" t="s">
        <v>80</v>
      </c>
      <c r="B51" s="265" t="s">
        <v>234</v>
      </c>
      <c r="C51" s="167"/>
    </row>
    <row r="52" spans="1:3" s="61" customFormat="1" ht="12" customHeight="1">
      <c r="A52" s="284" t="s">
        <v>230</v>
      </c>
      <c r="B52" s="265" t="s">
        <v>235</v>
      </c>
      <c r="C52" s="167"/>
    </row>
    <row r="53" spans="1:3" s="61" customFormat="1" ht="12" customHeight="1">
      <c r="A53" s="284" t="s">
        <v>231</v>
      </c>
      <c r="B53" s="265" t="s">
        <v>236</v>
      </c>
      <c r="C53" s="167"/>
    </row>
    <row r="54" spans="1:3" s="61" customFormat="1" ht="12" customHeight="1" thickBot="1">
      <c r="A54" s="285" t="s">
        <v>232</v>
      </c>
      <c r="B54" s="266" t="s">
        <v>237</v>
      </c>
      <c r="C54" s="253"/>
    </row>
    <row r="55" spans="1:3" s="61" customFormat="1" ht="12" customHeight="1" thickBot="1">
      <c r="A55" s="29" t="s">
        <v>144</v>
      </c>
      <c r="B55" s="20" t="s">
        <v>238</v>
      </c>
      <c r="C55" s="162">
        <f>SUM(C56:C58)</f>
        <v>0</v>
      </c>
    </row>
    <row r="56" spans="1:3" s="61" customFormat="1" ht="12" customHeight="1">
      <c r="A56" s="283" t="s">
        <v>81</v>
      </c>
      <c r="B56" s="264" t="s">
        <v>239</v>
      </c>
      <c r="C56" s="165"/>
    </row>
    <row r="57" spans="1:3" s="61" customFormat="1" ht="12" customHeight="1">
      <c r="A57" s="284" t="s">
        <v>82</v>
      </c>
      <c r="B57" s="265" t="s">
        <v>368</v>
      </c>
      <c r="C57" s="164"/>
    </row>
    <row r="58" spans="1:3" s="61" customFormat="1" ht="12" customHeight="1">
      <c r="A58" s="284" t="s">
        <v>242</v>
      </c>
      <c r="B58" s="265" t="s">
        <v>240</v>
      </c>
      <c r="C58" s="164"/>
    </row>
    <row r="59" spans="1:3" s="61" customFormat="1" ht="12" customHeight="1" thickBot="1">
      <c r="A59" s="285" t="s">
        <v>243</v>
      </c>
      <c r="B59" s="266" t="s">
        <v>241</v>
      </c>
      <c r="C59" s="166"/>
    </row>
    <row r="60" spans="1:3" s="61" customFormat="1" ht="12" customHeight="1" thickBot="1">
      <c r="A60" s="29" t="s">
        <v>19</v>
      </c>
      <c r="B60" s="157" t="s">
        <v>244</v>
      </c>
      <c r="C60" s="162">
        <f>SUM(C61:C63)</f>
        <v>0</v>
      </c>
    </row>
    <row r="61" spans="1:3" s="61" customFormat="1" ht="12" customHeight="1">
      <c r="A61" s="283" t="s">
        <v>145</v>
      </c>
      <c r="B61" s="264" t="s">
        <v>246</v>
      </c>
      <c r="C61" s="167"/>
    </row>
    <row r="62" spans="1:3" s="61" customFormat="1" ht="12" customHeight="1">
      <c r="A62" s="284" t="s">
        <v>146</v>
      </c>
      <c r="B62" s="265" t="s">
        <v>369</v>
      </c>
      <c r="C62" s="167"/>
    </row>
    <row r="63" spans="1:3" s="61" customFormat="1" ht="12" customHeight="1">
      <c r="A63" s="284" t="s">
        <v>170</v>
      </c>
      <c r="B63" s="265" t="s">
        <v>247</v>
      </c>
      <c r="C63" s="167"/>
    </row>
    <row r="64" spans="1:3" s="61" customFormat="1" ht="12" customHeight="1" thickBot="1">
      <c r="A64" s="285" t="s">
        <v>245</v>
      </c>
      <c r="B64" s="266" t="s">
        <v>248</v>
      </c>
      <c r="C64" s="167"/>
    </row>
    <row r="65" spans="1:3" s="61" customFormat="1" ht="12" customHeight="1" thickBot="1">
      <c r="A65" s="29" t="s">
        <v>20</v>
      </c>
      <c r="B65" s="20" t="s">
        <v>249</v>
      </c>
      <c r="C65" s="168">
        <f>+C8+C15+C22+C29+C37+C49+C55+C60</f>
        <v>6050</v>
      </c>
    </row>
    <row r="66" spans="1:3" s="61" customFormat="1" ht="12" customHeight="1" thickBot="1">
      <c r="A66" s="286" t="s">
        <v>340</v>
      </c>
      <c r="B66" s="157" t="s">
        <v>251</v>
      </c>
      <c r="C66" s="162">
        <f>SUM(C67:C69)</f>
        <v>0</v>
      </c>
    </row>
    <row r="67" spans="1:3" s="61" customFormat="1" ht="12" customHeight="1">
      <c r="A67" s="283" t="s">
        <v>282</v>
      </c>
      <c r="B67" s="264" t="s">
        <v>252</v>
      </c>
      <c r="C67" s="167"/>
    </row>
    <row r="68" spans="1:3" s="61" customFormat="1" ht="12" customHeight="1">
      <c r="A68" s="284" t="s">
        <v>291</v>
      </c>
      <c r="B68" s="265" t="s">
        <v>253</v>
      </c>
      <c r="C68" s="167"/>
    </row>
    <row r="69" spans="1:3" s="61" customFormat="1" ht="12" customHeight="1" thickBot="1">
      <c r="A69" s="285" t="s">
        <v>292</v>
      </c>
      <c r="B69" s="267" t="s">
        <v>254</v>
      </c>
      <c r="C69" s="167"/>
    </row>
    <row r="70" spans="1:3" s="61" customFormat="1" ht="12" customHeight="1" thickBot="1">
      <c r="A70" s="286" t="s">
        <v>255</v>
      </c>
      <c r="B70" s="157" t="s">
        <v>256</v>
      </c>
      <c r="C70" s="162">
        <f>SUM(C71:C74)</f>
        <v>0</v>
      </c>
    </row>
    <row r="71" spans="1:3" s="61" customFormat="1" ht="12" customHeight="1">
      <c r="A71" s="283" t="s">
        <v>118</v>
      </c>
      <c r="B71" s="264" t="s">
        <v>257</v>
      </c>
      <c r="C71" s="167"/>
    </row>
    <row r="72" spans="1:3" s="61" customFormat="1" ht="12" customHeight="1">
      <c r="A72" s="284" t="s">
        <v>119</v>
      </c>
      <c r="B72" s="265" t="s">
        <v>258</v>
      </c>
      <c r="C72" s="167"/>
    </row>
    <row r="73" spans="1:3" s="61" customFormat="1" ht="12" customHeight="1">
      <c r="A73" s="284" t="s">
        <v>283</v>
      </c>
      <c r="B73" s="265" t="s">
        <v>259</v>
      </c>
      <c r="C73" s="167"/>
    </row>
    <row r="74" spans="1:3" s="61" customFormat="1" ht="12" customHeight="1" thickBot="1">
      <c r="A74" s="285" t="s">
        <v>284</v>
      </c>
      <c r="B74" s="266" t="s">
        <v>260</v>
      </c>
      <c r="C74" s="167"/>
    </row>
    <row r="75" spans="1:3" s="61" customFormat="1" ht="12" customHeight="1" thickBot="1">
      <c r="A75" s="286" t="s">
        <v>261</v>
      </c>
      <c r="B75" s="157" t="s">
        <v>262</v>
      </c>
      <c r="C75" s="162">
        <f>SUM(C76:C77)</f>
        <v>0</v>
      </c>
    </row>
    <row r="76" spans="1:3" s="61" customFormat="1" ht="12" customHeight="1">
      <c r="A76" s="283" t="s">
        <v>285</v>
      </c>
      <c r="B76" s="264" t="s">
        <v>263</v>
      </c>
      <c r="C76" s="167"/>
    </row>
    <row r="77" spans="1:3" s="61" customFormat="1" ht="12" customHeight="1" thickBot="1">
      <c r="A77" s="285" t="s">
        <v>286</v>
      </c>
      <c r="B77" s="266" t="s">
        <v>264</v>
      </c>
      <c r="C77" s="167"/>
    </row>
    <row r="78" spans="1:3" s="60" customFormat="1" ht="12" customHeight="1" thickBot="1">
      <c r="A78" s="286" t="s">
        <v>265</v>
      </c>
      <c r="B78" s="157" t="s">
        <v>266</v>
      </c>
      <c r="C78" s="162">
        <f>SUM(C79:C81)</f>
        <v>0</v>
      </c>
    </row>
    <row r="79" spans="1:3" s="61" customFormat="1" ht="12" customHeight="1">
      <c r="A79" s="283" t="s">
        <v>287</v>
      </c>
      <c r="B79" s="264" t="s">
        <v>267</v>
      </c>
      <c r="C79" s="167"/>
    </row>
    <row r="80" spans="1:3" s="61" customFormat="1" ht="12" customHeight="1">
      <c r="A80" s="284" t="s">
        <v>288</v>
      </c>
      <c r="B80" s="265" t="s">
        <v>268</v>
      </c>
      <c r="C80" s="167"/>
    </row>
    <row r="81" spans="1:3" s="61" customFormat="1" ht="12" customHeight="1" thickBot="1">
      <c r="A81" s="285" t="s">
        <v>289</v>
      </c>
      <c r="B81" s="266" t="s">
        <v>269</v>
      </c>
      <c r="C81" s="167"/>
    </row>
    <row r="82" spans="1:3" s="61" customFormat="1" ht="12" customHeight="1" thickBot="1">
      <c r="A82" s="286" t="s">
        <v>270</v>
      </c>
      <c r="B82" s="157" t="s">
        <v>290</v>
      </c>
      <c r="C82" s="162">
        <f>SUM(C83:C86)</f>
        <v>0</v>
      </c>
    </row>
    <row r="83" spans="1:3" s="61" customFormat="1" ht="12" customHeight="1">
      <c r="A83" s="287" t="s">
        <v>271</v>
      </c>
      <c r="B83" s="264" t="s">
        <v>272</v>
      </c>
      <c r="C83" s="167"/>
    </row>
    <row r="84" spans="1:3" s="61" customFormat="1" ht="12" customHeight="1">
      <c r="A84" s="288" t="s">
        <v>273</v>
      </c>
      <c r="B84" s="265" t="s">
        <v>274</v>
      </c>
      <c r="C84" s="167"/>
    </row>
    <row r="85" spans="1:3" s="61" customFormat="1" ht="12" customHeight="1">
      <c r="A85" s="288" t="s">
        <v>275</v>
      </c>
      <c r="B85" s="265" t="s">
        <v>276</v>
      </c>
      <c r="C85" s="167"/>
    </row>
    <row r="86" spans="1:3" s="60" customFormat="1" ht="12" customHeight="1" thickBot="1">
      <c r="A86" s="289" t="s">
        <v>277</v>
      </c>
      <c r="B86" s="266" t="s">
        <v>278</v>
      </c>
      <c r="C86" s="167"/>
    </row>
    <row r="87" spans="1:3" s="60" customFormat="1" ht="12" customHeight="1" thickBot="1">
      <c r="A87" s="286" t="s">
        <v>279</v>
      </c>
      <c r="B87" s="157" t="s">
        <v>417</v>
      </c>
      <c r="C87" s="308"/>
    </row>
    <row r="88" spans="1:3" s="60" customFormat="1" ht="12" customHeight="1" thickBot="1">
      <c r="A88" s="286" t="s">
        <v>436</v>
      </c>
      <c r="B88" s="157" t="s">
        <v>280</v>
      </c>
      <c r="C88" s="308"/>
    </row>
    <row r="89" spans="1:3" s="60" customFormat="1" ht="12" customHeight="1" thickBot="1">
      <c r="A89" s="286" t="s">
        <v>437</v>
      </c>
      <c r="B89" s="271" t="s">
        <v>420</v>
      </c>
      <c r="C89" s="168">
        <f>+C66+C70+C75+C78+C82+C88+C87</f>
        <v>0</v>
      </c>
    </row>
    <row r="90" spans="1:3" s="60" customFormat="1" ht="12" customHeight="1" thickBot="1">
      <c r="A90" s="290" t="s">
        <v>438</v>
      </c>
      <c r="B90" s="272" t="s">
        <v>439</v>
      </c>
      <c r="C90" s="168">
        <f>+C65+C89</f>
        <v>6050</v>
      </c>
    </row>
    <row r="91" spans="1:3" s="61" customFormat="1" ht="15" customHeight="1" thickBot="1">
      <c r="A91" s="137"/>
      <c r="B91" s="138"/>
      <c r="C91" s="228"/>
    </row>
    <row r="92" spans="1:3" s="41" customFormat="1" ht="16.5" customHeight="1" thickBot="1">
      <c r="A92" s="141"/>
      <c r="B92" s="142" t="s">
        <v>51</v>
      </c>
      <c r="C92" s="230"/>
    </row>
    <row r="93" spans="1:3" s="62" customFormat="1" ht="12" customHeight="1" thickBot="1">
      <c r="A93" s="256" t="s">
        <v>12</v>
      </c>
      <c r="B93" s="25" t="s">
        <v>443</v>
      </c>
      <c r="C93" s="161">
        <f>+C94+C95+C96+C97+C98+C111</f>
        <v>0</v>
      </c>
    </row>
    <row r="94" spans="1:3" ht="12" customHeight="1">
      <c r="A94" s="291" t="s">
        <v>83</v>
      </c>
      <c r="B94" s="9" t="s">
        <v>43</v>
      </c>
      <c r="C94" s="163"/>
    </row>
    <row r="95" spans="1:3" ht="12" customHeight="1">
      <c r="A95" s="284" t="s">
        <v>84</v>
      </c>
      <c r="B95" s="7" t="s">
        <v>147</v>
      </c>
      <c r="C95" s="164"/>
    </row>
    <row r="96" spans="1:3" ht="12" customHeight="1">
      <c r="A96" s="284" t="s">
        <v>85</v>
      </c>
      <c r="B96" s="7" t="s">
        <v>116</v>
      </c>
      <c r="C96" s="166"/>
    </row>
    <row r="97" spans="1:3" ht="12" customHeight="1">
      <c r="A97" s="284" t="s">
        <v>86</v>
      </c>
      <c r="B97" s="10" t="s">
        <v>148</v>
      </c>
      <c r="C97" s="166"/>
    </row>
    <row r="98" spans="1:3" ht="12" customHeight="1">
      <c r="A98" s="284" t="s">
        <v>97</v>
      </c>
      <c r="B98" s="18" t="s">
        <v>149</v>
      </c>
      <c r="C98" s="166"/>
    </row>
    <row r="99" spans="1:3" ht="12" customHeight="1">
      <c r="A99" s="284" t="s">
        <v>87</v>
      </c>
      <c r="B99" s="7" t="s">
        <v>440</v>
      </c>
      <c r="C99" s="166"/>
    </row>
    <row r="100" spans="1:3" ht="12" customHeight="1">
      <c r="A100" s="284" t="s">
        <v>88</v>
      </c>
      <c r="B100" s="99" t="s">
        <v>383</v>
      </c>
      <c r="C100" s="166"/>
    </row>
    <row r="101" spans="1:3" ht="12" customHeight="1">
      <c r="A101" s="284" t="s">
        <v>98</v>
      </c>
      <c r="B101" s="99" t="s">
        <v>382</v>
      </c>
      <c r="C101" s="166"/>
    </row>
    <row r="102" spans="1:3" ht="12" customHeight="1">
      <c r="A102" s="284" t="s">
        <v>99</v>
      </c>
      <c r="B102" s="99" t="s">
        <v>296</v>
      </c>
      <c r="C102" s="166"/>
    </row>
    <row r="103" spans="1:3" ht="12" customHeight="1">
      <c r="A103" s="284" t="s">
        <v>100</v>
      </c>
      <c r="B103" s="100" t="s">
        <v>297</v>
      </c>
      <c r="C103" s="166"/>
    </row>
    <row r="104" spans="1:3" ht="12" customHeight="1">
      <c r="A104" s="284" t="s">
        <v>101</v>
      </c>
      <c r="B104" s="100" t="s">
        <v>298</v>
      </c>
      <c r="C104" s="166"/>
    </row>
    <row r="105" spans="1:3" ht="12" customHeight="1">
      <c r="A105" s="284" t="s">
        <v>103</v>
      </c>
      <c r="B105" s="99" t="s">
        <v>299</v>
      </c>
      <c r="C105" s="166"/>
    </row>
    <row r="106" spans="1:3" ht="12" customHeight="1">
      <c r="A106" s="284" t="s">
        <v>150</v>
      </c>
      <c r="B106" s="99" t="s">
        <v>300</v>
      </c>
      <c r="C106" s="166"/>
    </row>
    <row r="107" spans="1:3" ht="12" customHeight="1">
      <c r="A107" s="284" t="s">
        <v>294</v>
      </c>
      <c r="B107" s="100" t="s">
        <v>301</v>
      </c>
      <c r="C107" s="166"/>
    </row>
    <row r="108" spans="1:3" ht="12" customHeight="1">
      <c r="A108" s="292" t="s">
        <v>295</v>
      </c>
      <c r="B108" s="101" t="s">
        <v>302</v>
      </c>
      <c r="C108" s="166"/>
    </row>
    <row r="109" spans="1:3" ht="12" customHeight="1">
      <c r="A109" s="284" t="s">
        <v>380</v>
      </c>
      <c r="B109" s="101" t="s">
        <v>303</v>
      </c>
      <c r="C109" s="166"/>
    </row>
    <row r="110" spans="1:3" ht="12" customHeight="1">
      <c r="A110" s="284" t="s">
        <v>381</v>
      </c>
      <c r="B110" s="100" t="s">
        <v>304</v>
      </c>
      <c r="C110" s="164"/>
    </row>
    <row r="111" spans="1:3" ht="12" customHeight="1">
      <c r="A111" s="284" t="s">
        <v>385</v>
      </c>
      <c r="B111" s="10" t="s">
        <v>44</v>
      </c>
      <c r="C111" s="164"/>
    </row>
    <row r="112" spans="1:3" ht="12" customHeight="1">
      <c r="A112" s="285" t="s">
        <v>386</v>
      </c>
      <c r="B112" s="7" t="s">
        <v>441</v>
      </c>
      <c r="C112" s="166"/>
    </row>
    <row r="113" spans="1:3" ht="12" customHeight="1" thickBot="1">
      <c r="A113" s="293" t="s">
        <v>387</v>
      </c>
      <c r="B113" s="102" t="s">
        <v>442</v>
      </c>
      <c r="C113" s="170"/>
    </row>
    <row r="114" spans="1:3" ht="12" customHeight="1" thickBot="1">
      <c r="A114" s="29" t="s">
        <v>13</v>
      </c>
      <c r="B114" s="24" t="s">
        <v>305</v>
      </c>
      <c r="C114" s="162">
        <f>+C115+C117+C119</f>
        <v>0</v>
      </c>
    </row>
    <row r="115" spans="1:3" ht="12" customHeight="1">
      <c r="A115" s="283" t="s">
        <v>89</v>
      </c>
      <c r="B115" s="7" t="s">
        <v>168</v>
      </c>
      <c r="C115" s="165"/>
    </row>
    <row r="116" spans="1:3" ht="12" customHeight="1">
      <c r="A116" s="283" t="s">
        <v>90</v>
      </c>
      <c r="B116" s="11" t="s">
        <v>309</v>
      </c>
      <c r="C116" s="165"/>
    </row>
    <row r="117" spans="1:3" ht="12" customHeight="1">
      <c r="A117" s="283" t="s">
        <v>91</v>
      </c>
      <c r="B117" s="11" t="s">
        <v>151</v>
      </c>
      <c r="C117" s="164"/>
    </row>
    <row r="118" spans="1:3" ht="12" customHeight="1">
      <c r="A118" s="283" t="s">
        <v>92</v>
      </c>
      <c r="B118" s="11" t="s">
        <v>310</v>
      </c>
      <c r="C118" s="150"/>
    </row>
    <row r="119" spans="1:3" ht="12" customHeight="1">
      <c r="A119" s="283" t="s">
        <v>93</v>
      </c>
      <c r="B119" s="159" t="s">
        <v>171</v>
      </c>
      <c r="C119" s="150"/>
    </row>
    <row r="120" spans="1:3" ht="12" customHeight="1">
      <c r="A120" s="283" t="s">
        <v>102</v>
      </c>
      <c r="B120" s="158" t="s">
        <v>370</v>
      </c>
      <c r="C120" s="150"/>
    </row>
    <row r="121" spans="1:3" ht="12" customHeight="1">
      <c r="A121" s="283" t="s">
        <v>104</v>
      </c>
      <c r="B121" s="260" t="s">
        <v>315</v>
      </c>
      <c r="C121" s="150"/>
    </row>
    <row r="122" spans="1:3" ht="12" customHeight="1">
      <c r="A122" s="283" t="s">
        <v>152</v>
      </c>
      <c r="B122" s="100" t="s">
        <v>298</v>
      </c>
      <c r="C122" s="150"/>
    </row>
    <row r="123" spans="1:3" ht="12" customHeight="1">
      <c r="A123" s="283" t="s">
        <v>153</v>
      </c>
      <c r="B123" s="100" t="s">
        <v>314</v>
      </c>
      <c r="C123" s="150"/>
    </row>
    <row r="124" spans="1:3" ht="12" customHeight="1">
      <c r="A124" s="283" t="s">
        <v>154</v>
      </c>
      <c r="B124" s="100" t="s">
        <v>313</v>
      </c>
      <c r="C124" s="150"/>
    </row>
    <row r="125" spans="1:3" ht="12" customHeight="1">
      <c r="A125" s="283" t="s">
        <v>306</v>
      </c>
      <c r="B125" s="100" t="s">
        <v>301</v>
      </c>
      <c r="C125" s="150"/>
    </row>
    <row r="126" spans="1:3" ht="12" customHeight="1">
      <c r="A126" s="283" t="s">
        <v>307</v>
      </c>
      <c r="B126" s="100" t="s">
        <v>312</v>
      </c>
      <c r="C126" s="150"/>
    </row>
    <row r="127" spans="1:3" ht="12" customHeight="1" thickBot="1">
      <c r="A127" s="292" t="s">
        <v>308</v>
      </c>
      <c r="B127" s="100" t="s">
        <v>311</v>
      </c>
      <c r="C127" s="151"/>
    </row>
    <row r="128" spans="1:3" ht="12" customHeight="1" thickBot="1">
      <c r="A128" s="29" t="s">
        <v>14</v>
      </c>
      <c r="B128" s="91" t="s">
        <v>390</v>
      </c>
      <c r="C128" s="162">
        <f>+C93+C114</f>
        <v>0</v>
      </c>
    </row>
    <row r="129" spans="1:3" ht="12" customHeight="1" thickBot="1">
      <c r="A129" s="29" t="s">
        <v>15</v>
      </c>
      <c r="B129" s="91" t="s">
        <v>391</v>
      </c>
      <c r="C129" s="162">
        <f>+C130+C131+C132</f>
        <v>0</v>
      </c>
    </row>
    <row r="130" spans="1:3" s="62" customFormat="1" ht="12" customHeight="1">
      <c r="A130" s="283" t="s">
        <v>206</v>
      </c>
      <c r="B130" s="8" t="s">
        <v>446</v>
      </c>
      <c r="C130" s="150"/>
    </row>
    <row r="131" spans="1:3" ht="12" customHeight="1">
      <c r="A131" s="283" t="s">
        <v>209</v>
      </c>
      <c r="B131" s="8" t="s">
        <v>399</v>
      </c>
      <c r="C131" s="150"/>
    </row>
    <row r="132" spans="1:3" ht="12" customHeight="1" thickBot="1">
      <c r="A132" s="292" t="s">
        <v>210</v>
      </c>
      <c r="B132" s="6" t="s">
        <v>445</v>
      </c>
      <c r="C132" s="150"/>
    </row>
    <row r="133" spans="1:3" ht="12" customHeight="1" thickBot="1">
      <c r="A133" s="29" t="s">
        <v>16</v>
      </c>
      <c r="B133" s="91" t="s">
        <v>392</v>
      </c>
      <c r="C133" s="162">
        <f>+C134+C135+C136+C137+C138+C139</f>
        <v>0</v>
      </c>
    </row>
    <row r="134" spans="1:3" ht="12" customHeight="1">
      <c r="A134" s="283" t="s">
        <v>76</v>
      </c>
      <c r="B134" s="8" t="s">
        <v>401</v>
      </c>
      <c r="C134" s="150"/>
    </row>
    <row r="135" spans="1:3" ht="12" customHeight="1">
      <c r="A135" s="283" t="s">
        <v>77</v>
      </c>
      <c r="B135" s="8" t="s">
        <v>393</v>
      </c>
      <c r="C135" s="150"/>
    </row>
    <row r="136" spans="1:3" ht="12" customHeight="1">
      <c r="A136" s="283" t="s">
        <v>78</v>
      </c>
      <c r="B136" s="8" t="s">
        <v>394</v>
      </c>
      <c r="C136" s="150"/>
    </row>
    <row r="137" spans="1:3" ht="12" customHeight="1">
      <c r="A137" s="283" t="s">
        <v>139</v>
      </c>
      <c r="B137" s="8" t="s">
        <v>444</v>
      </c>
      <c r="C137" s="150"/>
    </row>
    <row r="138" spans="1:3" ht="12" customHeight="1">
      <c r="A138" s="283" t="s">
        <v>140</v>
      </c>
      <c r="B138" s="8" t="s">
        <v>396</v>
      </c>
      <c r="C138" s="150"/>
    </row>
    <row r="139" spans="1:3" s="62" customFormat="1" ht="12" customHeight="1" thickBot="1">
      <c r="A139" s="292" t="s">
        <v>141</v>
      </c>
      <c r="B139" s="6" t="s">
        <v>397</v>
      </c>
      <c r="C139" s="150"/>
    </row>
    <row r="140" spans="1:11" ht="12" customHeight="1" thickBot="1">
      <c r="A140" s="29" t="s">
        <v>17</v>
      </c>
      <c r="B140" s="91" t="s">
        <v>456</v>
      </c>
      <c r="C140" s="168">
        <f>+C141+C142+C144+C145+C143</f>
        <v>0</v>
      </c>
      <c r="K140" s="149"/>
    </row>
    <row r="141" spans="1:3" ht="12.75">
      <c r="A141" s="283" t="s">
        <v>79</v>
      </c>
      <c r="B141" s="8" t="s">
        <v>316</v>
      </c>
      <c r="C141" s="150"/>
    </row>
    <row r="142" spans="1:3" ht="12" customHeight="1">
      <c r="A142" s="283" t="s">
        <v>80</v>
      </c>
      <c r="B142" s="8" t="s">
        <v>317</v>
      </c>
      <c r="C142" s="150"/>
    </row>
    <row r="143" spans="1:3" ht="12" customHeight="1">
      <c r="A143" s="283" t="s">
        <v>230</v>
      </c>
      <c r="B143" s="8" t="s">
        <v>455</v>
      </c>
      <c r="C143" s="150"/>
    </row>
    <row r="144" spans="1:3" s="62" customFormat="1" ht="12" customHeight="1">
      <c r="A144" s="283" t="s">
        <v>231</v>
      </c>
      <c r="B144" s="8" t="s">
        <v>406</v>
      </c>
      <c r="C144" s="150"/>
    </row>
    <row r="145" spans="1:3" s="62" customFormat="1" ht="12" customHeight="1" thickBot="1">
      <c r="A145" s="292" t="s">
        <v>232</v>
      </c>
      <c r="B145" s="6" t="s">
        <v>336</v>
      </c>
      <c r="C145" s="150"/>
    </row>
    <row r="146" spans="1:3" s="62" customFormat="1" ht="12" customHeight="1" thickBot="1">
      <c r="A146" s="29" t="s">
        <v>18</v>
      </c>
      <c r="B146" s="91" t="s">
        <v>407</v>
      </c>
      <c r="C146" s="171">
        <f>+C147+C148+C149+C150+C151</f>
        <v>0</v>
      </c>
    </row>
    <row r="147" spans="1:3" s="62" customFormat="1" ht="12" customHeight="1">
      <c r="A147" s="283" t="s">
        <v>81</v>
      </c>
      <c r="B147" s="8" t="s">
        <v>402</v>
      </c>
      <c r="C147" s="150"/>
    </row>
    <row r="148" spans="1:3" s="62" customFormat="1" ht="12" customHeight="1">
      <c r="A148" s="283" t="s">
        <v>82</v>
      </c>
      <c r="B148" s="8" t="s">
        <v>409</v>
      </c>
      <c r="C148" s="150"/>
    </row>
    <row r="149" spans="1:3" s="62" customFormat="1" ht="12" customHeight="1">
      <c r="A149" s="283" t="s">
        <v>242</v>
      </c>
      <c r="B149" s="8" t="s">
        <v>404</v>
      </c>
      <c r="C149" s="150"/>
    </row>
    <row r="150" spans="1:3" s="62" customFormat="1" ht="12" customHeight="1">
      <c r="A150" s="283" t="s">
        <v>243</v>
      </c>
      <c r="B150" s="8" t="s">
        <v>447</v>
      </c>
      <c r="C150" s="150"/>
    </row>
    <row r="151" spans="1:3" ht="12.75" customHeight="1" thickBot="1">
      <c r="A151" s="292" t="s">
        <v>408</v>
      </c>
      <c r="B151" s="6" t="s">
        <v>411</v>
      </c>
      <c r="C151" s="151"/>
    </row>
    <row r="152" spans="1:3" ht="12.75" customHeight="1" thickBot="1">
      <c r="A152" s="322" t="s">
        <v>19</v>
      </c>
      <c r="B152" s="91" t="s">
        <v>412</v>
      </c>
      <c r="C152" s="171"/>
    </row>
    <row r="153" spans="1:3" ht="12.75" customHeight="1" thickBot="1">
      <c r="A153" s="322" t="s">
        <v>20</v>
      </c>
      <c r="B153" s="91" t="s">
        <v>413</v>
      </c>
      <c r="C153" s="171"/>
    </row>
    <row r="154" spans="1:3" ht="12" customHeight="1" thickBot="1">
      <c r="A154" s="29" t="s">
        <v>21</v>
      </c>
      <c r="B154" s="91" t="s">
        <v>415</v>
      </c>
      <c r="C154" s="274">
        <f>+C129+C133+C140+C146+C152+C153</f>
        <v>0</v>
      </c>
    </row>
    <row r="155" spans="1:3" ht="15" customHeight="1" thickBot="1">
      <c r="A155" s="294" t="s">
        <v>22</v>
      </c>
      <c r="B155" s="241" t="s">
        <v>414</v>
      </c>
      <c r="C155" s="274">
        <f>+C128+C154</f>
        <v>0</v>
      </c>
    </row>
    <row r="156" spans="1:3" ht="13.5" thickBot="1">
      <c r="A156" s="244"/>
      <c r="B156" s="245"/>
      <c r="C156" s="246"/>
    </row>
    <row r="157" spans="1:3" ht="15" customHeight="1" thickBot="1">
      <c r="A157" s="146" t="s">
        <v>448</v>
      </c>
      <c r="B157" s="147"/>
      <c r="C157" s="88"/>
    </row>
    <row r="158" spans="1:3" ht="14.25" customHeight="1" thickBot="1">
      <c r="A158" s="146" t="s">
        <v>164</v>
      </c>
      <c r="B158" s="147"/>
      <c r="C1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4" sqref="C6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511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473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818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>
        <v>818</v>
      </c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818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818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90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90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90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61" sqref="C6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512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476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/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3414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>
        <v>3414</v>
      </c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3414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3414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3414</v>
      </c>
    </row>
    <row r="47" spans="1:3" ht="12" customHeight="1">
      <c r="A47" s="297" t="s">
        <v>83</v>
      </c>
      <c r="B47" s="8" t="s">
        <v>43</v>
      </c>
      <c r="C47" s="46">
        <v>3008</v>
      </c>
    </row>
    <row r="48" spans="1:3" ht="12" customHeight="1">
      <c r="A48" s="297" t="s">
        <v>84</v>
      </c>
      <c r="B48" s="7" t="s">
        <v>147</v>
      </c>
      <c r="C48" s="49">
        <v>406</v>
      </c>
    </row>
    <row r="49" spans="1:3" ht="12" customHeight="1">
      <c r="A49" s="297" t="s">
        <v>85</v>
      </c>
      <c r="B49" s="7" t="s">
        <v>116</v>
      </c>
      <c r="C49" s="49"/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3414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4" customFormat="1" ht="21" customHeight="1" thickBot="1">
      <c r="A1" s="123"/>
      <c r="B1" s="125"/>
      <c r="C1" s="301" t="s">
        <v>513</v>
      </c>
    </row>
    <row r="2" spans="1:3" s="302" customFormat="1" ht="25.5" customHeight="1">
      <c r="A2" s="254" t="s">
        <v>162</v>
      </c>
      <c r="B2" s="219" t="s">
        <v>471</v>
      </c>
      <c r="C2" s="233" t="s">
        <v>53</v>
      </c>
    </row>
    <row r="3" spans="1:3" s="302" customFormat="1" ht="24.75" thickBot="1">
      <c r="A3" s="295" t="s">
        <v>161</v>
      </c>
      <c r="B3" s="220" t="s">
        <v>477</v>
      </c>
      <c r="C3" s="234" t="s">
        <v>46</v>
      </c>
    </row>
    <row r="4" spans="1:3" s="303" customFormat="1" ht="15.75" customHeight="1" thickBot="1">
      <c r="A4" s="127"/>
      <c r="B4" s="127"/>
      <c r="C4" s="128" t="s">
        <v>47</v>
      </c>
    </row>
    <row r="5" spans="1:3" ht="13.5" thickBot="1">
      <c r="A5" s="255" t="s">
        <v>163</v>
      </c>
      <c r="B5" s="129" t="s">
        <v>48</v>
      </c>
      <c r="C5" s="130" t="s">
        <v>49</v>
      </c>
    </row>
    <row r="6" spans="1:3" s="304" customFormat="1" ht="12.75" customHeight="1" thickBot="1">
      <c r="A6" s="108" t="s">
        <v>429</v>
      </c>
      <c r="B6" s="109" t="s">
        <v>430</v>
      </c>
      <c r="C6" s="110" t="s">
        <v>431</v>
      </c>
    </row>
    <row r="7" spans="1:3" s="304" customFormat="1" ht="15.75" customHeight="1" thickBot="1">
      <c r="A7" s="131"/>
      <c r="B7" s="132" t="s">
        <v>50</v>
      </c>
      <c r="C7" s="133"/>
    </row>
    <row r="8" spans="1:3" s="235" customFormat="1" ht="12" customHeight="1" thickBot="1">
      <c r="A8" s="108" t="s">
        <v>12</v>
      </c>
      <c r="B8" s="134" t="s">
        <v>449</v>
      </c>
      <c r="C8" s="182">
        <f>SUM(C9:C19)</f>
        <v>30</v>
      </c>
    </row>
    <row r="9" spans="1:3" s="235" customFormat="1" ht="12" customHeight="1">
      <c r="A9" s="296" t="s">
        <v>83</v>
      </c>
      <c r="B9" s="9" t="s">
        <v>219</v>
      </c>
      <c r="C9" s="224"/>
    </row>
    <row r="10" spans="1:3" s="235" customFormat="1" ht="12" customHeight="1">
      <c r="A10" s="297" t="s">
        <v>84</v>
      </c>
      <c r="B10" s="7" t="s">
        <v>220</v>
      </c>
      <c r="C10" s="180"/>
    </row>
    <row r="11" spans="1:3" s="235" customFormat="1" ht="12" customHeight="1">
      <c r="A11" s="297" t="s">
        <v>85</v>
      </c>
      <c r="B11" s="7" t="s">
        <v>221</v>
      </c>
      <c r="C11" s="180"/>
    </row>
    <row r="12" spans="1:3" s="235" customFormat="1" ht="12" customHeight="1">
      <c r="A12" s="297" t="s">
        <v>86</v>
      </c>
      <c r="B12" s="7" t="s">
        <v>222</v>
      </c>
      <c r="C12" s="180">
        <v>30</v>
      </c>
    </row>
    <row r="13" spans="1:3" s="235" customFormat="1" ht="12" customHeight="1">
      <c r="A13" s="297" t="s">
        <v>117</v>
      </c>
      <c r="B13" s="7" t="s">
        <v>223</v>
      </c>
      <c r="C13" s="180"/>
    </row>
    <row r="14" spans="1:3" s="235" customFormat="1" ht="12" customHeight="1">
      <c r="A14" s="297" t="s">
        <v>87</v>
      </c>
      <c r="B14" s="7" t="s">
        <v>344</v>
      </c>
      <c r="C14" s="180"/>
    </row>
    <row r="15" spans="1:3" s="235" customFormat="1" ht="12" customHeight="1">
      <c r="A15" s="297" t="s">
        <v>88</v>
      </c>
      <c r="B15" s="6" t="s">
        <v>345</v>
      </c>
      <c r="C15" s="180"/>
    </row>
    <row r="16" spans="1:3" s="235" customFormat="1" ht="12" customHeight="1">
      <c r="A16" s="297" t="s">
        <v>98</v>
      </c>
      <c r="B16" s="7" t="s">
        <v>226</v>
      </c>
      <c r="C16" s="225"/>
    </row>
    <row r="17" spans="1:3" s="305" customFormat="1" ht="12" customHeight="1">
      <c r="A17" s="297" t="s">
        <v>99</v>
      </c>
      <c r="B17" s="7" t="s">
        <v>227</v>
      </c>
      <c r="C17" s="180"/>
    </row>
    <row r="18" spans="1:3" s="305" customFormat="1" ht="12" customHeight="1">
      <c r="A18" s="297" t="s">
        <v>100</v>
      </c>
      <c r="B18" s="7" t="s">
        <v>375</v>
      </c>
      <c r="C18" s="181"/>
    </row>
    <row r="19" spans="1:3" s="305" customFormat="1" ht="12" customHeight="1" thickBot="1">
      <c r="A19" s="297" t="s">
        <v>101</v>
      </c>
      <c r="B19" s="6" t="s">
        <v>228</v>
      </c>
      <c r="C19" s="181"/>
    </row>
    <row r="20" spans="1:3" s="235" customFormat="1" ht="12" customHeight="1" thickBot="1">
      <c r="A20" s="108" t="s">
        <v>13</v>
      </c>
      <c r="B20" s="134" t="s">
        <v>346</v>
      </c>
      <c r="C20" s="182">
        <f>SUM(C21:C23)</f>
        <v>0</v>
      </c>
    </row>
    <row r="21" spans="1:3" s="305" customFormat="1" ht="12" customHeight="1">
      <c r="A21" s="297" t="s">
        <v>89</v>
      </c>
      <c r="B21" s="8" t="s">
        <v>196</v>
      </c>
      <c r="C21" s="180"/>
    </row>
    <row r="22" spans="1:3" s="305" customFormat="1" ht="12" customHeight="1">
      <c r="A22" s="297" t="s">
        <v>90</v>
      </c>
      <c r="B22" s="7" t="s">
        <v>347</v>
      </c>
      <c r="C22" s="180"/>
    </row>
    <row r="23" spans="1:3" s="305" customFormat="1" ht="12" customHeight="1">
      <c r="A23" s="297" t="s">
        <v>91</v>
      </c>
      <c r="B23" s="7" t="s">
        <v>348</v>
      </c>
      <c r="C23" s="180"/>
    </row>
    <row r="24" spans="1:3" s="305" customFormat="1" ht="12" customHeight="1" thickBot="1">
      <c r="A24" s="297" t="s">
        <v>92</v>
      </c>
      <c r="B24" s="7" t="s">
        <v>450</v>
      </c>
      <c r="C24" s="180"/>
    </row>
    <row r="25" spans="1:3" s="305" customFormat="1" ht="12" customHeight="1" thickBot="1">
      <c r="A25" s="114" t="s">
        <v>14</v>
      </c>
      <c r="B25" s="91" t="s">
        <v>138</v>
      </c>
      <c r="C25" s="209"/>
    </row>
    <row r="26" spans="1:3" s="305" customFormat="1" ht="12" customHeight="1" thickBot="1">
      <c r="A26" s="114" t="s">
        <v>15</v>
      </c>
      <c r="B26" s="91" t="s">
        <v>451</v>
      </c>
      <c r="C26" s="182">
        <f>+C27+C28+C29</f>
        <v>0</v>
      </c>
    </row>
    <row r="27" spans="1:3" s="305" customFormat="1" ht="12" customHeight="1">
      <c r="A27" s="298" t="s">
        <v>206</v>
      </c>
      <c r="B27" s="299" t="s">
        <v>201</v>
      </c>
      <c r="C27" s="46"/>
    </row>
    <row r="28" spans="1:3" s="305" customFormat="1" ht="12" customHeight="1">
      <c r="A28" s="298" t="s">
        <v>209</v>
      </c>
      <c r="B28" s="299" t="s">
        <v>347</v>
      </c>
      <c r="C28" s="180"/>
    </row>
    <row r="29" spans="1:3" s="305" customFormat="1" ht="12" customHeight="1">
      <c r="A29" s="298" t="s">
        <v>210</v>
      </c>
      <c r="B29" s="300" t="s">
        <v>349</v>
      </c>
      <c r="C29" s="180"/>
    </row>
    <row r="30" spans="1:3" s="305" customFormat="1" ht="12" customHeight="1" thickBot="1">
      <c r="A30" s="297" t="s">
        <v>211</v>
      </c>
      <c r="B30" s="98" t="s">
        <v>452</v>
      </c>
      <c r="C30" s="53"/>
    </row>
    <row r="31" spans="1:3" s="305" customFormat="1" ht="12" customHeight="1" thickBot="1">
      <c r="A31" s="114" t="s">
        <v>16</v>
      </c>
      <c r="B31" s="91" t="s">
        <v>350</v>
      </c>
      <c r="C31" s="182">
        <f>+C32+C33+C34</f>
        <v>0</v>
      </c>
    </row>
    <row r="32" spans="1:3" s="305" customFormat="1" ht="12" customHeight="1">
      <c r="A32" s="298" t="s">
        <v>76</v>
      </c>
      <c r="B32" s="299" t="s">
        <v>233</v>
      </c>
      <c r="C32" s="46"/>
    </row>
    <row r="33" spans="1:3" s="305" customFormat="1" ht="12" customHeight="1">
      <c r="A33" s="298" t="s">
        <v>77</v>
      </c>
      <c r="B33" s="300" t="s">
        <v>234</v>
      </c>
      <c r="C33" s="183"/>
    </row>
    <row r="34" spans="1:3" s="305" customFormat="1" ht="12" customHeight="1" thickBot="1">
      <c r="A34" s="297" t="s">
        <v>78</v>
      </c>
      <c r="B34" s="98" t="s">
        <v>235</v>
      </c>
      <c r="C34" s="53"/>
    </row>
    <row r="35" spans="1:3" s="235" customFormat="1" ht="12" customHeight="1" thickBot="1">
      <c r="A35" s="114" t="s">
        <v>17</v>
      </c>
      <c r="B35" s="91" t="s">
        <v>321</v>
      </c>
      <c r="C35" s="209"/>
    </row>
    <row r="36" spans="1:3" s="235" customFormat="1" ht="12" customHeight="1" thickBot="1">
      <c r="A36" s="114" t="s">
        <v>18</v>
      </c>
      <c r="B36" s="91" t="s">
        <v>351</v>
      </c>
      <c r="C36" s="226"/>
    </row>
    <row r="37" spans="1:3" s="235" customFormat="1" ht="12" customHeight="1" thickBot="1">
      <c r="A37" s="108" t="s">
        <v>19</v>
      </c>
      <c r="B37" s="91" t="s">
        <v>352</v>
      </c>
      <c r="C37" s="227">
        <f>+C8+C20+C25+C26+C31+C35+C36</f>
        <v>30</v>
      </c>
    </row>
    <row r="38" spans="1:3" s="235" customFormat="1" ht="12" customHeight="1" thickBot="1">
      <c r="A38" s="135" t="s">
        <v>20</v>
      </c>
      <c r="B38" s="91" t="s">
        <v>353</v>
      </c>
      <c r="C38" s="227">
        <f>+C39+C40+C41</f>
        <v>0</v>
      </c>
    </row>
    <row r="39" spans="1:3" s="235" customFormat="1" ht="12" customHeight="1">
      <c r="A39" s="298" t="s">
        <v>354</v>
      </c>
      <c r="B39" s="299" t="s">
        <v>178</v>
      </c>
      <c r="C39" s="46"/>
    </row>
    <row r="40" spans="1:3" s="235" customFormat="1" ht="12" customHeight="1">
      <c r="A40" s="298" t="s">
        <v>355</v>
      </c>
      <c r="B40" s="300" t="s">
        <v>0</v>
      </c>
      <c r="C40" s="183"/>
    </row>
    <row r="41" spans="1:3" s="305" customFormat="1" ht="12" customHeight="1" thickBot="1">
      <c r="A41" s="297" t="s">
        <v>356</v>
      </c>
      <c r="B41" s="98" t="s">
        <v>357</v>
      </c>
      <c r="C41" s="53"/>
    </row>
    <row r="42" spans="1:3" s="305" customFormat="1" ht="15" customHeight="1" thickBot="1">
      <c r="A42" s="135" t="s">
        <v>21</v>
      </c>
      <c r="B42" s="136" t="s">
        <v>358</v>
      </c>
      <c r="C42" s="230">
        <f>+C37+C38</f>
        <v>30</v>
      </c>
    </row>
    <row r="43" spans="1:3" s="305" customFormat="1" ht="15" customHeight="1">
      <c r="A43" s="137"/>
      <c r="B43" s="138"/>
      <c r="C43" s="228"/>
    </row>
    <row r="44" spans="1:3" ht="13.5" thickBot="1">
      <c r="A44" s="139"/>
      <c r="B44" s="140"/>
      <c r="C44" s="229"/>
    </row>
    <row r="45" spans="1:3" s="304" customFormat="1" ht="16.5" customHeight="1" thickBot="1">
      <c r="A45" s="141"/>
      <c r="B45" s="142" t="s">
        <v>51</v>
      </c>
      <c r="C45" s="230"/>
    </row>
    <row r="46" spans="1:3" s="306" customFormat="1" ht="12" customHeight="1" thickBot="1">
      <c r="A46" s="114" t="s">
        <v>12</v>
      </c>
      <c r="B46" s="91" t="s">
        <v>359</v>
      </c>
      <c r="C46" s="182">
        <f>SUM(C47:C51)</f>
        <v>130</v>
      </c>
    </row>
    <row r="47" spans="1:3" ht="12" customHeight="1">
      <c r="A47" s="297" t="s">
        <v>83</v>
      </c>
      <c r="B47" s="8" t="s">
        <v>43</v>
      </c>
      <c r="C47" s="46"/>
    </row>
    <row r="48" spans="1:3" ht="12" customHeight="1">
      <c r="A48" s="297" t="s">
        <v>84</v>
      </c>
      <c r="B48" s="7" t="s">
        <v>147</v>
      </c>
      <c r="C48" s="49"/>
    </row>
    <row r="49" spans="1:3" ht="12" customHeight="1">
      <c r="A49" s="297" t="s">
        <v>85</v>
      </c>
      <c r="B49" s="7" t="s">
        <v>116</v>
      </c>
      <c r="C49" s="49">
        <v>130</v>
      </c>
    </row>
    <row r="50" spans="1:3" ht="12" customHeight="1">
      <c r="A50" s="297" t="s">
        <v>86</v>
      </c>
      <c r="B50" s="7" t="s">
        <v>148</v>
      </c>
      <c r="C50" s="49"/>
    </row>
    <row r="51" spans="1:3" ht="12" customHeight="1" thickBot="1">
      <c r="A51" s="297" t="s">
        <v>117</v>
      </c>
      <c r="B51" s="7" t="s">
        <v>149</v>
      </c>
      <c r="C51" s="49"/>
    </row>
    <row r="52" spans="1:3" ht="12" customHeight="1" thickBot="1">
      <c r="A52" s="114" t="s">
        <v>13</v>
      </c>
      <c r="B52" s="91" t="s">
        <v>360</v>
      </c>
      <c r="C52" s="182">
        <f>SUM(C53:C55)</f>
        <v>0</v>
      </c>
    </row>
    <row r="53" spans="1:3" s="306" customFormat="1" ht="12" customHeight="1">
      <c r="A53" s="297" t="s">
        <v>89</v>
      </c>
      <c r="B53" s="8" t="s">
        <v>168</v>
      </c>
      <c r="C53" s="46"/>
    </row>
    <row r="54" spans="1:3" ht="12" customHeight="1">
      <c r="A54" s="297" t="s">
        <v>90</v>
      </c>
      <c r="B54" s="7" t="s">
        <v>151</v>
      </c>
      <c r="C54" s="49"/>
    </row>
    <row r="55" spans="1:3" ht="12" customHeight="1">
      <c r="A55" s="297" t="s">
        <v>91</v>
      </c>
      <c r="B55" s="7" t="s">
        <v>52</v>
      </c>
      <c r="C55" s="49"/>
    </row>
    <row r="56" spans="1:3" ht="12" customHeight="1" thickBot="1">
      <c r="A56" s="297" t="s">
        <v>92</v>
      </c>
      <c r="B56" s="7" t="s">
        <v>453</v>
      </c>
      <c r="C56" s="49"/>
    </row>
    <row r="57" spans="1:3" ht="12" customHeight="1" thickBot="1">
      <c r="A57" s="114" t="s">
        <v>14</v>
      </c>
      <c r="B57" s="91" t="s">
        <v>7</v>
      </c>
      <c r="C57" s="209"/>
    </row>
    <row r="58" spans="1:3" ht="15" customHeight="1" thickBot="1">
      <c r="A58" s="114" t="s">
        <v>15</v>
      </c>
      <c r="B58" s="143" t="s">
        <v>454</v>
      </c>
      <c r="C58" s="231">
        <f>+C46+C52+C57</f>
        <v>130</v>
      </c>
    </row>
    <row r="59" ht="13.5" thickBot="1">
      <c r="C59" s="232"/>
    </row>
    <row r="60" spans="1:3" ht="15" customHeight="1" thickBot="1">
      <c r="A60" s="146" t="s">
        <v>448</v>
      </c>
      <c r="B60" s="147"/>
      <c r="C60" s="88"/>
    </row>
    <row r="61" spans="1:3" ht="14.25" customHeight="1" thickBot="1">
      <c r="A61" s="146" t="s">
        <v>164</v>
      </c>
      <c r="B61" s="147"/>
      <c r="C61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2016-02-23T07:27:54Z</cp:lastPrinted>
  <dcterms:created xsi:type="dcterms:W3CDTF">1999-10-30T10:30:45Z</dcterms:created>
  <dcterms:modified xsi:type="dcterms:W3CDTF">2016-02-23T07:32:06Z</dcterms:modified>
  <cp:category/>
  <cp:version/>
  <cp:contentType/>
  <cp:contentStatus/>
</cp:coreProperties>
</file>