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felhalmozási" sheetId="1" r:id="rId1"/>
    <sheet name="bev.előirányzat" sheetId="2" r:id="rId2"/>
    <sheet name="kiadás előir" sheetId="3" r:id="rId3"/>
  </sheets>
  <definedNames/>
  <calcPr fullCalcOnLoad="1"/>
</workbook>
</file>

<file path=xl/sharedStrings.xml><?xml version="1.0" encoding="utf-8"?>
<sst xmlns="http://schemas.openxmlformats.org/spreadsheetml/2006/main" count="325" uniqueCount="254">
  <si>
    <t>Felújítás</t>
  </si>
  <si>
    <t xml:space="preserve"> </t>
  </si>
  <si>
    <t>DASZK</t>
  </si>
  <si>
    <t>ezer forintban</t>
  </si>
  <si>
    <t>7.</t>
  </si>
  <si>
    <t>8.</t>
  </si>
  <si>
    <t>Megnevezés</t>
  </si>
  <si>
    <t>16.</t>
  </si>
  <si>
    <t>14.</t>
  </si>
  <si>
    <t>15.</t>
  </si>
  <si>
    <t>bevétel</t>
  </si>
  <si>
    <t>Jogcímek sorszáma</t>
  </si>
  <si>
    <t>MIND-</t>
  </si>
  <si>
    <t>Személyi</t>
  </si>
  <si>
    <t>Munk.</t>
  </si>
  <si>
    <t>Dologi</t>
  </si>
  <si>
    <t>Műk.</t>
  </si>
  <si>
    <t>Társ.és</t>
  </si>
  <si>
    <t>Ellátot.</t>
  </si>
  <si>
    <t>Intézm.</t>
  </si>
  <si>
    <t>Egyéb</t>
  </si>
  <si>
    <t>Adott</t>
  </si>
  <si>
    <t>Finansz.</t>
  </si>
  <si>
    <t>Költségv.</t>
  </si>
  <si>
    <t>ÖSSZE-</t>
  </si>
  <si>
    <t>juttatás</t>
  </si>
  <si>
    <t>terh.</t>
  </si>
  <si>
    <t>kiadás</t>
  </si>
  <si>
    <t>célú</t>
  </si>
  <si>
    <t>szoc.pol.</t>
  </si>
  <si>
    <t>pénzb.</t>
  </si>
  <si>
    <t>beruh.</t>
  </si>
  <si>
    <t>fejl.c</t>
  </si>
  <si>
    <t>szervek</t>
  </si>
  <si>
    <t>SEN:</t>
  </si>
  <si>
    <t>járulék</t>
  </si>
  <si>
    <t>p.e.átad.</t>
  </si>
  <si>
    <t>jutt.</t>
  </si>
  <si>
    <t>kiad.</t>
  </si>
  <si>
    <t>Alaptev.</t>
  </si>
  <si>
    <t>Közp.</t>
  </si>
  <si>
    <t>Műk.c.</t>
  </si>
  <si>
    <t>Felhalm.</t>
  </si>
  <si>
    <t>Finan-</t>
  </si>
  <si>
    <t>bevét</t>
  </si>
  <si>
    <t>sajátos</t>
  </si>
  <si>
    <t>előir.</t>
  </si>
  <si>
    <t>tám.</t>
  </si>
  <si>
    <t>tám.ért.</t>
  </si>
  <si>
    <t>kölcs.</t>
  </si>
  <si>
    <t>szíroz.</t>
  </si>
  <si>
    <t>bev.</t>
  </si>
  <si>
    <t>v.tér.</t>
  </si>
  <si>
    <t>Önkormányzat összesen:</t>
  </si>
  <si>
    <t>tőkejell.</t>
  </si>
  <si>
    <t>kölcsön</t>
  </si>
  <si>
    <t>Tám.ért.</t>
  </si>
  <si>
    <t>(hitel)</t>
  </si>
  <si>
    <t>fin.tám.</t>
  </si>
  <si>
    <t xml:space="preserve">Ber. </t>
  </si>
  <si>
    <t>kiadások</t>
  </si>
  <si>
    <t>1/1</t>
  </si>
  <si>
    <t>2/4</t>
  </si>
  <si>
    <t>Felh.,</t>
  </si>
  <si>
    <t>3.</t>
  </si>
  <si>
    <t>6.</t>
  </si>
  <si>
    <t>4/1</t>
  </si>
  <si>
    <t>4/2</t>
  </si>
  <si>
    <t>4/3</t>
  </si>
  <si>
    <t>4/4</t>
  </si>
  <si>
    <t>5/1</t>
  </si>
  <si>
    <t>5/2</t>
  </si>
  <si>
    <t>ÁH kív. átvett pénze.</t>
  </si>
  <si>
    <t>11/1</t>
  </si>
  <si>
    <t>11/2</t>
  </si>
  <si>
    <t>11/3</t>
  </si>
  <si>
    <t>11/4</t>
  </si>
  <si>
    <t>11/5</t>
  </si>
  <si>
    <t>11/6</t>
  </si>
  <si>
    <t>11/7</t>
  </si>
  <si>
    <t>12/1</t>
  </si>
  <si>
    <t>12/2</t>
  </si>
  <si>
    <t>12/3</t>
  </si>
  <si>
    <t>17.</t>
  </si>
  <si>
    <t>12/4</t>
  </si>
  <si>
    <t>Fejl.</t>
  </si>
  <si>
    <t>tartalék</t>
  </si>
  <si>
    <t>Önkormányzat összevont</t>
  </si>
  <si>
    <t>Önkormányzat összesen</t>
  </si>
  <si>
    <t>9.</t>
  </si>
  <si>
    <t>Polgármesteri Hivatal</t>
  </si>
  <si>
    <t>Művelődési Központ</t>
  </si>
  <si>
    <t>B.N.I. Városi Könyvtár</t>
  </si>
  <si>
    <t>halmozódás miatt</t>
  </si>
  <si>
    <t>Eredeti előirányzat</t>
  </si>
  <si>
    <t>Eredeti bevételi előirányzat</t>
  </si>
  <si>
    <t>Általános</t>
  </si>
  <si>
    <t>Hitelek bevételei</t>
  </si>
  <si>
    <t>Dunaföldvár Város Önkormányzata</t>
  </si>
  <si>
    <t>Egyéb központi</t>
  </si>
  <si>
    <t>FELHALMOZÁSI KIADÁSOK RÉSZLETEZÉSE</t>
  </si>
  <si>
    <t>2.1.2. melléklet</t>
  </si>
  <si>
    <t xml:space="preserve">Létesítmény, beruházási cél </t>
  </si>
  <si>
    <t xml:space="preserve">Döntés </t>
  </si>
  <si>
    <t>megnevezése:</t>
  </si>
  <si>
    <t>száma:</t>
  </si>
  <si>
    <t>összesen</t>
  </si>
  <si>
    <t>önerő</t>
  </si>
  <si>
    <t>támogatás</t>
  </si>
  <si>
    <t>26/2011.</t>
  </si>
  <si>
    <t>Dunaföldvár Kálvária partfal stabilizáció és vízrendezés II.ütem DDOP-5.1.5/D-11.</t>
  </si>
  <si>
    <t>Mezőgazdasági földút fejlesztés</t>
  </si>
  <si>
    <t>266/2011.</t>
  </si>
  <si>
    <t>190/2011.</t>
  </si>
  <si>
    <t>188/2011.</t>
  </si>
  <si>
    <t>1.</t>
  </si>
  <si>
    <t>EU-s forrás igénybevételével valósul meg összesen:</t>
  </si>
  <si>
    <t>93/2012.</t>
  </si>
  <si>
    <t>2.</t>
  </si>
  <si>
    <t>Hazai forrásból megvalósuló összesen:</t>
  </si>
  <si>
    <t>Béke tér áttervezés</t>
  </si>
  <si>
    <t>Saját erőből javasolt összesen:</t>
  </si>
  <si>
    <t>Beruházási kiadások összesen:</t>
  </si>
  <si>
    <t>4.</t>
  </si>
  <si>
    <t>5.</t>
  </si>
  <si>
    <t>Felhalm.célú hitel,kölcsön visszafizetése</t>
  </si>
  <si>
    <t xml:space="preserve">  -Infrastruktúra fejl.  - Útépítés B. hitel 3/05.</t>
  </si>
  <si>
    <t xml:space="preserve">  -Infrastruktúra fejlesztési hitel</t>
  </si>
  <si>
    <t xml:space="preserve">  -Hivatal személygépkocsi vásárlási hitel</t>
  </si>
  <si>
    <t xml:space="preserve">  -DDOP integrált mikrotérségi oktatási központ fejl.</t>
  </si>
  <si>
    <t xml:space="preserve">Céltartalék  pályázatra (önerő) </t>
  </si>
  <si>
    <t>Felhalmozás célú pénzeszköz átad.(szennyvíz)</t>
  </si>
  <si>
    <t>FELHALMOZÁSI KIADÁSOK ÖSSZESEN 1-7.</t>
  </si>
  <si>
    <t>2013. ÉVI KIADÁSI ELŐIRÁNYZATOK JOGCÍMENKÉNT VÁLTOZÁSA</t>
  </si>
  <si>
    <t>2013. ÉVI BEVÉTELI ELŐIRÁNYZATOK JOGCÍMENKÉNTI VÁLTOZÁSA</t>
  </si>
  <si>
    <t>2013. évi költségvetés 2.1.2. melléklete a 2013. évi felhalmozási kiadásokról</t>
  </si>
  <si>
    <t>2013. évi KÖLTSÉGVETÉS</t>
  </si>
  <si>
    <t>2013. évi módosított előirányzat</t>
  </si>
  <si>
    <t>Dunaföldvári Gyógy- és Termálfürdő komplex energetikai felújítása KEOP-5.3.0/A/09-2010-0288 (áthúzódó)</t>
  </si>
  <si>
    <t>Vásártér infrastuktúrális fejlesztés EMVA támogatásból</t>
  </si>
  <si>
    <t>269/2012.</t>
  </si>
  <si>
    <t>Energetikai fejl. KEOP pályázat I. (Műv.K., ÖNO, Könyvtár)</t>
  </si>
  <si>
    <t>220/2012.</t>
  </si>
  <si>
    <t>Energetikai fejl. KEOP pályázat II. (Hivatal, Sportcs., Iskola)</t>
  </si>
  <si>
    <t>221/2012.</t>
  </si>
  <si>
    <t>Energetikai fejl. KEOP pályázat III. (Bőlcsöde, Püspök u., Iskola u)</t>
  </si>
  <si>
    <t>222/2012.</t>
  </si>
  <si>
    <t>Leader pályázat - Béke téri díszkút felújítása</t>
  </si>
  <si>
    <t>Leader pályázat - Kézilabda pálya lelátó felújítása</t>
  </si>
  <si>
    <t>TÁMOP 3.2.3/A-11/1 "Fekete kötény" pályázat</t>
  </si>
  <si>
    <t>7/2012</t>
  </si>
  <si>
    <t>Szőlőskertek - Kadarka u. közötti feljáró felújítása térkőburkolattal (áthúzódó)</t>
  </si>
  <si>
    <t>233/2012.</t>
  </si>
  <si>
    <t>2009.</t>
  </si>
  <si>
    <t>Térinformatikai rendszer kialakítása II.ütem (áthúzódó)</t>
  </si>
  <si>
    <t>235/2012.</t>
  </si>
  <si>
    <t>Sóház u. 12-14. támfal megerősítés (áthúzódó)</t>
  </si>
  <si>
    <t>hat.szer.</t>
  </si>
  <si>
    <t>Ady E.u. betonburkolat felújítás, csapadékvíz  elvezetés (áth.)</t>
  </si>
  <si>
    <t>Gépvásárlás (MTZ traktor 820.1, pótkocsi EB 8)</t>
  </si>
  <si>
    <t>Mg-i gépvásárlás (árokásó) mezőőri járulékból</t>
  </si>
  <si>
    <t xml:space="preserve">  -DDOP Dfvár belter. vízrendezés (Ságvári-Kereszt u.)</t>
  </si>
  <si>
    <t xml:space="preserve">  -DDOP Kálvária partfalstabilizáció és vízrendezés</t>
  </si>
  <si>
    <t xml:space="preserve">  -Napsugár ISZI tgk. lízing</t>
  </si>
  <si>
    <t>Pince vásárlás 4231/4/A hrsz. (Molnár G.)</t>
  </si>
  <si>
    <t>29/2013.</t>
  </si>
  <si>
    <t>KEOP 7.1.0/11 "Madocsai agglomeráció szennyvízkez. fejl."</t>
  </si>
  <si>
    <t>42/2013.</t>
  </si>
  <si>
    <t>65/2013.</t>
  </si>
  <si>
    <t>95/2013.</t>
  </si>
  <si>
    <t>Térfigyelő rendszer kiépítése</t>
  </si>
  <si>
    <t>96/2013.</t>
  </si>
  <si>
    <t>Városüzemeltetéshez gépbeszerzés JETA 2013</t>
  </si>
  <si>
    <t>Gyógy és termálfürdő korszerűsítése pályázat JETA 2012</t>
  </si>
  <si>
    <t>Placc Kft. által végzett tervezési díj (belt. utak)</t>
  </si>
  <si>
    <t>I. sz. módosítás</t>
  </si>
  <si>
    <t>Városháza udvari épület tetőfelújítás</t>
  </si>
  <si>
    <t>Játszótéri eszközbeszerzés</t>
  </si>
  <si>
    <t>126/2013.</t>
  </si>
  <si>
    <t>Leader pályázat - Térf. kamerarendszer kiépítése</t>
  </si>
  <si>
    <t>118/2013.</t>
  </si>
  <si>
    <t>Felújítások összesen:</t>
  </si>
  <si>
    <t>Kossuth L. utcai garázsok felújítása</t>
  </si>
  <si>
    <t>Iskolai, óvodai épületek felújítása</t>
  </si>
  <si>
    <t>160/2013.</t>
  </si>
  <si>
    <t>132/2013.</t>
  </si>
  <si>
    <t>131/2013.</t>
  </si>
  <si>
    <t>Szerk.-</t>
  </si>
  <si>
    <t>átalak.</t>
  </si>
  <si>
    <t>Működés</t>
  </si>
  <si>
    <t>általános</t>
  </si>
  <si>
    <t>II. sz. módosítás</t>
  </si>
  <si>
    <t>Utánfutó vásárlás</t>
  </si>
  <si>
    <t xml:space="preserve">Játszótéri eszközök telepítése JETA </t>
  </si>
  <si>
    <t>187/2013.</t>
  </si>
  <si>
    <t>Weikersheim tér átalakítása</t>
  </si>
  <si>
    <t>Rendőrség Jókai u. 2. tetőfelújítás</t>
  </si>
  <si>
    <t>Rókus pincék felj. szilárd burkolása</t>
  </si>
  <si>
    <t>Tavasz u. közvilágítás terv. díja</t>
  </si>
  <si>
    <t>Fénymásoló vás.</t>
  </si>
  <si>
    <t>Helyi közutak felújítása</t>
  </si>
  <si>
    <t>189/2013.</t>
  </si>
  <si>
    <t>Irinyi és Gábor P. u. rendelők akadálymentesítése</t>
  </si>
  <si>
    <t>Rendőrség Jókai u. 2. csap.víz elvez.</t>
  </si>
  <si>
    <t>Polgárőrség Jókai u. 2. fűtés kiépítése</t>
  </si>
  <si>
    <t>Helyi közutak felújításának műsz. ell. díja</t>
  </si>
  <si>
    <t>241/2013.</t>
  </si>
  <si>
    <t>240/2013.</t>
  </si>
  <si>
    <t>230/2013.</t>
  </si>
  <si>
    <t>229/2013.</t>
  </si>
  <si>
    <t>228/2013.</t>
  </si>
  <si>
    <t>Óvoda és Bölcsőde felújítási munkái</t>
  </si>
  <si>
    <t>226/2013.</t>
  </si>
  <si>
    <t>209/2013.</t>
  </si>
  <si>
    <t>208/2013.</t>
  </si>
  <si>
    <t>204/2013.</t>
  </si>
  <si>
    <t>178/2013.</t>
  </si>
  <si>
    <t>III. sz. módosítás</t>
  </si>
  <si>
    <t>Tavasz u. közvilágítás kiépítése</t>
  </si>
  <si>
    <t>272/2013.</t>
  </si>
  <si>
    <t>Parkoló ép., helyi közutak felújítási terv. díja</t>
  </si>
  <si>
    <t>273/2013.</t>
  </si>
  <si>
    <t>Egészségház - lépcső, közterület burkolása</t>
  </si>
  <si>
    <t>275/2013.</t>
  </si>
  <si>
    <t>IV. sz. módosítás</t>
  </si>
  <si>
    <t>(2013.évi költségvetés 5. módosítása)</t>
  </si>
  <si>
    <t>(2013. évi költségvetés 5. módosítása)</t>
  </si>
  <si>
    <t>Nyári szoc. gyermekétk. támogatása</t>
  </si>
  <si>
    <t>2013.november havi kompenzáció</t>
  </si>
  <si>
    <t>2013.okt. 15-i lemondás, pótigény</t>
  </si>
  <si>
    <t>Inf. elleni oltóanyag vásárlás</t>
  </si>
  <si>
    <t>Reiter köz 7/B iroda, raktár fűtés kiép.</t>
  </si>
  <si>
    <t>Reiter köz 7/B iroda, raktárépület fűtésének kialakítása</t>
  </si>
  <si>
    <t>292/2013.</t>
  </si>
  <si>
    <t>Magyar Vöröskereszt Dfvári szerv. tám.</t>
  </si>
  <si>
    <t>Dfvári Önk. Tűzoltó E.  felh. c. tám.</t>
  </si>
  <si>
    <t>Saját bevétel többlete</t>
  </si>
  <si>
    <t>Főei. csoportok közötti átrendezés</t>
  </si>
  <si>
    <t>Adósságkonsz. műk. tám. része</t>
  </si>
  <si>
    <t>Adósságkonsz. felh. tám. része</t>
  </si>
  <si>
    <t>Likvid hitel felvétele (éves)</t>
  </si>
  <si>
    <t>Likvid hitel törlesztése (éves)</t>
  </si>
  <si>
    <t>Vis maior támogatás</t>
  </si>
  <si>
    <t>Géj.adó bevétele</t>
  </si>
  <si>
    <t>Komm.adó bevétele</t>
  </si>
  <si>
    <t>Ip.adó bevétele</t>
  </si>
  <si>
    <t>Talajterh. díj bevétele</t>
  </si>
  <si>
    <t>Közfoglalkoztatás támogatása</t>
  </si>
  <si>
    <t>Otthonteremtési tám. továbbadása</t>
  </si>
  <si>
    <t>Intézményfinanszírozás korr.</t>
  </si>
  <si>
    <t>NISZI</t>
  </si>
  <si>
    <t>2. melléklet a 1/2014.(II.05.) önkormányzati rendelethez</t>
  </si>
  <si>
    <t>1. melléklet a 1/2014.(II.05.) önkormányzati rendelethez</t>
  </si>
  <si>
    <t>3. melléklet a 1/2014.(II.05.)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</si>
</sst>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[$-40E]yyyy\.\ mmmm\ d\."/>
  </numFmts>
  <fonts count="30">
    <font>
      <sz val="10"/>
      <name val="Arial"/>
      <family val="0"/>
    </font>
    <font>
      <sz val="8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3" fontId="10" fillId="0" borderId="10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3" fontId="10" fillId="0" borderId="14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0" fontId="3" fillId="0" borderId="17" xfId="0" applyFont="1" applyBorder="1" applyAlignment="1">
      <alignment/>
    </xf>
    <xf numFmtId="3" fontId="7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3" fontId="3" fillId="0" borderId="18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/>
    </xf>
    <xf numFmtId="3" fontId="10" fillId="0" borderId="18" xfId="0" applyNumberFormat="1" applyFont="1" applyBorder="1" applyAlignment="1">
      <alignment horizontal="right" vertical="center"/>
    </xf>
    <xf numFmtId="3" fontId="10" fillId="0" borderId="18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3" fontId="2" fillId="0" borderId="21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3" fontId="3" fillId="0" borderId="21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3" fontId="2" fillId="0" borderId="24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3" fontId="2" fillId="0" borderId="27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3" fontId="7" fillId="0" borderId="18" xfId="0" applyNumberFormat="1" applyFont="1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3" fontId="7" fillId="0" borderId="31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/>
    </xf>
    <xf numFmtId="3" fontId="7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5" fillId="0" borderId="36" xfId="0" applyFont="1" applyBorder="1" applyAlignment="1">
      <alignment/>
    </xf>
    <xf numFmtId="0" fontId="29" fillId="0" borderId="36" xfId="0" applyFont="1" applyBorder="1" applyAlignment="1">
      <alignment/>
    </xf>
    <xf numFmtId="0" fontId="5" fillId="0" borderId="36" xfId="0" applyFont="1" applyBorder="1" applyAlignment="1">
      <alignment/>
    </xf>
    <xf numFmtId="0" fontId="29" fillId="0" borderId="36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5" fillId="0" borderId="37" xfId="0" applyFont="1" applyBorder="1" applyAlignment="1">
      <alignment/>
    </xf>
    <xf numFmtId="0" fontId="2" fillId="0" borderId="27" xfId="0" applyFont="1" applyBorder="1" applyAlignment="1">
      <alignment/>
    </xf>
    <xf numFmtId="3" fontId="2" fillId="0" borderId="38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/>
    </xf>
    <xf numFmtId="3" fontId="2" fillId="0" borderId="40" xfId="0" applyNumberFormat="1" applyFont="1" applyBorder="1" applyAlignment="1">
      <alignment horizontal="right"/>
    </xf>
    <xf numFmtId="3" fontId="2" fillId="0" borderId="40" xfId="0" applyNumberFormat="1" applyFont="1" applyBorder="1" applyAlignment="1">
      <alignment horizontal="right"/>
    </xf>
    <xf numFmtId="3" fontId="3" fillId="0" borderId="40" xfId="0" applyNumberFormat="1" applyFont="1" applyBorder="1" applyAlignment="1">
      <alignment horizontal="right"/>
    </xf>
    <xf numFmtId="3" fontId="3" fillId="0" borderId="40" xfId="0" applyNumberFormat="1" applyFont="1" applyBorder="1" applyAlignment="1">
      <alignment/>
    </xf>
    <xf numFmtId="3" fontId="2" fillId="0" borderId="38" xfId="0" applyNumberFormat="1" applyFont="1" applyBorder="1" applyAlignment="1">
      <alignment horizontal="right"/>
    </xf>
    <xf numFmtId="3" fontId="2" fillId="0" borderId="41" xfId="0" applyNumberFormat="1" applyFont="1" applyBorder="1" applyAlignment="1">
      <alignment horizontal="right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44" xfId="0" applyBorder="1" applyAlignment="1">
      <alignment/>
    </xf>
    <xf numFmtId="0" fontId="3" fillId="0" borderId="29" xfId="0" applyFont="1" applyBorder="1" applyAlignment="1">
      <alignment horizontal="center"/>
    </xf>
    <xf numFmtId="0" fontId="29" fillId="0" borderId="35" xfId="0" applyFont="1" applyBorder="1" applyAlignment="1">
      <alignment/>
    </xf>
    <xf numFmtId="0" fontId="3" fillId="0" borderId="18" xfId="0" applyFont="1" applyBorder="1" applyAlignment="1">
      <alignment horizontal="center"/>
    </xf>
    <xf numFmtId="3" fontId="3" fillId="0" borderId="39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right"/>
    </xf>
    <xf numFmtId="3" fontId="3" fillId="0" borderId="45" xfId="0" applyNumberFormat="1" applyFont="1" applyBorder="1" applyAlignment="1">
      <alignment horizontal="right"/>
    </xf>
    <xf numFmtId="0" fontId="5" fillId="0" borderId="27" xfId="0" applyFont="1" applyBorder="1" applyAlignment="1">
      <alignment/>
    </xf>
    <xf numFmtId="0" fontId="3" fillId="0" borderId="12" xfId="0" applyFont="1" applyBorder="1" applyAlignment="1">
      <alignment horizontal="center"/>
    </xf>
    <xf numFmtId="3" fontId="2" fillId="0" borderId="46" xfId="0" applyNumberFormat="1" applyFont="1" applyBorder="1" applyAlignment="1">
      <alignment horizontal="right"/>
    </xf>
    <xf numFmtId="3" fontId="2" fillId="0" borderId="47" xfId="0" applyNumberFormat="1" applyFont="1" applyBorder="1" applyAlignment="1">
      <alignment horizontal="right"/>
    </xf>
    <xf numFmtId="0" fontId="3" fillId="0" borderId="44" xfId="0" applyFont="1" applyBorder="1" applyAlignment="1">
      <alignment horizontal="center"/>
    </xf>
    <xf numFmtId="0" fontId="29" fillId="0" borderId="35" xfId="0" applyFont="1" applyBorder="1" applyAlignment="1">
      <alignment horizontal="left" wrapText="1"/>
    </xf>
    <xf numFmtId="0" fontId="3" fillId="0" borderId="18" xfId="0" applyFont="1" applyBorder="1" applyAlignment="1">
      <alignment horizontal="center"/>
    </xf>
    <xf numFmtId="3" fontId="3" fillId="0" borderId="39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right"/>
    </xf>
    <xf numFmtId="0" fontId="7" fillId="0" borderId="45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12" xfId="0" applyFont="1" applyBorder="1" applyAlignment="1">
      <alignment horizontal="center"/>
    </xf>
    <xf numFmtId="3" fontId="2" fillId="0" borderId="46" xfId="0" applyNumberFormat="1" applyFont="1" applyBorder="1" applyAlignment="1">
      <alignment horizontal="right"/>
    </xf>
    <xf numFmtId="3" fontId="2" fillId="0" borderId="47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0" fontId="0" fillId="0" borderId="45" xfId="0" applyBorder="1" applyAlignment="1">
      <alignment/>
    </xf>
    <xf numFmtId="0" fontId="5" fillId="0" borderId="27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4" fillId="0" borderId="36" xfId="0" applyFont="1" applyBorder="1" applyAlignment="1">
      <alignment wrapText="1"/>
    </xf>
    <xf numFmtId="0" fontId="4" fillId="0" borderId="48" xfId="0" applyFont="1" applyBorder="1" applyAlignment="1">
      <alignment/>
    </xf>
    <xf numFmtId="0" fontId="2" fillId="0" borderId="49" xfId="0" applyFont="1" applyBorder="1" applyAlignment="1">
      <alignment horizontal="center"/>
    </xf>
    <xf numFmtId="3" fontId="2" fillId="0" borderId="50" xfId="0" applyNumberFormat="1" applyFont="1" applyBorder="1" applyAlignment="1">
      <alignment horizontal="right"/>
    </xf>
    <xf numFmtId="3" fontId="6" fillId="0" borderId="51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0" fontId="5" fillId="0" borderId="48" xfId="0" applyFont="1" applyBorder="1" applyAlignment="1">
      <alignment/>
    </xf>
    <xf numFmtId="3" fontId="2" fillId="0" borderId="51" xfId="0" applyNumberFormat="1" applyFont="1" applyBorder="1" applyAlignment="1">
      <alignment horizontal="right"/>
    </xf>
    <xf numFmtId="3" fontId="2" fillId="0" borderId="52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/>
    </xf>
    <xf numFmtId="3" fontId="2" fillId="0" borderId="40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0" fontId="7" fillId="0" borderId="53" xfId="0" applyFont="1" applyBorder="1" applyAlignment="1">
      <alignment horizontal="left" vertical="center" wrapText="1"/>
    </xf>
    <xf numFmtId="0" fontId="4" fillId="0" borderId="36" xfId="0" applyFont="1" applyBorder="1" applyAlignment="1">
      <alignment/>
    </xf>
    <xf numFmtId="0" fontId="3" fillId="0" borderId="54" xfId="0" applyFont="1" applyBorder="1" applyAlignment="1">
      <alignment horizontal="center"/>
    </xf>
    <xf numFmtId="3" fontId="3" fillId="0" borderId="3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0" fontId="5" fillId="0" borderId="55" xfId="0" applyFont="1" applyBorder="1" applyAlignment="1">
      <alignment horizontal="left" wrapText="1"/>
    </xf>
    <xf numFmtId="0" fontId="2" fillId="0" borderId="42" xfId="0" applyFont="1" applyBorder="1" applyAlignment="1">
      <alignment horizontal="center"/>
    </xf>
    <xf numFmtId="3" fontId="2" fillId="0" borderId="56" xfId="0" applyNumberFormat="1" applyFont="1" applyBorder="1" applyAlignment="1">
      <alignment horizontal="right"/>
    </xf>
    <xf numFmtId="3" fontId="2" fillId="0" borderId="57" xfId="0" applyNumberFormat="1" applyFont="1" applyBorder="1" applyAlignment="1">
      <alignment horizontal="right"/>
    </xf>
    <xf numFmtId="0" fontId="5" fillId="0" borderId="36" xfId="0" applyFont="1" applyBorder="1" applyAlignment="1">
      <alignment horizontal="left" wrapText="1"/>
    </xf>
    <xf numFmtId="0" fontId="7" fillId="0" borderId="58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wrapText="1"/>
    </xf>
    <xf numFmtId="0" fontId="2" fillId="0" borderId="49" xfId="0" applyFont="1" applyBorder="1" applyAlignment="1">
      <alignment horizontal="center"/>
    </xf>
    <xf numFmtId="3" fontId="2" fillId="0" borderId="50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 horizontal="right"/>
    </xf>
    <xf numFmtId="0" fontId="6" fillId="0" borderId="52" xfId="0" applyFont="1" applyBorder="1" applyAlignment="1">
      <alignment/>
    </xf>
    <xf numFmtId="0" fontId="6" fillId="0" borderId="59" xfId="0" applyFont="1" applyBorder="1" applyAlignment="1">
      <alignment/>
    </xf>
    <xf numFmtId="0" fontId="7" fillId="0" borderId="60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3" fontId="6" fillId="0" borderId="43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62" xfId="0" applyFont="1" applyBorder="1" applyAlignment="1">
      <alignment horizontal="left" vertical="center" wrapText="1"/>
    </xf>
    <xf numFmtId="3" fontId="6" fillId="0" borderId="49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2" fillId="0" borderId="56" xfId="0" applyNumberFormat="1" applyFont="1" applyBorder="1" applyAlignment="1">
      <alignment horizontal="center"/>
    </xf>
    <xf numFmtId="3" fontId="2" fillId="0" borderId="57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63" xfId="0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7" fillId="0" borderId="63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0" fontId="3" fillId="0" borderId="33" xfId="0" applyFont="1" applyBorder="1" applyAlignment="1">
      <alignment horizontal="center"/>
    </xf>
    <xf numFmtId="3" fontId="7" fillId="0" borderId="63" xfId="0" applyNumberFormat="1" applyFont="1" applyBorder="1" applyAlignment="1">
      <alignment horizontal="center"/>
    </xf>
    <xf numFmtId="3" fontId="3" fillId="0" borderId="63" xfId="0" applyNumberFormat="1" applyFont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5.7109375" style="0" customWidth="1"/>
    <col min="2" max="2" width="55.421875" style="0" customWidth="1"/>
    <col min="4" max="6" width="9.7109375" style="0" customWidth="1"/>
  </cols>
  <sheetData>
    <row r="1" spans="1:9" ht="12.75">
      <c r="A1" s="196" t="s">
        <v>253</v>
      </c>
      <c r="B1" s="196"/>
      <c r="C1" s="196"/>
      <c r="D1" s="196"/>
      <c r="E1" s="196"/>
      <c r="F1" s="196"/>
      <c r="G1" s="76"/>
      <c r="H1" s="76"/>
      <c r="I1" s="76"/>
    </row>
    <row r="3" spans="1:9" ht="12.75">
      <c r="A3" s="196" t="s">
        <v>135</v>
      </c>
      <c r="B3" s="196"/>
      <c r="C3" s="196"/>
      <c r="D3" s="196"/>
      <c r="E3" s="196"/>
      <c r="F3" s="196"/>
      <c r="G3" s="76"/>
      <c r="H3" s="76"/>
      <c r="I3" s="76"/>
    </row>
    <row r="4" spans="1:9" ht="12.75">
      <c r="A4" s="200" t="s">
        <v>226</v>
      </c>
      <c r="B4" s="200"/>
      <c r="C4" s="200"/>
      <c r="D4" s="200"/>
      <c r="E4" s="200"/>
      <c r="F4" s="200"/>
      <c r="G4" s="75"/>
      <c r="H4" s="75"/>
      <c r="I4" s="75"/>
    </row>
    <row r="6" spans="1:6" ht="12.75">
      <c r="A6" s="197" t="s">
        <v>136</v>
      </c>
      <c r="B6" s="197"/>
      <c r="C6" s="197"/>
      <c r="D6" s="197"/>
      <c r="E6" s="197"/>
      <c r="F6" s="197"/>
    </row>
    <row r="7" spans="1:6" ht="12.75">
      <c r="A7" s="197" t="s">
        <v>100</v>
      </c>
      <c r="B7" s="197"/>
      <c r="C7" s="197"/>
      <c r="D7" s="197"/>
      <c r="E7" s="197"/>
      <c r="F7" s="197"/>
    </row>
    <row r="8" spans="1:6" ht="12.75">
      <c r="A8" s="198" t="s">
        <v>101</v>
      </c>
      <c r="B8" s="198"/>
      <c r="C8" s="198"/>
      <c r="D8" s="198"/>
      <c r="E8" s="198"/>
      <c r="F8" s="198"/>
    </row>
    <row r="9" spans="5:6" ht="13.5" thickBot="1">
      <c r="E9" s="199" t="s">
        <v>3</v>
      </c>
      <c r="F9" s="199"/>
    </row>
    <row r="10" spans="1:6" ht="12.75">
      <c r="A10" s="54"/>
      <c r="B10" s="85" t="s">
        <v>102</v>
      </c>
      <c r="C10" s="106" t="s">
        <v>103</v>
      </c>
      <c r="D10" s="193" t="s">
        <v>137</v>
      </c>
      <c r="E10" s="194"/>
      <c r="F10" s="195"/>
    </row>
    <row r="11" spans="1:6" ht="13.5" thickBot="1">
      <c r="A11" s="79"/>
      <c r="B11" s="86" t="s">
        <v>104</v>
      </c>
      <c r="C11" s="107" t="s">
        <v>105</v>
      </c>
      <c r="D11" s="97" t="s">
        <v>106</v>
      </c>
      <c r="E11" s="80" t="s">
        <v>107</v>
      </c>
      <c r="F11" s="81" t="s">
        <v>108</v>
      </c>
    </row>
    <row r="12" spans="1:6" ht="25.5">
      <c r="A12" s="78"/>
      <c r="B12" s="87" t="s">
        <v>138</v>
      </c>
      <c r="C12" s="108" t="s">
        <v>109</v>
      </c>
      <c r="D12" s="98">
        <v>23086</v>
      </c>
      <c r="E12" s="82">
        <v>5985</v>
      </c>
      <c r="F12" s="84">
        <v>17101</v>
      </c>
    </row>
    <row r="13" spans="1:6" ht="25.5">
      <c r="A13" s="55"/>
      <c r="B13" s="142" t="s">
        <v>110</v>
      </c>
      <c r="C13" s="156" t="s">
        <v>178</v>
      </c>
      <c r="D13" s="157">
        <v>129386</v>
      </c>
      <c r="E13" s="158">
        <v>6469</v>
      </c>
      <c r="F13" s="159">
        <v>122917</v>
      </c>
    </row>
    <row r="14" spans="1:6" ht="12.75">
      <c r="A14" s="55"/>
      <c r="B14" s="142" t="s">
        <v>111</v>
      </c>
      <c r="C14" s="110" t="s">
        <v>112</v>
      </c>
      <c r="D14" s="101">
        <v>0</v>
      </c>
      <c r="E14" s="59">
        <v>0</v>
      </c>
      <c r="F14" s="60">
        <v>0</v>
      </c>
    </row>
    <row r="15" spans="1:6" ht="12.75">
      <c r="A15" s="55"/>
      <c r="B15" s="88" t="s">
        <v>139</v>
      </c>
      <c r="C15" s="109" t="s">
        <v>140</v>
      </c>
      <c r="D15" s="99">
        <v>15875</v>
      </c>
      <c r="E15" s="56">
        <v>5875</v>
      </c>
      <c r="F15" s="57">
        <v>10000</v>
      </c>
    </row>
    <row r="16" spans="1:6" ht="12.75">
      <c r="A16" s="55"/>
      <c r="B16" s="89" t="s">
        <v>141</v>
      </c>
      <c r="C16" s="109" t="s">
        <v>142</v>
      </c>
      <c r="D16" s="99">
        <v>200000</v>
      </c>
      <c r="E16" s="56">
        <v>30000</v>
      </c>
      <c r="F16" s="57">
        <v>170000</v>
      </c>
    </row>
    <row r="17" spans="1:6" ht="12.75">
      <c r="A17" s="55"/>
      <c r="B17" s="89" t="s">
        <v>143</v>
      </c>
      <c r="C17" s="109" t="s">
        <v>144</v>
      </c>
      <c r="D17" s="99">
        <v>200000</v>
      </c>
      <c r="E17" s="56">
        <v>30000</v>
      </c>
      <c r="F17" s="57">
        <v>170000</v>
      </c>
    </row>
    <row r="18" spans="1:6" ht="12.75">
      <c r="A18" s="55"/>
      <c r="B18" s="89" t="s">
        <v>145</v>
      </c>
      <c r="C18" s="109" t="s">
        <v>146</v>
      </c>
      <c r="D18" s="99">
        <v>200000</v>
      </c>
      <c r="E18" s="56">
        <v>30000</v>
      </c>
      <c r="F18" s="57">
        <v>170000</v>
      </c>
    </row>
    <row r="19" spans="1:6" ht="12.75">
      <c r="A19" s="55"/>
      <c r="B19" s="89" t="s">
        <v>147</v>
      </c>
      <c r="C19" s="109" t="s">
        <v>113</v>
      </c>
      <c r="D19" s="99">
        <v>2000</v>
      </c>
      <c r="E19" s="56">
        <v>0</v>
      </c>
      <c r="F19" s="57">
        <v>2000</v>
      </c>
    </row>
    <row r="20" spans="1:6" ht="12.75">
      <c r="A20" s="55"/>
      <c r="B20" s="89" t="s">
        <v>148</v>
      </c>
      <c r="C20" s="109" t="s">
        <v>114</v>
      </c>
      <c r="D20" s="99">
        <v>2000</v>
      </c>
      <c r="E20" s="56">
        <v>0</v>
      </c>
      <c r="F20" s="57">
        <v>2000</v>
      </c>
    </row>
    <row r="21" spans="1:6" ht="12.75">
      <c r="A21" s="55"/>
      <c r="B21" s="161" t="s">
        <v>179</v>
      </c>
      <c r="C21" s="110" t="s">
        <v>180</v>
      </c>
      <c r="D21" s="101">
        <v>3810</v>
      </c>
      <c r="E21" s="59">
        <v>810</v>
      </c>
      <c r="F21" s="60">
        <v>3000</v>
      </c>
    </row>
    <row r="22" spans="1:6" ht="12.75">
      <c r="A22" s="55"/>
      <c r="B22" s="89" t="s">
        <v>149</v>
      </c>
      <c r="C22" s="109" t="s">
        <v>150</v>
      </c>
      <c r="D22" s="99">
        <v>11250</v>
      </c>
      <c r="E22" s="56">
        <v>0</v>
      </c>
      <c r="F22" s="57">
        <v>11250</v>
      </c>
    </row>
    <row r="23" spans="1:6" ht="13.5" thickBot="1">
      <c r="A23" s="115"/>
      <c r="B23" s="143" t="s">
        <v>166</v>
      </c>
      <c r="C23" s="144" t="s">
        <v>167</v>
      </c>
      <c r="D23" s="145">
        <v>18810</v>
      </c>
      <c r="E23" s="146">
        <v>1550</v>
      </c>
      <c r="F23" s="147">
        <v>17260</v>
      </c>
    </row>
    <row r="24" spans="1:6" ht="13.5" thickBot="1">
      <c r="A24" s="72" t="s">
        <v>115</v>
      </c>
      <c r="B24" s="122" t="s">
        <v>116</v>
      </c>
      <c r="C24" s="123"/>
      <c r="D24" s="124">
        <f>SUM(D12:D23)</f>
        <v>806217</v>
      </c>
      <c r="E24" s="125">
        <f>SUM(E12:E23)</f>
        <v>110689</v>
      </c>
      <c r="F24" s="74">
        <f>SUM(F12:F23)</f>
        <v>695528</v>
      </c>
    </row>
    <row r="25" spans="1:6" ht="12.75">
      <c r="A25" s="116"/>
      <c r="B25" s="117" t="s">
        <v>173</v>
      </c>
      <c r="C25" s="118" t="s">
        <v>117</v>
      </c>
      <c r="D25" s="119">
        <v>17153</v>
      </c>
      <c r="E25" s="120">
        <v>7153</v>
      </c>
      <c r="F25" s="121">
        <v>10000</v>
      </c>
    </row>
    <row r="26" spans="1:6" ht="12.75">
      <c r="A26" s="64"/>
      <c r="B26" s="92" t="s">
        <v>172</v>
      </c>
      <c r="C26" s="110" t="s">
        <v>168</v>
      </c>
      <c r="D26" s="101">
        <v>9797</v>
      </c>
      <c r="E26" s="58">
        <v>3429</v>
      </c>
      <c r="F26" s="65">
        <v>6368</v>
      </c>
    </row>
    <row r="27" spans="1:6" ht="12.75">
      <c r="A27" s="126"/>
      <c r="B27" s="148" t="s">
        <v>193</v>
      </c>
      <c r="C27" s="144" t="s">
        <v>194</v>
      </c>
      <c r="D27" s="145">
        <v>15000</v>
      </c>
      <c r="E27" s="149">
        <v>3000</v>
      </c>
      <c r="F27" s="150">
        <v>12000</v>
      </c>
    </row>
    <row r="28" spans="1:6" ht="13.5" thickBot="1">
      <c r="A28" s="126"/>
      <c r="B28" s="148" t="s">
        <v>170</v>
      </c>
      <c r="C28" s="144" t="s">
        <v>171</v>
      </c>
      <c r="D28" s="145">
        <v>12500</v>
      </c>
      <c r="E28" s="149">
        <v>2500</v>
      </c>
      <c r="F28" s="150">
        <v>10000</v>
      </c>
    </row>
    <row r="29" spans="1:6" ht="13.5" thickBot="1">
      <c r="A29" s="72" t="s">
        <v>118</v>
      </c>
      <c r="B29" s="132" t="s">
        <v>119</v>
      </c>
      <c r="C29" s="133"/>
      <c r="D29" s="134">
        <f>SUM(D25:D28)</f>
        <v>54450</v>
      </c>
      <c r="E29" s="135">
        <f>SUM(E25:E28)</f>
        <v>16082</v>
      </c>
      <c r="F29" s="136">
        <f>SUM(F25:F28)</f>
        <v>38368</v>
      </c>
    </row>
    <row r="30" spans="1:6" ht="25.5">
      <c r="A30" s="116"/>
      <c r="B30" s="127" t="s">
        <v>151</v>
      </c>
      <c r="C30" s="128" t="s">
        <v>152</v>
      </c>
      <c r="D30" s="129">
        <v>2000</v>
      </c>
      <c r="E30" s="130">
        <v>2000</v>
      </c>
      <c r="F30" s="131">
        <v>0</v>
      </c>
    </row>
    <row r="31" spans="1:6" ht="12.75">
      <c r="A31" s="64"/>
      <c r="B31" s="93" t="s">
        <v>120</v>
      </c>
      <c r="C31" s="111" t="s">
        <v>153</v>
      </c>
      <c r="D31" s="102">
        <v>3000</v>
      </c>
      <c r="E31" s="66">
        <v>3000</v>
      </c>
      <c r="F31" s="83">
        <v>0</v>
      </c>
    </row>
    <row r="32" spans="1:6" ht="12.75">
      <c r="A32" s="64"/>
      <c r="B32" s="93" t="s">
        <v>158</v>
      </c>
      <c r="C32" s="111" t="s">
        <v>152</v>
      </c>
      <c r="D32" s="102">
        <v>800</v>
      </c>
      <c r="E32" s="66">
        <v>800</v>
      </c>
      <c r="F32" s="83">
        <v>0</v>
      </c>
    </row>
    <row r="33" spans="1:6" ht="12.75">
      <c r="A33" s="64"/>
      <c r="B33" s="93" t="s">
        <v>156</v>
      </c>
      <c r="C33" s="111" t="s">
        <v>157</v>
      </c>
      <c r="D33" s="102">
        <v>3000</v>
      </c>
      <c r="E33" s="66">
        <v>3000</v>
      </c>
      <c r="F33" s="83">
        <v>0</v>
      </c>
    </row>
    <row r="34" spans="1:6" ht="12.75">
      <c r="A34" s="64"/>
      <c r="B34" s="93" t="s">
        <v>154</v>
      </c>
      <c r="C34" s="111" t="s">
        <v>155</v>
      </c>
      <c r="D34" s="102">
        <v>3683</v>
      </c>
      <c r="E34" s="66">
        <v>3683</v>
      </c>
      <c r="F34" s="83">
        <v>0</v>
      </c>
    </row>
    <row r="35" spans="1:6" ht="12.75">
      <c r="A35" s="64"/>
      <c r="B35" s="94" t="s">
        <v>159</v>
      </c>
      <c r="C35" s="112"/>
      <c r="D35" s="100">
        <v>0</v>
      </c>
      <c r="E35" s="62">
        <v>0</v>
      </c>
      <c r="F35" s="141">
        <v>0</v>
      </c>
    </row>
    <row r="36" spans="1:6" ht="12.75">
      <c r="A36" s="64"/>
      <c r="B36" s="93" t="s">
        <v>160</v>
      </c>
      <c r="C36" s="111"/>
      <c r="D36" s="102">
        <v>5697</v>
      </c>
      <c r="E36" s="66">
        <v>5697</v>
      </c>
      <c r="F36" s="83">
        <v>0</v>
      </c>
    </row>
    <row r="37" spans="1:6" ht="12.75">
      <c r="A37" s="64"/>
      <c r="B37" s="94" t="s">
        <v>164</v>
      </c>
      <c r="C37" s="112" t="s">
        <v>165</v>
      </c>
      <c r="D37" s="100">
        <v>350</v>
      </c>
      <c r="E37" s="62">
        <v>350</v>
      </c>
      <c r="F37" s="141">
        <v>0</v>
      </c>
    </row>
    <row r="38" spans="1:6" ht="12.75">
      <c r="A38" s="64"/>
      <c r="B38" s="94" t="s">
        <v>174</v>
      </c>
      <c r="C38" s="112" t="s">
        <v>169</v>
      </c>
      <c r="D38" s="100">
        <v>5555</v>
      </c>
      <c r="E38" s="62">
        <v>5555</v>
      </c>
      <c r="F38" s="141">
        <v>0</v>
      </c>
    </row>
    <row r="39" spans="1:6" ht="12.75">
      <c r="A39" s="126"/>
      <c r="B39" s="171" t="s">
        <v>177</v>
      </c>
      <c r="C39" s="172" t="s">
        <v>185</v>
      </c>
      <c r="D39" s="173">
        <v>200</v>
      </c>
      <c r="E39" s="174">
        <v>200</v>
      </c>
      <c r="F39" s="175">
        <v>0</v>
      </c>
    </row>
    <row r="40" spans="1:6" ht="12.75">
      <c r="A40" s="126"/>
      <c r="B40" s="171" t="s">
        <v>192</v>
      </c>
      <c r="C40" s="172" t="s">
        <v>216</v>
      </c>
      <c r="D40" s="173">
        <v>65</v>
      </c>
      <c r="E40" s="174">
        <v>65</v>
      </c>
      <c r="F40" s="175">
        <v>0</v>
      </c>
    </row>
    <row r="41" spans="1:6" ht="12.75">
      <c r="A41" s="126"/>
      <c r="B41" s="171" t="s">
        <v>195</v>
      </c>
      <c r="C41" s="172" t="s">
        <v>201</v>
      </c>
      <c r="D41" s="173">
        <v>2000</v>
      </c>
      <c r="E41" s="174">
        <v>2000</v>
      </c>
      <c r="F41" s="175">
        <v>0</v>
      </c>
    </row>
    <row r="42" spans="1:6" ht="12.75">
      <c r="A42" s="126"/>
      <c r="B42" s="171" t="s">
        <v>202</v>
      </c>
      <c r="C42" s="172" t="s">
        <v>215</v>
      </c>
      <c r="D42" s="173">
        <v>4226</v>
      </c>
      <c r="E42" s="174">
        <v>4226</v>
      </c>
      <c r="F42" s="175">
        <v>0</v>
      </c>
    </row>
    <row r="43" spans="1:6" ht="12.75">
      <c r="A43" s="126"/>
      <c r="B43" s="171" t="s">
        <v>211</v>
      </c>
      <c r="C43" s="172" t="s">
        <v>212</v>
      </c>
      <c r="D43" s="173">
        <v>2058</v>
      </c>
      <c r="E43" s="174">
        <v>2058</v>
      </c>
      <c r="F43" s="175">
        <v>0</v>
      </c>
    </row>
    <row r="44" spans="1:6" ht="12.75">
      <c r="A44" s="126"/>
      <c r="B44" s="171" t="s">
        <v>196</v>
      </c>
      <c r="C44" s="172" t="s">
        <v>210</v>
      </c>
      <c r="D44" s="173">
        <v>3220</v>
      </c>
      <c r="E44" s="174">
        <v>3220</v>
      </c>
      <c r="F44" s="175">
        <v>0</v>
      </c>
    </row>
    <row r="45" spans="1:6" ht="12.75">
      <c r="A45" s="126"/>
      <c r="B45" s="171" t="s">
        <v>203</v>
      </c>
      <c r="C45" s="172" t="s">
        <v>208</v>
      </c>
      <c r="D45" s="173">
        <v>4169</v>
      </c>
      <c r="E45" s="174">
        <v>4169</v>
      </c>
      <c r="F45" s="175">
        <v>0</v>
      </c>
    </row>
    <row r="46" spans="1:6" ht="12.75">
      <c r="A46" s="126"/>
      <c r="B46" s="171" t="s">
        <v>204</v>
      </c>
      <c r="C46" s="172" t="s">
        <v>209</v>
      </c>
      <c r="D46" s="173">
        <v>1794</v>
      </c>
      <c r="E46" s="174">
        <v>1794</v>
      </c>
      <c r="F46" s="175">
        <v>0</v>
      </c>
    </row>
    <row r="47" spans="1:6" ht="12.75">
      <c r="A47" s="126"/>
      <c r="B47" s="171" t="s">
        <v>200</v>
      </c>
      <c r="C47" s="172" t="s">
        <v>214</v>
      </c>
      <c r="D47" s="173">
        <v>191000</v>
      </c>
      <c r="E47" s="174">
        <v>191000</v>
      </c>
      <c r="F47" s="175">
        <v>0</v>
      </c>
    </row>
    <row r="48" spans="1:6" ht="12.75">
      <c r="A48" s="126"/>
      <c r="B48" s="171" t="s">
        <v>205</v>
      </c>
      <c r="C48" s="172" t="s">
        <v>213</v>
      </c>
      <c r="D48" s="173">
        <v>1905</v>
      </c>
      <c r="E48" s="174">
        <v>1905</v>
      </c>
      <c r="F48" s="175">
        <v>0</v>
      </c>
    </row>
    <row r="49" spans="1:6" ht="12.75">
      <c r="A49" s="126"/>
      <c r="B49" s="171" t="s">
        <v>197</v>
      </c>
      <c r="C49" s="172" t="s">
        <v>207</v>
      </c>
      <c r="D49" s="173">
        <v>1717</v>
      </c>
      <c r="E49" s="174">
        <v>1717</v>
      </c>
      <c r="F49" s="175">
        <v>0</v>
      </c>
    </row>
    <row r="50" spans="1:6" ht="12.75">
      <c r="A50" s="126"/>
      <c r="B50" s="171" t="s">
        <v>198</v>
      </c>
      <c r="C50" s="172" t="s">
        <v>206</v>
      </c>
      <c r="D50" s="173">
        <v>346</v>
      </c>
      <c r="E50" s="174">
        <v>346</v>
      </c>
      <c r="F50" s="175">
        <v>0</v>
      </c>
    </row>
    <row r="51" spans="1:6" ht="12.75">
      <c r="A51" s="126"/>
      <c r="B51" s="179" t="s">
        <v>199</v>
      </c>
      <c r="C51" s="172"/>
      <c r="D51" s="173">
        <v>1000</v>
      </c>
      <c r="E51" s="174">
        <v>1000</v>
      </c>
      <c r="F51" s="175">
        <v>0</v>
      </c>
    </row>
    <row r="52" spans="1:6" ht="12.75">
      <c r="A52" s="126"/>
      <c r="B52" s="178" t="s">
        <v>218</v>
      </c>
      <c r="C52" s="172" t="s">
        <v>219</v>
      </c>
      <c r="D52" s="173">
        <v>1711</v>
      </c>
      <c r="E52" s="174">
        <v>1711</v>
      </c>
      <c r="F52" s="175">
        <v>0</v>
      </c>
    </row>
    <row r="53" spans="1:6" ht="12.75">
      <c r="A53" s="126"/>
      <c r="B53" s="171" t="s">
        <v>220</v>
      </c>
      <c r="C53" s="172" t="s">
        <v>221</v>
      </c>
      <c r="D53" s="173">
        <v>427</v>
      </c>
      <c r="E53" s="174">
        <v>427</v>
      </c>
      <c r="F53" s="175">
        <v>0</v>
      </c>
    </row>
    <row r="54" spans="1:6" ht="12.75">
      <c r="A54" s="126"/>
      <c r="B54" s="171" t="s">
        <v>222</v>
      </c>
      <c r="C54" s="172" t="s">
        <v>223</v>
      </c>
      <c r="D54" s="173">
        <v>980</v>
      </c>
      <c r="E54" s="174">
        <v>980</v>
      </c>
      <c r="F54" s="175">
        <v>0</v>
      </c>
    </row>
    <row r="55" spans="1:6" ht="13.5" thickBot="1">
      <c r="A55" s="126"/>
      <c r="B55" s="171" t="s">
        <v>232</v>
      </c>
      <c r="C55" s="172" t="s">
        <v>233</v>
      </c>
      <c r="D55" s="173">
        <v>1950</v>
      </c>
      <c r="E55" s="174">
        <v>1950</v>
      </c>
      <c r="F55" s="175">
        <v>0</v>
      </c>
    </row>
    <row r="56" spans="1:6" ht="13.5" thickBot="1">
      <c r="A56" s="72" t="s">
        <v>64</v>
      </c>
      <c r="B56" s="138" t="s">
        <v>121</v>
      </c>
      <c r="C56" s="114"/>
      <c r="D56" s="124">
        <f>SUM(D30:D55)</f>
        <v>242853</v>
      </c>
      <c r="E56" s="125">
        <f>SUM(E30:E55)</f>
        <v>242853</v>
      </c>
      <c r="F56" s="74">
        <f>SUM(F30:F55)</f>
        <v>0</v>
      </c>
    </row>
    <row r="57" spans="1:6" ht="13.5" thickBot="1">
      <c r="A57" s="72"/>
      <c r="B57" s="138" t="s">
        <v>122</v>
      </c>
      <c r="C57" s="114"/>
      <c r="D57" s="124">
        <f>SUM(D24+D29+D56)</f>
        <v>1103520</v>
      </c>
      <c r="E57" s="125">
        <f>SUM(E24+E29+E56)</f>
        <v>369624</v>
      </c>
      <c r="F57" s="74">
        <f>SUM(F24+F29+F56)</f>
        <v>733896</v>
      </c>
    </row>
    <row r="58" spans="1:6" ht="12.75">
      <c r="A58" s="162"/>
      <c r="B58" s="165" t="s">
        <v>182</v>
      </c>
      <c r="C58" s="166" t="s">
        <v>186</v>
      </c>
      <c r="D58" s="167">
        <v>546</v>
      </c>
      <c r="E58" s="168">
        <v>546</v>
      </c>
      <c r="F58" s="163"/>
    </row>
    <row r="59" spans="1:6" ht="12.75">
      <c r="A59" s="64"/>
      <c r="B59" s="169" t="s">
        <v>176</v>
      </c>
      <c r="C59" s="110" t="s">
        <v>186</v>
      </c>
      <c r="D59" s="101">
        <v>1200</v>
      </c>
      <c r="E59" s="58">
        <v>1200</v>
      </c>
      <c r="F59" s="164"/>
    </row>
    <row r="60" spans="1:6" ht="13.5" thickBot="1">
      <c r="A60" s="64"/>
      <c r="B60" s="169" t="s">
        <v>183</v>
      </c>
      <c r="C60" s="110" t="s">
        <v>184</v>
      </c>
      <c r="D60" s="101">
        <v>10480</v>
      </c>
      <c r="E60" s="58">
        <v>10480</v>
      </c>
      <c r="F60" s="164"/>
    </row>
    <row r="61" spans="1:6" ht="13.5" thickBot="1">
      <c r="A61" s="72" t="s">
        <v>123</v>
      </c>
      <c r="B61" s="138" t="s">
        <v>181</v>
      </c>
      <c r="C61" s="114"/>
      <c r="D61" s="124">
        <f>SUM(D58:D60)</f>
        <v>12226</v>
      </c>
      <c r="E61" s="124">
        <f>SUM(E58:E60)</f>
        <v>12226</v>
      </c>
      <c r="F61" s="124">
        <f>SUM(F58:F60)</f>
        <v>0</v>
      </c>
    </row>
    <row r="62" spans="1:6" ht="13.5" thickBot="1">
      <c r="A62" s="72" t="s">
        <v>124</v>
      </c>
      <c r="B62" s="140" t="s">
        <v>125</v>
      </c>
      <c r="C62" s="123"/>
      <c r="D62" s="124">
        <f>SUM(D63:D69)</f>
        <v>19330</v>
      </c>
      <c r="E62" s="125">
        <f>SUM(E63:E69)</f>
        <v>19330</v>
      </c>
      <c r="F62" s="74">
        <f>SUM(F63:F69)</f>
        <v>0</v>
      </c>
    </row>
    <row r="63" spans="1:6" ht="12.75">
      <c r="A63" s="137"/>
      <c r="B63" s="117" t="s">
        <v>126</v>
      </c>
      <c r="C63" s="118"/>
      <c r="D63" s="119">
        <v>8995</v>
      </c>
      <c r="E63" s="120">
        <v>8995</v>
      </c>
      <c r="F63" s="139"/>
    </row>
    <row r="64" spans="1:6" ht="12.75">
      <c r="A64" s="61"/>
      <c r="B64" s="91" t="s">
        <v>127</v>
      </c>
      <c r="C64" s="113"/>
      <c r="D64" s="103">
        <v>3334</v>
      </c>
      <c r="E64" s="68">
        <v>3334</v>
      </c>
      <c r="F64" s="67"/>
    </row>
    <row r="65" spans="1:6" ht="12.75">
      <c r="A65" s="61"/>
      <c r="B65" s="91" t="s">
        <v>128</v>
      </c>
      <c r="C65" s="113"/>
      <c r="D65" s="103">
        <v>679</v>
      </c>
      <c r="E65" s="68">
        <v>679</v>
      </c>
      <c r="F65" s="67"/>
    </row>
    <row r="66" spans="1:6" ht="12.75">
      <c r="A66" s="61"/>
      <c r="B66" s="91" t="s">
        <v>129</v>
      </c>
      <c r="C66" s="109"/>
      <c r="D66" s="103">
        <v>2183</v>
      </c>
      <c r="E66" s="68">
        <v>2183</v>
      </c>
      <c r="F66" s="67"/>
    </row>
    <row r="67" spans="1:6" ht="12.75">
      <c r="A67" s="61"/>
      <c r="B67" s="91" t="s">
        <v>161</v>
      </c>
      <c r="C67" s="109"/>
      <c r="D67" s="103">
        <v>1569</v>
      </c>
      <c r="E67" s="68">
        <v>1569</v>
      </c>
      <c r="F67" s="67"/>
    </row>
    <row r="68" spans="1:6" ht="12.75">
      <c r="A68" s="61"/>
      <c r="B68" s="91" t="s">
        <v>162</v>
      </c>
      <c r="C68" s="109"/>
      <c r="D68" s="103">
        <v>2282</v>
      </c>
      <c r="E68" s="68">
        <v>2282</v>
      </c>
      <c r="F68" s="67"/>
    </row>
    <row r="69" spans="1:6" ht="12.75">
      <c r="A69" s="61"/>
      <c r="B69" s="91" t="s">
        <v>163</v>
      </c>
      <c r="C69" s="109"/>
      <c r="D69" s="103">
        <v>288</v>
      </c>
      <c r="E69" s="68">
        <v>288</v>
      </c>
      <c r="F69" s="67"/>
    </row>
    <row r="70" spans="1:6" ht="12.75">
      <c r="A70" s="61" t="s">
        <v>65</v>
      </c>
      <c r="B70" s="90" t="s">
        <v>130</v>
      </c>
      <c r="C70" s="112"/>
      <c r="D70" s="100">
        <v>0</v>
      </c>
      <c r="E70" s="62">
        <v>0</v>
      </c>
      <c r="F70" s="63">
        <v>0</v>
      </c>
    </row>
    <row r="71" spans="1:6" ht="13.5" thickBot="1">
      <c r="A71" s="69" t="s">
        <v>4</v>
      </c>
      <c r="B71" s="95" t="s">
        <v>131</v>
      </c>
      <c r="C71" s="107"/>
      <c r="D71" s="104">
        <v>0</v>
      </c>
      <c r="E71" s="70">
        <v>0</v>
      </c>
      <c r="F71" s="71">
        <v>0</v>
      </c>
    </row>
    <row r="72" spans="1:6" ht="13.5" thickBot="1">
      <c r="A72" s="72"/>
      <c r="B72" s="96" t="s">
        <v>132</v>
      </c>
      <c r="C72" s="114"/>
      <c r="D72" s="105">
        <f>SUM(D24+D29+D56+D61+D62+D70+D71)</f>
        <v>1135076</v>
      </c>
      <c r="E72" s="73">
        <f>SUM(E24+E29+E56+E61+E62+E70+E71)</f>
        <v>401180</v>
      </c>
      <c r="F72" s="74">
        <f>SUM(F24+F29+F56+F61+F62+F70+F71)</f>
        <v>733896</v>
      </c>
    </row>
  </sheetData>
  <mergeCells count="8">
    <mergeCell ref="D10:F10"/>
    <mergeCell ref="A1:F1"/>
    <mergeCell ref="A6:F6"/>
    <mergeCell ref="A7:F7"/>
    <mergeCell ref="A8:F8"/>
    <mergeCell ref="E9:F9"/>
    <mergeCell ref="A3:F3"/>
    <mergeCell ref="A4:F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17"/>
  <sheetViews>
    <sheetView zoomScalePageLayoutView="0" workbookViewId="0" topLeftCell="A1">
      <selection activeCell="A2" sqref="A2:O2"/>
    </sheetView>
  </sheetViews>
  <sheetFormatPr defaultColWidth="9.140625" defaultRowHeight="13.5" customHeight="1"/>
  <cols>
    <col min="1" max="1" width="31.7109375" style="6" customWidth="1"/>
    <col min="2" max="2" width="9.7109375" style="4" customWidth="1"/>
    <col min="3" max="14" width="8.7109375" style="4" customWidth="1"/>
    <col min="15" max="16" width="8.7109375" style="3" customWidth="1"/>
    <col min="17" max="16384" width="9.140625" style="3" customWidth="1"/>
  </cols>
  <sheetData>
    <row r="2" spans="1:15" ht="13.5" customHeight="1">
      <c r="A2" s="201" t="s">
        <v>252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5" ht="13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3.5" customHeight="1">
      <c r="A4" s="201" t="s">
        <v>134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</row>
    <row r="5" spans="1:15" ht="13.5" customHeight="1">
      <c r="A5" s="214" t="s">
        <v>225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</row>
    <row r="6" spans="1:15" ht="1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2" ht="13.5" customHeight="1">
      <c r="A7" s="5" t="s">
        <v>98</v>
      </c>
      <c r="F7" s="10"/>
      <c r="K7" s="9"/>
      <c r="L7" s="9"/>
    </row>
    <row r="8" spans="1:15" ht="13.5" customHeight="1" thickBot="1">
      <c r="A8" s="6" t="s">
        <v>1</v>
      </c>
      <c r="C8" s="19"/>
      <c r="N8" s="215" t="s">
        <v>3</v>
      </c>
      <c r="O8" s="215"/>
    </row>
    <row r="9" spans="1:16" s="6" customFormat="1" ht="12.75" customHeight="1" thickBot="1">
      <c r="A9" s="203" t="s">
        <v>11</v>
      </c>
      <c r="B9" s="204"/>
      <c r="C9" s="34" t="s">
        <v>61</v>
      </c>
      <c r="D9" s="34" t="s">
        <v>62</v>
      </c>
      <c r="E9" s="34" t="s">
        <v>64</v>
      </c>
      <c r="F9" s="34" t="s">
        <v>66</v>
      </c>
      <c r="G9" s="34" t="s">
        <v>67</v>
      </c>
      <c r="H9" s="34" t="s">
        <v>68</v>
      </c>
      <c r="I9" s="34" t="s">
        <v>69</v>
      </c>
      <c r="J9" s="34" t="s">
        <v>70</v>
      </c>
      <c r="K9" s="34" t="s">
        <v>71</v>
      </c>
      <c r="L9" s="34" t="s">
        <v>65</v>
      </c>
      <c r="M9" s="34" t="s">
        <v>4</v>
      </c>
      <c r="N9" s="34" t="s">
        <v>5</v>
      </c>
      <c r="O9" s="23" t="s">
        <v>89</v>
      </c>
      <c r="P9" s="42"/>
    </row>
    <row r="10" spans="1:16" s="6" customFormat="1" ht="12.75" customHeight="1" thickBot="1">
      <c r="A10" s="205" t="s">
        <v>6</v>
      </c>
      <c r="B10" s="27" t="s">
        <v>12</v>
      </c>
      <c r="C10" s="35" t="s">
        <v>39</v>
      </c>
      <c r="D10" s="35" t="s">
        <v>20</v>
      </c>
      <c r="E10" s="35" t="s">
        <v>63</v>
      </c>
      <c r="F10" s="35" t="s">
        <v>189</v>
      </c>
      <c r="G10" s="35" t="s">
        <v>40</v>
      </c>
      <c r="H10" s="35" t="s">
        <v>187</v>
      </c>
      <c r="I10" s="208" t="s">
        <v>99</v>
      </c>
      <c r="J10" s="35" t="s">
        <v>41</v>
      </c>
      <c r="K10" s="35" t="s">
        <v>42</v>
      </c>
      <c r="L10" s="211" t="s">
        <v>72</v>
      </c>
      <c r="M10" s="35" t="s">
        <v>21</v>
      </c>
      <c r="N10" s="35" t="s">
        <v>43</v>
      </c>
      <c r="O10" s="202" t="s">
        <v>97</v>
      </c>
      <c r="P10" s="43"/>
    </row>
    <row r="11" spans="1:16" s="6" customFormat="1" ht="12.75" customHeight="1" thickBot="1">
      <c r="A11" s="206"/>
      <c r="B11" s="28" t="s">
        <v>24</v>
      </c>
      <c r="C11" s="21" t="s">
        <v>44</v>
      </c>
      <c r="D11" s="21" t="s">
        <v>45</v>
      </c>
      <c r="E11" s="21" t="s">
        <v>54</v>
      </c>
      <c r="F11" s="21" t="s">
        <v>190</v>
      </c>
      <c r="G11" s="21" t="s">
        <v>46</v>
      </c>
      <c r="H11" s="21" t="s">
        <v>188</v>
      </c>
      <c r="I11" s="209"/>
      <c r="J11" s="21" t="s">
        <v>48</v>
      </c>
      <c r="K11" s="21" t="s">
        <v>28</v>
      </c>
      <c r="L11" s="212"/>
      <c r="M11" s="21" t="s">
        <v>49</v>
      </c>
      <c r="N11" s="21" t="s">
        <v>50</v>
      </c>
      <c r="O11" s="202"/>
      <c r="P11" s="43"/>
    </row>
    <row r="12" spans="1:16" s="6" customFormat="1" ht="12.75" customHeight="1" thickBot="1">
      <c r="A12" s="207"/>
      <c r="B12" s="29" t="s">
        <v>34</v>
      </c>
      <c r="C12" s="22"/>
      <c r="D12" s="22" t="s">
        <v>10</v>
      </c>
      <c r="E12" s="22" t="s">
        <v>51</v>
      </c>
      <c r="F12" s="22" t="s">
        <v>47</v>
      </c>
      <c r="G12" s="22"/>
      <c r="H12" s="22" t="s">
        <v>86</v>
      </c>
      <c r="I12" s="210"/>
      <c r="J12" s="22" t="s">
        <v>10</v>
      </c>
      <c r="K12" s="22" t="s">
        <v>47</v>
      </c>
      <c r="L12" s="213"/>
      <c r="M12" s="22" t="s">
        <v>52</v>
      </c>
      <c r="N12" s="22" t="s">
        <v>51</v>
      </c>
      <c r="O12" s="202"/>
      <c r="P12" s="43"/>
    </row>
    <row r="13" spans="1:16" s="6" customFormat="1" ht="12.75" customHeight="1" thickBot="1">
      <c r="A13" s="47" t="s">
        <v>95</v>
      </c>
      <c r="B13" s="52">
        <f aca="true" t="shared" si="0" ref="B13:B29">SUM(C13:O13)</f>
        <v>2197421</v>
      </c>
      <c r="C13" s="52">
        <v>254791</v>
      </c>
      <c r="D13" s="52">
        <v>394000</v>
      </c>
      <c r="E13" s="52">
        <v>21500</v>
      </c>
      <c r="F13" s="52">
        <v>534524</v>
      </c>
      <c r="G13" s="52">
        <v>0</v>
      </c>
      <c r="H13" s="52">
        <v>0</v>
      </c>
      <c r="I13" s="152">
        <v>0</v>
      </c>
      <c r="J13" s="52">
        <v>63879</v>
      </c>
      <c r="K13" s="52">
        <v>725685</v>
      </c>
      <c r="L13" s="153">
        <v>1000</v>
      </c>
      <c r="M13" s="52">
        <v>750</v>
      </c>
      <c r="N13" s="52">
        <v>0</v>
      </c>
      <c r="O13" s="52">
        <v>201292</v>
      </c>
      <c r="P13" s="1"/>
    </row>
    <row r="14" spans="1:16" s="6" customFormat="1" ht="12.75" customHeight="1" thickBot="1">
      <c r="A14" s="151" t="s">
        <v>175</v>
      </c>
      <c r="B14" s="52">
        <f t="shared" si="0"/>
        <v>-16289</v>
      </c>
      <c r="C14" s="52">
        <v>3000</v>
      </c>
      <c r="D14" s="52">
        <v>0</v>
      </c>
      <c r="E14" s="52">
        <v>0</v>
      </c>
      <c r="F14" s="52">
        <v>0</v>
      </c>
      <c r="G14" s="52">
        <v>963</v>
      </c>
      <c r="H14" s="52">
        <v>0</v>
      </c>
      <c r="I14" s="152">
        <v>4939</v>
      </c>
      <c r="J14" s="52">
        <v>0</v>
      </c>
      <c r="K14" s="52">
        <v>-4702</v>
      </c>
      <c r="L14" s="153">
        <v>0</v>
      </c>
      <c r="M14" s="52">
        <v>0</v>
      </c>
      <c r="N14" s="52">
        <v>4353</v>
      </c>
      <c r="O14" s="52">
        <v>-24842</v>
      </c>
      <c r="P14" s="1"/>
    </row>
    <row r="15" spans="1:16" s="6" customFormat="1" ht="12.75" customHeight="1" thickBot="1">
      <c r="A15" s="151" t="s">
        <v>191</v>
      </c>
      <c r="B15" s="52">
        <f t="shared" si="0"/>
        <v>417945</v>
      </c>
      <c r="C15" s="52">
        <v>0</v>
      </c>
      <c r="D15" s="52">
        <v>588000</v>
      </c>
      <c r="E15" s="52">
        <v>0</v>
      </c>
      <c r="F15" s="52">
        <v>0</v>
      </c>
      <c r="G15" s="52">
        <v>-963</v>
      </c>
      <c r="H15" s="52">
        <v>0</v>
      </c>
      <c r="I15" s="152">
        <v>2791</v>
      </c>
      <c r="J15" s="52">
        <v>1000</v>
      </c>
      <c r="K15" s="52">
        <v>913</v>
      </c>
      <c r="L15" s="153">
        <v>0</v>
      </c>
      <c r="M15" s="52">
        <v>0</v>
      </c>
      <c r="N15" s="52">
        <v>2654</v>
      </c>
      <c r="O15" s="52">
        <v>-176450</v>
      </c>
      <c r="P15" s="1"/>
    </row>
    <row r="16" spans="1:16" s="6" customFormat="1" ht="12.75" customHeight="1" thickBot="1">
      <c r="A16" s="151" t="s">
        <v>217</v>
      </c>
      <c r="B16" s="52">
        <f t="shared" si="0"/>
        <v>-395913</v>
      </c>
      <c r="C16" s="52">
        <v>7130</v>
      </c>
      <c r="D16" s="52">
        <v>0</v>
      </c>
      <c r="E16" s="52">
        <v>0</v>
      </c>
      <c r="F16" s="52">
        <v>0</v>
      </c>
      <c r="G16" s="52">
        <v>1483</v>
      </c>
      <c r="H16" s="52">
        <v>5731</v>
      </c>
      <c r="I16" s="152">
        <v>4309</v>
      </c>
      <c r="J16" s="52">
        <v>-16948</v>
      </c>
      <c r="K16" s="52">
        <v>12000</v>
      </c>
      <c r="L16" s="153">
        <v>0</v>
      </c>
      <c r="M16" s="52">
        <v>0</v>
      </c>
      <c r="N16" s="52">
        <v>-409618</v>
      </c>
      <c r="O16" s="52">
        <v>0</v>
      </c>
      <c r="P16" s="1"/>
    </row>
    <row r="17" spans="1:16" s="6" customFormat="1" ht="12.75" customHeight="1" thickBot="1">
      <c r="A17" s="151" t="s">
        <v>224</v>
      </c>
      <c r="B17" s="52">
        <f t="shared" si="0"/>
        <v>38836</v>
      </c>
      <c r="C17" s="52">
        <v>8165</v>
      </c>
      <c r="D17" s="52">
        <v>0</v>
      </c>
      <c r="E17" s="52">
        <v>0</v>
      </c>
      <c r="F17" s="52">
        <v>10261</v>
      </c>
      <c r="G17" s="52">
        <v>1647</v>
      </c>
      <c r="H17" s="52">
        <v>1911</v>
      </c>
      <c r="I17" s="152">
        <v>1865</v>
      </c>
      <c r="J17" s="52">
        <v>7047</v>
      </c>
      <c r="K17" s="52">
        <v>0</v>
      </c>
      <c r="L17" s="153">
        <v>0</v>
      </c>
      <c r="M17" s="52">
        <v>0</v>
      </c>
      <c r="N17" s="52">
        <v>7940</v>
      </c>
      <c r="O17" s="52">
        <v>0</v>
      </c>
      <c r="P17" s="1"/>
    </row>
    <row r="18" spans="1:16" s="6" customFormat="1" ht="13.5" customHeight="1">
      <c r="A18" s="160" t="s">
        <v>228</v>
      </c>
      <c r="B18" s="33">
        <f t="shared" si="0"/>
        <v>117</v>
      </c>
      <c r="C18" s="48"/>
      <c r="D18" s="49"/>
      <c r="E18" s="49"/>
      <c r="F18" s="50"/>
      <c r="G18" s="50"/>
      <c r="H18" s="50"/>
      <c r="I18" s="50">
        <v>117</v>
      </c>
      <c r="J18" s="50"/>
      <c r="K18" s="50"/>
      <c r="L18" s="50"/>
      <c r="M18" s="49"/>
      <c r="N18" s="49"/>
      <c r="O18" s="51"/>
      <c r="P18" s="44"/>
    </row>
    <row r="19" spans="1:16" s="6" customFormat="1" ht="13.5" customHeight="1">
      <c r="A19" s="160" t="s">
        <v>227</v>
      </c>
      <c r="B19" s="33">
        <f t="shared" si="0"/>
        <v>-90</v>
      </c>
      <c r="C19" s="38"/>
      <c r="D19" s="38"/>
      <c r="E19" s="38"/>
      <c r="F19" s="38"/>
      <c r="G19" s="37">
        <v>-90</v>
      </c>
      <c r="H19" s="38"/>
      <c r="I19" s="38"/>
      <c r="J19" s="38"/>
      <c r="K19" s="38"/>
      <c r="L19" s="38"/>
      <c r="M19" s="38"/>
      <c r="N19" s="38"/>
      <c r="O19" s="39"/>
      <c r="P19" s="44"/>
    </row>
    <row r="20" spans="1:16" s="6" customFormat="1" ht="13.5" customHeight="1">
      <c r="A20" s="160" t="s">
        <v>229</v>
      </c>
      <c r="B20" s="33">
        <f t="shared" si="0"/>
        <v>-10085</v>
      </c>
      <c r="C20" s="38"/>
      <c r="D20" s="38"/>
      <c r="E20" s="38"/>
      <c r="F20" s="38">
        <v>-10085</v>
      </c>
      <c r="G20" s="37"/>
      <c r="H20" s="38"/>
      <c r="I20" s="38"/>
      <c r="J20" s="38"/>
      <c r="K20" s="38"/>
      <c r="L20" s="38"/>
      <c r="M20" s="38"/>
      <c r="N20" s="38"/>
      <c r="O20" s="39"/>
      <c r="P20" s="44"/>
    </row>
    <row r="21" spans="1:16" s="6" customFormat="1" ht="13.5" customHeight="1">
      <c r="A21" s="160" t="s">
        <v>238</v>
      </c>
      <c r="B21" s="33">
        <f t="shared" si="0"/>
        <v>39337</v>
      </c>
      <c r="C21" s="38"/>
      <c r="D21" s="38"/>
      <c r="E21" s="38"/>
      <c r="F21" s="38"/>
      <c r="G21" s="37"/>
      <c r="H21" s="38"/>
      <c r="I21" s="38">
        <v>39337</v>
      </c>
      <c r="J21" s="38"/>
      <c r="K21" s="38"/>
      <c r="L21" s="38"/>
      <c r="M21" s="38"/>
      <c r="N21" s="38"/>
      <c r="O21" s="39"/>
      <c r="P21" s="44"/>
    </row>
    <row r="22" spans="1:16" s="6" customFormat="1" ht="13.5" customHeight="1">
      <c r="A22" s="160" t="s">
        <v>239</v>
      </c>
      <c r="B22" s="33">
        <f t="shared" si="0"/>
        <v>154279</v>
      </c>
      <c r="C22" s="38"/>
      <c r="D22" s="38"/>
      <c r="E22" s="38"/>
      <c r="F22" s="38"/>
      <c r="G22" s="37"/>
      <c r="H22" s="38"/>
      <c r="I22" s="38">
        <v>154279</v>
      </c>
      <c r="J22" s="38"/>
      <c r="K22" s="38"/>
      <c r="L22" s="38"/>
      <c r="M22" s="38"/>
      <c r="N22" s="38"/>
      <c r="O22" s="39"/>
      <c r="P22" s="44"/>
    </row>
    <row r="23" spans="1:16" s="6" customFormat="1" ht="13.5" customHeight="1">
      <c r="A23" s="160" t="s">
        <v>240</v>
      </c>
      <c r="B23" s="33">
        <f t="shared" si="0"/>
        <v>411001</v>
      </c>
      <c r="C23" s="38"/>
      <c r="D23" s="38"/>
      <c r="E23" s="38"/>
      <c r="F23" s="38"/>
      <c r="G23" s="37"/>
      <c r="H23" s="38"/>
      <c r="I23" s="38"/>
      <c r="J23" s="38"/>
      <c r="K23" s="38"/>
      <c r="L23" s="38"/>
      <c r="M23" s="38"/>
      <c r="N23" s="38"/>
      <c r="O23" s="39">
        <v>411001</v>
      </c>
      <c r="P23" s="44"/>
    </row>
    <row r="24" spans="1:16" s="6" customFormat="1" ht="13.5" customHeight="1">
      <c r="A24" s="160" t="s">
        <v>242</v>
      </c>
      <c r="B24" s="33">
        <f t="shared" si="0"/>
        <v>4079</v>
      </c>
      <c r="C24" s="38"/>
      <c r="D24" s="38"/>
      <c r="E24" s="38"/>
      <c r="F24" s="38"/>
      <c r="G24" s="37"/>
      <c r="H24" s="38"/>
      <c r="I24" s="38"/>
      <c r="J24" s="38"/>
      <c r="K24" s="38">
        <v>4079</v>
      </c>
      <c r="L24" s="38"/>
      <c r="M24" s="38"/>
      <c r="N24" s="38"/>
      <c r="O24" s="39"/>
      <c r="P24" s="44"/>
    </row>
    <row r="25" spans="1:16" s="6" customFormat="1" ht="13.5" customHeight="1">
      <c r="A25" s="160" t="s">
        <v>243</v>
      </c>
      <c r="B25" s="33">
        <f t="shared" si="0"/>
        <v>1395</v>
      </c>
      <c r="C25" s="38"/>
      <c r="D25" s="38">
        <v>1395</v>
      </c>
      <c r="E25" s="38"/>
      <c r="F25" s="38"/>
      <c r="G25" s="37"/>
      <c r="H25" s="38"/>
      <c r="I25" s="38"/>
      <c r="J25" s="38"/>
      <c r="K25" s="38"/>
      <c r="L25" s="38"/>
      <c r="M25" s="38"/>
      <c r="N25" s="38"/>
      <c r="O25" s="39"/>
      <c r="P25" s="44"/>
    </row>
    <row r="26" spans="1:16" s="6" customFormat="1" ht="13.5" customHeight="1">
      <c r="A26" s="160" t="s">
        <v>244</v>
      </c>
      <c r="B26" s="33">
        <f t="shared" si="0"/>
        <v>2270</v>
      </c>
      <c r="C26" s="38"/>
      <c r="D26" s="38">
        <v>2270</v>
      </c>
      <c r="E26" s="38"/>
      <c r="F26" s="38"/>
      <c r="G26" s="37"/>
      <c r="H26" s="38"/>
      <c r="I26" s="38"/>
      <c r="J26" s="38"/>
      <c r="K26" s="38"/>
      <c r="L26" s="38"/>
      <c r="M26" s="38"/>
      <c r="N26" s="38"/>
      <c r="O26" s="39"/>
      <c r="P26" s="44"/>
    </row>
    <row r="27" spans="1:16" s="6" customFormat="1" ht="13.5" customHeight="1">
      <c r="A27" s="160" t="s">
        <v>245</v>
      </c>
      <c r="B27" s="33">
        <f t="shared" si="0"/>
        <v>112741</v>
      </c>
      <c r="C27" s="38"/>
      <c r="D27" s="38">
        <v>112741</v>
      </c>
      <c r="E27" s="38"/>
      <c r="F27" s="38"/>
      <c r="G27" s="37"/>
      <c r="H27" s="38"/>
      <c r="I27" s="38"/>
      <c r="J27" s="38"/>
      <c r="K27" s="38"/>
      <c r="L27" s="38"/>
      <c r="M27" s="38"/>
      <c r="N27" s="38"/>
      <c r="O27" s="39"/>
      <c r="P27" s="44"/>
    </row>
    <row r="28" spans="1:16" s="6" customFormat="1" ht="13.5" customHeight="1">
      <c r="A28" s="160" t="s">
        <v>246</v>
      </c>
      <c r="B28" s="33">
        <f t="shared" si="0"/>
        <v>8439</v>
      </c>
      <c r="C28" s="38"/>
      <c r="D28" s="38">
        <v>8439</v>
      </c>
      <c r="E28" s="38"/>
      <c r="F28" s="38"/>
      <c r="G28" s="37"/>
      <c r="H28" s="38"/>
      <c r="I28" s="38"/>
      <c r="J28" s="38"/>
      <c r="K28" s="38"/>
      <c r="L28" s="38"/>
      <c r="M28" s="38"/>
      <c r="N28" s="38"/>
      <c r="O28" s="39"/>
      <c r="P28" s="44"/>
    </row>
    <row r="29" spans="1:16" s="6" customFormat="1" ht="13.5" customHeight="1" thickBot="1">
      <c r="A29" s="170" t="s">
        <v>247</v>
      </c>
      <c r="B29" s="33">
        <f t="shared" si="0"/>
        <v>3621</v>
      </c>
      <c r="C29" s="38"/>
      <c r="D29" s="38"/>
      <c r="E29" s="38"/>
      <c r="F29" s="38"/>
      <c r="G29" s="37"/>
      <c r="H29" s="38"/>
      <c r="I29" s="38"/>
      <c r="J29" s="38">
        <v>3621</v>
      </c>
      <c r="K29" s="38"/>
      <c r="L29" s="38"/>
      <c r="M29" s="38"/>
      <c r="N29" s="38"/>
      <c r="O29" s="39"/>
      <c r="P29" s="44"/>
    </row>
    <row r="30" spans="1:16" s="7" customFormat="1" ht="13.5" customHeight="1" thickBot="1">
      <c r="A30" s="24" t="s">
        <v>53</v>
      </c>
      <c r="B30" s="30">
        <f aca="true" t="shared" si="1" ref="B30:O30">SUM(B18:B29)</f>
        <v>727104</v>
      </c>
      <c r="C30" s="30">
        <f t="shared" si="1"/>
        <v>0</v>
      </c>
      <c r="D30" s="30">
        <f t="shared" si="1"/>
        <v>124845</v>
      </c>
      <c r="E30" s="30">
        <f t="shared" si="1"/>
        <v>0</v>
      </c>
      <c r="F30" s="30">
        <f t="shared" si="1"/>
        <v>-10085</v>
      </c>
      <c r="G30" s="30">
        <f t="shared" si="1"/>
        <v>-90</v>
      </c>
      <c r="H30" s="30">
        <f t="shared" si="1"/>
        <v>0</v>
      </c>
      <c r="I30" s="30">
        <f t="shared" si="1"/>
        <v>193733</v>
      </c>
      <c r="J30" s="30">
        <f t="shared" si="1"/>
        <v>3621</v>
      </c>
      <c r="K30" s="30">
        <f t="shared" si="1"/>
        <v>4079</v>
      </c>
      <c r="L30" s="30">
        <f t="shared" si="1"/>
        <v>0</v>
      </c>
      <c r="M30" s="30">
        <f t="shared" si="1"/>
        <v>0</v>
      </c>
      <c r="N30" s="30">
        <f t="shared" si="1"/>
        <v>0</v>
      </c>
      <c r="O30" s="30">
        <f t="shared" si="1"/>
        <v>411001</v>
      </c>
      <c r="P30" s="13"/>
    </row>
    <row r="31" spans="1:16" s="7" customFormat="1" ht="13.5" customHeight="1">
      <c r="A31" s="160" t="s">
        <v>228</v>
      </c>
      <c r="B31" s="32">
        <f>SUM(C31:O31)</f>
        <v>82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>
        <v>82</v>
      </c>
      <c r="O31" s="38"/>
      <c r="P31" s="13"/>
    </row>
    <row r="32" spans="1:16" s="7" customFormat="1" ht="13.5" customHeight="1">
      <c r="A32" s="186" t="s">
        <v>236</v>
      </c>
      <c r="B32" s="187">
        <f>SUM(C32:O32)</f>
        <v>2291</v>
      </c>
      <c r="C32" s="188">
        <v>2291</v>
      </c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3"/>
    </row>
    <row r="33" spans="1:16" s="7" customFormat="1" ht="13.5" customHeight="1" thickBot="1">
      <c r="A33" s="177" t="s">
        <v>249</v>
      </c>
      <c r="B33" s="180">
        <f>SUM(C33:O33)</f>
        <v>-9607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>
        <v>-9607</v>
      </c>
      <c r="O33" s="181"/>
      <c r="P33" s="13"/>
    </row>
    <row r="34" spans="1:16" s="6" customFormat="1" ht="12.75" thickBot="1">
      <c r="A34" s="176" t="s">
        <v>90</v>
      </c>
      <c r="B34" s="31">
        <f>SUM(B31:B33)</f>
        <v>-7234</v>
      </c>
      <c r="C34" s="31">
        <f aca="true" t="shared" si="2" ref="C34:O34">SUM(C31:C33)</f>
        <v>2291</v>
      </c>
      <c r="D34" s="31">
        <f t="shared" si="2"/>
        <v>0</v>
      </c>
      <c r="E34" s="31">
        <f t="shared" si="2"/>
        <v>0</v>
      </c>
      <c r="F34" s="31">
        <f t="shared" si="2"/>
        <v>0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-9525</v>
      </c>
      <c r="O34" s="31">
        <f t="shared" si="2"/>
        <v>0</v>
      </c>
      <c r="P34" s="13"/>
    </row>
    <row r="35" spans="1:16" s="6" customFormat="1" ht="13.5" customHeight="1">
      <c r="A35" s="160" t="s">
        <v>228</v>
      </c>
      <c r="B35" s="33">
        <f>SUM(C35:O35)</f>
        <v>20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>
        <v>20</v>
      </c>
      <c r="O35" s="77"/>
      <c r="P35" s="12"/>
    </row>
    <row r="36" spans="1:16" s="6" customFormat="1" ht="13.5" customHeight="1">
      <c r="A36" s="186" t="s">
        <v>236</v>
      </c>
      <c r="B36" s="184">
        <f>SUM(C36:O36)</f>
        <v>5048</v>
      </c>
      <c r="C36" s="185">
        <v>5048</v>
      </c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2"/>
    </row>
    <row r="37" spans="1:16" s="6" customFormat="1" ht="13.5" customHeight="1" thickBot="1">
      <c r="A37" s="177" t="s">
        <v>249</v>
      </c>
      <c r="B37" s="180">
        <f>SUM(C37:O37)</f>
        <v>-825</v>
      </c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>
        <v>-825</v>
      </c>
      <c r="O37" s="181"/>
      <c r="P37" s="12"/>
    </row>
    <row r="38" spans="1:16" s="6" customFormat="1" ht="13.5" customHeight="1" thickBot="1">
      <c r="A38" s="24" t="s">
        <v>91</v>
      </c>
      <c r="B38" s="30">
        <f>SUM(B35:B37)</f>
        <v>4243</v>
      </c>
      <c r="C38" s="30">
        <f aca="true" t="shared" si="3" ref="C38:O38">SUM(C35:C37)</f>
        <v>5048</v>
      </c>
      <c r="D38" s="30">
        <f t="shared" si="3"/>
        <v>0</v>
      </c>
      <c r="E38" s="30">
        <f t="shared" si="3"/>
        <v>0</v>
      </c>
      <c r="F38" s="30">
        <f t="shared" si="3"/>
        <v>0</v>
      </c>
      <c r="G38" s="30">
        <f t="shared" si="3"/>
        <v>0</v>
      </c>
      <c r="H38" s="30">
        <f t="shared" si="3"/>
        <v>0</v>
      </c>
      <c r="I38" s="30">
        <f t="shared" si="3"/>
        <v>0</v>
      </c>
      <c r="J38" s="30">
        <f t="shared" si="3"/>
        <v>0</v>
      </c>
      <c r="K38" s="30">
        <f t="shared" si="3"/>
        <v>0</v>
      </c>
      <c r="L38" s="30">
        <f t="shared" si="3"/>
        <v>0</v>
      </c>
      <c r="M38" s="30">
        <f t="shared" si="3"/>
        <v>0</v>
      </c>
      <c r="N38" s="30">
        <f t="shared" si="3"/>
        <v>-805</v>
      </c>
      <c r="O38" s="30">
        <f t="shared" si="3"/>
        <v>0</v>
      </c>
      <c r="P38" s="13"/>
    </row>
    <row r="39" spans="1:16" s="6" customFormat="1" ht="13.5" customHeight="1">
      <c r="A39" s="160" t="s">
        <v>228</v>
      </c>
      <c r="B39" s="33">
        <f>SUM(C39:O39)</f>
        <v>-4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>
        <v>-4</v>
      </c>
      <c r="O39" s="77"/>
      <c r="P39" s="12"/>
    </row>
    <row r="40" spans="1:16" s="6" customFormat="1" ht="13.5" customHeight="1" thickBot="1">
      <c r="A40" s="177" t="s">
        <v>249</v>
      </c>
      <c r="B40" s="184">
        <f>SUM(C40:O40)</f>
        <v>-1233</v>
      </c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>
        <v>-1233</v>
      </c>
      <c r="O40" s="185"/>
      <c r="P40" s="12"/>
    </row>
    <row r="41" spans="1:16" s="6" customFormat="1" ht="13.5" customHeight="1" thickBot="1">
      <c r="A41" s="24" t="s">
        <v>92</v>
      </c>
      <c r="B41" s="30">
        <f>SUM(B39:B40)</f>
        <v>-1237</v>
      </c>
      <c r="C41" s="30">
        <f aca="true" t="shared" si="4" ref="C41:O41">SUM(C39:C40)</f>
        <v>0</v>
      </c>
      <c r="D41" s="30">
        <f t="shared" si="4"/>
        <v>0</v>
      </c>
      <c r="E41" s="30">
        <f t="shared" si="4"/>
        <v>0</v>
      </c>
      <c r="F41" s="30">
        <f t="shared" si="4"/>
        <v>0</v>
      </c>
      <c r="G41" s="30">
        <f t="shared" si="4"/>
        <v>0</v>
      </c>
      <c r="H41" s="30">
        <f t="shared" si="4"/>
        <v>0</v>
      </c>
      <c r="I41" s="30">
        <f t="shared" si="4"/>
        <v>0</v>
      </c>
      <c r="J41" s="30">
        <f t="shared" si="4"/>
        <v>0</v>
      </c>
      <c r="K41" s="30">
        <f t="shared" si="4"/>
        <v>0</v>
      </c>
      <c r="L41" s="30">
        <f t="shared" si="4"/>
        <v>0</v>
      </c>
      <c r="M41" s="30">
        <f t="shared" si="4"/>
        <v>0</v>
      </c>
      <c r="N41" s="30">
        <f t="shared" si="4"/>
        <v>-1237</v>
      </c>
      <c r="O41" s="30">
        <f t="shared" si="4"/>
        <v>0</v>
      </c>
      <c r="P41" s="13"/>
    </row>
    <row r="42" spans="1:16" s="6" customFormat="1" ht="13.5" customHeight="1">
      <c r="A42" s="160" t="s">
        <v>228</v>
      </c>
      <c r="B42" s="32">
        <f>SUM(C42:O42)</f>
        <v>-18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8">
        <v>-18</v>
      </c>
      <c r="O42" s="32"/>
      <c r="P42" s="13"/>
    </row>
    <row r="43" spans="1:16" s="6" customFormat="1" ht="13.5" customHeight="1" thickBot="1">
      <c r="A43" s="177" t="s">
        <v>249</v>
      </c>
      <c r="B43" s="184">
        <f>SUM(C43:O43)</f>
        <v>-972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5">
        <v>-972</v>
      </c>
      <c r="O43" s="184"/>
      <c r="P43" s="13"/>
    </row>
    <row r="44" spans="1:16" s="6" customFormat="1" ht="13.5" customHeight="1" thickBot="1">
      <c r="A44" s="24" t="s">
        <v>2</v>
      </c>
      <c r="B44" s="30">
        <f>SUM(B42:B43)</f>
        <v>-990</v>
      </c>
      <c r="C44" s="30">
        <f aca="true" t="shared" si="5" ref="C44:O44">SUM(C42:C43)</f>
        <v>0</v>
      </c>
      <c r="D44" s="30">
        <f t="shared" si="5"/>
        <v>0</v>
      </c>
      <c r="E44" s="30">
        <f t="shared" si="5"/>
        <v>0</v>
      </c>
      <c r="F44" s="30">
        <f t="shared" si="5"/>
        <v>0</v>
      </c>
      <c r="G44" s="30">
        <f t="shared" si="5"/>
        <v>0</v>
      </c>
      <c r="H44" s="30">
        <f t="shared" si="5"/>
        <v>0</v>
      </c>
      <c r="I44" s="30">
        <f t="shared" si="5"/>
        <v>0</v>
      </c>
      <c r="J44" s="30">
        <f t="shared" si="5"/>
        <v>0</v>
      </c>
      <c r="K44" s="30">
        <f t="shared" si="5"/>
        <v>0</v>
      </c>
      <c r="L44" s="30">
        <f t="shared" si="5"/>
        <v>0</v>
      </c>
      <c r="M44" s="30">
        <f t="shared" si="5"/>
        <v>0</v>
      </c>
      <c r="N44" s="30">
        <f t="shared" si="5"/>
        <v>-990</v>
      </c>
      <c r="O44" s="30">
        <f t="shared" si="5"/>
        <v>0</v>
      </c>
      <c r="P44" s="13"/>
    </row>
    <row r="45" spans="1:16" s="6" customFormat="1" ht="13.5" customHeight="1" thickBot="1">
      <c r="A45" s="177" t="s">
        <v>249</v>
      </c>
      <c r="B45" s="30">
        <f>SUM(C45:O45)</f>
        <v>-109</v>
      </c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>
        <v>-109</v>
      </c>
      <c r="O45" s="192"/>
      <c r="P45" s="13"/>
    </row>
    <row r="46" spans="1:16" s="6" customFormat="1" ht="13.5" customHeight="1" thickBot="1">
      <c r="A46" s="24" t="s">
        <v>250</v>
      </c>
      <c r="B46" s="30">
        <f>SUM(B45)</f>
        <v>-109</v>
      </c>
      <c r="C46" s="30">
        <f aca="true" t="shared" si="6" ref="C46:O46">SUM(C45)</f>
        <v>0</v>
      </c>
      <c r="D46" s="30">
        <f t="shared" si="6"/>
        <v>0</v>
      </c>
      <c r="E46" s="30">
        <f t="shared" si="6"/>
        <v>0</v>
      </c>
      <c r="F46" s="30">
        <f t="shared" si="6"/>
        <v>0</v>
      </c>
      <c r="G46" s="30">
        <f t="shared" si="6"/>
        <v>0</v>
      </c>
      <c r="H46" s="30">
        <f t="shared" si="6"/>
        <v>0</v>
      </c>
      <c r="I46" s="30">
        <f t="shared" si="6"/>
        <v>0</v>
      </c>
      <c r="J46" s="30">
        <f t="shared" si="6"/>
        <v>0</v>
      </c>
      <c r="K46" s="30">
        <f t="shared" si="6"/>
        <v>0</v>
      </c>
      <c r="L46" s="30">
        <f t="shared" si="6"/>
        <v>0</v>
      </c>
      <c r="M46" s="30">
        <f t="shared" si="6"/>
        <v>0</v>
      </c>
      <c r="N46" s="30">
        <f t="shared" si="6"/>
        <v>-109</v>
      </c>
      <c r="O46" s="30">
        <f t="shared" si="6"/>
        <v>0</v>
      </c>
      <c r="P46" s="13"/>
    </row>
    <row r="47" spans="1:16" s="7" customFormat="1" ht="13.5" customHeight="1" thickBot="1">
      <c r="A47" s="24" t="s">
        <v>87</v>
      </c>
      <c r="B47" s="30">
        <f>SUM(B30+B34+B38+B41+B44+B46)</f>
        <v>721777</v>
      </c>
      <c r="C47" s="30">
        <f aca="true" t="shared" si="7" ref="C47:O47">SUM(C30+C34+C38+C41+C44+C46)</f>
        <v>7339</v>
      </c>
      <c r="D47" s="30">
        <f t="shared" si="7"/>
        <v>124845</v>
      </c>
      <c r="E47" s="30">
        <f t="shared" si="7"/>
        <v>0</v>
      </c>
      <c r="F47" s="30">
        <f t="shared" si="7"/>
        <v>-10085</v>
      </c>
      <c r="G47" s="30">
        <f t="shared" si="7"/>
        <v>-90</v>
      </c>
      <c r="H47" s="30">
        <f t="shared" si="7"/>
        <v>0</v>
      </c>
      <c r="I47" s="30">
        <f t="shared" si="7"/>
        <v>193733</v>
      </c>
      <c r="J47" s="30">
        <f t="shared" si="7"/>
        <v>3621</v>
      </c>
      <c r="K47" s="30">
        <f t="shared" si="7"/>
        <v>4079</v>
      </c>
      <c r="L47" s="30">
        <f t="shared" si="7"/>
        <v>0</v>
      </c>
      <c r="M47" s="30">
        <f t="shared" si="7"/>
        <v>0</v>
      </c>
      <c r="N47" s="30">
        <f t="shared" si="7"/>
        <v>-12666</v>
      </c>
      <c r="O47" s="30">
        <f t="shared" si="7"/>
        <v>411001</v>
      </c>
      <c r="P47" s="13"/>
    </row>
    <row r="48" spans="1:15" s="16" customFormat="1" ht="12.75" customHeight="1">
      <c r="A48" s="14"/>
      <c r="B48" s="13">
        <f>SUM(B13+B47+B14+B15+B16+B17)</f>
        <v>2963777</v>
      </c>
      <c r="C48" s="13">
        <f aca="true" t="shared" si="8" ref="C48:O48">SUM(C13+C47+C14+C15+C16+C17)</f>
        <v>280425</v>
      </c>
      <c r="D48" s="13">
        <f t="shared" si="8"/>
        <v>1106845</v>
      </c>
      <c r="E48" s="13">
        <f t="shared" si="8"/>
        <v>21500</v>
      </c>
      <c r="F48" s="13">
        <f t="shared" si="8"/>
        <v>534700</v>
      </c>
      <c r="G48" s="13">
        <f t="shared" si="8"/>
        <v>3040</v>
      </c>
      <c r="H48" s="13">
        <f t="shared" si="8"/>
        <v>7642</v>
      </c>
      <c r="I48" s="13">
        <f t="shared" si="8"/>
        <v>207637</v>
      </c>
      <c r="J48" s="13">
        <f t="shared" si="8"/>
        <v>58599</v>
      </c>
      <c r="K48" s="13">
        <f t="shared" si="8"/>
        <v>737975</v>
      </c>
      <c r="L48" s="13">
        <f t="shared" si="8"/>
        <v>1000</v>
      </c>
      <c r="M48" s="13">
        <f t="shared" si="8"/>
        <v>750</v>
      </c>
      <c r="N48" s="13">
        <f t="shared" si="8"/>
        <v>-407337</v>
      </c>
      <c r="O48" s="13">
        <f t="shared" si="8"/>
        <v>411001</v>
      </c>
    </row>
    <row r="49" spans="1:14" s="16" customFormat="1" ht="12.75" customHeight="1">
      <c r="A49" s="14" t="s">
        <v>93</v>
      </c>
      <c r="B49" s="13">
        <v>407337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2:14" s="16" customFormat="1" ht="12.75" customHeight="1">
      <c r="B50" s="13">
        <f>SUM(B48:B49)</f>
        <v>3371114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2:14" s="16" customFormat="1" ht="12.75" customHeight="1">
      <c r="B51" s="12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2:14" s="14" customFormat="1" ht="17.2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s="14" customFormat="1" ht="17.25" customHeight="1">
      <c r="A53" s="1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2:14" s="14" customFormat="1" ht="17.2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8"/>
    </row>
    <row r="55" spans="2:14" s="14" customFormat="1" ht="16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4" s="7" customFormat="1" ht="12" customHeigh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ht="13.5" customHeight="1">
      <c r="A57" s="3"/>
    </row>
    <row r="58" ht="13.5" customHeight="1">
      <c r="A58" s="3"/>
    </row>
    <row r="59" ht="13.5" customHeight="1">
      <c r="A59" s="3"/>
    </row>
    <row r="60" ht="13.5" customHeight="1">
      <c r="A60" s="3"/>
    </row>
    <row r="61" ht="13.5" customHeight="1">
      <c r="A61" s="3"/>
    </row>
    <row r="62" ht="13.5" customHeight="1">
      <c r="A62" s="3"/>
    </row>
    <row r="63" ht="13.5" customHeight="1">
      <c r="A63" s="3"/>
    </row>
    <row r="64" ht="13.5" customHeight="1">
      <c r="A64" s="3"/>
    </row>
    <row r="65" ht="13.5" customHeight="1">
      <c r="A65" s="3"/>
    </row>
    <row r="66" ht="13.5" customHeight="1">
      <c r="A66" s="3"/>
    </row>
    <row r="67" ht="13.5" customHeight="1">
      <c r="A67" s="3"/>
    </row>
    <row r="68" spans="1:14" s="7" customFormat="1" ht="16.5" customHeight="1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ht="13.5" customHeight="1">
      <c r="A69" s="3"/>
    </row>
    <row r="70" ht="13.5" customHeight="1">
      <c r="A70" s="3"/>
    </row>
    <row r="71" ht="13.5" customHeight="1">
      <c r="A71" s="3"/>
    </row>
    <row r="72" ht="13.5" customHeight="1">
      <c r="A72" s="3"/>
    </row>
    <row r="73" ht="13.5" customHeight="1">
      <c r="A73" s="3"/>
    </row>
    <row r="74" ht="13.5" customHeight="1">
      <c r="A74" s="3"/>
    </row>
    <row r="75" spans="1:14" s="7" customFormat="1" ht="16.5" customHeight="1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s="7" customFormat="1" ht="13.5" customHeight="1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s="7" customFormat="1" ht="13.5" customHeight="1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s="7" customFormat="1" ht="13.5" customHeight="1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s="7" customFormat="1" ht="13.5" customHeight="1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s="7" customFormat="1" ht="13.5" customHeight="1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s="7" customFormat="1" ht="13.5" customHeight="1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s="7" customFormat="1" ht="13.5" customHeight="1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s="7" customFormat="1" ht="13.5" customHeight="1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s="7" customFormat="1" ht="13.5" customHeight="1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s="7" customFormat="1" ht="13.5" customHeight="1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s="7" customFormat="1" ht="16.5" customHeight="1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s="7" customFormat="1" ht="13.5" customHeight="1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s="7" customFormat="1" ht="13.5" customHeight="1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s="7" customFormat="1" ht="13.5" customHeight="1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s="7" customFormat="1" ht="13.5" customHeight="1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s="7" customFormat="1" ht="16.5" customHeight="1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s="7" customFormat="1" ht="16.5" customHeight="1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ht="13.5" customHeight="1">
      <c r="A93" s="3"/>
    </row>
    <row r="94" ht="13.5" customHeight="1">
      <c r="A94" s="3"/>
    </row>
    <row r="95" ht="13.5" customHeight="1">
      <c r="A95" s="3"/>
    </row>
    <row r="96" ht="13.5" customHeight="1">
      <c r="A96" s="3"/>
    </row>
    <row r="97" ht="13.5" customHeight="1">
      <c r="A97" s="3"/>
    </row>
    <row r="98" ht="13.5" customHeight="1">
      <c r="A98" s="3"/>
    </row>
    <row r="99" ht="13.5" customHeight="1">
      <c r="A99" s="3"/>
    </row>
    <row r="100" ht="13.5" customHeight="1">
      <c r="A100" s="3"/>
    </row>
    <row r="101" ht="13.5" customHeight="1">
      <c r="A101" s="3"/>
    </row>
    <row r="102" ht="13.5" customHeight="1">
      <c r="A102" s="3"/>
    </row>
    <row r="103" ht="13.5" customHeight="1">
      <c r="A103" s="3"/>
    </row>
    <row r="104" ht="13.5" customHeight="1">
      <c r="A104" s="3"/>
    </row>
    <row r="105" ht="13.5" customHeight="1">
      <c r="A105" s="3"/>
    </row>
    <row r="106" ht="13.5" customHeight="1">
      <c r="A106" s="3"/>
    </row>
    <row r="107" ht="13.5" customHeight="1">
      <c r="A107" s="3"/>
    </row>
    <row r="108" ht="13.5" customHeight="1">
      <c r="A108" s="3"/>
    </row>
    <row r="109" ht="13.5" customHeight="1">
      <c r="A109" s="3"/>
    </row>
    <row r="110" ht="13.5" customHeight="1">
      <c r="A110" s="3"/>
    </row>
    <row r="111" ht="13.5" customHeight="1">
      <c r="A111" s="3"/>
    </row>
    <row r="112" ht="13.5" customHeight="1">
      <c r="A112" s="3"/>
    </row>
    <row r="113" ht="13.5" customHeight="1">
      <c r="A113" s="3"/>
    </row>
    <row r="114" ht="13.5" customHeight="1">
      <c r="A114" s="3"/>
    </row>
    <row r="115" ht="13.5" customHeight="1">
      <c r="A115" s="3"/>
    </row>
    <row r="116" ht="13.5" customHeight="1">
      <c r="A116" s="3"/>
    </row>
    <row r="117" ht="13.5" customHeight="1">
      <c r="A117" s="3"/>
    </row>
  </sheetData>
  <sheetProtection/>
  <mergeCells count="9">
    <mergeCell ref="A2:O2"/>
    <mergeCell ref="O10:O12"/>
    <mergeCell ref="A9:B9"/>
    <mergeCell ref="A10:A12"/>
    <mergeCell ref="I10:I12"/>
    <mergeCell ref="L10:L12"/>
    <mergeCell ref="A5:O5"/>
    <mergeCell ref="A4:O4"/>
    <mergeCell ref="N8:O8"/>
  </mergeCells>
  <printOptions horizontalCentered="1"/>
  <pageMargins left="0.1968503937007874" right="0.1968503937007874" top="0.1968503937007874" bottom="0.2755905511811024" header="0.5511811023622047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13"/>
  <sheetViews>
    <sheetView zoomScalePageLayoutView="0" workbookViewId="0" topLeftCell="A1">
      <selection activeCell="A2" sqref="A2:R2"/>
    </sheetView>
  </sheetViews>
  <sheetFormatPr defaultColWidth="9.140625" defaultRowHeight="13.5" customHeight="1"/>
  <cols>
    <col min="1" max="1" width="31.00390625" style="6" customWidth="1"/>
    <col min="2" max="2" width="9.7109375" style="4" customWidth="1"/>
    <col min="3" max="18" width="7.7109375" style="4" customWidth="1"/>
    <col min="19" max="16384" width="9.140625" style="3" customWidth="1"/>
  </cols>
  <sheetData>
    <row r="2" spans="1:18" ht="13.5" customHeight="1">
      <c r="A2" s="201" t="s">
        <v>251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4" spans="1:18" ht="13.5" customHeight="1">
      <c r="A4" s="197" t="s">
        <v>133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</row>
    <row r="5" spans="1:18" ht="13.5" customHeight="1">
      <c r="A5" s="216" t="s">
        <v>226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</row>
    <row r="6" spans="1:15" ht="13.5" customHeight="1">
      <c r="A6" s="5"/>
      <c r="O6" s="20"/>
    </row>
    <row r="7" spans="1:15" ht="13.5" customHeight="1">
      <c r="A7" s="5" t="s">
        <v>98</v>
      </c>
      <c r="O7" s="20"/>
    </row>
    <row r="8" spans="4:18" ht="13.5" customHeight="1" thickBot="1">
      <c r="D8" s="218"/>
      <c r="E8" s="218"/>
      <c r="O8" s="219" t="s">
        <v>3</v>
      </c>
      <c r="P8" s="219"/>
      <c r="Q8" s="219"/>
      <c r="R8" s="219"/>
    </row>
    <row r="9" spans="1:18" s="6" customFormat="1" ht="13.5" customHeight="1" thickBot="1">
      <c r="A9" s="203" t="s">
        <v>11</v>
      </c>
      <c r="B9" s="217"/>
      <c r="C9" s="23" t="s">
        <v>73</v>
      </c>
      <c r="D9" s="23" t="s">
        <v>74</v>
      </c>
      <c r="E9" s="23" t="s">
        <v>75</v>
      </c>
      <c r="F9" s="23" t="s">
        <v>76</v>
      </c>
      <c r="G9" s="23" t="s">
        <v>77</v>
      </c>
      <c r="H9" s="23" t="s">
        <v>78</v>
      </c>
      <c r="I9" s="23" t="s">
        <v>79</v>
      </c>
      <c r="J9" s="23" t="s">
        <v>80</v>
      </c>
      <c r="K9" s="23" t="s">
        <v>81</v>
      </c>
      <c r="L9" s="23" t="s">
        <v>81</v>
      </c>
      <c r="M9" s="23" t="s">
        <v>82</v>
      </c>
      <c r="N9" s="23" t="s">
        <v>84</v>
      </c>
      <c r="O9" s="23" t="s">
        <v>8</v>
      </c>
      <c r="P9" s="23" t="s">
        <v>9</v>
      </c>
      <c r="Q9" s="23" t="s">
        <v>7</v>
      </c>
      <c r="R9" s="23" t="s">
        <v>83</v>
      </c>
    </row>
    <row r="10" spans="1:18" s="6" customFormat="1" ht="13.5" customHeight="1">
      <c r="A10" s="205" t="s">
        <v>6</v>
      </c>
      <c r="B10" s="27" t="s">
        <v>12</v>
      </c>
      <c r="C10" s="25" t="s">
        <v>13</v>
      </c>
      <c r="D10" s="21" t="s">
        <v>14</v>
      </c>
      <c r="E10" s="21" t="s">
        <v>15</v>
      </c>
      <c r="F10" s="21" t="s">
        <v>16</v>
      </c>
      <c r="G10" s="21" t="s">
        <v>17</v>
      </c>
      <c r="H10" s="21" t="s">
        <v>85</v>
      </c>
      <c r="I10" s="21" t="s">
        <v>18</v>
      </c>
      <c r="J10" s="209" t="s">
        <v>0</v>
      </c>
      <c r="K10" s="21" t="s">
        <v>19</v>
      </c>
      <c r="L10" s="21" t="s">
        <v>59</v>
      </c>
      <c r="M10" s="21" t="s">
        <v>56</v>
      </c>
      <c r="N10" s="21" t="s">
        <v>85</v>
      </c>
      <c r="O10" s="21" t="s">
        <v>21</v>
      </c>
      <c r="P10" s="21" t="s">
        <v>23</v>
      </c>
      <c r="Q10" s="21" t="s">
        <v>22</v>
      </c>
      <c r="R10" s="21" t="s">
        <v>96</v>
      </c>
    </row>
    <row r="11" spans="1:18" s="6" customFormat="1" ht="13.5" customHeight="1">
      <c r="A11" s="206"/>
      <c r="B11" s="28" t="s">
        <v>24</v>
      </c>
      <c r="C11" s="25" t="s">
        <v>25</v>
      </c>
      <c r="D11" s="21" t="s">
        <v>26</v>
      </c>
      <c r="E11" s="21" t="s">
        <v>27</v>
      </c>
      <c r="F11" s="21" t="s">
        <v>28</v>
      </c>
      <c r="G11" s="21" t="s">
        <v>29</v>
      </c>
      <c r="H11" s="21" t="s">
        <v>28</v>
      </c>
      <c r="I11" s="21" t="s">
        <v>30</v>
      </c>
      <c r="J11" s="209"/>
      <c r="K11" s="21" t="s">
        <v>31</v>
      </c>
      <c r="L11" s="21" t="s">
        <v>60</v>
      </c>
      <c r="M11" s="21" t="s">
        <v>32</v>
      </c>
      <c r="N11" s="21" t="s">
        <v>28</v>
      </c>
      <c r="O11" s="21" t="s">
        <v>55</v>
      </c>
      <c r="P11" s="21" t="s">
        <v>33</v>
      </c>
      <c r="Q11" s="21" t="s">
        <v>27</v>
      </c>
      <c r="R11" s="21" t="s">
        <v>86</v>
      </c>
    </row>
    <row r="12" spans="1:18" s="6" customFormat="1" ht="13.5" customHeight="1" thickBot="1">
      <c r="A12" s="207"/>
      <c r="B12" s="29" t="s">
        <v>34</v>
      </c>
      <c r="C12" s="26"/>
      <c r="D12" s="22" t="s">
        <v>35</v>
      </c>
      <c r="E12" s="22"/>
      <c r="F12" s="22" t="s">
        <v>36</v>
      </c>
      <c r="G12" s="22" t="s">
        <v>37</v>
      </c>
      <c r="H12" s="22" t="s">
        <v>36</v>
      </c>
      <c r="I12" s="22" t="s">
        <v>37</v>
      </c>
      <c r="J12" s="210"/>
      <c r="K12" s="22"/>
      <c r="L12" s="22"/>
      <c r="M12" s="22" t="s">
        <v>38</v>
      </c>
      <c r="N12" s="22" t="s">
        <v>86</v>
      </c>
      <c r="O12" s="22"/>
      <c r="P12" s="22" t="s">
        <v>58</v>
      </c>
      <c r="Q12" s="22" t="s">
        <v>57</v>
      </c>
      <c r="R12" s="22"/>
    </row>
    <row r="13" spans="1:18" s="6" customFormat="1" ht="13.5" customHeight="1" thickBot="1">
      <c r="A13" s="47" t="s">
        <v>94</v>
      </c>
      <c r="B13" s="52">
        <f>SUM(C13:R13)</f>
        <v>2197421</v>
      </c>
      <c r="C13" s="154">
        <v>489459</v>
      </c>
      <c r="D13" s="154">
        <v>121941</v>
      </c>
      <c r="E13" s="154">
        <v>561081</v>
      </c>
      <c r="F13" s="154">
        <v>35545</v>
      </c>
      <c r="G13" s="154">
        <v>55550</v>
      </c>
      <c r="H13" s="154">
        <v>0</v>
      </c>
      <c r="I13" s="154">
        <v>0</v>
      </c>
      <c r="J13" s="155">
        <v>1500</v>
      </c>
      <c r="K13" s="154">
        <v>897538</v>
      </c>
      <c r="L13" s="154">
        <v>0</v>
      </c>
      <c r="M13" s="154">
        <v>0</v>
      </c>
      <c r="N13" s="154">
        <v>1000</v>
      </c>
      <c r="O13" s="154">
        <v>500</v>
      </c>
      <c r="P13" s="154">
        <v>0</v>
      </c>
      <c r="Q13" s="154">
        <v>29230</v>
      </c>
      <c r="R13" s="154">
        <v>4077</v>
      </c>
    </row>
    <row r="14" spans="1:18" s="6" customFormat="1" ht="13.5" customHeight="1" thickBot="1">
      <c r="A14" s="151" t="s">
        <v>175</v>
      </c>
      <c r="B14" s="52">
        <f>SUM(C14:R14)</f>
        <v>-16289</v>
      </c>
      <c r="C14" s="154">
        <v>1087</v>
      </c>
      <c r="D14" s="154">
        <v>291</v>
      </c>
      <c r="E14" s="154">
        <v>-4947</v>
      </c>
      <c r="F14" s="154">
        <v>12471</v>
      </c>
      <c r="G14" s="154">
        <v>0</v>
      </c>
      <c r="H14" s="154">
        <v>0</v>
      </c>
      <c r="I14" s="154">
        <v>0</v>
      </c>
      <c r="J14" s="155">
        <v>0</v>
      </c>
      <c r="K14" s="154">
        <v>-29544</v>
      </c>
      <c r="L14" s="154">
        <v>0</v>
      </c>
      <c r="M14" s="154">
        <v>0</v>
      </c>
      <c r="N14" s="154">
        <v>0</v>
      </c>
      <c r="O14" s="154">
        <v>0</v>
      </c>
      <c r="P14" s="154">
        <v>4353</v>
      </c>
      <c r="Q14" s="154">
        <v>0</v>
      </c>
      <c r="R14" s="154">
        <v>0</v>
      </c>
    </row>
    <row r="15" spans="1:18" s="6" customFormat="1" ht="13.5" customHeight="1" thickBot="1">
      <c r="A15" s="151" t="s">
        <v>191</v>
      </c>
      <c r="B15" s="52">
        <f>SUM(C15:R15)</f>
        <v>417945</v>
      </c>
      <c r="C15" s="154">
        <v>2197</v>
      </c>
      <c r="D15" s="154">
        <v>594</v>
      </c>
      <c r="E15" s="154">
        <v>307</v>
      </c>
      <c r="F15" s="154">
        <v>230</v>
      </c>
      <c r="G15" s="154">
        <v>0</v>
      </c>
      <c r="H15" s="154">
        <v>0</v>
      </c>
      <c r="I15" s="154">
        <v>0</v>
      </c>
      <c r="J15" s="155">
        <v>12226</v>
      </c>
      <c r="K15" s="154">
        <v>1958</v>
      </c>
      <c r="L15" s="154">
        <v>0</v>
      </c>
      <c r="M15" s="154">
        <v>0</v>
      </c>
      <c r="N15" s="154">
        <v>397779</v>
      </c>
      <c r="O15" s="154">
        <v>0</v>
      </c>
      <c r="P15" s="154">
        <v>2654</v>
      </c>
      <c r="Q15" s="154">
        <v>0</v>
      </c>
      <c r="R15" s="154">
        <v>0</v>
      </c>
    </row>
    <row r="16" spans="1:18" s="6" customFormat="1" ht="13.5" customHeight="1" thickBot="1">
      <c r="A16" s="151" t="s">
        <v>217</v>
      </c>
      <c r="B16" s="52">
        <f>SUM(C16:R16)</f>
        <v>-395913</v>
      </c>
      <c r="C16" s="154">
        <v>-196464</v>
      </c>
      <c r="D16" s="154">
        <v>-53350</v>
      </c>
      <c r="E16" s="154">
        <v>-151726</v>
      </c>
      <c r="F16" s="154">
        <v>401239</v>
      </c>
      <c r="G16" s="154">
        <v>1004</v>
      </c>
      <c r="H16" s="154">
        <v>1170</v>
      </c>
      <c r="I16" s="154">
        <v>0</v>
      </c>
      <c r="J16" s="155">
        <v>207209</v>
      </c>
      <c r="K16" s="154">
        <v>21226</v>
      </c>
      <c r="L16" s="154">
        <v>0</v>
      </c>
      <c r="M16" s="154">
        <v>2</v>
      </c>
      <c r="N16" s="154">
        <v>-216605</v>
      </c>
      <c r="O16" s="154">
        <v>0</v>
      </c>
      <c r="P16" s="154">
        <v>-409618</v>
      </c>
      <c r="Q16" s="154">
        <v>0</v>
      </c>
      <c r="R16" s="154">
        <v>0</v>
      </c>
    </row>
    <row r="17" spans="1:18" s="6" customFormat="1" ht="13.5" customHeight="1" thickBot="1">
      <c r="A17" s="151" t="s">
        <v>224</v>
      </c>
      <c r="B17" s="52">
        <f>SUM(C17:R17)</f>
        <v>38836</v>
      </c>
      <c r="C17" s="154">
        <v>12744</v>
      </c>
      <c r="D17" s="154">
        <v>3442</v>
      </c>
      <c r="E17" s="154">
        <v>-1207</v>
      </c>
      <c r="F17" s="154">
        <v>12799</v>
      </c>
      <c r="G17" s="154">
        <v>0</v>
      </c>
      <c r="H17" s="154">
        <v>0</v>
      </c>
      <c r="I17" s="154">
        <v>0</v>
      </c>
      <c r="J17" s="155">
        <v>0</v>
      </c>
      <c r="K17" s="154">
        <v>3118</v>
      </c>
      <c r="L17" s="154">
        <v>0</v>
      </c>
      <c r="M17" s="154">
        <v>0</v>
      </c>
      <c r="N17" s="154">
        <v>9900</v>
      </c>
      <c r="O17" s="154">
        <v>0</v>
      </c>
      <c r="P17" s="154">
        <v>7940</v>
      </c>
      <c r="Q17" s="154">
        <v>-9900</v>
      </c>
      <c r="R17" s="154">
        <v>0</v>
      </c>
    </row>
    <row r="18" spans="1:18" s="6" customFormat="1" ht="13.5" customHeight="1">
      <c r="A18" s="160" t="s">
        <v>228</v>
      </c>
      <c r="B18" s="33">
        <f aca="true" t="shared" si="0" ref="B18:B35">SUM(C18:R18)</f>
        <v>117</v>
      </c>
      <c r="C18" s="45">
        <v>-44</v>
      </c>
      <c r="D18" s="45">
        <v>-12</v>
      </c>
      <c r="E18" s="45"/>
      <c r="F18" s="45">
        <v>93</v>
      </c>
      <c r="G18" s="45"/>
      <c r="H18" s="45"/>
      <c r="I18" s="45"/>
      <c r="J18" s="46"/>
      <c r="K18" s="45"/>
      <c r="L18" s="45"/>
      <c r="M18" s="45"/>
      <c r="N18" s="45"/>
      <c r="O18" s="45"/>
      <c r="P18" s="45">
        <v>80</v>
      </c>
      <c r="Q18" s="45"/>
      <c r="R18" s="45"/>
    </row>
    <row r="19" spans="1:18" s="6" customFormat="1" ht="13.5" customHeight="1">
      <c r="A19" s="160" t="s">
        <v>227</v>
      </c>
      <c r="B19" s="33">
        <f t="shared" si="0"/>
        <v>-90</v>
      </c>
      <c r="C19" s="40"/>
      <c r="D19" s="40"/>
      <c r="E19" s="40">
        <v>-90</v>
      </c>
      <c r="F19" s="40"/>
      <c r="G19" s="40"/>
      <c r="H19" s="40"/>
      <c r="I19" s="40"/>
      <c r="J19" s="41"/>
      <c r="K19" s="40"/>
      <c r="L19" s="40"/>
      <c r="M19" s="40"/>
      <c r="N19" s="40"/>
      <c r="O19" s="40"/>
      <c r="P19" s="40"/>
      <c r="Q19" s="40"/>
      <c r="R19" s="40"/>
    </row>
    <row r="20" spans="1:18" s="6" customFormat="1" ht="13.5" customHeight="1">
      <c r="A20" s="160" t="s">
        <v>229</v>
      </c>
      <c r="B20" s="33">
        <f t="shared" si="0"/>
        <v>-10085</v>
      </c>
      <c r="C20" s="40"/>
      <c r="D20" s="40"/>
      <c r="E20" s="40">
        <v>-10085</v>
      </c>
      <c r="F20" s="40"/>
      <c r="G20" s="40"/>
      <c r="H20" s="40"/>
      <c r="I20" s="40"/>
      <c r="J20" s="41"/>
      <c r="K20" s="40"/>
      <c r="L20" s="40"/>
      <c r="M20" s="40"/>
      <c r="N20" s="40"/>
      <c r="O20" s="40"/>
      <c r="P20" s="40"/>
      <c r="Q20" s="40"/>
      <c r="R20" s="40"/>
    </row>
    <row r="21" spans="1:18" s="6" customFormat="1" ht="13.5" customHeight="1">
      <c r="A21" s="160" t="s">
        <v>230</v>
      </c>
      <c r="B21" s="33">
        <f t="shared" si="0"/>
        <v>0</v>
      </c>
      <c r="C21" s="40"/>
      <c r="D21" s="40"/>
      <c r="E21" s="40">
        <v>43</v>
      </c>
      <c r="F21" s="40"/>
      <c r="G21" s="40"/>
      <c r="H21" s="40"/>
      <c r="I21" s="40"/>
      <c r="J21" s="41"/>
      <c r="K21" s="40"/>
      <c r="L21" s="40"/>
      <c r="M21" s="40"/>
      <c r="N21" s="40"/>
      <c r="O21" s="40"/>
      <c r="P21" s="40"/>
      <c r="Q21" s="40"/>
      <c r="R21" s="40">
        <v>-43</v>
      </c>
    </row>
    <row r="22" spans="1:18" s="6" customFormat="1" ht="13.5" customHeight="1">
      <c r="A22" s="160" t="s">
        <v>231</v>
      </c>
      <c r="B22" s="33">
        <f t="shared" si="0"/>
        <v>0</v>
      </c>
      <c r="C22" s="40"/>
      <c r="D22" s="40"/>
      <c r="E22" s="40"/>
      <c r="F22" s="40"/>
      <c r="G22" s="40"/>
      <c r="H22" s="40"/>
      <c r="I22" s="40"/>
      <c r="J22" s="41"/>
      <c r="K22" s="40">
        <v>1950</v>
      </c>
      <c r="L22" s="40"/>
      <c r="M22" s="40"/>
      <c r="N22" s="40">
        <v>-1950</v>
      </c>
      <c r="O22" s="40"/>
      <c r="P22" s="40"/>
      <c r="Q22" s="40"/>
      <c r="R22" s="40"/>
    </row>
    <row r="23" spans="1:18" s="6" customFormat="1" ht="13.5" customHeight="1">
      <c r="A23" s="160" t="s">
        <v>234</v>
      </c>
      <c r="B23" s="33">
        <f t="shared" si="0"/>
        <v>0</v>
      </c>
      <c r="C23" s="40"/>
      <c r="D23" s="40"/>
      <c r="E23" s="40"/>
      <c r="F23" s="40">
        <v>100</v>
      </c>
      <c r="G23" s="40"/>
      <c r="H23" s="40"/>
      <c r="I23" s="40"/>
      <c r="J23" s="41"/>
      <c r="K23" s="40"/>
      <c r="L23" s="40"/>
      <c r="M23" s="40"/>
      <c r="N23" s="40"/>
      <c r="O23" s="40"/>
      <c r="P23" s="40"/>
      <c r="Q23" s="40"/>
      <c r="R23" s="40">
        <v>-100</v>
      </c>
    </row>
    <row r="24" spans="1:18" s="6" customFormat="1" ht="13.5" customHeight="1">
      <c r="A24" s="160" t="s">
        <v>235</v>
      </c>
      <c r="B24" s="33">
        <f t="shared" si="0"/>
        <v>0</v>
      </c>
      <c r="C24" s="40"/>
      <c r="D24" s="40"/>
      <c r="E24" s="40"/>
      <c r="F24" s="40"/>
      <c r="G24" s="40"/>
      <c r="H24" s="40">
        <v>3500</v>
      </c>
      <c r="I24" s="40"/>
      <c r="J24" s="41"/>
      <c r="K24" s="40"/>
      <c r="L24" s="40"/>
      <c r="M24" s="40"/>
      <c r="N24" s="40">
        <v>-3500</v>
      </c>
      <c r="O24" s="40"/>
      <c r="P24" s="40"/>
      <c r="Q24" s="40"/>
      <c r="R24" s="40"/>
    </row>
    <row r="25" spans="1:18" s="6" customFormat="1" ht="13.5" customHeight="1">
      <c r="A25" s="160" t="s">
        <v>248</v>
      </c>
      <c r="B25" s="33">
        <f t="shared" si="0"/>
        <v>0</v>
      </c>
      <c r="C25" s="40"/>
      <c r="D25" s="40"/>
      <c r="E25" s="40"/>
      <c r="F25" s="40"/>
      <c r="G25" s="40"/>
      <c r="H25" s="40"/>
      <c r="I25" s="40"/>
      <c r="J25" s="41"/>
      <c r="K25" s="40"/>
      <c r="L25" s="40"/>
      <c r="M25" s="40">
        <v>3295</v>
      </c>
      <c r="N25" s="40">
        <v>-3295</v>
      </c>
      <c r="O25" s="40"/>
      <c r="P25" s="40"/>
      <c r="Q25" s="40"/>
      <c r="R25" s="40"/>
    </row>
    <row r="26" spans="1:18" s="6" customFormat="1" ht="13.5" customHeight="1">
      <c r="A26" s="160" t="s">
        <v>238</v>
      </c>
      <c r="B26" s="33">
        <f t="shared" si="0"/>
        <v>39337</v>
      </c>
      <c r="C26" s="40"/>
      <c r="D26" s="40"/>
      <c r="E26" s="40">
        <v>652</v>
      </c>
      <c r="F26" s="40"/>
      <c r="G26" s="40"/>
      <c r="H26" s="40"/>
      <c r="I26" s="40"/>
      <c r="J26" s="41"/>
      <c r="K26" s="40"/>
      <c r="L26" s="40"/>
      <c r="M26" s="40"/>
      <c r="N26" s="40"/>
      <c r="O26" s="40"/>
      <c r="P26" s="40"/>
      <c r="Q26" s="40">
        <v>38685</v>
      </c>
      <c r="R26" s="40"/>
    </row>
    <row r="27" spans="1:18" s="6" customFormat="1" ht="13.5" customHeight="1">
      <c r="A27" s="160" t="s">
        <v>239</v>
      </c>
      <c r="B27" s="33">
        <f t="shared" si="0"/>
        <v>154279</v>
      </c>
      <c r="C27" s="40"/>
      <c r="D27" s="40"/>
      <c r="E27" s="40">
        <v>739</v>
      </c>
      <c r="F27" s="40"/>
      <c r="G27" s="40"/>
      <c r="H27" s="40"/>
      <c r="I27" s="40"/>
      <c r="J27" s="41"/>
      <c r="K27" s="40"/>
      <c r="L27" s="40"/>
      <c r="M27" s="40"/>
      <c r="N27" s="40"/>
      <c r="O27" s="40"/>
      <c r="P27" s="40"/>
      <c r="Q27" s="40">
        <v>153540</v>
      </c>
      <c r="R27" s="40"/>
    </row>
    <row r="28" spans="1:18" s="6" customFormat="1" ht="13.5" customHeight="1">
      <c r="A28" s="160" t="s">
        <v>241</v>
      </c>
      <c r="B28" s="33">
        <f t="shared" si="0"/>
        <v>411001</v>
      </c>
      <c r="C28" s="40"/>
      <c r="D28" s="40"/>
      <c r="E28" s="40"/>
      <c r="F28" s="40"/>
      <c r="G28" s="40"/>
      <c r="H28" s="40"/>
      <c r="I28" s="40"/>
      <c r="J28" s="41"/>
      <c r="K28" s="40"/>
      <c r="L28" s="40"/>
      <c r="M28" s="40"/>
      <c r="N28" s="40"/>
      <c r="O28" s="40"/>
      <c r="P28" s="40"/>
      <c r="Q28" s="40">
        <v>411001</v>
      </c>
      <c r="R28" s="40"/>
    </row>
    <row r="29" spans="1:18" s="6" customFormat="1" ht="13.5" customHeight="1">
      <c r="A29" s="160" t="s">
        <v>242</v>
      </c>
      <c r="B29" s="33">
        <f t="shared" si="0"/>
        <v>4079</v>
      </c>
      <c r="C29" s="40"/>
      <c r="D29" s="40"/>
      <c r="E29" s="40">
        <v>4079</v>
      </c>
      <c r="F29" s="40"/>
      <c r="G29" s="40"/>
      <c r="H29" s="40"/>
      <c r="I29" s="40"/>
      <c r="J29" s="41"/>
      <c r="K29" s="40"/>
      <c r="L29" s="40"/>
      <c r="M29" s="40"/>
      <c r="N29" s="40"/>
      <c r="O29" s="40"/>
      <c r="P29" s="40"/>
      <c r="Q29" s="40"/>
      <c r="R29" s="40"/>
    </row>
    <row r="30" spans="1:18" s="6" customFormat="1" ht="13.5" customHeight="1">
      <c r="A30" s="160" t="s">
        <v>243</v>
      </c>
      <c r="B30" s="33">
        <f t="shared" si="0"/>
        <v>1395</v>
      </c>
      <c r="C30" s="40"/>
      <c r="D30" s="40"/>
      <c r="E30" s="40"/>
      <c r="F30" s="40"/>
      <c r="G30" s="40"/>
      <c r="H30" s="40"/>
      <c r="I30" s="40"/>
      <c r="J30" s="41">
        <v>1395</v>
      </c>
      <c r="K30" s="38"/>
      <c r="L30" s="40"/>
      <c r="M30" s="40"/>
      <c r="N30" s="40"/>
      <c r="O30" s="40"/>
      <c r="P30" s="40"/>
      <c r="Q30" s="40"/>
      <c r="R30" s="40"/>
    </row>
    <row r="31" spans="1:18" s="6" customFormat="1" ht="13.5" customHeight="1">
      <c r="A31" s="160" t="s">
        <v>244</v>
      </c>
      <c r="B31" s="33">
        <f t="shared" si="0"/>
        <v>2270</v>
      </c>
      <c r="C31" s="40"/>
      <c r="D31" s="40"/>
      <c r="E31" s="40"/>
      <c r="F31" s="40"/>
      <c r="G31" s="40"/>
      <c r="H31" s="40"/>
      <c r="I31" s="40"/>
      <c r="J31" s="41"/>
      <c r="K31" s="38"/>
      <c r="L31" s="40"/>
      <c r="M31" s="40"/>
      <c r="N31" s="40">
        <v>2270</v>
      </c>
      <c r="O31" s="40"/>
      <c r="P31" s="40"/>
      <c r="Q31" s="40"/>
      <c r="R31" s="40"/>
    </row>
    <row r="32" spans="1:18" s="6" customFormat="1" ht="13.5" customHeight="1">
      <c r="A32" s="160" t="s">
        <v>245</v>
      </c>
      <c r="B32" s="33">
        <f t="shared" si="0"/>
        <v>112741</v>
      </c>
      <c r="C32" s="40"/>
      <c r="D32" s="40"/>
      <c r="E32" s="40"/>
      <c r="F32" s="40"/>
      <c r="G32" s="40"/>
      <c r="H32" s="40"/>
      <c r="I32" s="40"/>
      <c r="J32" s="41"/>
      <c r="K32" s="38"/>
      <c r="L32" s="40"/>
      <c r="M32" s="40"/>
      <c r="N32" s="40">
        <v>112741</v>
      </c>
      <c r="O32" s="40"/>
      <c r="P32" s="40"/>
      <c r="Q32" s="40"/>
      <c r="R32" s="40"/>
    </row>
    <row r="33" spans="1:18" s="6" customFormat="1" ht="13.5" customHeight="1">
      <c r="A33" s="160" t="s">
        <v>246</v>
      </c>
      <c r="B33" s="33">
        <f t="shared" si="0"/>
        <v>8439</v>
      </c>
      <c r="C33" s="40"/>
      <c r="D33" s="40"/>
      <c r="E33" s="40"/>
      <c r="F33" s="40"/>
      <c r="G33" s="40"/>
      <c r="H33" s="40"/>
      <c r="I33" s="40"/>
      <c r="J33" s="41">
        <v>8439</v>
      </c>
      <c r="K33" s="38"/>
      <c r="L33" s="40"/>
      <c r="M33" s="40"/>
      <c r="N33" s="40"/>
      <c r="O33" s="40"/>
      <c r="P33" s="40"/>
      <c r="Q33" s="40"/>
      <c r="R33" s="40"/>
    </row>
    <row r="34" spans="1:18" s="6" customFormat="1" ht="13.5" customHeight="1">
      <c r="A34" s="170" t="s">
        <v>247</v>
      </c>
      <c r="B34" s="33">
        <f t="shared" si="0"/>
        <v>3621</v>
      </c>
      <c r="C34" s="40"/>
      <c r="D34" s="40">
        <v>621</v>
      </c>
      <c r="E34" s="40">
        <v>3000</v>
      </c>
      <c r="F34" s="40"/>
      <c r="G34" s="40"/>
      <c r="H34" s="40"/>
      <c r="I34" s="40"/>
      <c r="J34" s="41"/>
      <c r="K34" s="40"/>
      <c r="L34" s="40"/>
      <c r="M34" s="40"/>
      <c r="N34" s="40"/>
      <c r="O34" s="40"/>
      <c r="P34" s="40"/>
      <c r="Q34" s="40"/>
      <c r="R34" s="40"/>
    </row>
    <row r="35" spans="1:18" s="6" customFormat="1" ht="13.5" customHeight="1" thickBot="1">
      <c r="A35" s="177" t="s">
        <v>249</v>
      </c>
      <c r="B35" s="33">
        <f t="shared" si="0"/>
        <v>0</v>
      </c>
      <c r="C35" s="189"/>
      <c r="D35" s="189"/>
      <c r="E35" s="189">
        <v>12746</v>
      </c>
      <c r="F35" s="189"/>
      <c r="G35" s="189"/>
      <c r="H35" s="189"/>
      <c r="I35" s="189"/>
      <c r="J35" s="190"/>
      <c r="K35" s="189"/>
      <c r="L35" s="189"/>
      <c r="M35" s="189"/>
      <c r="N35" s="189"/>
      <c r="O35" s="189"/>
      <c r="P35" s="189">
        <v>-12746</v>
      </c>
      <c r="Q35" s="189"/>
      <c r="R35" s="189"/>
    </row>
    <row r="36" spans="1:25" s="7" customFormat="1" ht="13.5" customHeight="1" thickBot="1">
      <c r="A36" s="24" t="s">
        <v>88</v>
      </c>
      <c r="B36" s="30">
        <f>SUM(B18:B35)</f>
        <v>727104</v>
      </c>
      <c r="C36" s="30">
        <f aca="true" t="shared" si="1" ref="C36:R36">SUM(C18:C35)</f>
        <v>-44</v>
      </c>
      <c r="D36" s="30">
        <f t="shared" si="1"/>
        <v>609</v>
      </c>
      <c r="E36" s="30">
        <f t="shared" si="1"/>
        <v>11084</v>
      </c>
      <c r="F36" s="30">
        <f t="shared" si="1"/>
        <v>193</v>
      </c>
      <c r="G36" s="30">
        <f t="shared" si="1"/>
        <v>0</v>
      </c>
      <c r="H36" s="30">
        <f t="shared" si="1"/>
        <v>3500</v>
      </c>
      <c r="I36" s="30">
        <f t="shared" si="1"/>
        <v>0</v>
      </c>
      <c r="J36" s="30">
        <f t="shared" si="1"/>
        <v>9834</v>
      </c>
      <c r="K36" s="30">
        <f t="shared" si="1"/>
        <v>1950</v>
      </c>
      <c r="L36" s="30">
        <f t="shared" si="1"/>
        <v>0</v>
      </c>
      <c r="M36" s="30">
        <f t="shared" si="1"/>
        <v>3295</v>
      </c>
      <c r="N36" s="30">
        <f t="shared" si="1"/>
        <v>106266</v>
      </c>
      <c r="O36" s="30">
        <f t="shared" si="1"/>
        <v>0</v>
      </c>
      <c r="P36" s="30">
        <f t="shared" si="1"/>
        <v>-12666</v>
      </c>
      <c r="Q36" s="30">
        <f t="shared" si="1"/>
        <v>603226</v>
      </c>
      <c r="R36" s="30">
        <f t="shared" si="1"/>
        <v>-143</v>
      </c>
      <c r="S36" s="9"/>
      <c r="Y36" s="3"/>
    </row>
    <row r="37" spans="1:18" ht="13.5" customHeight="1">
      <c r="A37" s="160" t="s">
        <v>228</v>
      </c>
      <c r="B37" s="182">
        <f>SUM(C37:R37)</f>
        <v>82</v>
      </c>
      <c r="C37" s="183">
        <v>65</v>
      </c>
      <c r="D37" s="183">
        <v>17</v>
      </c>
      <c r="E37" s="183"/>
      <c r="F37" s="182"/>
      <c r="G37" s="182"/>
      <c r="H37" s="182"/>
      <c r="I37" s="182"/>
      <c r="J37" s="183"/>
      <c r="K37" s="183"/>
      <c r="L37" s="183"/>
      <c r="M37" s="182"/>
      <c r="N37" s="182"/>
      <c r="O37" s="182"/>
      <c r="P37" s="182"/>
      <c r="Q37" s="182"/>
      <c r="R37" s="182"/>
    </row>
    <row r="38" spans="1:18" ht="13.5" customHeight="1">
      <c r="A38" s="186" t="s">
        <v>236</v>
      </c>
      <c r="B38" s="187">
        <f>SUM(C38:R38)</f>
        <v>2291</v>
      </c>
      <c r="C38" s="188"/>
      <c r="D38" s="188">
        <v>1000</v>
      </c>
      <c r="E38" s="188">
        <v>1291</v>
      </c>
      <c r="F38" s="187"/>
      <c r="G38" s="187"/>
      <c r="H38" s="187"/>
      <c r="I38" s="187"/>
      <c r="J38" s="188"/>
      <c r="K38" s="188"/>
      <c r="L38" s="188"/>
      <c r="M38" s="187"/>
      <c r="N38" s="187"/>
      <c r="O38" s="187"/>
      <c r="P38" s="187"/>
      <c r="Q38" s="187"/>
      <c r="R38" s="187"/>
    </row>
    <row r="39" spans="1:18" ht="13.5" customHeight="1" thickBot="1">
      <c r="A39" s="177" t="s">
        <v>249</v>
      </c>
      <c r="B39" s="180">
        <f>SUM(C39:R39)</f>
        <v>-9607</v>
      </c>
      <c r="C39" s="181">
        <v>-3072</v>
      </c>
      <c r="D39" s="181"/>
      <c r="E39" s="181">
        <v>-6535</v>
      </c>
      <c r="F39" s="180"/>
      <c r="G39" s="180"/>
      <c r="H39" s="180"/>
      <c r="I39" s="180"/>
      <c r="J39" s="181"/>
      <c r="K39" s="181"/>
      <c r="L39" s="181"/>
      <c r="M39" s="180"/>
      <c r="N39" s="180"/>
      <c r="O39" s="180"/>
      <c r="P39" s="180"/>
      <c r="Q39" s="180"/>
      <c r="R39" s="180"/>
    </row>
    <row r="40" spans="1:18" s="7" customFormat="1" ht="13.5" customHeight="1" thickBot="1">
      <c r="A40" s="24" t="s">
        <v>90</v>
      </c>
      <c r="B40" s="30">
        <f>SUM(B37:B39)</f>
        <v>-7234</v>
      </c>
      <c r="C40" s="30">
        <f aca="true" t="shared" si="2" ref="C40:R40">SUM(C37:C39)</f>
        <v>-3007</v>
      </c>
      <c r="D40" s="30">
        <f t="shared" si="2"/>
        <v>1017</v>
      </c>
      <c r="E40" s="30">
        <f t="shared" si="2"/>
        <v>-5244</v>
      </c>
      <c r="F40" s="30">
        <f t="shared" si="2"/>
        <v>0</v>
      </c>
      <c r="G40" s="30">
        <f t="shared" si="2"/>
        <v>0</v>
      </c>
      <c r="H40" s="30">
        <f t="shared" si="2"/>
        <v>0</v>
      </c>
      <c r="I40" s="30">
        <f t="shared" si="2"/>
        <v>0</v>
      </c>
      <c r="J40" s="30">
        <f t="shared" si="2"/>
        <v>0</v>
      </c>
      <c r="K40" s="30">
        <f t="shared" si="2"/>
        <v>0</v>
      </c>
      <c r="L40" s="30">
        <f t="shared" si="2"/>
        <v>0</v>
      </c>
      <c r="M40" s="30">
        <f t="shared" si="2"/>
        <v>0</v>
      </c>
      <c r="N40" s="30">
        <f t="shared" si="2"/>
        <v>0</v>
      </c>
      <c r="O40" s="30">
        <f t="shared" si="2"/>
        <v>0</v>
      </c>
      <c r="P40" s="30">
        <f t="shared" si="2"/>
        <v>0</v>
      </c>
      <c r="Q40" s="30">
        <f t="shared" si="2"/>
        <v>0</v>
      </c>
      <c r="R40" s="30">
        <f t="shared" si="2"/>
        <v>0</v>
      </c>
    </row>
    <row r="41" spans="1:18" s="7" customFormat="1" ht="13.5" customHeight="1">
      <c r="A41" s="160" t="s">
        <v>228</v>
      </c>
      <c r="B41" s="33">
        <f>SUM(C41:R41)</f>
        <v>20</v>
      </c>
      <c r="C41" s="77">
        <v>16</v>
      </c>
      <c r="D41" s="77">
        <v>4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</row>
    <row r="42" spans="1:18" s="7" customFormat="1" ht="13.5" customHeight="1">
      <c r="A42" s="186" t="s">
        <v>236</v>
      </c>
      <c r="B42" s="184">
        <f>SUM(C42:R42)</f>
        <v>5048</v>
      </c>
      <c r="C42" s="185"/>
      <c r="D42" s="185"/>
      <c r="E42" s="185">
        <v>5048</v>
      </c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</row>
    <row r="43" spans="1:18" s="7" customFormat="1" ht="13.5" customHeight="1">
      <c r="A43" s="186" t="s">
        <v>237</v>
      </c>
      <c r="B43" s="187">
        <f>SUM(C43:R43)</f>
        <v>0</v>
      </c>
      <c r="C43" s="188">
        <v>-670</v>
      </c>
      <c r="D43" s="188"/>
      <c r="E43" s="188">
        <v>333</v>
      </c>
      <c r="F43" s="188"/>
      <c r="G43" s="188"/>
      <c r="H43" s="188"/>
      <c r="I43" s="188"/>
      <c r="J43" s="188"/>
      <c r="K43" s="188">
        <v>337</v>
      </c>
      <c r="L43" s="188"/>
      <c r="M43" s="188"/>
      <c r="N43" s="188"/>
      <c r="O43" s="188"/>
      <c r="P43" s="188"/>
      <c r="Q43" s="188"/>
      <c r="R43" s="188"/>
    </row>
    <row r="44" spans="1:18" s="7" customFormat="1" ht="13.5" customHeight="1" thickBot="1">
      <c r="A44" s="177" t="s">
        <v>249</v>
      </c>
      <c r="B44" s="180">
        <f>SUM(C44:R44)</f>
        <v>-825</v>
      </c>
      <c r="C44" s="181">
        <v>-548</v>
      </c>
      <c r="D44" s="181">
        <v>-269</v>
      </c>
      <c r="E44" s="181">
        <v>-8</v>
      </c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</row>
    <row r="45" spans="1:18" s="7" customFormat="1" ht="13.5" customHeight="1" thickBot="1">
      <c r="A45" s="24" t="s">
        <v>91</v>
      </c>
      <c r="B45" s="30">
        <f>SUM(B41:B44)</f>
        <v>4243</v>
      </c>
      <c r="C45" s="30">
        <f aca="true" t="shared" si="3" ref="C45:R45">SUM(C41:C44)</f>
        <v>-1202</v>
      </c>
      <c r="D45" s="30">
        <f t="shared" si="3"/>
        <v>-265</v>
      </c>
      <c r="E45" s="30">
        <f t="shared" si="3"/>
        <v>5373</v>
      </c>
      <c r="F45" s="30">
        <f t="shared" si="3"/>
        <v>0</v>
      </c>
      <c r="G45" s="30">
        <f t="shared" si="3"/>
        <v>0</v>
      </c>
      <c r="H45" s="30">
        <f t="shared" si="3"/>
        <v>0</v>
      </c>
      <c r="I45" s="30">
        <f t="shared" si="3"/>
        <v>0</v>
      </c>
      <c r="J45" s="30">
        <f t="shared" si="3"/>
        <v>0</v>
      </c>
      <c r="K45" s="30">
        <f t="shared" si="3"/>
        <v>337</v>
      </c>
      <c r="L45" s="30">
        <f t="shared" si="3"/>
        <v>0</v>
      </c>
      <c r="M45" s="30">
        <f t="shared" si="3"/>
        <v>0</v>
      </c>
      <c r="N45" s="30">
        <f t="shared" si="3"/>
        <v>0</v>
      </c>
      <c r="O45" s="30">
        <f t="shared" si="3"/>
        <v>0</v>
      </c>
      <c r="P45" s="30">
        <f t="shared" si="3"/>
        <v>0</v>
      </c>
      <c r="Q45" s="30">
        <f t="shared" si="3"/>
        <v>0</v>
      </c>
      <c r="R45" s="30">
        <f t="shared" si="3"/>
        <v>0</v>
      </c>
    </row>
    <row r="46" spans="1:18" s="7" customFormat="1" ht="13.5" customHeight="1">
      <c r="A46" s="160" t="s">
        <v>228</v>
      </c>
      <c r="B46" s="33">
        <f>SUM(C46:R46)</f>
        <v>-4</v>
      </c>
      <c r="C46" s="77">
        <v>-3</v>
      </c>
      <c r="D46" s="77">
        <v>-1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</row>
    <row r="47" spans="1:18" s="7" customFormat="1" ht="13.5" customHeight="1" thickBot="1">
      <c r="A47" s="177" t="s">
        <v>249</v>
      </c>
      <c r="B47" s="184">
        <f>SUM(C47:R47)</f>
        <v>-1233</v>
      </c>
      <c r="C47" s="185">
        <v>-1116</v>
      </c>
      <c r="D47" s="185">
        <v>-117</v>
      </c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</row>
    <row r="48" spans="1:18" s="7" customFormat="1" ht="13.5" customHeight="1" thickBot="1">
      <c r="A48" s="24" t="s">
        <v>92</v>
      </c>
      <c r="B48" s="30">
        <f>SUM(B46:B47)</f>
        <v>-1237</v>
      </c>
      <c r="C48" s="30">
        <f aca="true" t="shared" si="4" ref="C48:R48">SUM(C46:C47)</f>
        <v>-1119</v>
      </c>
      <c r="D48" s="30">
        <f t="shared" si="4"/>
        <v>-118</v>
      </c>
      <c r="E48" s="30">
        <f t="shared" si="4"/>
        <v>0</v>
      </c>
      <c r="F48" s="30">
        <f t="shared" si="4"/>
        <v>0</v>
      </c>
      <c r="G48" s="30">
        <f t="shared" si="4"/>
        <v>0</v>
      </c>
      <c r="H48" s="30">
        <f t="shared" si="4"/>
        <v>0</v>
      </c>
      <c r="I48" s="30">
        <f t="shared" si="4"/>
        <v>0</v>
      </c>
      <c r="J48" s="30">
        <f t="shared" si="4"/>
        <v>0</v>
      </c>
      <c r="K48" s="30">
        <f t="shared" si="4"/>
        <v>0</v>
      </c>
      <c r="L48" s="30">
        <f t="shared" si="4"/>
        <v>0</v>
      </c>
      <c r="M48" s="30">
        <f t="shared" si="4"/>
        <v>0</v>
      </c>
      <c r="N48" s="30">
        <f t="shared" si="4"/>
        <v>0</v>
      </c>
      <c r="O48" s="30">
        <f t="shared" si="4"/>
        <v>0</v>
      </c>
      <c r="P48" s="30">
        <f t="shared" si="4"/>
        <v>0</v>
      </c>
      <c r="Q48" s="30">
        <f t="shared" si="4"/>
        <v>0</v>
      </c>
      <c r="R48" s="30">
        <f t="shared" si="4"/>
        <v>0</v>
      </c>
    </row>
    <row r="49" spans="1:18" s="7" customFormat="1" ht="13.5" customHeight="1">
      <c r="A49" s="160" t="s">
        <v>228</v>
      </c>
      <c r="B49" s="33">
        <f>SUM(C49:R49)</f>
        <v>-18</v>
      </c>
      <c r="C49" s="77">
        <v>-14</v>
      </c>
      <c r="D49" s="77">
        <v>-4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</row>
    <row r="50" spans="1:18" s="7" customFormat="1" ht="13.5" customHeight="1" thickBot="1">
      <c r="A50" s="177" t="s">
        <v>249</v>
      </c>
      <c r="B50" s="184">
        <f>SUM(C50:R50)</f>
        <v>-972</v>
      </c>
      <c r="C50" s="185">
        <v>-767</v>
      </c>
      <c r="D50" s="185">
        <v>-205</v>
      </c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</row>
    <row r="51" spans="1:18" s="7" customFormat="1" ht="13.5" customHeight="1" thickBot="1">
      <c r="A51" s="24" t="s">
        <v>2</v>
      </c>
      <c r="B51" s="30">
        <f>SUM(B49:B50)</f>
        <v>-990</v>
      </c>
      <c r="C51" s="30">
        <f aca="true" t="shared" si="5" ref="C51:R51">SUM(C49:C50)</f>
        <v>-781</v>
      </c>
      <c r="D51" s="30">
        <f t="shared" si="5"/>
        <v>-209</v>
      </c>
      <c r="E51" s="30">
        <f t="shared" si="5"/>
        <v>0</v>
      </c>
      <c r="F51" s="30">
        <f t="shared" si="5"/>
        <v>0</v>
      </c>
      <c r="G51" s="30">
        <f t="shared" si="5"/>
        <v>0</v>
      </c>
      <c r="H51" s="30">
        <f t="shared" si="5"/>
        <v>0</v>
      </c>
      <c r="I51" s="30">
        <f t="shared" si="5"/>
        <v>0</v>
      </c>
      <c r="J51" s="30">
        <f t="shared" si="5"/>
        <v>0</v>
      </c>
      <c r="K51" s="30">
        <f t="shared" si="5"/>
        <v>0</v>
      </c>
      <c r="L51" s="30">
        <f t="shared" si="5"/>
        <v>0</v>
      </c>
      <c r="M51" s="30">
        <f t="shared" si="5"/>
        <v>0</v>
      </c>
      <c r="N51" s="30">
        <f t="shared" si="5"/>
        <v>0</v>
      </c>
      <c r="O51" s="30">
        <f t="shared" si="5"/>
        <v>0</v>
      </c>
      <c r="P51" s="30">
        <f t="shared" si="5"/>
        <v>0</v>
      </c>
      <c r="Q51" s="30">
        <f t="shared" si="5"/>
        <v>0</v>
      </c>
      <c r="R51" s="30">
        <f t="shared" si="5"/>
        <v>0</v>
      </c>
    </row>
    <row r="52" spans="1:18" s="7" customFormat="1" ht="13.5" customHeight="1" thickBot="1">
      <c r="A52" s="177" t="s">
        <v>249</v>
      </c>
      <c r="B52" s="31">
        <f>SUM(C52:R52)</f>
        <v>-109</v>
      </c>
      <c r="C52" s="31"/>
      <c r="D52" s="191">
        <v>-109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7" customFormat="1" ht="13.5" customHeight="1" thickBot="1">
      <c r="A53" s="24" t="s">
        <v>250</v>
      </c>
      <c r="B53" s="31">
        <f>SUM(B52)</f>
        <v>-109</v>
      </c>
      <c r="C53" s="31">
        <f aca="true" t="shared" si="6" ref="C53:R53">SUM(C52)</f>
        <v>0</v>
      </c>
      <c r="D53" s="31">
        <f t="shared" si="6"/>
        <v>-109</v>
      </c>
      <c r="E53" s="31">
        <f t="shared" si="6"/>
        <v>0</v>
      </c>
      <c r="F53" s="31">
        <f t="shared" si="6"/>
        <v>0</v>
      </c>
      <c r="G53" s="31">
        <f t="shared" si="6"/>
        <v>0</v>
      </c>
      <c r="H53" s="31">
        <f t="shared" si="6"/>
        <v>0</v>
      </c>
      <c r="I53" s="31">
        <f t="shared" si="6"/>
        <v>0</v>
      </c>
      <c r="J53" s="31">
        <f t="shared" si="6"/>
        <v>0</v>
      </c>
      <c r="K53" s="31">
        <f t="shared" si="6"/>
        <v>0</v>
      </c>
      <c r="L53" s="31">
        <f t="shared" si="6"/>
        <v>0</v>
      </c>
      <c r="M53" s="31">
        <f t="shared" si="6"/>
        <v>0</v>
      </c>
      <c r="N53" s="31">
        <f t="shared" si="6"/>
        <v>0</v>
      </c>
      <c r="O53" s="31">
        <f t="shared" si="6"/>
        <v>0</v>
      </c>
      <c r="P53" s="31">
        <f t="shared" si="6"/>
        <v>0</v>
      </c>
      <c r="Q53" s="31">
        <f t="shared" si="6"/>
        <v>0</v>
      </c>
      <c r="R53" s="31">
        <f t="shared" si="6"/>
        <v>0</v>
      </c>
    </row>
    <row r="54" spans="1:18" s="7" customFormat="1" ht="13.5" customHeight="1" thickBot="1">
      <c r="A54" s="24" t="s">
        <v>87</v>
      </c>
      <c r="B54" s="31">
        <f>SUM(B36+B40+B45+B48+B51+B53)</f>
        <v>721777</v>
      </c>
      <c r="C54" s="31">
        <f>SUM(C36+C40+C45+C48+C51+C53)</f>
        <v>-6153</v>
      </c>
      <c r="D54" s="31">
        <f>SUM(D36+D40+D45+D48+D51+D53)</f>
        <v>925</v>
      </c>
      <c r="E54" s="31">
        <f aca="true" t="shared" si="7" ref="E54:R54">SUM(E36+E40+E45+E48+E51+E53)</f>
        <v>11213</v>
      </c>
      <c r="F54" s="31">
        <f t="shared" si="7"/>
        <v>193</v>
      </c>
      <c r="G54" s="31">
        <f t="shared" si="7"/>
        <v>0</v>
      </c>
      <c r="H54" s="31">
        <f t="shared" si="7"/>
        <v>3500</v>
      </c>
      <c r="I54" s="31">
        <f t="shared" si="7"/>
        <v>0</v>
      </c>
      <c r="J54" s="31">
        <f t="shared" si="7"/>
        <v>9834</v>
      </c>
      <c r="K54" s="31">
        <f t="shared" si="7"/>
        <v>2287</v>
      </c>
      <c r="L54" s="31">
        <f t="shared" si="7"/>
        <v>0</v>
      </c>
      <c r="M54" s="31">
        <f t="shared" si="7"/>
        <v>3295</v>
      </c>
      <c r="N54" s="31">
        <f t="shared" si="7"/>
        <v>106266</v>
      </c>
      <c r="O54" s="31">
        <f t="shared" si="7"/>
        <v>0</v>
      </c>
      <c r="P54" s="31">
        <f t="shared" si="7"/>
        <v>-12666</v>
      </c>
      <c r="Q54" s="31">
        <f t="shared" si="7"/>
        <v>603226</v>
      </c>
      <c r="R54" s="31">
        <f t="shared" si="7"/>
        <v>-143</v>
      </c>
    </row>
    <row r="55" spans="1:18" s="11" customFormat="1" ht="13.5" customHeight="1">
      <c r="A55" s="14"/>
      <c r="B55" s="13">
        <f>SUM(B13+B54+B14+B15+B16+B17)</f>
        <v>2963777</v>
      </c>
      <c r="C55" s="13">
        <f aca="true" t="shared" si="8" ref="C55:R55">SUM(C13+C54+C14+C15+C16+C17)</f>
        <v>302870</v>
      </c>
      <c r="D55" s="13">
        <f t="shared" si="8"/>
        <v>73843</v>
      </c>
      <c r="E55" s="13">
        <f t="shared" si="8"/>
        <v>414721</v>
      </c>
      <c r="F55" s="13">
        <f t="shared" si="8"/>
        <v>462477</v>
      </c>
      <c r="G55" s="13">
        <f t="shared" si="8"/>
        <v>56554</v>
      </c>
      <c r="H55" s="13">
        <f t="shared" si="8"/>
        <v>4670</v>
      </c>
      <c r="I55" s="13">
        <f t="shared" si="8"/>
        <v>0</v>
      </c>
      <c r="J55" s="13">
        <f t="shared" si="8"/>
        <v>230769</v>
      </c>
      <c r="K55" s="13">
        <f t="shared" si="8"/>
        <v>896583</v>
      </c>
      <c r="L55" s="13">
        <f t="shared" si="8"/>
        <v>0</v>
      </c>
      <c r="M55" s="13">
        <f t="shared" si="8"/>
        <v>3297</v>
      </c>
      <c r="N55" s="13">
        <f t="shared" si="8"/>
        <v>298340</v>
      </c>
      <c r="O55" s="13">
        <f t="shared" si="8"/>
        <v>500</v>
      </c>
      <c r="P55" s="13">
        <f t="shared" si="8"/>
        <v>-407337</v>
      </c>
      <c r="Q55" s="13">
        <f t="shared" si="8"/>
        <v>622556</v>
      </c>
      <c r="R55" s="13">
        <f t="shared" si="8"/>
        <v>3934</v>
      </c>
    </row>
    <row r="56" spans="1:18" s="11" customFormat="1" ht="13.5" customHeight="1">
      <c r="A56" s="14" t="s">
        <v>93</v>
      </c>
      <c r="B56" s="13">
        <v>407337</v>
      </c>
      <c r="C56" s="12"/>
      <c r="D56" s="12"/>
      <c r="E56" s="12"/>
      <c r="F56" s="13"/>
      <c r="G56" s="13"/>
      <c r="H56" s="13"/>
      <c r="I56" s="13"/>
      <c r="J56" s="12"/>
      <c r="K56" s="13"/>
      <c r="L56" s="13"/>
      <c r="M56" s="13"/>
      <c r="N56" s="13"/>
      <c r="O56" s="13"/>
      <c r="P56" s="13"/>
      <c r="Q56" s="13"/>
      <c r="R56" s="13"/>
    </row>
    <row r="57" spans="1:18" s="8" customFormat="1" ht="13.5" customHeight="1">
      <c r="A57" s="36"/>
      <c r="B57" s="9">
        <f>SUM(B55:B56)</f>
        <v>3371114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ht="13.5" customHeight="1">
      <c r="A58" s="36"/>
    </row>
    <row r="59" ht="13.5" customHeight="1">
      <c r="A59" s="36"/>
    </row>
    <row r="60" ht="13.5" customHeight="1">
      <c r="A60" s="36"/>
    </row>
    <row r="61" ht="13.5" customHeight="1">
      <c r="A61" s="36"/>
    </row>
    <row r="62" ht="13.5" customHeight="1">
      <c r="A62" s="3"/>
    </row>
    <row r="63" ht="13.5" customHeight="1">
      <c r="A63" s="3"/>
    </row>
    <row r="64" ht="13.5" customHeight="1">
      <c r="A64" s="3"/>
    </row>
    <row r="65" ht="13.5" customHeight="1">
      <c r="A65" s="3"/>
    </row>
    <row r="66" ht="13.5" customHeight="1">
      <c r="A66" s="3"/>
    </row>
    <row r="67" spans="1:18" s="7" customFormat="1" ht="16.5" customHeight="1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ht="13.5" customHeight="1">
      <c r="A68" s="3"/>
    </row>
    <row r="69" spans="1:18" s="7" customFormat="1" ht="16.5" customHeight="1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s="7" customFormat="1" ht="13.5" customHeight="1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s="7" customFormat="1" ht="13.5" customHeight="1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s="7" customFormat="1" ht="13.5" customHeight="1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s="7" customFormat="1" ht="13.5" customHeight="1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s="7" customFormat="1" ht="13.5" customHeight="1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s="7" customFormat="1" ht="13.5" customHeight="1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s="7" customFormat="1" ht="13.5" customHeight="1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s="7" customFormat="1" ht="13.5" customHeight="1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s="7" customFormat="1" ht="13.5" customHeight="1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s="7" customFormat="1" ht="13.5" customHeight="1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s="7" customFormat="1" ht="13.5" customHeight="1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s="7" customFormat="1" ht="13.5" customHeight="1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s="7" customFormat="1" ht="13.5" customHeight="1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s="7" customFormat="1" ht="13.5" customHeight="1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s="7" customFormat="1" ht="13.5" customHeight="1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s="7" customFormat="1" ht="13.5" customHeight="1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s="7" customFormat="1" ht="13.5" customHeight="1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s="7" customFormat="1" ht="13.5" customHeight="1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s="7" customFormat="1" ht="13.5" customHeight="1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s="7" customFormat="1" ht="13.5" customHeight="1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s="7" customFormat="1" ht="13.5" customHeight="1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s="7" customFormat="1" ht="13.5" customHeight="1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s="7" customFormat="1" ht="13.5" customHeight="1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s="7" customFormat="1" ht="13.5" customHeight="1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s="7" customFormat="1" ht="13.5" customHeight="1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s="7" customFormat="1" ht="13.5" customHeight="1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s="7" customFormat="1" ht="13.5" customHeight="1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s="7" customFormat="1" ht="13.5" customHeight="1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s="7" customFormat="1" ht="13.5" customHeight="1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s="7" customFormat="1" ht="13.5" customHeight="1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s="7" customFormat="1" ht="13.5" customHeight="1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s="7" customFormat="1" ht="13.5" customHeight="1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s="7" customFormat="1" ht="13.5" customHeight="1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ht="13.5" customHeight="1">
      <c r="A103" s="3"/>
    </row>
    <row r="104" ht="13.5" customHeight="1">
      <c r="A104" s="3"/>
    </row>
    <row r="105" ht="13.5" customHeight="1">
      <c r="A105" s="3"/>
    </row>
    <row r="106" ht="13.5" customHeight="1">
      <c r="A106" s="3"/>
    </row>
    <row r="107" ht="13.5" customHeight="1">
      <c r="A107" s="3"/>
    </row>
    <row r="108" ht="13.5" customHeight="1">
      <c r="A108" s="3"/>
    </row>
    <row r="109" ht="13.5" customHeight="1">
      <c r="A109" s="3"/>
    </row>
    <row r="110" ht="16.5" customHeight="1">
      <c r="A110" s="3"/>
    </row>
    <row r="111" ht="16.5" customHeight="1">
      <c r="A111" s="3"/>
    </row>
    <row r="112" ht="13.5" customHeight="1">
      <c r="A112" s="3"/>
    </row>
    <row r="113" ht="13.5" customHeight="1">
      <c r="A113" s="3"/>
    </row>
  </sheetData>
  <sheetProtection/>
  <mergeCells count="8">
    <mergeCell ref="A2:R2"/>
    <mergeCell ref="A5:R5"/>
    <mergeCell ref="A9:B9"/>
    <mergeCell ref="A10:A12"/>
    <mergeCell ref="J10:J12"/>
    <mergeCell ref="D8:E8"/>
    <mergeCell ref="O8:R8"/>
    <mergeCell ref="A4:R4"/>
  </mergeCells>
  <printOptions horizontalCentered="1"/>
  <pageMargins left="0.1968503937007874" right="0.1968503937007874" top="0.1968503937007874" bottom="0.2755905511811024" header="0.5118110236220472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Barináné</cp:lastModifiedBy>
  <cp:lastPrinted>2014-01-22T10:30:20Z</cp:lastPrinted>
  <dcterms:created xsi:type="dcterms:W3CDTF">2008-02-13T07:41:38Z</dcterms:created>
  <dcterms:modified xsi:type="dcterms:W3CDTF">2014-02-17T12:44:37Z</dcterms:modified>
  <cp:category/>
  <cp:version/>
  <cp:contentType/>
  <cp:contentStatus/>
</cp:coreProperties>
</file>