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255" tabRatio="580" activeTab="2"/>
  </bookViews>
  <sheets>
    <sheet name="1.sz.m.bevétel" sheetId="4" r:id="rId1"/>
    <sheet name="2. sz állami támogatás" sheetId="1" r:id="rId2"/>
    <sheet name="3.sz.m.kiadás" sheetId="3" r:id="rId3"/>
    <sheet name="4.sz.m.ktg.v.mérleg" sheetId="2" r:id="rId4"/>
  </sheets>
  <definedNames>
    <definedName name="_xlnm.Print_Area" localSheetId="1">'2. sz állami támogatás'!$A$1:$D$33</definedName>
  </definedNames>
  <calcPr calcId="125725"/>
</workbook>
</file>

<file path=xl/calcChain.xml><?xml version="1.0" encoding="utf-8"?>
<calcChain xmlns="http://schemas.openxmlformats.org/spreadsheetml/2006/main">
  <c r="F28" i="2"/>
  <c r="X14" i="4"/>
  <c r="X23" s="1"/>
  <c r="R16" i="3"/>
  <c r="Q16"/>
  <c r="G18" i="2"/>
  <c r="G28"/>
  <c r="C18"/>
  <c r="C30" s="1"/>
  <c r="D18"/>
  <c r="D30" s="1"/>
  <c r="B18"/>
  <c r="B30" s="1"/>
  <c r="D9" i="1"/>
  <c r="D7" s="1"/>
  <c r="D21"/>
  <c r="D28"/>
  <c r="D16"/>
  <c r="X26" i="4"/>
  <c r="X74"/>
  <c r="X79"/>
  <c r="X36"/>
  <c r="X41" s="1"/>
  <c r="X61"/>
  <c r="X72"/>
  <c r="X76"/>
  <c r="W36"/>
  <c r="W41" s="1"/>
  <c r="R26" i="3"/>
  <c r="Q26"/>
  <c r="R28"/>
  <c r="R29"/>
  <c r="R30"/>
  <c r="R31"/>
  <c r="R32"/>
  <c r="R33"/>
  <c r="R34"/>
  <c r="R35"/>
  <c r="R36"/>
  <c r="Q29"/>
  <c r="Q28"/>
  <c r="Q30"/>
  <c r="Q31"/>
  <c r="Q32"/>
  <c r="Q33"/>
  <c r="Q34"/>
  <c r="Q35"/>
  <c r="Q36"/>
  <c r="I9"/>
  <c r="H11"/>
  <c r="H12"/>
  <c r="Q12" s="1"/>
  <c r="H14"/>
  <c r="Q14" s="1"/>
  <c r="R10"/>
  <c r="R11"/>
  <c r="R12"/>
  <c r="R13"/>
  <c r="R14"/>
  <c r="R15"/>
  <c r="R17"/>
  <c r="R18"/>
  <c r="R19"/>
  <c r="R20"/>
  <c r="R21"/>
  <c r="R22"/>
  <c r="R23"/>
  <c r="R24"/>
  <c r="R25"/>
  <c r="R27"/>
  <c r="Q10"/>
  <c r="Q13"/>
  <c r="Q15"/>
  <c r="Q17"/>
  <c r="Q18"/>
  <c r="Q19"/>
  <c r="Q20"/>
  <c r="Q21"/>
  <c r="Q22"/>
  <c r="Q23"/>
  <c r="Q24"/>
  <c r="Q25"/>
  <c r="Q27"/>
  <c r="L9"/>
  <c r="C9"/>
  <c r="F9"/>
  <c r="O9"/>
  <c r="B9"/>
  <c r="E9"/>
  <c r="K9"/>
  <c r="N9"/>
  <c r="C21" i="1"/>
  <c r="C9"/>
  <c r="F18" i="2"/>
  <c r="W26" i="4"/>
  <c r="W55"/>
  <c r="W59"/>
  <c r="W61" s="1"/>
  <c r="W72"/>
  <c r="W74"/>
  <c r="W76"/>
  <c r="W79"/>
  <c r="W14"/>
  <c r="W23" s="1"/>
  <c r="C7" i="1"/>
  <c r="C16"/>
  <c r="C28"/>
  <c r="C33" l="1"/>
  <c r="D33"/>
  <c r="G30" i="2"/>
  <c r="H9" i="3"/>
  <c r="Q11"/>
  <c r="Q9"/>
  <c r="F30" i="2"/>
  <c r="W77" i="4"/>
  <c r="W80" s="1"/>
  <c r="X77"/>
  <c r="X80" s="1"/>
  <c r="R9" i="3"/>
</calcChain>
</file>

<file path=xl/sharedStrings.xml><?xml version="1.0" encoding="utf-8"?>
<sst xmlns="http://schemas.openxmlformats.org/spreadsheetml/2006/main" count="379" uniqueCount="307">
  <si>
    <t>Jogcím</t>
  </si>
  <si>
    <t>Megjegyzés</t>
  </si>
  <si>
    <t>ÁLLAMI TÁMOGATÁSOK ÖSSZESEN:</t>
  </si>
  <si>
    <t>Összeg (Ft)</t>
  </si>
  <si>
    <t>1.1.a. Önkormányzati hivatal működésének támogatása</t>
  </si>
  <si>
    <t>1.1.b. Település-üzemeltetéshez kapcs.feladatellátás tám.összesen</t>
  </si>
  <si>
    <t xml:space="preserve">          1.1.ba) Zöldterület-gazdálkodással kapcs.feladatok tám.</t>
  </si>
  <si>
    <t xml:space="preserve">          1.1.bb) Közvilágítás fenntartásának támogatása</t>
  </si>
  <si>
    <t xml:space="preserve">          1.1.bc) Köztemető fenntartással kapcs.feladatok támogatása</t>
  </si>
  <si>
    <t xml:space="preserve">          1.1.bd) Közutak fenntartásának támogatása</t>
  </si>
  <si>
    <t>III. A települési önkormányzatok szociális, gyermekjóléti és gyermekétkeztetési feladatainak támogatása</t>
  </si>
  <si>
    <t xml:space="preserve">              III.5.b) Gyermekétkeztetés üzemeltetési támogatása</t>
  </si>
  <si>
    <t xml:space="preserve">              III.5.a) A finanszírozás szempontj.elismert dolgozók bértámogatása</t>
  </si>
  <si>
    <t>I. A helyi önkormányzatok működésének általános támogatása</t>
  </si>
  <si>
    <t>IV. Települési önkormányzatok kulturális feladatainak támogatása</t>
  </si>
  <si>
    <t xml:space="preserve">megillető állami támogatások jogcímek szerinti részletezése </t>
  </si>
  <si>
    <t>II. A települési önkormányzatok egyes köznevelési feladatainak támogatása</t>
  </si>
  <si>
    <t>II.1.a) Óvodapedagógusok bértámogatása</t>
  </si>
  <si>
    <t>II.1.b) Nevelő munkát közvetlenül segítők bértámogatása</t>
  </si>
  <si>
    <t>II.2. Óvodaműködtetési támogatás</t>
  </si>
  <si>
    <t>II.5. Kieg.támogatás az óvodapedagógusok minősítéséből adódó többletkiad.-hoz</t>
  </si>
  <si>
    <t>1.1.c) Egyéb önkormányzati feladatok támogatása beszámítás után</t>
  </si>
  <si>
    <t>I.1.d) Lakott külterülettel kapcsolatos feladatok támogatása</t>
  </si>
  <si>
    <t>III.2. A települési önkormányzatok szociális feladatainak egyéb támogatása</t>
  </si>
  <si>
    <t>III.5. Gyermekétkeztetés támogatása</t>
  </si>
  <si>
    <t>III.3. Egyes szociális és gyermekjóléti feladatok támogatása</t>
  </si>
  <si>
    <t>IV.1.d. Könyvtári, közművelődési és múzeumi feladatok támogatása</t>
  </si>
  <si>
    <t>Bátor Község Önkormányzata</t>
  </si>
  <si>
    <t xml:space="preserve">Sor-szám
</t>
  </si>
  <si>
    <t>Rovat megnevezése</t>
  </si>
  <si>
    <t xml:space="preserve">Rovat/Tétel száma
</t>
  </si>
  <si>
    <t>01</t>
  </si>
  <si>
    <t>Helyi önkormányzatok működésének általános támogatása</t>
  </si>
  <si>
    <t>B111</t>
  </si>
  <si>
    <t>02</t>
  </si>
  <si>
    <t>Önkorm.egyes köznevelési feladatainak támogatása</t>
  </si>
  <si>
    <t>B112</t>
  </si>
  <si>
    <t>03</t>
  </si>
  <si>
    <t>Önkorm.szociális és gyermekjóléti  feladatainak támogatása</t>
  </si>
  <si>
    <t>B113</t>
  </si>
  <si>
    <t>04</t>
  </si>
  <si>
    <t>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</si>
  <si>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</si>
  <si>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</si>
  <si>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</si>
  <si>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</si>
  <si>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</si>
  <si>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</si>
  <si>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</si>
  <si>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</si>
  <si>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</si>
  <si>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</si>
  <si>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</si>
  <si>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</si>
  <si>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</si>
  <si>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12</t>
  </si>
  <si>
    <t>Egyéb működési célú támogatások bevételei államh.belülről</t>
  </si>
  <si>
    <t>B16</t>
  </si>
  <si>
    <t>Műk.célú támogatások központi költségvetési szervtől</t>
  </si>
  <si>
    <t>09-1611</t>
  </si>
  <si>
    <t>Műk.célú tám.fejezeti kez.előirányzattól EU-s programokra</t>
  </si>
  <si>
    <t>09-16131</t>
  </si>
  <si>
    <t>Műk.célú támogatások társadalombizt.pénzügyi alapjaitól</t>
  </si>
  <si>
    <t>09-1614</t>
  </si>
  <si>
    <t>Műk.célú támogatások elkülönített állami pénzalaptól (közfogl.)</t>
  </si>
  <si>
    <t>09-1615</t>
  </si>
  <si>
    <t>Műk.c.támogat.helyi önkorm-tól és azok költségv.szervétől</t>
  </si>
  <si>
    <t>09-1616</t>
  </si>
  <si>
    <t>Műk.célú támogatások társulástól és költségvetési szervétől</t>
  </si>
  <si>
    <t>09-1617</t>
  </si>
  <si>
    <t>13</t>
  </si>
  <si>
    <t>Műk.célú támogatások államh.belülről (=07+…+12)</t>
  </si>
  <si>
    <t>B1</t>
  </si>
  <si>
    <t>14</t>
  </si>
  <si>
    <t>Felhalmozási célú önkormányzati támogatások</t>
  </si>
  <si>
    <t>B21</t>
  </si>
  <si>
    <t>18</t>
  </si>
  <si>
    <t>Egyéb felhalm.célú támogatások bevételei államh.belülről</t>
  </si>
  <si>
    <t>B25</t>
  </si>
  <si>
    <t>19</t>
  </si>
  <si>
    <t>Felhalm.célú támogatások államh.belülről (=14+…+18)</t>
  </si>
  <si>
    <t>B2</t>
  </si>
  <si>
    <t>25</t>
  </si>
  <si>
    <t xml:space="preserve">Vagyoni tipusú adók </t>
  </si>
  <si>
    <t>B34</t>
  </si>
  <si>
    <t>Magánszemélyek kommunális adója</t>
  </si>
  <si>
    <t>09-34114</t>
  </si>
  <si>
    <t>26</t>
  </si>
  <si>
    <t xml:space="preserve">Értékesítési és forgalmi adók </t>
  </si>
  <si>
    <t>B351</t>
  </si>
  <si>
    <t>Iparűzési adó állandó jelleggel végzett tevékenység után</t>
  </si>
  <si>
    <t>09-351121</t>
  </si>
  <si>
    <t>29</t>
  </si>
  <si>
    <t>Gépjárműadók</t>
  </si>
  <si>
    <t>B354</t>
  </si>
  <si>
    <t>Helyi önkormányzatokat megillető gépjárműadó</t>
  </si>
  <si>
    <t>09-354121</t>
  </si>
  <si>
    <t>30</t>
  </si>
  <si>
    <t xml:space="preserve">Egyéb áruhasználati és szolgáltatási adók </t>
  </si>
  <si>
    <t>B355</t>
  </si>
  <si>
    <t>Idegenforgalmi adó (tartózkodás alapján)</t>
  </si>
  <si>
    <t>09-355121</t>
  </si>
  <si>
    <t>Helyi környezetterhelési díj (talajterhelési díj)</t>
  </si>
  <si>
    <t>09-355122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</si>
  <si>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</si>
  <si>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</si>
  <si>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</si>
  <si>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</si>
  <si>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</si>
  <si>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</si>
  <si>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Önkorm.megillető helyszíni és szabálysértési bírságok</t>
  </si>
  <si>
    <t>09-36126</t>
  </si>
  <si>
    <t>Helyi adópótlék, adóbírság</t>
  </si>
  <si>
    <t>09-36128</t>
  </si>
  <si>
    <t>Egyéb helyi közhatalmi bevételek</t>
  </si>
  <si>
    <t>09-36129</t>
  </si>
  <si>
    <t>33</t>
  </si>
  <si>
    <t>Közhatalmi bevételek (=22+...+25+31+32)</t>
  </si>
  <si>
    <t>B3</t>
  </si>
  <si>
    <t>34</t>
  </si>
  <si>
    <t>Áru- és készletértékesítés ellenértéke</t>
  </si>
  <si>
    <t>B401</t>
  </si>
  <si>
    <t>35</t>
  </si>
  <si>
    <t>Szolgáltatások ellenértéke</t>
  </si>
  <si>
    <t>B402</t>
  </si>
  <si>
    <t>36</t>
  </si>
  <si>
    <t>Közvetített szolgáltatások értéke</t>
  </si>
  <si>
    <t>B403</t>
  </si>
  <si>
    <t>Államh.belülre továbbszáml.közvetített szolg.bevétele</t>
  </si>
  <si>
    <t>09-40311</t>
  </si>
  <si>
    <t>Áh.kív.továbbszáml.közvetített szolg.bevétele (szolg.lakás távhő)</t>
  </si>
  <si>
    <t>09-40312</t>
  </si>
  <si>
    <t>37</t>
  </si>
  <si>
    <t>Tulajdonosi bevételek</t>
  </si>
  <si>
    <t>B404</t>
  </si>
  <si>
    <t>Önkormányzati lakások lakbérbevétele</t>
  </si>
  <si>
    <t>09-4041341</t>
  </si>
  <si>
    <t>Önkorm.egyéb helyiségek bérbeadásából szárm.bevételek</t>
  </si>
  <si>
    <t>09-4041342</t>
  </si>
  <si>
    <t>38</t>
  </si>
  <si>
    <t>Ellátási díjak</t>
  </si>
  <si>
    <t>B405</t>
  </si>
  <si>
    <t>Intézm.ellátási díjak: Szoc. étkezt.igénybevevők térítési díja</t>
  </si>
  <si>
    <t>09-405111</t>
  </si>
  <si>
    <t>Intézm.ellátási díjak: iskolai étkezt.igénybevevők térítési díja</t>
  </si>
  <si>
    <t>09-405112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</si>
  <si>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</si>
  <si>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</si>
  <si>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</si>
  <si>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</si>
  <si>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</si>
  <si>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</si>
  <si>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</si>
  <si>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</si>
  <si>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</si>
  <si>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Államházt.kívüli betétek után kapott kamatbevételek</t>
  </si>
  <si>
    <t>09-408121</t>
  </si>
  <si>
    <t>Államházt.kívüli egyéb kamatbevételek</t>
  </si>
  <si>
    <t>09-408129</t>
  </si>
  <si>
    <t>42</t>
  </si>
  <si>
    <t>Egyéb pénzügyi műveletek bevételei</t>
  </si>
  <si>
    <t>B409</t>
  </si>
  <si>
    <t>43</t>
  </si>
  <si>
    <t>Egyéb működési bevételek</t>
  </si>
  <si>
    <t>B410</t>
  </si>
  <si>
    <t>Kapott kártérítések bevételei</t>
  </si>
  <si>
    <t>09-41011</t>
  </si>
  <si>
    <t>44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</si>
  <si>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</si>
  <si>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</si>
  <si>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</si>
  <si>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</si>
  <si>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</si>
  <si>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</si>
  <si>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Termőföld értékesítés bevétele</t>
  </si>
  <si>
    <t>09-5211</t>
  </si>
  <si>
    <t>Lakótelkek értékesítésének bevétele</t>
  </si>
  <si>
    <t>09-52121</t>
  </si>
  <si>
    <t>Egyéb célú telkek értékesítésének bevétele</t>
  </si>
  <si>
    <t>09-52122</t>
  </si>
  <si>
    <t>Lakóépület értékesítésének bevétele</t>
  </si>
  <si>
    <t>09-52131</t>
  </si>
  <si>
    <t>Egyéb épületek értékesítésének bevétele</t>
  </si>
  <si>
    <t>09-52133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</si>
  <si>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</si>
  <si>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</si>
  <si>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</si>
  <si>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</si>
  <si>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</si>
  <si>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</si>
  <si>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</si>
  <si>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</si>
  <si>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Egyéb működési célú átvett pénzeszközök</t>
  </si>
  <si>
    <t>B63</t>
  </si>
  <si>
    <t>Működési célú átvett pénzeszközök (=51+52+53)</t>
  </si>
  <si>
    <t>B6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</si>
  <si>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</si>
  <si>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</si>
  <si>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</si>
  <si>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</si>
  <si>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</si>
  <si>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</si>
  <si>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Előző év költségvetési maradványának igénybevétele</t>
  </si>
  <si>
    <t>B8131</t>
  </si>
  <si>
    <t>Finanszírozási bevételek</t>
  </si>
  <si>
    <t>B8</t>
  </si>
  <si>
    <t>PÉNZFORGALMI BEVÉTELEK ÖSSZESEN:</t>
  </si>
  <si>
    <t>Intézmény, korm.funkció száma, megnevezése</t>
  </si>
  <si>
    <t xml:space="preserve">Személyi juttatások </t>
  </si>
  <si>
    <t>Munkaadókat terhelő járulékok</t>
  </si>
  <si>
    <t xml:space="preserve">Dologi kiadások </t>
  </si>
  <si>
    <t>Átad.pénzeszközök, társadalom- és szoc.pol.juttatások</t>
  </si>
  <si>
    <t>Felhalmozási  kiadások, tartalékok</t>
  </si>
  <si>
    <t>Kiadási előirányzatok összesen</t>
  </si>
  <si>
    <t>Bátor Község Önkormányzata összesen:</t>
  </si>
  <si>
    <t>011130 Önkormányzatok jogalk.és általános igazgatási feladatai</t>
  </si>
  <si>
    <t>013320 Köztemető-fenntartás és működtetés</t>
  </si>
  <si>
    <t>013350 Önkormányzati vagyonnal való gazdálkodás feladatai</t>
  </si>
  <si>
    <t>041232-1 START-munka program Téli közfogl.</t>
  </si>
  <si>
    <t>042180-1 Állategészségügy</t>
  </si>
  <si>
    <t>045160 Közutak, hidak, alagutak üzemeltetése, fenntartása</t>
  </si>
  <si>
    <t>051030 Nem veszélyes (települési) hulladék begyűjtése</t>
  </si>
  <si>
    <t>064010 Közvilágítás</t>
  </si>
  <si>
    <t>066010 Zöldterület-kezelés</t>
  </si>
  <si>
    <t>066020 Város-, községgazdálkodási egyéb szolg.</t>
  </si>
  <si>
    <t>082044 Könyvtári szolgáltatások</t>
  </si>
  <si>
    <t>106020 Lakásfenntartással, lakhatással összefüggő ellátás</t>
  </si>
  <si>
    <t>107055-1 Falugondnoki, tanyagondnoki szolgáltatás</t>
  </si>
  <si>
    <t>107060 Egyéb szociális pénzbeli és természetbeni ellátás</t>
  </si>
  <si>
    <t>főbb kiadási és bevételi rovatonként</t>
  </si>
  <si>
    <t>BEVÉTELEK</t>
  </si>
  <si>
    <t>KIADÁSOK</t>
  </si>
  <si>
    <t>I. Működési bevételek és kiadások</t>
  </si>
  <si>
    <t>Önkormányzat működési célú költségvetési támogatása (02/07)</t>
  </si>
  <si>
    <t>Személyi juttatások (01/19)</t>
  </si>
  <si>
    <t>Egyéb működési célú támogatások államháztartáson belülről (02/12)</t>
  </si>
  <si>
    <t>Munkaadókat terhelő járulékok (01/20)</t>
  </si>
  <si>
    <t>Közhatalmi bevételek (02/33)</t>
  </si>
  <si>
    <t>Dologi kiadások (01/45)</t>
  </si>
  <si>
    <t>Működési bevételek (02/44)</t>
  </si>
  <si>
    <t>Ellátottak pénzbeli juttatásai (01/54)</t>
  </si>
  <si>
    <t>Működési célú átvett pénzeszközök államháztartáson kívülről (02/54)</t>
  </si>
  <si>
    <t>Egyéb működési célú támogatások államháztartáson belülre (01/60)</t>
  </si>
  <si>
    <t>Előző évi pénzmaradvány működési célú igénybevétele</t>
  </si>
  <si>
    <t>Egyéb működési célú támogatások államháztartáson kívülre (01/65)</t>
  </si>
  <si>
    <t xml:space="preserve">Működési célú hitelfelvétel </t>
  </si>
  <si>
    <t>Működési célú tartalékok (01/66)</t>
  </si>
  <si>
    <t>Központi, irányító szervi működési támogatás folyósítása (02/12)</t>
  </si>
  <si>
    <t>Működési bevételek összesen:</t>
  </si>
  <si>
    <t>Működési kiadások összesen:</t>
  </si>
  <si>
    <t>II. Felhalmozási bevételek és kiadások</t>
  </si>
  <si>
    <t>Felhalmozási célú támogatások államházt. belülről (02/19)</t>
  </si>
  <si>
    <t>Beruházások (01/75)</t>
  </si>
  <si>
    <t>Felhalmozási bevételek (02/50)</t>
  </si>
  <si>
    <t>Felújítások (01/80)</t>
  </si>
  <si>
    <t>Felhalm.célú visszatérítendő tám. kölcsönök visszatér.ÁH kívülről (02/56)</t>
  </si>
  <si>
    <t>Egyéb felhalmozási célú támogatások államháztartáson belülre (01/84)</t>
  </si>
  <si>
    <t>Felhalmozási célú átvett pénzeszközök államházt.kívülről (02/58)</t>
  </si>
  <si>
    <t>Felhalm.célú visszatérítendő tám. kölcsönök nyújtása ÁH kívülre (01/86)</t>
  </si>
  <si>
    <t xml:space="preserve">Előző évi pénzmaradvány felhalmozási célú igénybevétele </t>
  </si>
  <si>
    <t>Egyéb felhalmozási célú támogatások államháztartáson kívülre (01/88)</t>
  </si>
  <si>
    <t xml:space="preserve">Felhalmozási célú hitelfelvétel </t>
  </si>
  <si>
    <t>Felhalmozási célú tartalékok (01/66)</t>
  </si>
  <si>
    <t xml:space="preserve">Felhalmozási célú hiteltörlesztés </t>
  </si>
  <si>
    <t>Felhalmozási bevételek összesen:</t>
  </si>
  <si>
    <t>Felhalmozási kiadások összesen:</t>
  </si>
  <si>
    <t>KÖLTSÉGVETÉSI BEVÉTELEK ÖSSZESEN:</t>
  </si>
  <si>
    <t>KÖLTSÉGVETÉSI KIADÁSOK ÖSSZESEN:</t>
  </si>
  <si>
    <t>072311-1 Fogorvosi alapellátás</t>
  </si>
  <si>
    <t>076062-1 Település-eg.üi.feladatok</t>
  </si>
  <si>
    <t>2016. évi előirányzat</t>
  </si>
  <si>
    <t>Bátor Község Önkormányzata 2016. évi kiemelt kiadási előirányzatai feladatonként</t>
  </si>
  <si>
    <t>369 fő lakosságszám alapján</t>
  </si>
  <si>
    <t>074031-1 Család- és nővédelmi egészségügy gondozás/védőnő</t>
  </si>
  <si>
    <t>018030 Támogatási célú finanszírozási műveletek (szoc.társulás fenntartói hozzájár.+közös.hiv.műk.tám+volt társ.)</t>
  </si>
  <si>
    <t>016080 Kiemelt állami és önkormányzati rendezvények</t>
  </si>
  <si>
    <t>Személyi juttatások módosított</t>
  </si>
  <si>
    <t>Munkaad. Terh. Módosított</t>
  </si>
  <si>
    <t>Dologi kiadások módosított</t>
  </si>
  <si>
    <t>Átad. Pénz. Társ Módosított</t>
  </si>
  <si>
    <t>Felhalm. Kiad. Módosított</t>
  </si>
  <si>
    <t>Kiadási előir. Módosított</t>
  </si>
  <si>
    <t>III.3.e. falugondnoki vagy tanyagondnoki szolgáltatás összesen</t>
  </si>
  <si>
    <t>041233 Hosszabb időtartamú közfoglalkoztatás</t>
  </si>
  <si>
    <t>082042 Könyvtári állomány gyarapítása, nyilvántartása</t>
  </si>
  <si>
    <t>082091 Közművelődés- közösségi és társadalmi részvétel</t>
  </si>
  <si>
    <t>082092 Közművelődés- hagyom.közösségi kultur érték. Gond.</t>
  </si>
  <si>
    <t>084031 Civil szervezetek működési támogatása</t>
  </si>
  <si>
    <t>096015 Gyernmekétkeztetés köznevelési intézményben</t>
  </si>
  <si>
    <t>107051 Szociális étkeztetés</t>
  </si>
  <si>
    <t>107052 Házi segítségnyújtás</t>
  </si>
  <si>
    <t>Eredeti előirányzat</t>
  </si>
  <si>
    <t>Módosított előirányzat</t>
  </si>
  <si>
    <t>Teljesítés</t>
  </si>
  <si>
    <t>V. Működési célú költségvetési támogatások és kiegészítő támogatások</t>
  </si>
  <si>
    <t xml:space="preserve">      ebből Lakossági víz- és csatornaszolgálat támogatása</t>
  </si>
  <si>
    <t xml:space="preserve">      ebből Rendkívüli önkormányzati támogatás</t>
  </si>
  <si>
    <t>2016. évi módosított előir.</t>
  </si>
  <si>
    <t>Államháztartáson belüli megelőlegezések</t>
  </si>
  <si>
    <t>Módosított ei.</t>
  </si>
  <si>
    <t>2016. évi  összevont költségvetési mérlege</t>
  </si>
  <si>
    <t>2016. évi  bevételei rovatonként részletezve</t>
  </si>
  <si>
    <t xml:space="preserve">Bátor Község Önkormányzatát 2016. évben  </t>
  </si>
  <si>
    <t>1 sz melléklet a   4/2017.(V.30.) sz. rendelethez</t>
  </si>
  <si>
    <t xml:space="preserve">2. sz melléklet a 4/2017.(V.30.) sz. rendelethez </t>
  </si>
  <si>
    <t>4. sz melléklet a  4/2017.(V.30.) sz rendelethez</t>
  </si>
  <si>
    <t>3. számú melléklet a  4/2017.(V.30.) sz.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</si>
</sst>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_-* #,##0\ &quot;Ft&quot;_-;\-* #,##0\ &quot;Ft&quot;_-;_-* &quot;-&quot;??\ &quot;Ft&quot;_-;_-@_-"/>
  </numFmts>
  <fonts count="50"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3"/>
      <name val="Times New Roman CE"/>
      <charset val="238"/>
    </font>
    <font>
      <sz val="13"/>
      <name val="Times New Roman CE"/>
      <family val="1"/>
      <charset val="238"/>
    </font>
    <font>
      <i/>
      <sz val="11"/>
      <color indexed="49"/>
      <name val="Times New Roman"/>
      <family val="1"/>
      <charset val="238"/>
    </font>
    <font>
      <i/>
      <sz val="12"/>
      <name val="Times New Roman CE"/>
      <charset val="238"/>
    </font>
    <font>
      <sz val="10"/>
      <name val="Arial CE"/>
      <charset val="238"/>
    </font>
    <font>
      <sz val="12"/>
      <color indexed="53"/>
      <name val="Times New Roman CE"/>
      <charset val="238"/>
    </font>
    <font>
      <i/>
      <sz val="12"/>
      <color indexed="53"/>
      <name val="Times New Roman CE"/>
      <charset val="238"/>
    </font>
    <font>
      <sz val="10"/>
      <color indexed="53"/>
      <name val="Arial CE"/>
      <charset val="238"/>
    </font>
    <font>
      <b/>
      <sz val="22"/>
      <name val="Times New Roman CE"/>
      <family val="1"/>
      <charset val="238"/>
    </font>
    <font>
      <b/>
      <i/>
      <sz val="18"/>
      <name val="Times New Roman CE"/>
      <family val="1"/>
      <charset val="238"/>
    </font>
    <font>
      <b/>
      <i/>
      <sz val="12"/>
      <name val="Times New Roman CE"/>
      <charset val="238"/>
    </font>
    <font>
      <sz val="12"/>
      <name val="Arial CE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8"/>
      <name val="Times New Roman CE"/>
      <family val="1"/>
      <charset val="238"/>
    </font>
    <font>
      <b/>
      <i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name val="Arial CE"/>
      <charset val="238"/>
    </font>
    <font>
      <b/>
      <u/>
      <sz val="16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3" fontId="0" fillId="0" borderId="0" xfId="0" applyNumberFormat="1"/>
    <xf numFmtId="0" fontId="10" fillId="0" borderId="0" xfId="0" applyFont="1"/>
    <xf numFmtId="0" fontId="11" fillId="0" borderId="0" xfId="0" applyFont="1"/>
    <xf numFmtId="0" fontId="0" fillId="0" borderId="0" xfId="0" applyBorder="1"/>
    <xf numFmtId="0" fontId="12" fillId="3" borderId="1" xfId="0" applyFont="1" applyFill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18" fillId="0" borderId="2" xfId="0" applyFont="1" applyBorder="1" applyAlignment="1">
      <alignment horizontal="left" wrapText="1"/>
    </xf>
    <xf numFmtId="3" fontId="19" fillId="0" borderId="2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left" vertical="center" wrapText="1"/>
    </xf>
    <xf numFmtId="3" fontId="22" fillId="0" borderId="0" xfId="0" applyNumberFormat="1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right" vertical="center"/>
    </xf>
    <xf numFmtId="3" fontId="26" fillId="0" borderId="0" xfId="0" applyNumberFormat="1" applyFont="1" applyFill="1" applyBorder="1" applyAlignment="1">
      <alignment horizontal="right" vertical="center"/>
    </xf>
    <xf numFmtId="0" fontId="24" fillId="0" borderId="0" xfId="0" quotePrefix="1" applyFont="1" applyFill="1" applyBorder="1" applyAlignment="1">
      <alignment horizontal="left" wrapText="1"/>
    </xf>
    <xf numFmtId="3" fontId="25" fillId="0" borderId="0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21" fillId="0" borderId="0" xfId="0" applyFont="1" applyFill="1" applyBorder="1" applyAlignment="1">
      <alignment horizontal="left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0" fontId="28" fillId="0" borderId="0" xfId="0" applyFont="1" applyFill="1" applyBorder="1" applyAlignment="1">
      <alignment horizontal="left" vertical="center" wrapText="1"/>
    </xf>
    <xf numFmtId="3" fontId="2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24" fillId="0" borderId="0" xfId="0" applyFont="1"/>
    <xf numFmtId="0" fontId="20" fillId="0" borderId="0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3" fillId="0" borderId="0" xfId="0" applyFont="1"/>
    <xf numFmtId="0" fontId="36" fillId="0" borderId="0" xfId="0" applyFont="1"/>
    <xf numFmtId="0" fontId="21" fillId="5" borderId="1" xfId="0" applyFont="1" applyFill="1" applyBorder="1" applyAlignment="1">
      <alignment horizontal="left" wrapText="1"/>
    </xf>
    <xf numFmtId="0" fontId="19" fillId="5" borderId="1" xfId="0" quotePrefix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6" fillId="3" borderId="1" xfId="0" applyFont="1" applyFill="1" applyBorder="1"/>
    <xf numFmtId="0" fontId="11" fillId="5" borderId="1" xfId="0" applyFont="1" applyFill="1" applyBorder="1"/>
    <xf numFmtId="0" fontId="11" fillId="6" borderId="1" xfId="0" applyFont="1" applyFill="1" applyBorder="1"/>
    <xf numFmtId="0" fontId="14" fillId="6" borderId="1" xfId="0" applyFont="1" applyFill="1" applyBorder="1"/>
    <xf numFmtId="0" fontId="20" fillId="3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0" fontId="5" fillId="6" borderId="1" xfId="0" applyFont="1" applyFill="1" applyBorder="1"/>
    <xf numFmtId="0" fontId="9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4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/>
    </xf>
    <xf numFmtId="0" fontId="11" fillId="6" borderId="1" xfId="0" quotePrefix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42" fillId="6" borderId="1" xfId="0" applyFont="1" applyFill="1" applyBorder="1" applyAlignment="1">
      <alignment horizontal="left" vertical="center" wrapText="1"/>
    </xf>
    <xf numFmtId="0" fontId="41" fillId="5" borderId="1" xfId="0" applyFont="1" applyFill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45" fillId="0" borderId="0" xfId="0" applyFont="1"/>
    <xf numFmtId="0" fontId="46" fillId="0" borderId="0" xfId="0" applyFont="1"/>
    <xf numFmtId="0" fontId="19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48" fillId="0" borderId="0" xfId="0" applyFont="1" applyAlignment="1">
      <alignment vertical="center"/>
    </xf>
    <xf numFmtId="165" fontId="11" fillId="6" borderId="1" xfId="1" applyNumberFormat="1" applyFont="1" applyFill="1" applyBorder="1" applyAlignment="1">
      <alignment horizontal="right" vertical="center"/>
    </xf>
    <xf numFmtId="165" fontId="7" fillId="6" borderId="1" xfId="0" applyNumberFormat="1" applyFont="1" applyFill="1" applyBorder="1" applyAlignment="1">
      <alignment horizontal="right" vertical="center"/>
    </xf>
    <xf numFmtId="165" fontId="13" fillId="6" borderId="1" xfId="1" applyNumberFormat="1" applyFont="1" applyFill="1" applyBorder="1" applyAlignment="1">
      <alignment horizontal="right" vertical="center"/>
    </xf>
    <xf numFmtId="165" fontId="31" fillId="6" borderId="1" xfId="1" applyNumberFormat="1" applyFont="1" applyFill="1" applyBorder="1" applyAlignment="1">
      <alignment horizontal="right" vertical="center"/>
    </xf>
    <xf numFmtId="165" fontId="15" fillId="6" borderId="1" xfId="1" applyNumberFormat="1" applyFont="1" applyFill="1" applyBorder="1" applyAlignment="1">
      <alignment horizontal="right" vertical="center"/>
    </xf>
    <xf numFmtId="165" fontId="13" fillId="5" borderId="1" xfId="1" applyNumberFormat="1" applyFont="1" applyFill="1" applyBorder="1" applyAlignment="1">
      <alignment horizontal="right" vertical="center"/>
    </xf>
    <xf numFmtId="165" fontId="17" fillId="3" borderId="1" xfId="1" applyNumberFormat="1" applyFont="1" applyFill="1" applyBorder="1" applyAlignment="1">
      <alignment horizontal="right" vertical="center"/>
    </xf>
    <xf numFmtId="165" fontId="17" fillId="4" borderId="1" xfId="1" applyNumberFormat="1" applyFont="1" applyFill="1" applyBorder="1" applyAlignment="1">
      <alignment horizontal="right" vertical="center"/>
    </xf>
    <xf numFmtId="165" fontId="4" fillId="5" borderId="1" xfId="0" applyNumberFormat="1" applyFont="1" applyFill="1" applyBorder="1"/>
    <xf numFmtId="165" fontId="2" fillId="6" borderId="1" xfId="0" applyNumberFormat="1" applyFont="1" applyFill="1" applyBorder="1"/>
    <xf numFmtId="165" fontId="5" fillId="6" borderId="1" xfId="0" applyNumberFormat="1" applyFont="1" applyFill="1" applyBorder="1"/>
    <xf numFmtId="165" fontId="3" fillId="6" borderId="1" xfId="0" applyNumberFormat="1" applyFont="1" applyFill="1" applyBorder="1"/>
    <xf numFmtId="165" fontId="4" fillId="6" borderId="1" xfId="0" applyNumberFormat="1" applyFont="1" applyFill="1" applyBorder="1"/>
    <xf numFmtId="165" fontId="21" fillId="5" borderId="1" xfId="0" applyNumberFormat="1" applyFont="1" applyFill="1" applyBorder="1" applyAlignment="1">
      <alignment horizontal="right"/>
    </xf>
    <xf numFmtId="165" fontId="21" fillId="5" borderId="3" xfId="0" applyNumberFormat="1" applyFont="1" applyFill="1" applyBorder="1" applyAlignment="1">
      <alignment horizontal="right"/>
    </xf>
    <xf numFmtId="165" fontId="20" fillId="5" borderId="1" xfId="0" applyNumberFormat="1" applyFont="1" applyFill="1" applyBorder="1" applyAlignment="1">
      <alignment horizontal="right"/>
    </xf>
    <xf numFmtId="165" fontId="25" fillId="6" borderId="1" xfId="0" applyNumberFormat="1" applyFont="1" applyFill="1" applyBorder="1" applyAlignment="1">
      <alignment horizontal="right"/>
    </xf>
    <xf numFmtId="165" fontId="32" fillId="6" borderId="1" xfId="0" applyNumberFormat="1" applyFont="1" applyFill="1" applyBorder="1" applyAlignment="1">
      <alignment horizontal="right"/>
    </xf>
    <xf numFmtId="165" fontId="32" fillId="6" borderId="3" xfId="0" applyNumberFormat="1" applyFont="1" applyFill="1" applyBorder="1" applyAlignment="1">
      <alignment horizontal="right"/>
    </xf>
    <xf numFmtId="165" fontId="25" fillId="6" borderId="3" xfId="0" applyNumberFormat="1" applyFont="1" applyFill="1" applyBorder="1" applyAlignment="1">
      <alignment horizontal="right"/>
    </xf>
    <xf numFmtId="165" fontId="34" fillId="6" borderId="1" xfId="0" applyNumberFormat="1" applyFont="1" applyFill="1" applyBorder="1" applyAlignment="1">
      <alignment horizontal="right"/>
    </xf>
    <xf numFmtId="165" fontId="35" fillId="6" borderId="1" xfId="0" applyNumberFormat="1" applyFont="1" applyFill="1" applyBorder="1" applyAlignment="1">
      <alignment horizontal="right"/>
    </xf>
    <xf numFmtId="165" fontId="34" fillId="6" borderId="3" xfId="0" applyNumberFormat="1" applyFont="1" applyFill="1" applyBorder="1" applyAlignment="1">
      <alignment horizontal="right"/>
    </xf>
    <xf numFmtId="165" fontId="19" fillId="6" borderId="1" xfId="0" applyNumberFormat="1" applyFont="1" applyFill="1" applyBorder="1" applyAlignment="1">
      <alignment vertical="center" wrapText="1"/>
    </xf>
    <xf numFmtId="165" fontId="19" fillId="6" borderId="1" xfId="0" applyNumberFormat="1" applyFont="1" applyFill="1" applyBorder="1" applyAlignment="1">
      <alignment vertical="center"/>
    </xf>
    <xf numFmtId="165" fontId="25" fillId="6" borderId="1" xfId="0" applyNumberFormat="1" applyFont="1" applyFill="1" applyBorder="1" applyAlignment="1">
      <alignment vertical="center"/>
    </xf>
    <xf numFmtId="165" fontId="21" fillId="3" borderId="1" xfId="0" applyNumberFormat="1" applyFont="1" applyFill="1" applyBorder="1" applyAlignment="1">
      <alignment vertical="center" wrapText="1"/>
    </xf>
    <xf numFmtId="165" fontId="21" fillId="3" borderId="1" xfId="0" applyNumberFormat="1" applyFont="1" applyFill="1" applyBorder="1" applyAlignment="1">
      <alignment vertical="center"/>
    </xf>
    <xf numFmtId="165" fontId="21" fillId="3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center" vertical="center"/>
    </xf>
    <xf numFmtId="165" fontId="21" fillId="4" borderId="1" xfId="0" applyNumberFormat="1" applyFont="1" applyFill="1" applyBorder="1" applyAlignment="1">
      <alignment vertical="center" wrapText="1"/>
    </xf>
    <xf numFmtId="165" fontId="21" fillId="4" borderId="1" xfId="0" applyNumberFormat="1" applyFont="1" applyFill="1" applyBorder="1" applyAlignment="1">
      <alignment vertical="center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left" vertical="center" wrapText="1"/>
    </xf>
    <xf numFmtId="165" fontId="20" fillId="5" borderId="1" xfId="0" applyNumberFormat="1" applyFont="1" applyFill="1" applyBorder="1" applyAlignment="1">
      <alignment vertical="center" wrapText="1"/>
    </xf>
    <xf numFmtId="165" fontId="20" fillId="5" borderId="1" xfId="0" applyNumberFormat="1" applyFont="1" applyFill="1" applyBorder="1" applyAlignment="1">
      <alignment vertical="center"/>
    </xf>
    <xf numFmtId="0" fontId="41" fillId="7" borderId="1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6" borderId="1" xfId="0" quotePrefix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3" fillId="5" borderId="1" xfId="0" quotePrefix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quotePrefix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44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44" fillId="0" borderId="0" xfId="0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39" fillId="6" borderId="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6" borderId="4" xfId="0" applyFont="1" applyFill="1" applyBorder="1" applyAlignment="1">
      <alignment vertical="center" wrapText="1"/>
    </xf>
    <xf numFmtId="0" fontId="40" fillId="6" borderId="6" xfId="0" applyFont="1" applyFill="1" applyBorder="1" applyAlignment="1">
      <alignment vertical="center" wrapText="1"/>
    </xf>
    <xf numFmtId="0" fontId="40" fillId="6" borderId="5" xfId="0" applyFont="1" applyFill="1" applyBorder="1" applyAlignment="1">
      <alignment vertical="center" wrapText="1"/>
    </xf>
    <xf numFmtId="0" fontId="40" fillId="6" borderId="6" xfId="0" applyFont="1" applyFill="1" applyBorder="1" applyAlignment="1">
      <alignment horizontal="center" vertical="center" wrapText="1"/>
    </xf>
    <xf numFmtId="0" fontId="40" fillId="6" borderId="5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0"/>
  <sheetViews>
    <sheetView view="pageBreakPreview" topLeftCell="A55" zoomScale="60" zoomScaleNormal="70" workbookViewId="0">
      <selection sqref="A1:X1"/>
    </sheetView>
  </sheetViews>
  <sheetFormatPr defaultColWidth="8.85546875" defaultRowHeight="12.75"/>
  <cols>
    <col min="1" max="1" width="3.5703125" style="1" customWidth="1"/>
    <col min="2" max="2" width="2.28515625" style="1" customWidth="1"/>
    <col min="3" max="3" width="58.42578125" style="1" customWidth="1"/>
    <col min="4" max="6" width="9.140625" style="1" hidden="1" customWidth="1"/>
    <col min="7" max="7" width="7.85546875" style="1" hidden="1" customWidth="1"/>
    <col min="8" max="21" width="9.140625" style="1" hidden="1" customWidth="1"/>
    <col min="22" max="22" width="18.140625" style="1" customWidth="1"/>
    <col min="23" max="23" width="22.140625" style="1" customWidth="1"/>
    <col min="24" max="24" width="23.7109375" style="1" bestFit="1" customWidth="1"/>
    <col min="25" max="16384" width="8.85546875" style="1"/>
  </cols>
  <sheetData>
    <row r="1" spans="1:24" ht="25.15" customHeight="1">
      <c r="A1" s="150" t="s">
        <v>303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</row>
    <row r="2" spans="1:24" ht="18.600000000000001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/>
    </row>
    <row r="3" spans="1:24" ht="21.6" customHeight="1">
      <c r="A3" s="149" t="s">
        <v>27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4" ht="23.45" customHeight="1">
      <c r="A4" s="149" t="s">
        <v>301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</row>
    <row r="5" spans="1:2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12.75" customHeight="1">
      <c r="A6" s="135" t="s">
        <v>28</v>
      </c>
      <c r="B6" s="135"/>
      <c r="C6" s="136" t="s">
        <v>29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7" t="s">
        <v>30</v>
      </c>
      <c r="W6" s="136" t="s">
        <v>291</v>
      </c>
      <c r="X6" s="134" t="s">
        <v>292</v>
      </c>
    </row>
    <row r="7" spans="1:24" ht="28.5" customHeight="1">
      <c r="A7" s="135"/>
      <c r="B7" s="135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8"/>
      <c r="W7" s="136"/>
      <c r="X7" s="134"/>
    </row>
    <row r="8" spans="1:24" ht="20.25" customHeight="1">
      <c r="A8" s="139" t="s">
        <v>31</v>
      </c>
      <c r="B8" s="140"/>
      <c r="C8" s="76" t="s">
        <v>32</v>
      </c>
      <c r="D8" s="77" t="s">
        <v>33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77" t="s">
        <v>33</v>
      </c>
      <c r="W8" s="97">
        <v>16595154</v>
      </c>
      <c r="X8" s="98">
        <v>9565795</v>
      </c>
    </row>
    <row r="9" spans="1:24" ht="15">
      <c r="A9" s="139" t="s">
        <v>34</v>
      </c>
      <c r="B9" s="140"/>
      <c r="C9" s="78" t="s">
        <v>35</v>
      </c>
      <c r="D9" s="77" t="s">
        <v>36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77" t="s">
        <v>36</v>
      </c>
      <c r="W9" s="97"/>
      <c r="X9" s="98"/>
    </row>
    <row r="10" spans="1:24" ht="17.25" customHeight="1">
      <c r="A10" s="139" t="s">
        <v>37</v>
      </c>
      <c r="B10" s="140"/>
      <c r="C10" s="78" t="s">
        <v>38</v>
      </c>
      <c r="D10" s="77" t="s">
        <v>39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77" t="s">
        <v>39</v>
      </c>
      <c r="W10" s="97"/>
      <c r="X10" s="98">
        <v>7248635</v>
      </c>
    </row>
    <row r="11" spans="1:24" ht="15">
      <c r="A11" s="139" t="s">
        <v>40</v>
      </c>
      <c r="B11" s="140"/>
      <c r="C11" s="78" t="s">
        <v>41</v>
      </c>
      <c r="D11" s="77" t="s">
        <v>42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77" t="s">
        <v>42</v>
      </c>
      <c r="W11" s="97">
        <v>1200000</v>
      </c>
      <c r="X11" s="98">
        <v>1200000</v>
      </c>
    </row>
    <row r="12" spans="1:24" ht="15">
      <c r="A12" s="139" t="s">
        <v>43</v>
      </c>
      <c r="B12" s="140"/>
      <c r="C12" s="78" t="s">
        <v>44</v>
      </c>
      <c r="D12" s="77" t="s">
        <v>45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77" t="s">
        <v>45</v>
      </c>
      <c r="W12" s="97"/>
      <c r="X12" s="98">
        <v>5325238</v>
      </c>
    </row>
    <row r="13" spans="1:24" ht="15">
      <c r="A13" s="139" t="s">
        <v>46</v>
      </c>
      <c r="B13" s="140"/>
      <c r="C13" s="78" t="s">
        <v>47</v>
      </c>
      <c r="D13" s="77" t="s">
        <v>48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77" t="s">
        <v>48</v>
      </c>
      <c r="W13" s="97"/>
      <c r="X13" s="98"/>
    </row>
    <row r="14" spans="1:24" ht="15">
      <c r="A14" s="143" t="s">
        <v>49</v>
      </c>
      <c r="B14" s="144"/>
      <c r="C14" s="79" t="s">
        <v>50</v>
      </c>
      <c r="D14" s="80" t="s">
        <v>51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80" t="s">
        <v>51</v>
      </c>
      <c r="W14" s="99">
        <f>SUM(W8:W13)</f>
        <v>17795154</v>
      </c>
      <c r="X14" s="99">
        <f>SUM(X8:X13)</f>
        <v>23339668</v>
      </c>
    </row>
    <row r="15" spans="1:24" ht="15">
      <c r="A15" s="139" t="s">
        <v>52</v>
      </c>
      <c r="B15" s="140"/>
      <c r="C15" s="78" t="s">
        <v>53</v>
      </c>
      <c r="D15" s="77" t="s">
        <v>54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77" t="s">
        <v>54</v>
      </c>
      <c r="W15" s="97">
        <v>10385000</v>
      </c>
      <c r="X15" s="98"/>
    </row>
    <row r="16" spans="1:24" ht="15">
      <c r="A16" s="139" t="s">
        <v>55</v>
      </c>
      <c r="B16" s="140"/>
      <c r="C16" s="78" t="s">
        <v>56</v>
      </c>
      <c r="D16" s="77" t="s">
        <v>57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77" t="s">
        <v>57</v>
      </c>
      <c r="W16" s="97">
        <v>16707000</v>
      </c>
      <c r="X16" s="98">
        <v>17745272</v>
      </c>
    </row>
    <row r="17" spans="1:24" ht="15">
      <c r="A17" s="81"/>
      <c r="B17" s="82"/>
      <c r="C17" s="83" t="s">
        <v>58</v>
      </c>
      <c r="D17" s="84" t="s">
        <v>59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84" t="s">
        <v>59</v>
      </c>
      <c r="W17" s="100"/>
      <c r="X17" s="98">
        <v>261000</v>
      </c>
    </row>
    <row r="18" spans="1:24" ht="15">
      <c r="A18" s="81"/>
      <c r="B18" s="82"/>
      <c r="C18" s="83" t="s">
        <v>60</v>
      </c>
      <c r="D18" s="84" t="s">
        <v>61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84" t="s">
        <v>61</v>
      </c>
      <c r="W18" s="101"/>
      <c r="X18" s="98"/>
    </row>
    <row r="19" spans="1:24" ht="15">
      <c r="A19" s="81"/>
      <c r="B19" s="82"/>
      <c r="C19" s="83" t="s">
        <v>62</v>
      </c>
      <c r="D19" s="84" t="s">
        <v>63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84" t="s">
        <v>63</v>
      </c>
      <c r="W19" s="101">
        <v>3645000</v>
      </c>
      <c r="X19" s="98">
        <v>5783400</v>
      </c>
    </row>
    <row r="20" spans="1:24" ht="18.75" customHeight="1">
      <c r="A20" s="81"/>
      <c r="B20" s="82"/>
      <c r="C20" s="83" t="s">
        <v>64</v>
      </c>
      <c r="D20" s="84" t="s">
        <v>65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84" t="s">
        <v>65</v>
      </c>
      <c r="W20" s="101">
        <v>13062000</v>
      </c>
      <c r="X20" s="98">
        <v>10532789</v>
      </c>
    </row>
    <row r="21" spans="1:24" ht="15">
      <c r="A21" s="81"/>
      <c r="B21" s="82"/>
      <c r="C21" s="83" t="s">
        <v>66</v>
      </c>
      <c r="D21" s="84" t="s">
        <v>67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84" t="s">
        <v>67</v>
      </c>
      <c r="W21" s="101"/>
      <c r="X21" s="98">
        <v>11540</v>
      </c>
    </row>
    <row r="22" spans="1:24" ht="17.25" customHeight="1">
      <c r="A22" s="81"/>
      <c r="B22" s="82"/>
      <c r="C22" s="83" t="s">
        <v>68</v>
      </c>
      <c r="D22" s="84" t="s">
        <v>69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84" t="s">
        <v>69</v>
      </c>
      <c r="W22" s="101"/>
      <c r="X22" s="98"/>
    </row>
    <row r="23" spans="1:24" ht="15">
      <c r="A23" s="141" t="s">
        <v>70</v>
      </c>
      <c r="B23" s="142"/>
      <c r="C23" s="85" t="s">
        <v>71</v>
      </c>
      <c r="D23" s="86" t="s">
        <v>72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86" t="s">
        <v>72</v>
      </c>
      <c r="W23" s="102">
        <f>W14+W15+W16</f>
        <v>44887154</v>
      </c>
      <c r="X23" s="102">
        <f>X14+X15+X16</f>
        <v>41084940</v>
      </c>
    </row>
    <row r="24" spans="1:24" ht="15">
      <c r="A24" s="139" t="s">
        <v>73</v>
      </c>
      <c r="B24" s="140"/>
      <c r="C24" s="78" t="s">
        <v>74</v>
      </c>
      <c r="D24" s="77" t="s">
        <v>75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77" t="s">
        <v>75</v>
      </c>
      <c r="W24" s="97">
        <v>0</v>
      </c>
      <c r="X24" s="98"/>
    </row>
    <row r="25" spans="1:24" ht="15">
      <c r="A25" s="139" t="s">
        <v>76</v>
      </c>
      <c r="B25" s="140"/>
      <c r="C25" s="78" t="s">
        <v>77</v>
      </c>
      <c r="D25" s="77" t="s">
        <v>78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77" t="s">
        <v>78</v>
      </c>
      <c r="W25" s="97">
        <v>0</v>
      </c>
      <c r="X25" s="98"/>
    </row>
    <row r="26" spans="1:24" ht="21" customHeight="1">
      <c r="A26" s="141" t="s">
        <v>79</v>
      </c>
      <c r="B26" s="142"/>
      <c r="C26" s="85" t="s">
        <v>80</v>
      </c>
      <c r="D26" s="86" t="s">
        <v>81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86" t="s">
        <v>81</v>
      </c>
      <c r="W26" s="102">
        <f>SUM(W24:W25)</f>
        <v>0</v>
      </c>
      <c r="X26" s="102">
        <f>SUM(X24:X25)</f>
        <v>0</v>
      </c>
    </row>
    <row r="27" spans="1:24" ht="15">
      <c r="A27" s="139" t="s">
        <v>82</v>
      </c>
      <c r="B27" s="140"/>
      <c r="C27" s="78" t="s">
        <v>83</v>
      </c>
      <c r="D27" s="77" t="s">
        <v>84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77" t="s">
        <v>84</v>
      </c>
      <c r="W27" s="101">
        <v>1112000</v>
      </c>
      <c r="X27" s="98">
        <v>1594405</v>
      </c>
    </row>
    <row r="28" spans="1:24" ht="15">
      <c r="A28" s="81"/>
      <c r="B28" s="82"/>
      <c r="C28" s="83" t="s">
        <v>85</v>
      </c>
      <c r="D28" s="84" t="s">
        <v>86</v>
      </c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84" t="s">
        <v>86</v>
      </c>
      <c r="W28" s="101">
        <v>1112000</v>
      </c>
      <c r="X28" s="98">
        <v>1594405</v>
      </c>
    </row>
    <row r="29" spans="1:24" ht="15">
      <c r="A29" s="139" t="s">
        <v>87</v>
      </c>
      <c r="B29" s="140"/>
      <c r="C29" s="78" t="s">
        <v>88</v>
      </c>
      <c r="D29" s="77" t="s">
        <v>89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77" t="s">
        <v>89</v>
      </c>
      <c r="W29" s="97">
        <v>4425000</v>
      </c>
      <c r="X29" s="98">
        <v>5614686</v>
      </c>
    </row>
    <row r="30" spans="1:24" ht="15">
      <c r="A30" s="81"/>
      <c r="B30" s="82"/>
      <c r="C30" s="83" t="s">
        <v>90</v>
      </c>
      <c r="D30" s="84" t="s">
        <v>91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84" t="s">
        <v>91</v>
      </c>
      <c r="W30" s="97">
        <v>4425000</v>
      </c>
      <c r="X30" s="98">
        <v>5614686</v>
      </c>
    </row>
    <row r="31" spans="1:24" ht="15">
      <c r="A31" s="139" t="s">
        <v>92</v>
      </c>
      <c r="B31" s="140"/>
      <c r="C31" s="78" t="s">
        <v>93</v>
      </c>
      <c r="D31" s="77" t="s">
        <v>94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77" t="s">
        <v>94</v>
      </c>
      <c r="W31" s="97">
        <v>2408000</v>
      </c>
      <c r="X31" s="98">
        <v>2987378</v>
      </c>
    </row>
    <row r="32" spans="1:24" ht="15">
      <c r="A32" s="81"/>
      <c r="B32" s="82"/>
      <c r="C32" s="83" t="s">
        <v>95</v>
      </c>
      <c r="D32" s="84" t="s">
        <v>96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84" t="s">
        <v>96</v>
      </c>
      <c r="W32" s="97">
        <v>2408000</v>
      </c>
      <c r="X32" s="98">
        <v>2987378</v>
      </c>
    </row>
    <row r="33" spans="1:24" ht="15">
      <c r="A33" s="139" t="s">
        <v>97</v>
      </c>
      <c r="B33" s="140"/>
      <c r="C33" s="78" t="s">
        <v>98</v>
      </c>
      <c r="D33" s="77" t="s">
        <v>99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77" t="s">
        <v>99</v>
      </c>
      <c r="W33" s="97">
        <v>66000</v>
      </c>
      <c r="X33" s="98"/>
    </row>
    <row r="34" spans="1:24" ht="15">
      <c r="A34" s="81"/>
      <c r="B34" s="82"/>
      <c r="C34" s="83" t="s">
        <v>100</v>
      </c>
      <c r="D34" s="84" t="s">
        <v>101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84" t="s">
        <v>101</v>
      </c>
      <c r="W34" s="101">
        <v>0</v>
      </c>
      <c r="X34" s="98"/>
    </row>
    <row r="35" spans="1:24" ht="15">
      <c r="A35" s="81"/>
      <c r="B35" s="82"/>
      <c r="C35" s="83" t="s">
        <v>102</v>
      </c>
      <c r="D35" s="84" t="s">
        <v>103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84" t="s">
        <v>103</v>
      </c>
      <c r="W35" s="101">
        <v>66000</v>
      </c>
      <c r="X35" s="98"/>
    </row>
    <row r="36" spans="1:24" ht="15">
      <c r="A36" s="143" t="s">
        <v>104</v>
      </c>
      <c r="B36" s="144"/>
      <c r="C36" s="79" t="s">
        <v>105</v>
      </c>
      <c r="D36" s="80" t="s">
        <v>106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80" t="s">
        <v>106</v>
      </c>
      <c r="W36" s="99">
        <f>W29+W31+W33</f>
        <v>6899000</v>
      </c>
      <c r="X36" s="99">
        <f>X29+X31+X33</f>
        <v>8602064</v>
      </c>
    </row>
    <row r="37" spans="1:24" ht="15">
      <c r="A37" s="139" t="s">
        <v>107</v>
      </c>
      <c r="B37" s="140"/>
      <c r="C37" s="78" t="s">
        <v>108</v>
      </c>
      <c r="D37" s="77" t="s">
        <v>109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77" t="s">
        <v>109</v>
      </c>
      <c r="W37" s="97">
        <v>766000</v>
      </c>
      <c r="X37" s="98">
        <v>632998</v>
      </c>
    </row>
    <row r="38" spans="1:24" ht="15">
      <c r="A38" s="81"/>
      <c r="B38" s="82"/>
      <c r="C38" s="83" t="s">
        <v>110</v>
      </c>
      <c r="D38" s="84" t="s">
        <v>111</v>
      </c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84" t="s">
        <v>111</v>
      </c>
      <c r="W38" s="101"/>
      <c r="X38" s="98"/>
    </row>
    <row r="39" spans="1:24" ht="15">
      <c r="A39" s="81"/>
      <c r="B39" s="82"/>
      <c r="C39" s="83" t="s">
        <v>112</v>
      </c>
      <c r="D39" s="84" t="s">
        <v>113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84" t="s">
        <v>113</v>
      </c>
      <c r="W39" s="101">
        <v>597000</v>
      </c>
      <c r="X39" s="98"/>
    </row>
    <row r="40" spans="1:24" ht="15">
      <c r="A40" s="81"/>
      <c r="B40" s="82"/>
      <c r="C40" s="83" t="s">
        <v>114</v>
      </c>
      <c r="D40" s="84" t="s">
        <v>115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84" t="s">
        <v>115</v>
      </c>
      <c r="W40" s="101">
        <v>169000</v>
      </c>
      <c r="X40" s="98">
        <v>0</v>
      </c>
    </row>
    <row r="41" spans="1:24" ht="15">
      <c r="A41" s="141" t="s">
        <v>116</v>
      </c>
      <c r="B41" s="142"/>
      <c r="C41" s="85" t="s">
        <v>117</v>
      </c>
      <c r="D41" s="86" t="s">
        <v>118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86" t="s">
        <v>118</v>
      </c>
      <c r="W41" s="102">
        <f>W27+W36+W37</f>
        <v>8777000</v>
      </c>
      <c r="X41" s="102">
        <f>X27+X36+X37</f>
        <v>10829467</v>
      </c>
    </row>
    <row r="42" spans="1:24" ht="15">
      <c r="A42" s="139" t="s">
        <v>119</v>
      </c>
      <c r="B42" s="140"/>
      <c r="C42" s="87" t="s">
        <v>120</v>
      </c>
      <c r="D42" s="77" t="s">
        <v>121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77" t="s">
        <v>121</v>
      </c>
      <c r="W42" s="97"/>
      <c r="X42" s="98"/>
    </row>
    <row r="43" spans="1:24" ht="15">
      <c r="A43" s="139" t="s">
        <v>122</v>
      </c>
      <c r="B43" s="140"/>
      <c r="C43" s="87" t="s">
        <v>123</v>
      </c>
      <c r="D43" s="77" t="s">
        <v>124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77" t="s">
        <v>124</v>
      </c>
      <c r="W43" s="97">
        <v>98000</v>
      </c>
      <c r="X43" s="98">
        <v>98000</v>
      </c>
    </row>
    <row r="44" spans="1:24" ht="15">
      <c r="A44" s="139" t="s">
        <v>125</v>
      </c>
      <c r="B44" s="140"/>
      <c r="C44" s="87" t="s">
        <v>126</v>
      </c>
      <c r="D44" s="77" t="s">
        <v>127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77" t="s">
        <v>127</v>
      </c>
      <c r="W44" s="97">
        <v>0</v>
      </c>
      <c r="X44" s="98"/>
    </row>
    <row r="45" spans="1:24" ht="15">
      <c r="A45" s="81"/>
      <c r="B45" s="82"/>
      <c r="C45" s="88" t="s">
        <v>128</v>
      </c>
      <c r="D45" s="84" t="s">
        <v>129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84" t="s">
        <v>129</v>
      </c>
      <c r="W45" s="101">
        <v>0</v>
      </c>
      <c r="X45" s="98"/>
    </row>
    <row r="46" spans="1:24" ht="18.75" customHeight="1">
      <c r="A46" s="81"/>
      <c r="B46" s="82"/>
      <c r="C46" s="88" t="s">
        <v>130</v>
      </c>
      <c r="D46" s="84" t="s">
        <v>131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84" t="s">
        <v>131</v>
      </c>
      <c r="W46" s="101">
        <v>0</v>
      </c>
      <c r="X46" s="98"/>
    </row>
    <row r="47" spans="1:24" ht="15">
      <c r="A47" s="139" t="s">
        <v>132</v>
      </c>
      <c r="B47" s="140"/>
      <c r="C47" s="87" t="s">
        <v>133</v>
      </c>
      <c r="D47" s="77" t="s">
        <v>134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77" t="s">
        <v>134</v>
      </c>
      <c r="W47" s="97">
        <v>719000</v>
      </c>
      <c r="X47" s="98">
        <v>1211393</v>
      </c>
    </row>
    <row r="48" spans="1:24" ht="15">
      <c r="A48" s="81"/>
      <c r="B48" s="82"/>
      <c r="C48" s="88" t="s">
        <v>135</v>
      </c>
      <c r="D48" s="84" t="s">
        <v>136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84" t="s">
        <v>136</v>
      </c>
      <c r="W48" s="101">
        <v>363000</v>
      </c>
      <c r="X48" s="98"/>
    </row>
    <row r="49" spans="1:24" ht="18.75" customHeight="1">
      <c r="A49" s="81"/>
      <c r="B49" s="82"/>
      <c r="C49" s="88" t="s">
        <v>137</v>
      </c>
      <c r="D49" s="84" t="s">
        <v>138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84" t="s">
        <v>138</v>
      </c>
      <c r="W49" s="101">
        <v>356000</v>
      </c>
      <c r="X49" s="98"/>
    </row>
    <row r="50" spans="1:24" ht="15">
      <c r="A50" s="139" t="s">
        <v>139</v>
      </c>
      <c r="B50" s="140"/>
      <c r="C50" s="87" t="s">
        <v>140</v>
      </c>
      <c r="D50" s="77" t="s">
        <v>141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77" t="s">
        <v>141</v>
      </c>
      <c r="W50" s="97"/>
      <c r="X50" s="98">
        <v>826135</v>
      </c>
    </row>
    <row r="51" spans="1:24" ht="17.25" customHeight="1">
      <c r="A51" s="81"/>
      <c r="B51" s="82"/>
      <c r="C51" s="88" t="s">
        <v>142</v>
      </c>
      <c r="D51" s="84" t="s">
        <v>143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84" t="s">
        <v>143</v>
      </c>
      <c r="W51" s="101">
        <v>0</v>
      </c>
      <c r="X51" s="98"/>
    </row>
    <row r="52" spans="1:24" ht="16.5" customHeight="1">
      <c r="A52" s="81"/>
      <c r="B52" s="82"/>
      <c r="C52" s="88" t="s">
        <v>144</v>
      </c>
      <c r="D52" s="84" t="s">
        <v>145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84" t="s">
        <v>145</v>
      </c>
      <c r="W52" s="101"/>
      <c r="X52" s="98"/>
    </row>
    <row r="53" spans="1:24" ht="15">
      <c r="A53" s="139" t="s">
        <v>146</v>
      </c>
      <c r="B53" s="140"/>
      <c r="C53" s="87" t="s">
        <v>147</v>
      </c>
      <c r="D53" s="77" t="s">
        <v>148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77" t="s">
        <v>148</v>
      </c>
      <c r="W53" s="97"/>
      <c r="X53" s="97"/>
    </row>
    <row r="54" spans="1:24" ht="15">
      <c r="A54" s="139" t="s">
        <v>149</v>
      </c>
      <c r="B54" s="140"/>
      <c r="C54" s="87" t="s">
        <v>150</v>
      </c>
      <c r="D54" s="77" t="s">
        <v>151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77" t="s">
        <v>151</v>
      </c>
      <c r="W54" s="97"/>
      <c r="X54" s="98"/>
    </row>
    <row r="55" spans="1:24" ht="15">
      <c r="A55" s="139" t="s">
        <v>152</v>
      </c>
      <c r="B55" s="140"/>
      <c r="C55" s="87" t="s">
        <v>153</v>
      </c>
      <c r="D55" s="77" t="s">
        <v>154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77" t="s">
        <v>154</v>
      </c>
      <c r="W55" s="97">
        <f>SUM(W56:W57)</f>
        <v>0</v>
      </c>
      <c r="X55" s="98">
        <v>24834</v>
      </c>
    </row>
    <row r="56" spans="1:24" ht="15">
      <c r="A56" s="81"/>
      <c r="B56" s="82"/>
      <c r="C56" s="88" t="s">
        <v>155</v>
      </c>
      <c r="D56" s="84" t="s">
        <v>156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84" t="s">
        <v>156</v>
      </c>
      <c r="W56" s="101"/>
      <c r="X56" s="98"/>
    </row>
    <row r="57" spans="1:24" ht="15">
      <c r="A57" s="81"/>
      <c r="B57" s="82"/>
      <c r="C57" s="88" t="s">
        <v>157</v>
      </c>
      <c r="D57" s="84" t="s">
        <v>158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84" t="s">
        <v>158</v>
      </c>
      <c r="W57" s="101"/>
      <c r="X57" s="98"/>
    </row>
    <row r="58" spans="1:24" ht="15">
      <c r="A58" s="139" t="s">
        <v>159</v>
      </c>
      <c r="B58" s="140"/>
      <c r="C58" s="87" t="s">
        <v>160</v>
      </c>
      <c r="D58" s="77" t="s">
        <v>161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77" t="s">
        <v>161</v>
      </c>
      <c r="W58" s="97"/>
      <c r="X58" s="98"/>
    </row>
    <row r="59" spans="1:24" ht="15">
      <c r="A59" s="139" t="s">
        <v>162</v>
      </c>
      <c r="B59" s="140"/>
      <c r="C59" s="87" t="s">
        <v>163</v>
      </c>
      <c r="D59" s="77" t="s">
        <v>164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77" t="s">
        <v>164</v>
      </c>
      <c r="W59" s="97">
        <f>SUM(W60)</f>
        <v>0</v>
      </c>
      <c r="X59" s="98"/>
    </row>
    <row r="60" spans="1:24" ht="15">
      <c r="A60" s="81"/>
      <c r="B60" s="82"/>
      <c r="C60" s="88" t="s">
        <v>165</v>
      </c>
      <c r="D60" s="84" t="s">
        <v>166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84" t="s">
        <v>166</v>
      </c>
      <c r="W60" s="101"/>
      <c r="X60" s="98"/>
    </row>
    <row r="61" spans="1:24" ht="15">
      <c r="A61" s="141" t="s">
        <v>167</v>
      </c>
      <c r="B61" s="142"/>
      <c r="C61" s="89" t="s">
        <v>168</v>
      </c>
      <c r="D61" s="86" t="s">
        <v>169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86" t="s">
        <v>169</v>
      </c>
      <c r="W61" s="102">
        <f>W42+W43+W44+W47+W50+W53+W54+W55+W58+W59</f>
        <v>817000</v>
      </c>
      <c r="X61" s="102">
        <f>X42+X43+X44+X47+X50+X53+X54+X55+X58+X59</f>
        <v>2160362</v>
      </c>
    </row>
    <row r="62" spans="1:24" ht="15">
      <c r="A62" s="139">
        <v>45</v>
      </c>
      <c r="B62" s="139"/>
      <c r="C62" s="87" t="s">
        <v>170</v>
      </c>
      <c r="D62" s="77" t="s">
        <v>171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77" t="s">
        <v>171</v>
      </c>
      <c r="W62" s="97"/>
      <c r="X62" s="98"/>
    </row>
    <row r="63" spans="1:24" ht="15">
      <c r="A63" s="139">
        <v>46</v>
      </c>
      <c r="B63" s="139"/>
      <c r="C63" s="87" t="s">
        <v>172</v>
      </c>
      <c r="D63" s="77" t="s">
        <v>173</v>
      </c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77" t="s">
        <v>173</v>
      </c>
      <c r="W63" s="97">
        <v>0</v>
      </c>
      <c r="X63" s="98"/>
    </row>
    <row r="64" spans="1:24" ht="15">
      <c r="A64" s="81"/>
      <c r="B64" s="81"/>
      <c r="C64" s="88" t="s">
        <v>174</v>
      </c>
      <c r="D64" s="84" t="s">
        <v>175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84" t="s">
        <v>175</v>
      </c>
      <c r="W64" s="101"/>
      <c r="X64" s="98"/>
    </row>
    <row r="65" spans="1:24" ht="15">
      <c r="A65" s="81"/>
      <c r="B65" s="81"/>
      <c r="C65" s="88" t="s">
        <v>176</v>
      </c>
      <c r="D65" s="84" t="s">
        <v>177</v>
      </c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84" t="s">
        <v>177</v>
      </c>
      <c r="W65" s="101"/>
      <c r="X65" s="98"/>
    </row>
    <row r="66" spans="1:24" ht="15">
      <c r="A66" s="81"/>
      <c r="B66" s="81"/>
      <c r="C66" s="88" t="s">
        <v>178</v>
      </c>
      <c r="D66" s="84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84" t="s">
        <v>179</v>
      </c>
      <c r="W66" s="101"/>
      <c r="X66" s="98"/>
    </row>
    <row r="67" spans="1:24" ht="15">
      <c r="A67" s="81"/>
      <c r="B67" s="81"/>
      <c r="C67" s="88" t="s">
        <v>180</v>
      </c>
      <c r="D67" s="84" t="s">
        <v>181</v>
      </c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84" t="s">
        <v>181</v>
      </c>
      <c r="W67" s="101">
        <v>0</v>
      </c>
      <c r="X67" s="98"/>
    </row>
    <row r="68" spans="1:24" ht="15">
      <c r="A68" s="81"/>
      <c r="B68" s="81"/>
      <c r="C68" s="88" t="s">
        <v>182</v>
      </c>
      <c r="D68" s="84" t="s">
        <v>183</v>
      </c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84" t="s">
        <v>183</v>
      </c>
      <c r="W68" s="101"/>
      <c r="X68" s="98"/>
    </row>
    <row r="69" spans="1:24" ht="15">
      <c r="A69" s="139">
        <v>47</v>
      </c>
      <c r="B69" s="139"/>
      <c r="C69" s="87" t="s">
        <v>184</v>
      </c>
      <c r="D69" s="77" t="s">
        <v>185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77" t="s">
        <v>185</v>
      </c>
      <c r="W69" s="97"/>
      <c r="X69" s="98"/>
    </row>
    <row r="70" spans="1:24" ht="15">
      <c r="A70" s="139">
        <v>48</v>
      </c>
      <c r="B70" s="139"/>
      <c r="C70" s="87" t="s">
        <v>186</v>
      </c>
      <c r="D70" s="77" t="s">
        <v>187</v>
      </c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77" t="s">
        <v>187</v>
      </c>
      <c r="W70" s="97"/>
      <c r="X70" s="98"/>
    </row>
    <row r="71" spans="1:24" ht="15">
      <c r="A71" s="139">
        <v>49</v>
      </c>
      <c r="B71" s="139"/>
      <c r="C71" s="87" t="s">
        <v>188</v>
      </c>
      <c r="D71" s="77" t="s">
        <v>189</v>
      </c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77" t="s">
        <v>189</v>
      </c>
      <c r="W71" s="97"/>
      <c r="X71" s="98"/>
    </row>
    <row r="72" spans="1:24" ht="15">
      <c r="A72" s="141">
        <v>50</v>
      </c>
      <c r="B72" s="141"/>
      <c r="C72" s="85" t="s">
        <v>190</v>
      </c>
      <c r="D72" s="86" t="s">
        <v>191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86" t="s">
        <v>191</v>
      </c>
      <c r="W72" s="102">
        <f>W62+W63+W69+W70+W71</f>
        <v>0</v>
      </c>
      <c r="X72" s="102">
        <f>X62+X63+X69+X70+X71</f>
        <v>0</v>
      </c>
    </row>
    <row r="73" spans="1:24" ht="15">
      <c r="A73" s="139">
        <v>53</v>
      </c>
      <c r="B73" s="139"/>
      <c r="C73" s="87" t="s">
        <v>192</v>
      </c>
      <c r="D73" s="77" t="s">
        <v>193</v>
      </c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77" t="s">
        <v>193</v>
      </c>
      <c r="W73" s="97"/>
      <c r="X73" s="98">
        <v>681547</v>
      </c>
    </row>
    <row r="74" spans="1:24" ht="15">
      <c r="A74" s="143">
        <v>54</v>
      </c>
      <c r="B74" s="143"/>
      <c r="C74" s="79" t="s">
        <v>194</v>
      </c>
      <c r="D74" s="80" t="s">
        <v>195</v>
      </c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80" t="s">
        <v>195</v>
      </c>
      <c r="W74" s="97">
        <f>SUM(W73)</f>
        <v>0</v>
      </c>
      <c r="X74" s="97">
        <f>SUM(X73)</f>
        <v>681547</v>
      </c>
    </row>
    <row r="75" spans="1:24" ht="15">
      <c r="A75" s="139">
        <v>57</v>
      </c>
      <c r="B75" s="139"/>
      <c r="C75" s="87" t="s">
        <v>196</v>
      </c>
      <c r="D75" s="77" t="s">
        <v>197</v>
      </c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77" t="s">
        <v>197</v>
      </c>
      <c r="W75" s="97"/>
      <c r="X75" s="98"/>
    </row>
    <row r="76" spans="1:24" ht="15">
      <c r="A76" s="141">
        <v>58</v>
      </c>
      <c r="B76" s="141"/>
      <c r="C76" s="85" t="s">
        <v>198</v>
      </c>
      <c r="D76" s="86" t="s">
        <v>199</v>
      </c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86" t="s">
        <v>199</v>
      </c>
      <c r="W76" s="102">
        <f>SUM(W75)</f>
        <v>0</v>
      </c>
      <c r="X76" s="102">
        <f>SUM(X75)</f>
        <v>0</v>
      </c>
    </row>
    <row r="77" spans="1:24" ht="26.25" customHeight="1">
      <c r="A77" s="146">
        <v>59</v>
      </c>
      <c r="B77" s="146"/>
      <c r="C77" s="47" t="s">
        <v>200</v>
      </c>
      <c r="D77" s="48" t="s">
        <v>201</v>
      </c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8" t="s">
        <v>201</v>
      </c>
      <c r="W77" s="103">
        <f>W23+W26+W41+W61+W72+W74+W76</f>
        <v>54481154</v>
      </c>
      <c r="X77" s="103">
        <f>X23+X26+X41+X61+X72+X74+X76</f>
        <v>54756316</v>
      </c>
    </row>
    <row r="78" spans="1:24" ht="19.5" customHeight="1">
      <c r="A78" s="147">
        <v>10</v>
      </c>
      <c r="B78" s="147"/>
      <c r="C78" s="52" t="s">
        <v>202</v>
      </c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2" t="s">
        <v>203</v>
      </c>
      <c r="W78" s="97">
        <v>0</v>
      </c>
      <c r="X78" s="97">
        <v>26188000</v>
      </c>
    </row>
    <row r="79" spans="1:24" ht="24.75" customHeight="1">
      <c r="A79" s="148">
        <v>25</v>
      </c>
      <c r="B79" s="148"/>
      <c r="C79" s="11" t="s">
        <v>204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 t="s">
        <v>205</v>
      </c>
      <c r="W79" s="103">
        <f>SUM(W78)</f>
        <v>0</v>
      </c>
      <c r="X79" s="103">
        <f>SUM(X78)</f>
        <v>26188000</v>
      </c>
    </row>
    <row r="80" spans="1:24" ht="33.75" customHeight="1">
      <c r="A80" s="145" t="s">
        <v>206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04">
        <f>W77+W79</f>
        <v>54481154</v>
      </c>
      <c r="X80" s="104">
        <f>X77+X79</f>
        <v>80944316</v>
      </c>
    </row>
  </sheetData>
  <mergeCells count="53">
    <mergeCell ref="A3:X3"/>
    <mergeCell ref="A4:X4"/>
    <mergeCell ref="A1:X1"/>
    <mergeCell ref="A74:B74"/>
    <mergeCell ref="A75:B75"/>
    <mergeCell ref="A73:B73"/>
    <mergeCell ref="A71:B71"/>
    <mergeCell ref="A53:B53"/>
    <mergeCell ref="A54:B54"/>
    <mergeCell ref="A55:B55"/>
    <mergeCell ref="A69:B69"/>
    <mergeCell ref="A63:B63"/>
    <mergeCell ref="A58:B58"/>
    <mergeCell ref="A59:B59"/>
    <mergeCell ref="A61:B61"/>
    <mergeCell ref="A43:B43"/>
    <mergeCell ref="A80:V80"/>
    <mergeCell ref="A76:B76"/>
    <mergeCell ref="A77:B77"/>
    <mergeCell ref="A78:B78"/>
    <mergeCell ref="A79:B79"/>
    <mergeCell ref="A44:B44"/>
    <mergeCell ref="A50:B50"/>
    <mergeCell ref="A47:B47"/>
    <mergeCell ref="A70:B70"/>
    <mergeCell ref="A72:B72"/>
    <mergeCell ref="A62:B62"/>
    <mergeCell ref="A31:B31"/>
    <mergeCell ref="A33:B33"/>
    <mergeCell ref="A41:B41"/>
    <mergeCell ref="A42:B42"/>
    <mergeCell ref="A36:B36"/>
    <mergeCell ref="A37:B37"/>
    <mergeCell ref="A29:B29"/>
    <mergeCell ref="A26:B26"/>
    <mergeCell ref="A27:B27"/>
    <mergeCell ref="A25:B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24:B24"/>
    <mergeCell ref="X6:X7"/>
    <mergeCell ref="A6:B7"/>
    <mergeCell ref="C6:U7"/>
    <mergeCell ref="V6:V7"/>
    <mergeCell ref="W6:W7"/>
  </mergeCells>
  <phoneticPr fontId="0" type="noConversion"/>
  <printOptions horizontalCentered="1"/>
  <pageMargins left="0.43307086614173229" right="0.47244094488188981" top="0.98425196850393704" bottom="0.98425196850393704" header="0.51181102362204722" footer="0.51181102362204722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0"/>
  <sheetViews>
    <sheetView view="pageBreakPreview" zoomScale="60" zoomScaleNormal="60" workbookViewId="0">
      <selection sqref="A1:D1"/>
    </sheetView>
  </sheetViews>
  <sheetFormatPr defaultRowHeight="12.75"/>
  <cols>
    <col min="1" max="1" width="71.28515625" customWidth="1"/>
    <col min="2" max="2" width="23.140625" customWidth="1"/>
    <col min="3" max="3" width="19.42578125" customWidth="1"/>
    <col min="4" max="4" width="18.7109375" customWidth="1"/>
    <col min="5" max="5" width="11.140625" bestFit="1" customWidth="1"/>
  </cols>
  <sheetData>
    <row r="1" spans="1:4" ht="20.25">
      <c r="A1" s="152" t="s">
        <v>304</v>
      </c>
      <c r="B1" s="152"/>
      <c r="C1" s="152"/>
      <c r="D1" s="152"/>
    </row>
    <row r="2" spans="1:4" ht="20.25">
      <c r="A2" s="96"/>
      <c r="B2" s="96"/>
      <c r="C2" s="96"/>
      <c r="D2" s="96"/>
    </row>
    <row r="3" spans="1:4" ht="20.25">
      <c r="A3" s="153" t="s">
        <v>302</v>
      </c>
      <c r="B3" s="153"/>
      <c r="C3" s="153"/>
      <c r="D3" s="153"/>
    </row>
    <row r="4" spans="1:4" ht="20.25">
      <c r="A4" s="153" t="s">
        <v>15</v>
      </c>
      <c r="B4" s="153"/>
      <c r="C4" s="153"/>
      <c r="D4" s="153"/>
    </row>
    <row r="5" spans="1:4" ht="15.75">
      <c r="A5" s="4"/>
      <c r="B5" s="5"/>
      <c r="C5" s="5"/>
    </row>
    <row r="6" spans="1:4" ht="32.450000000000003" customHeight="1">
      <c r="A6" s="73" t="s">
        <v>0</v>
      </c>
      <c r="B6" s="73" t="s">
        <v>1</v>
      </c>
      <c r="C6" s="73" t="s">
        <v>3</v>
      </c>
      <c r="D6" s="74" t="s">
        <v>299</v>
      </c>
    </row>
    <row r="7" spans="1:4" ht="15.75">
      <c r="A7" s="67" t="s">
        <v>13</v>
      </c>
      <c r="B7" s="72"/>
      <c r="C7" s="105">
        <f>C8+C9+C14+C15</f>
        <v>9565795</v>
      </c>
      <c r="D7" s="105">
        <f>D8+D9+D14+D15</f>
        <v>9785071</v>
      </c>
    </row>
    <row r="8" spans="1:4" ht="15.75">
      <c r="A8" s="56" t="s">
        <v>4</v>
      </c>
      <c r="B8" s="57"/>
      <c r="C8" s="106"/>
      <c r="D8" s="106"/>
    </row>
    <row r="9" spans="1:4" ht="15.75">
      <c r="A9" s="56" t="s">
        <v>5</v>
      </c>
      <c r="B9" s="57"/>
      <c r="C9" s="106">
        <f>SUM(C10:C13)</f>
        <v>4707580</v>
      </c>
      <c r="D9" s="106">
        <f>SUM(D10:D13)</f>
        <v>4707580</v>
      </c>
    </row>
    <row r="10" spans="1:4" ht="15.75">
      <c r="A10" s="56" t="s">
        <v>6</v>
      </c>
      <c r="B10" s="57"/>
      <c r="C10" s="107">
        <v>1697030</v>
      </c>
      <c r="D10" s="107">
        <v>1697030</v>
      </c>
    </row>
    <row r="11" spans="1:4" ht="15.75">
      <c r="A11" s="56" t="s">
        <v>7</v>
      </c>
      <c r="B11" s="57"/>
      <c r="C11" s="107">
        <v>1728000</v>
      </c>
      <c r="D11" s="107">
        <v>1728000</v>
      </c>
    </row>
    <row r="12" spans="1:4" ht="15.75">
      <c r="A12" s="56" t="s">
        <v>8</v>
      </c>
      <c r="B12" s="57"/>
      <c r="C12" s="107">
        <v>0</v>
      </c>
      <c r="D12" s="107">
        <v>0</v>
      </c>
    </row>
    <row r="13" spans="1:4" ht="15.75">
      <c r="A13" s="56" t="s">
        <v>9</v>
      </c>
      <c r="B13" s="57"/>
      <c r="C13" s="107">
        <v>1282550</v>
      </c>
      <c r="D13" s="107">
        <v>1282550</v>
      </c>
    </row>
    <row r="14" spans="1:4" ht="15.75">
      <c r="A14" s="56" t="s">
        <v>21</v>
      </c>
      <c r="B14" s="75" t="s">
        <v>272</v>
      </c>
      <c r="C14" s="106">
        <v>4858215</v>
      </c>
      <c r="D14" s="106">
        <v>5077491</v>
      </c>
    </row>
    <row r="15" spans="1:4" ht="15.75">
      <c r="A15" s="56" t="s">
        <v>22</v>
      </c>
      <c r="B15" s="57"/>
      <c r="C15" s="106"/>
      <c r="D15" s="106"/>
    </row>
    <row r="16" spans="1:4" ht="31.5">
      <c r="A16" s="69" t="s">
        <v>16</v>
      </c>
      <c r="B16" s="71"/>
      <c r="C16" s="105">
        <f>SUM(C17:C20)</f>
        <v>0</v>
      </c>
      <c r="D16" s="105">
        <f>SUM(D17:D20)</f>
        <v>0</v>
      </c>
    </row>
    <row r="17" spans="1:5" ht="15.75">
      <c r="A17" s="56" t="s">
        <v>17</v>
      </c>
      <c r="B17" s="58"/>
      <c r="C17" s="106"/>
      <c r="D17" s="106"/>
    </row>
    <row r="18" spans="1:5" ht="15.75">
      <c r="A18" s="56" t="s">
        <v>18</v>
      </c>
      <c r="B18" s="58"/>
      <c r="C18" s="106"/>
      <c r="D18" s="106"/>
    </row>
    <row r="19" spans="1:5" ht="15.75">
      <c r="A19" s="56" t="s">
        <v>19</v>
      </c>
      <c r="B19" s="58"/>
      <c r="C19" s="106"/>
      <c r="D19" s="106"/>
    </row>
    <row r="20" spans="1:5" ht="15.75">
      <c r="A20" s="56" t="s">
        <v>20</v>
      </c>
      <c r="B20" s="58"/>
      <c r="C20" s="106"/>
      <c r="D20" s="106"/>
    </row>
    <row r="21" spans="1:5" ht="31.5">
      <c r="A21" s="69" t="s">
        <v>10</v>
      </c>
      <c r="B21" s="70"/>
      <c r="C21" s="105">
        <f>C22+C24</f>
        <v>7029359</v>
      </c>
      <c r="D21" s="105">
        <f>D22+D24</f>
        <v>7029359</v>
      </c>
    </row>
    <row r="22" spans="1:5" ht="15.75">
      <c r="A22" s="56" t="s">
        <v>23</v>
      </c>
      <c r="B22" s="59"/>
      <c r="C22" s="106">
        <v>4529359</v>
      </c>
      <c r="D22" s="106">
        <v>4529359</v>
      </c>
    </row>
    <row r="23" spans="1:5" ht="15.75">
      <c r="A23" s="60" t="s">
        <v>25</v>
      </c>
      <c r="B23" s="61"/>
      <c r="C23" s="108"/>
      <c r="D23" s="108"/>
    </row>
    <row r="24" spans="1:5" s="8" customFormat="1" ht="15.75">
      <c r="A24" s="62" t="s">
        <v>282</v>
      </c>
      <c r="B24" s="63"/>
      <c r="C24" s="107">
        <v>2500000</v>
      </c>
      <c r="D24" s="107">
        <v>2500000</v>
      </c>
    </row>
    <row r="25" spans="1:5" ht="15.75">
      <c r="A25" s="56" t="s">
        <v>24</v>
      </c>
      <c r="B25" s="57"/>
      <c r="C25" s="106"/>
      <c r="D25" s="106"/>
    </row>
    <row r="26" spans="1:5" ht="15.75">
      <c r="A26" s="62" t="s">
        <v>12</v>
      </c>
      <c r="B26" s="64"/>
      <c r="C26" s="107"/>
      <c r="D26" s="107"/>
    </row>
    <row r="27" spans="1:5" ht="15.75">
      <c r="A27" s="62" t="s">
        <v>11</v>
      </c>
      <c r="B27" s="64"/>
      <c r="C27" s="107"/>
      <c r="D27" s="107"/>
    </row>
    <row r="28" spans="1:5" ht="15.75">
      <c r="A28" s="65" t="s">
        <v>14</v>
      </c>
      <c r="B28" s="57"/>
      <c r="C28" s="109">
        <f>SUM(C29)</f>
        <v>1200000</v>
      </c>
      <c r="D28" s="109">
        <f>SUM(D29)</f>
        <v>1200000</v>
      </c>
    </row>
    <row r="29" spans="1:5" ht="15.75">
      <c r="A29" s="56" t="s">
        <v>26</v>
      </c>
      <c r="B29" s="66"/>
      <c r="C29" s="106">
        <v>1200000</v>
      </c>
      <c r="D29" s="106">
        <v>1200000</v>
      </c>
    </row>
    <row r="30" spans="1:5" ht="15.75">
      <c r="A30" s="65" t="s">
        <v>294</v>
      </c>
      <c r="B30" s="66"/>
      <c r="C30" s="109">
        <v>0</v>
      </c>
      <c r="D30" s="109">
        <v>5325238</v>
      </c>
      <c r="E30" s="7"/>
    </row>
    <row r="31" spans="1:5" ht="15.75">
      <c r="A31" s="65" t="s">
        <v>295</v>
      </c>
      <c r="B31" s="66"/>
      <c r="C31" s="109">
        <v>0</v>
      </c>
      <c r="D31" s="109">
        <v>4746400</v>
      </c>
      <c r="E31" s="7"/>
    </row>
    <row r="32" spans="1:5" ht="15.75">
      <c r="A32" s="65" t="s">
        <v>296</v>
      </c>
      <c r="B32" s="66"/>
      <c r="C32" s="109">
        <v>0</v>
      </c>
      <c r="D32" s="109">
        <v>578838</v>
      </c>
      <c r="E32" s="7"/>
    </row>
    <row r="33" spans="1:5" ht="15.75">
      <c r="A33" s="67" t="s">
        <v>2</v>
      </c>
      <c r="B33" s="68"/>
      <c r="C33" s="105">
        <f>C7+C21+C28+C30+C16</f>
        <v>17795154</v>
      </c>
      <c r="D33" s="105">
        <f>D7+D21+D28+D30+D16</f>
        <v>23339668</v>
      </c>
    </row>
    <row r="34" spans="1:5">
      <c r="A34" s="1"/>
      <c r="B34" s="2"/>
      <c r="C34" s="3"/>
      <c r="E34" s="7"/>
    </row>
    <row r="35" spans="1:5" ht="48.75" customHeight="1">
      <c r="A35" s="1"/>
      <c r="B35" s="151"/>
      <c r="C35" s="151"/>
    </row>
    <row r="36" spans="1:5">
      <c r="A36" s="1"/>
      <c r="B36" s="2"/>
      <c r="C36" s="3"/>
    </row>
    <row r="37" spans="1:5">
      <c r="A37" s="1"/>
      <c r="B37" s="2"/>
      <c r="C37" s="3"/>
    </row>
    <row r="38" spans="1:5">
      <c r="A38" s="1"/>
      <c r="B38" s="2"/>
      <c r="C38" s="3"/>
    </row>
    <row r="39" spans="1:5">
      <c r="A39" s="1"/>
      <c r="B39" s="2"/>
      <c r="C39" s="3"/>
    </row>
    <row r="40" spans="1:5">
      <c r="A40" s="1"/>
      <c r="B40" s="1"/>
      <c r="C40" s="1"/>
    </row>
    <row r="41" spans="1:5">
      <c r="A41" s="6"/>
      <c r="B41" s="1"/>
      <c r="C41" s="1"/>
    </row>
    <row r="42" spans="1:5">
      <c r="A42" s="1"/>
      <c r="B42" s="1"/>
      <c r="C42" s="1"/>
    </row>
    <row r="43" spans="1:5">
      <c r="A43" s="1"/>
      <c r="B43" s="1"/>
      <c r="C43" s="1"/>
    </row>
    <row r="44" spans="1:5">
      <c r="A44" s="1"/>
      <c r="B44" s="1"/>
      <c r="C44" s="1"/>
    </row>
    <row r="45" spans="1:5">
      <c r="A45" s="1"/>
      <c r="B45" s="1"/>
      <c r="C45" s="1"/>
    </row>
    <row r="46" spans="1:5">
      <c r="A46" s="1"/>
      <c r="B46" s="1"/>
      <c r="C46" s="1"/>
    </row>
    <row r="47" spans="1:5">
      <c r="A47" s="1"/>
      <c r="B47" s="1"/>
      <c r="C47" s="1"/>
    </row>
    <row r="48" spans="1:5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</sheetData>
  <mergeCells count="4">
    <mergeCell ref="B35:C35"/>
    <mergeCell ref="A1:D1"/>
    <mergeCell ref="A3:D3"/>
    <mergeCell ref="A4:D4"/>
  </mergeCells>
  <phoneticPr fontId="0" type="noConversion"/>
  <printOptions horizontalCentered="1"/>
  <pageMargins left="0.19685039370078741" right="0.19685039370078741" top="0.19685039370078741" bottom="0.19685039370078741" header="0.19685039370078741" footer="0.1181102362204724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61"/>
  <sheetViews>
    <sheetView tabSelected="1" view="pageBreakPreview" zoomScale="60" zoomScaleNormal="60" workbookViewId="0">
      <selection sqref="A1:R1"/>
    </sheetView>
  </sheetViews>
  <sheetFormatPr defaultRowHeight="12.75"/>
  <cols>
    <col min="1" max="1" width="32.7109375" customWidth="1"/>
    <col min="2" max="4" width="21.140625" bestFit="1" customWidth="1"/>
    <col min="5" max="5" width="19.85546875" bestFit="1" customWidth="1"/>
    <col min="6" max="6" width="20.140625" bestFit="1" customWidth="1"/>
    <col min="7" max="7" width="18" customWidth="1"/>
    <col min="8" max="8" width="17" customWidth="1"/>
    <col min="9" max="9" width="16.85546875" customWidth="1"/>
    <col min="10" max="10" width="21.140625" bestFit="1" customWidth="1"/>
    <col min="11" max="11" width="18.85546875" customWidth="1"/>
    <col min="12" max="12" width="18.140625" customWidth="1"/>
    <col min="13" max="13" width="16.7109375" customWidth="1"/>
    <col min="14" max="14" width="18.42578125" customWidth="1"/>
    <col min="15" max="16" width="19.85546875" bestFit="1" customWidth="1"/>
    <col min="17" max="17" width="20.42578125" style="10" bestFit="1" customWidth="1"/>
    <col min="18" max="18" width="16.7109375" style="10" customWidth="1"/>
    <col min="19" max="19" width="10.5703125" customWidth="1"/>
    <col min="20" max="20" width="11.42578125" customWidth="1"/>
    <col min="22" max="22" width="10.28515625" customWidth="1"/>
    <col min="24" max="24" width="8.7109375" customWidth="1"/>
    <col min="25" max="25" width="7" customWidth="1"/>
    <col min="34" max="34" width="11.85546875" customWidth="1"/>
    <col min="35" max="35" width="10" customWidth="1"/>
    <col min="36" max="36" width="8.28515625" customWidth="1"/>
    <col min="37" max="37" width="8.5703125" customWidth="1"/>
  </cols>
  <sheetData>
    <row r="1" spans="1:38" ht="22.9" customHeight="1">
      <c r="A1" s="158" t="s">
        <v>306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38" ht="31.15" customHeight="1">
      <c r="A2" s="159" t="s">
        <v>271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1:38" ht="9" hidden="1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3"/>
    </row>
    <row r="4" spans="1:38" ht="7.1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40"/>
      <c r="R4" s="40"/>
    </row>
    <row r="5" spans="1:38" ht="16.899999999999999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R5" s="12"/>
    </row>
    <row r="6" spans="1:38" ht="12.75" customHeight="1">
      <c r="A6" s="161" t="s">
        <v>207</v>
      </c>
      <c r="B6" s="155" t="s">
        <v>208</v>
      </c>
      <c r="C6" s="155" t="s">
        <v>276</v>
      </c>
      <c r="D6" s="155"/>
      <c r="E6" s="155" t="s">
        <v>209</v>
      </c>
      <c r="F6" s="155" t="s">
        <v>277</v>
      </c>
      <c r="G6" s="155"/>
      <c r="H6" s="155" t="s">
        <v>210</v>
      </c>
      <c r="I6" s="155" t="s">
        <v>278</v>
      </c>
      <c r="J6" s="155"/>
      <c r="K6" s="155" t="s">
        <v>211</v>
      </c>
      <c r="L6" s="155" t="s">
        <v>279</v>
      </c>
      <c r="M6" s="155"/>
      <c r="N6" s="166" t="s">
        <v>212</v>
      </c>
      <c r="O6" s="155" t="s">
        <v>280</v>
      </c>
      <c r="P6" s="155"/>
      <c r="Q6" s="154" t="s">
        <v>213</v>
      </c>
      <c r="R6" s="154" t="s">
        <v>281</v>
      </c>
    </row>
    <row r="7" spans="1:38" ht="13.5" customHeight="1">
      <c r="A7" s="162"/>
      <c r="B7" s="164"/>
      <c r="C7" s="156"/>
      <c r="D7" s="156"/>
      <c r="E7" s="164"/>
      <c r="F7" s="156"/>
      <c r="G7" s="156"/>
      <c r="H7" s="156"/>
      <c r="I7" s="156"/>
      <c r="J7" s="156"/>
      <c r="K7" s="156"/>
      <c r="L7" s="156"/>
      <c r="M7" s="156"/>
      <c r="N7" s="167"/>
      <c r="O7" s="156"/>
      <c r="P7" s="156"/>
      <c r="Q7" s="154"/>
      <c r="R7" s="154"/>
    </row>
    <row r="8" spans="1:38" ht="49.15" customHeight="1">
      <c r="A8" s="163"/>
      <c r="B8" s="165"/>
      <c r="C8" s="157"/>
      <c r="D8" s="157"/>
      <c r="E8" s="165"/>
      <c r="F8" s="157"/>
      <c r="G8" s="157"/>
      <c r="H8" s="157"/>
      <c r="I8" s="157"/>
      <c r="J8" s="157"/>
      <c r="K8" s="157"/>
      <c r="L8" s="157"/>
      <c r="M8" s="157"/>
      <c r="N8" s="168"/>
      <c r="O8" s="157"/>
      <c r="P8" s="157"/>
      <c r="Q8" s="154"/>
      <c r="R8" s="154"/>
    </row>
    <row r="9" spans="1:38" ht="33.75" customHeight="1">
      <c r="A9" s="44" t="s">
        <v>214</v>
      </c>
      <c r="B9" s="110">
        <f t="shared" ref="B9:O9" si="0">SUM(B10:B36)</f>
        <v>18907000</v>
      </c>
      <c r="C9" s="110">
        <f t="shared" si="0"/>
        <v>19220953</v>
      </c>
      <c r="D9" s="110"/>
      <c r="E9" s="110">
        <f t="shared" si="0"/>
        <v>3566000</v>
      </c>
      <c r="F9" s="110">
        <f t="shared" si="0"/>
        <v>3790093</v>
      </c>
      <c r="G9" s="110"/>
      <c r="H9" s="110">
        <f t="shared" si="0"/>
        <v>23452000</v>
      </c>
      <c r="I9" s="110">
        <f>SUM(I10:I36)</f>
        <v>44025699</v>
      </c>
      <c r="J9" s="110"/>
      <c r="K9" s="110">
        <f t="shared" si="0"/>
        <v>3669388</v>
      </c>
      <c r="L9" s="110">
        <f t="shared" si="0"/>
        <v>4093531</v>
      </c>
      <c r="M9" s="110"/>
      <c r="N9" s="111">
        <f t="shared" si="0"/>
        <v>3500000</v>
      </c>
      <c r="O9" s="111">
        <f t="shared" si="0"/>
        <v>9876230</v>
      </c>
      <c r="P9" s="111"/>
      <c r="Q9" s="112">
        <f t="shared" ref="Q9:Q36" si="1">B9+E9+H9+K9+N9</f>
        <v>53094388</v>
      </c>
      <c r="R9" s="112">
        <f t="shared" ref="R9:R36" si="2">C9+F9+I9+L9+O9</f>
        <v>81006506</v>
      </c>
      <c r="AL9" s="14"/>
    </row>
    <row r="10" spans="1:38" ht="40.15" customHeight="1">
      <c r="A10" s="45" t="s">
        <v>215</v>
      </c>
      <c r="B10" s="113">
        <v>4920000</v>
      </c>
      <c r="C10" s="114">
        <v>9305504</v>
      </c>
      <c r="D10" s="114"/>
      <c r="E10" s="113">
        <v>1328000</v>
      </c>
      <c r="F10" s="114">
        <v>1835189</v>
      </c>
      <c r="G10" s="114"/>
      <c r="H10" s="113">
        <v>14494000</v>
      </c>
      <c r="I10" s="114">
        <v>29174585</v>
      </c>
      <c r="J10" s="114"/>
      <c r="K10" s="113">
        <v>0</v>
      </c>
      <c r="L10" s="115">
        <v>648428</v>
      </c>
      <c r="M10" s="115"/>
      <c r="N10" s="116"/>
      <c r="O10" s="115">
        <v>677014</v>
      </c>
      <c r="P10" s="115"/>
      <c r="Q10" s="112">
        <f t="shared" si="1"/>
        <v>20742000</v>
      </c>
      <c r="R10" s="112">
        <f t="shared" si="2"/>
        <v>41640720</v>
      </c>
      <c r="AL10" s="7"/>
    </row>
    <row r="11" spans="1:38" ht="38.450000000000003" customHeight="1">
      <c r="A11" s="45" t="s">
        <v>216</v>
      </c>
      <c r="B11" s="113"/>
      <c r="C11" s="114"/>
      <c r="D11" s="114"/>
      <c r="E11" s="113"/>
      <c r="F11" s="113"/>
      <c r="G11" s="113"/>
      <c r="H11" s="113">
        <f>SUM(T11)</f>
        <v>0</v>
      </c>
      <c r="I11" s="114">
        <v>315000</v>
      </c>
      <c r="J11" s="114"/>
      <c r="K11" s="113">
        <v>0</v>
      </c>
      <c r="L11" s="115">
        <v>0</v>
      </c>
      <c r="M11" s="115"/>
      <c r="N11" s="116"/>
      <c r="O11" s="116">
        <v>8487410</v>
      </c>
      <c r="P11" s="116"/>
      <c r="Q11" s="112">
        <f t="shared" si="1"/>
        <v>0</v>
      </c>
      <c r="R11" s="112">
        <f t="shared" si="2"/>
        <v>8802410</v>
      </c>
    </row>
    <row r="12" spans="1:38" ht="51.6" customHeight="1">
      <c r="A12" s="45" t="s">
        <v>217</v>
      </c>
      <c r="B12" s="113">
        <v>0</v>
      </c>
      <c r="C12" s="114"/>
      <c r="D12" s="114"/>
      <c r="E12" s="113">
        <v>0</v>
      </c>
      <c r="F12" s="113"/>
      <c r="G12" s="113"/>
      <c r="H12" s="113">
        <f>SUM(T12)</f>
        <v>0</v>
      </c>
      <c r="I12" s="113">
        <v>1746000</v>
      </c>
      <c r="J12" s="114"/>
      <c r="K12" s="113">
        <v>0</v>
      </c>
      <c r="L12" s="116"/>
      <c r="M12" s="116"/>
      <c r="N12" s="116">
        <v>3500000</v>
      </c>
      <c r="O12" s="116"/>
      <c r="P12" s="116"/>
      <c r="Q12" s="112">
        <f t="shared" si="1"/>
        <v>3500000</v>
      </c>
      <c r="R12" s="112">
        <f t="shared" si="2"/>
        <v>1746000</v>
      </c>
    </row>
    <row r="13" spans="1:38" ht="32.450000000000003" customHeight="1">
      <c r="A13" s="45" t="s">
        <v>275</v>
      </c>
      <c r="B13" s="113"/>
      <c r="C13" s="114"/>
      <c r="D13" s="114"/>
      <c r="E13" s="113"/>
      <c r="F13" s="113"/>
      <c r="G13" s="113"/>
      <c r="H13" s="113">
        <v>500000</v>
      </c>
      <c r="I13" s="114">
        <v>500000</v>
      </c>
      <c r="J13" s="114"/>
      <c r="K13" s="113"/>
      <c r="L13" s="116"/>
      <c r="M13" s="116"/>
      <c r="N13" s="116"/>
      <c r="O13" s="116"/>
      <c r="P13" s="116"/>
      <c r="Q13" s="112">
        <f t="shared" si="1"/>
        <v>500000</v>
      </c>
      <c r="R13" s="112">
        <f t="shared" si="2"/>
        <v>500000</v>
      </c>
    </row>
    <row r="14" spans="1:38" ht="67.900000000000006" customHeight="1">
      <c r="A14" s="45" t="s">
        <v>274</v>
      </c>
      <c r="B14" s="113">
        <v>0</v>
      </c>
      <c r="C14" s="114"/>
      <c r="D14" s="114"/>
      <c r="E14" s="113">
        <v>0</v>
      </c>
      <c r="F14" s="113"/>
      <c r="G14" s="113"/>
      <c r="H14" s="113">
        <f>SUM(T14)</f>
        <v>0</v>
      </c>
      <c r="I14" s="113">
        <v>0</v>
      </c>
      <c r="J14" s="113"/>
      <c r="K14" s="113">
        <v>1388</v>
      </c>
      <c r="L14" s="116">
        <v>0</v>
      </c>
      <c r="M14" s="116"/>
      <c r="N14" s="116">
        <v>0</v>
      </c>
      <c r="O14" s="116">
        <v>711806</v>
      </c>
      <c r="P14" s="116"/>
      <c r="Q14" s="112">
        <f t="shared" si="1"/>
        <v>1388</v>
      </c>
      <c r="R14" s="112">
        <f t="shared" si="2"/>
        <v>711806</v>
      </c>
    </row>
    <row r="15" spans="1:38" ht="36.6" customHeight="1">
      <c r="A15" s="46" t="s">
        <v>218</v>
      </c>
      <c r="B15" s="113"/>
      <c r="C15" s="114"/>
      <c r="D15" s="114"/>
      <c r="E15" s="113">
        <v>0</v>
      </c>
      <c r="F15" s="113"/>
      <c r="G15" s="113"/>
      <c r="H15" s="113">
        <v>0</v>
      </c>
      <c r="I15" s="113"/>
      <c r="J15" s="113"/>
      <c r="K15" s="113">
        <v>0</v>
      </c>
      <c r="L15" s="116">
        <v>0</v>
      </c>
      <c r="M15" s="116"/>
      <c r="N15" s="116">
        <v>0</v>
      </c>
      <c r="O15" s="116">
        <v>0</v>
      </c>
      <c r="P15" s="116"/>
      <c r="Q15" s="112">
        <f t="shared" si="1"/>
        <v>0</v>
      </c>
      <c r="R15" s="112">
        <f t="shared" si="2"/>
        <v>0</v>
      </c>
    </row>
    <row r="16" spans="1:38" ht="33.6" customHeight="1">
      <c r="A16" s="93" t="s">
        <v>283</v>
      </c>
      <c r="B16" s="113">
        <v>11398000</v>
      </c>
      <c r="C16" s="114">
        <v>7723443</v>
      </c>
      <c r="D16" s="114"/>
      <c r="E16" s="113">
        <v>1539000</v>
      </c>
      <c r="F16" s="113">
        <v>814019</v>
      </c>
      <c r="G16" s="113"/>
      <c r="H16" s="113">
        <v>125000</v>
      </c>
      <c r="I16" s="113">
        <v>626936</v>
      </c>
      <c r="J16" s="113"/>
      <c r="K16" s="113"/>
      <c r="L16" s="116"/>
      <c r="M16" s="116"/>
      <c r="N16" s="116"/>
      <c r="O16" s="116"/>
      <c r="P16" s="116"/>
      <c r="Q16" s="112">
        <f t="shared" si="1"/>
        <v>13062000</v>
      </c>
      <c r="R16" s="112">
        <f t="shared" si="2"/>
        <v>9164398</v>
      </c>
    </row>
    <row r="17" spans="1:37" ht="27.75" customHeight="1">
      <c r="A17" s="94" t="s">
        <v>219</v>
      </c>
      <c r="B17" s="113">
        <v>0</v>
      </c>
      <c r="C17" s="114"/>
      <c r="D17" s="114"/>
      <c r="E17" s="113">
        <v>0</v>
      </c>
      <c r="F17" s="113"/>
      <c r="G17" s="113"/>
      <c r="H17" s="113">
        <v>120000</v>
      </c>
      <c r="I17" s="113">
        <v>120000</v>
      </c>
      <c r="J17" s="113"/>
      <c r="K17" s="113">
        <v>0</v>
      </c>
      <c r="L17" s="116"/>
      <c r="M17" s="116"/>
      <c r="N17" s="116">
        <v>0</v>
      </c>
      <c r="O17" s="116"/>
      <c r="P17" s="116"/>
      <c r="Q17" s="112">
        <f t="shared" si="1"/>
        <v>120000</v>
      </c>
      <c r="R17" s="112">
        <f t="shared" si="2"/>
        <v>120000</v>
      </c>
    </row>
    <row r="18" spans="1:37" ht="54" customHeight="1">
      <c r="A18" s="45" t="s">
        <v>220</v>
      </c>
      <c r="B18" s="113">
        <v>0</v>
      </c>
      <c r="C18" s="114"/>
      <c r="D18" s="114"/>
      <c r="E18" s="113">
        <v>0</v>
      </c>
      <c r="F18" s="113"/>
      <c r="G18" s="113"/>
      <c r="H18" s="113">
        <v>142000</v>
      </c>
      <c r="I18" s="113">
        <v>142000</v>
      </c>
      <c r="J18" s="113"/>
      <c r="K18" s="113">
        <v>0</v>
      </c>
      <c r="L18" s="116"/>
      <c r="M18" s="116"/>
      <c r="N18" s="116">
        <v>0</v>
      </c>
      <c r="O18" s="116"/>
      <c r="P18" s="116"/>
      <c r="Q18" s="112">
        <f t="shared" si="1"/>
        <v>142000</v>
      </c>
      <c r="R18" s="112">
        <f t="shared" si="2"/>
        <v>142000</v>
      </c>
    </row>
    <row r="19" spans="1:37" ht="35.450000000000003" customHeight="1">
      <c r="A19" s="45" t="s">
        <v>221</v>
      </c>
      <c r="B19" s="113">
        <v>0</v>
      </c>
      <c r="C19" s="114"/>
      <c r="D19" s="114"/>
      <c r="E19" s="113">
        <v>0</v>
      </c>
      <c r="F19" s="113"/>
      <c r="G19" s="113"/>
      <c r="H19" s="113">
        <v>50000</v>
      </c>
      <c r="I19" s="113">
        <v>50000</v>
      </c>
      <c r="J19" s="113"/>
      <c r="K19" s="113">
        <v>0</v>
      </c>
      <c r="L19" s="116"/>
      <c r="M19" s="116"/>
      <c r="N19" s="116">
        <v>0</v>
      </c>
      <c r="O19" s="116"/>
      <c r="P19" s="116"/>
      <c r="Q19" s="112">
        <f t="shared" si="1"/>
        <v>50000</v>
      </c>
      <c r="R19" s="112">
        <f t="shared" si="2"/>
        <v>50000</v>
      </c>
    </row>
    <row r="20" spans="1:37" ht="30" customHeight="1">
      <c r="A20" s="45" t="s">
        <v>222</v>
      </c>
      <c r="B20" s="113">
        <v>0</v>
      </c>
      <c r="C20" s="114"/>
      <c r="D20" s="114"/>
      <c r="E20" s="113">
        <v>0</v>
      </c>
      <c r="F20" s="113"/>
      <c r="G20" s="113"/>
      <c r="H20" s="113">
        <v>1568000</v>
      </c>
      <c r="I20" s="113">
        <v>1576000</v>
      </c>
      <c r="J20" s="113"/>
      <c r="K20" s="113">
        <v>0</v>
      </c>
      <c r="L20" s="116"/>
      <c r="M20" s="116"/>
      <c r="N20" s="116">
        <v>0</v>
      </c>
      <c r="O20" s="116"/>
      <c r="P20" s="116"/>
      <c r="Q20" s="112">
        <f t="shared" si="1"/>
        <v>1568000</v>
      </c>
      <c r="R20" s="112">
        <f t="shared" si="2"/>
        <v>1576000</v>
      </c>
    </row>
    <row r="21" spans="1:37" ht="24.75" customHeight="1">
      <c r="A21" s="45" t="s">
        <v>223</v>
      </c>
      <c r="B21" s="113">
        <v>0</v>
      </c>
      <c r="C21" s="114"/>
      <c r="D21" s="114"/>
      <c r="E21" s="113">
        <v>0</v>
      </c>
      <c r="F21" s="113"/>
      <c r="G21" s="113"/>
      <c r="H21" s="113">
        <v>206000</v>
      </c>
      <c r="I21" s="113">
        <v>466000</v>
      </c>
      <c r="J21" s="113"/>
      <c r="K21" s="113">
        <v>0</v>
      </c>
      <c r="L21" s="116"/>
      <c r="M21" s="116"/>
      <c r="N21" s="116">
        <v>0</v>
      </c>
      <c r="O21" s="116"/>
      <c r="P21" s="116"/>
      <c r="Q21" s="112">
        <f t="shared" si="1"/>
        <v>206000</v>
      </c>
      <c r="R21" s="112">
        <f t="shared" si="2"/>
        <v>466000</v>
      </c>
    </row>
    <row r="22" spans="1:37" s="42" customFormat="1" ht="40.9" customHeight="1">
      <c r="A22" s="45" t="s">
        <v>224</v>
      </c>
      <c r="B22" s="113">
        <v>0</v>
      </c>
      <c r="C22" s="114"/>
      <c r="D22" s="114"/>
      <c r="E22" s="113">
        <v>0</v>
      </c>
      <c r="F22" s="113"/>
      <c r="G22" s="113"/>
      <c r="H22" s="113">
        <v>422000</v>
      </c>
      <c r="I22" s="113">
        <v>422000</v>
      </c>
      <c r="J22" s="113"/>
      <c r="K22" s="113">
        <v>0</v>
      </c>
      <c r="L22" s="116"/>
      <c r="M22" s="116"/>
      <c r="N22" s="116">
        <v>0</v>
      </c>
      <c r="O22" s="116"/>
      <c r="P22" s="116"/>
      <c r="Q22" s="112">
        <f t="shared" si="1"/>
        <v>422000</v>
      </c>
      <c r="R22" s="112">
        <f t="shared" si="2"/>
        <v>422000</v>
      </c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21.6" customHeight="1">
      <c r="A23" s="93" t="s">
        <v>268</v>
      </c>
      <c r="B23" s="113"/>
      <c r="C23" s="114"/>
      <c r="D23" s="114"/>
      <c r="E23" s="113"/>
      <c r="F23" s="113"/>
      <c r="G23" s="113"/>
      <c r="H23" s="113">
        <v>1187000</v>
      </c>
      <c r="I23" s="113">
        <v>2898000</v>
      </c>
      <c r="J23" s="113"/>
      <c r="K23" s="113"/>
      <c r="L23" s="116"/>
      <c r="M23" s="116"/>
      <c r="N23" s="116"/>
      <c r="O23" s="116"/>
      <c r="P23" s="116"/>
      <c r="Q23" s="112">
        <f t="shared" si="1"/>
        <v>1187000</v>
      </c>
      <c r="R23" s="112">
        <f t="shared" si="2"/>
        <v>2898000</v>
      </c>
    </row>
    <row r="24" spans="1:37" ht="40.15" customHeight="1">
      <c r="A24" s="94" t="s">
        <v>273</v>
      </c>
      <c r="B24" s="113">
        <v>0</v>
      </c>
      <c r="C24" s="114"/>
      <c r="D24" s="114"/>
      <c r="E24" s="113">
        <v>0</v>
      </c>
      <c r="F24" s="113"/>
      <c r="G24" s="113"/>
      <c r="H24" s="113">
        <v>2458000</v>
      </c>
      <c r="I24" s="113">
        <v>2458000</v>
      </c>
      <c r="J24" s="113"/>
      <c r="K24" s="113">
        <v>0</v>
      </c>
      <c r="L24" s="116"/>
      <c r="M24" s="116"/>
      <c r="N24" s="116">
        <v>0</v>
      </c>
      <c r="O24" s="116">
        <v>0</v>
      </c>
      <c r="P24" s="116"/>
      <c r="Q24" s="112">
        <f t="shared" si="1"/>
        <v>2458000</v>
      </c>
      <c r="R24" s="112">
        <f t="shared" si="2"/>
        <v>2458000</v>
      </c>
    </row>
    <row r="25" spans="1:37" ht="38.450000000000003" customHeight="1">
      <c r="A25" s="94" t="s">
        <v>269</v>
      </c>
      <c r="B25" s="113"/>
      <c r="C25" s="114"/>
      <c r="D25" s="114"/>
      <c r="E25" s="113"/>
      <c r="F25" s="113"/>
      <c r="G25" s="113"/>
      <c r="H25" s="113">
        <v>0</v>
      </c>
      <c r="I25" s="113"/>
      <c r="J25" s="113"/>
      <c r="K25" s="113"/>
      <c r="L25" s="116"/>
      <c r="M25" s="116"/>
      <c r="N25" s="116"/>
      <c r="O25" s="116"/>
      <c r="P25" s="116"/>
      <c r="Q25" s="112">
        <f t="shared" si="1"/>
        <v>0</v>
      </c>
      <c r="R25" s="112">
        <f t="shared" si="2"/>
        <v>0</v>
      </c>
    </row>
    <row r="26" spans="1:37" ht="33" customHeight="1">
      <c r="A26" s="94" t="s">
        <v>284</v>
      </c>
      <c r="B26" s="113"/>
      <c r="C26" s="114"/>
      <c r="D26" s="114"/>
      <c r="E26" s="113"/>
      <c r="F26" s="113"/>
      <c r="G26" s="113"/>
      <c r="H26" s="113"/>
      <c r="I26" s="113">
        <v>136000</v>
      </c>
      <c r="J26" s="113"/>
      <c r="K26" s="113"/>
      <c r="L26" s="116"/>
      <c r="M26" s="116"/>
      <c r="N26" s="116"/>
      <c r="O26" s="116"/>
      <c r="P26" s="116"/>
      <c r="Q26" s="112">
        <f t="shared" si="1"/>
        <v>0</v>
      </c>
      <c r="R26" s="112">
        <f t="shared" si="2"/>
        <v>136000</v>
      </c>
    </row>
    <row r="27" spans="1:37" ht="37.15" customHeight="1">
      <c r="A27" s="45" t="s">
        <v>225</v>
      </c>
      <c r="B27" s="113">
        <v>189000</v>
      </c>
      <c r="C27" s="114">
        <v>188400</v>
      </c>
      <c r="D27" s="114"/>
      <c r="E27" s="113">
        <v>51000</v>
      </c>
      <c r="F27" s="113">
        <v>45871</v>
      </c>
      <c r="G27" s="113"/>
      <c r="H27" s="113">
        <v>960000</v>
      </c>
      <c r="I27" s="113">
        <v>960000</v>
      </c>
      <c r="J27" s="113"/>
      <c r="K27" s="113">
        <v>0</v>
      </c>
      <c r="L27" s="116"/>
      <c r="M27" s="116"/>
      <c r="N27" s="116">
        <v>0</v>
      </c>
      <c r="O27" s="116"/>
      <c r="P27" s="116"/>
      <c r="Q27" s="112">
        <f t="shared" si="1"/>
        <v>1200000</v>
      </c>
      <c r="R27" s="112">
        <f t="shared" si="2"/>
        <v>1194271</v>
      </c>
    </row>
    <row r="28" spans="1:37" ht="36" customHeight="1">
      <c r="A28" s="46" t="s">
        <v>285</v>
      </c>
      <c r="B28" s="113"/>
      <c r="C28" s="114"/>
      <c r="D28" s="114"/>
      <c r="E28" s="113"/>
      <c r="F28" s="113"/>
      <c r="G28" s="113"/>
      <c r="H28" s="113"/>
      <c r="I28" s="113"/>
      <c r="J28" s="113"/>
      <c r="K28" s="113"/>
      <c r="L28" s="116"/>
      <c r="M28" s="116"/>
      <c r="N28" s="116"/>
      <c r="O28" s="116">
        <v>0</v>
      </c>
      <c r="P28" s="116"/>
      <c r="Q28" s="112">
        <f t="shared" si="1"/>
        <v>0</v>
      </c>
      <c r="R28" s="112">
        <f t="shared" si="2"/>
        <v>0</v>
      </c>
    </row>
    <row r="29" spans="1:37" ht="34.9" customHeight="1">
      <c r="A29" s="46" t="s">
        <v>286</v>
      </c>
      <c r="B29" s="113"/>
      <c r="C29" s="114"/>
      <c r="D29" s="114"/>
      <c r="E29" s="113"/>
      <c r="F29" s="113"/>
      <c r="G29" s="113"/>
      <c r="H29" s="113"/>
      <c r="I29" s="113">
        <v>517190</v>
      </c>
      <c r="J29" s="113"/>
      <c r="K29" s="113"/>
      <c r="L29" s="116"/>
      <c r="M29" s="116"/>
      <c r="N29" s="116"/>
      <c r="O29" s="116"/>
      <c r="P29" s="116"/>
      <c r="Q29" s="112">
        <f t="shared" si="1"/>
        <v>0</v>
      </c>
      <c r="R29" s="112">
        <f t="shared" si="2"/>
        <v>517190</v>
      </c>
    </row>
    <row r="30" spans="1:37" ht="34.9" customHeight="1">
      <c r="A30" s="46" t="s">
        <v>287</v>
      </c>
      <c r="B30" s="113"/>
      <c r="C30" s="114"/>
      <c r="D30" s="114"/>
      <c r="E30" s="113"/>
      <c r="F30" s="113"/>
      <c r="G30" s="113"/>
      <c r="H30" s="113"/>
      <c r="I30" s="113"/>
      <c r="J30" s="113"/>
      <c r="K30" s="113"/>
      <c r="L30" s="116"/>
      <c r="M30" s="116"/>
      <c r="N30" s="116"/>
      <c r="O30" s="116"/>
      <c r="P30" s="116"/>
      <c r="Q30" s="112">
        <f t="shared" si="1"/>
        <v>0</v>
      </c>
      <c r="R30" s="112">
        <f t="shared" si="2"/>
        <v>0</v>
      </c>
    </row>
    <row r="31" spans="1:37" ht="39.6" customHeight="1">
      <c r="A31" s="46" t="s">
        <v>288</v>
      </c>
      <c r="B31" s="113"/>
      <c r="C31" s="114"/>
      <c r="D31" s="114"/>
      <c r="E31" s="113"/>
      <c r="F31" s="113"/>
      <c r="G31" s="113"/>
      <c r="H31" s="113"/>
      <c r="I31" s="113">
        <v>56648</v>
      </c>
      <c r="J31" s="113"/>
      <c r="K31" s="113"/>
      <c r="L31" s="116"/>
      <c r="M31" s="116"/>
      <c r="N31" s="116"/>
      <c r="O31" s="116"/>
      <c r="P31" s="116"/>
      <c r="Q31" s="112">
        <f t="shared" si="1"/>
        <v>0</v>
      </c>
      <c r="R31" s="112">
        <f t="shared" si="2"/>
        <v>56648</v>
      </c>
    </row>
    <row r="32" spans="1:37" ht="28.9" customHeight="1">
      <c r="A32" s="46" t="s">
        <v>289</v>
      </c>
      <c r="B32" s="113"/>
      <c r="C32" s="114"/>
      <c r="D32" s="114"/>
      <c r="E32" s="113"/>
      <c r="F32" s="113"/>
      <c r="G32" s="113"/>
      <c r="H32" s="113"/>
      <c r="I32" s="113">
        <v>538340</v>
      </c>
      <c r="J32" s="113"/>
      <c r="K32" s="113"/>
      <c r="L32" s="116"/>
      <c r="M32" s="116"/>
      <c r="N32" s="116"/>
      <c r="O32" s="116"/>
      <c r="P32" s="116"/>
      <c r="Q32" s="112">
        <f t="shared" si="1"/>
        <v>0</v>
      </c>
      <c r="R32" s="112">
        <f t="shared" si="2"/>
        <v>538340</v>
      </c>
    </row>
    <row r="33" spans="1:38" s="42" customFormat="1" ht="38.450000000000003" customHeight="1">
      <c r="A33" s="46" t="s">
        <v>226</v>
      </c>
      <c r="B33" s="113">
        <v>0</v>
      </c>
      <c r="C33" s="114"/>
      <c r="D33" s="114"/>
      <c r="E33" s="113">
        <v>0</v>
      </c>
      <c r="F33" s="113"/>
      <c r="G33" s="113"/>
      <c r="H33" s="113"/>
      <c r="I33" s="113"/>
      <c r="J33" s="113"/>
      <c r="K33" s="113">
        <v>715000</v>
      </c>
      <c r="L33" s="116">
        <v>382500</v>
      </c>
      <c r="M33" s="116"/>
      <c r="N33" s="116">
        <v>0</v>
      </c>
      <c r="O33" s="116"/>
      <c r="P33" s="116"/>
      <c r="Q33" s="112">
        <f t="shared" si="1"/>
        <v>715000</v>
      </c>
      <c r="R33" s="112">
        <f t="shared" si="2"/>
        <v>382500</v>
      </c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8" s="43" customFormat="1" ht="27.75" customHeight="1">
      <c r="A34" s="95" t="s">
        <v>290</v>
      </c>
      <c r="B34" s="117"/>
      <c r="C34" s="118"/>
      <c r="D34" s="118"/>
      <c r="E34" s="117"/>
      <c r="F34" s="117"/>
      <c r="G34" s="117"/>
      <c r="H34" s="117"/>
      <c r="I34" s="113"/>
      <c r="J34" s="113"/>
      <c r="K34" s="117"/>
      <c r="L34" s="116">
        <v>1470000</v>
      </c>
      <c r="M34" s="116"/>
      <c r="N34" s="119"/>
      <c r="O34" s="119"/>
      <c r="P34" s="119"/>
      <c r="Q34" s="112">
        <f t="shared" si="1"/>
        <v>0</v>
      </c>
      <c r="R34" s="112">
        <f t="shared" si="2"/>
        <v>1470000</v>
      </c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8" ht="40.15" customHeight="1">
      <c r="A35" s="46" t="s">
        <v>227</v>
      </c>
      <c r="B35" s="113">
        <v>2400000</v>
      </c>
      <c r="C35" s="114">
        <v>2003606</v>
      </c>
      <c r="D35" s="114"/>
      <c r="E35" s="113">
        <v>648000</v>
      </c>
      <c r="F35" s="113">
        <v>1095014</v>
      </c>
      <c r="G35" s="113"/>
      <c r="H35" s="113">
        <v>1220000</v>
      </c>
      <c r="I35" s="113">
        <v>1220000</v>
      </c>
      <c r="J35" s="113"/>
      <c r="K35" s="113">
        <v>0</v>
      </c>
      <c r="L35" s="116"/>
      <c r="M35" s="116"/>
      <c r="N35" s="116">
        <v>0</v>
      </c>
      <c r="O35" s="116"/>
      <c r="P35" s="116"/>
      <c r="Q35" s="112">
        <f t="shared" si="1"/>
        <v>4268000</v>
      </c>
      <c r="R35" s="112">
        <f t="shared" si="2"/>
        <v>4318620</v>
      </c>
    </row>
    <row r="36" spans="1:38" ht="36" customHeight="1">
      <c r="A36" s="46" t="s">
        <v>228</v>
      </c>
      <c r="B36" s="113">
        <v>0</v>
      </c>
      <c r="C36" s="114"/>
      <c r="D36" s="114"/>
      <c r="E36" s="113">
        <v>0</v>
      </c>
      <c r="F36" s="113"/>
      <c r="G36" s="113"/>
      <c r="H36" s="113"/>
      <c r="I36" s="113">
        <v>103000</v>
      </c>
      <c r="J36" s="113"/>
      <c r="K36" s="113">
        <v>2953000</v>
      </c>
      <c r="L36" s="116">
        <v>1592603</v>
      </c>
      <c r="M36" s="116"/>
      <c r="N36" s="116">
        <v>0</v>
      </c>
      <c r="O36" s="116"/>
      <c r="P36" s="116"/>
      <c r="Q36" s="112">
        <f t="shared" si="1"/>
        <v>2953000</v>
      </c>
      <c r="R36" s="112">
        <f t="shared" si="2"/>
        <v>1695603</v>
      </c>
    </row>
    <row r="37" spans="1:38" ht="28.5" customHeight="1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41"/>
      <c r="P37" s="41"/>
      <c r="Q37" s="18"/>
      <c r="R37" s="18"/>
    </row>
    <row r="38" spans="1:38" ht="44.25" customHeight="1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1"/>
      <c r="R38" s="21"/>
    </row>
    <row r="39" spans="1:38" s="15" customFormat="1" ht="35.25" customHeight="1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  <c r="R39" s="24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8" s="15" customFormat="1" ht="30.75" customHeight="1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7"/>
      <c r="R40" s="27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8" s="15" customFormat="1" ht="38.25" customHeight="1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 s="30"/>
    </row>
    <row r="42" spans="1:38" s="15" customFormat="1" ht="46.5" customHeight="1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3"/>
      <c r="R42" s="33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8" s="15" customFormat="1" ht="32.25" customHeight="1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34"/>
      <c r="R43" s="34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8" s="15" customFormat="1" ht="27" customHeight="1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7"/>
      <c r="R44" s="27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 s="35"/>
    </row>
    <row r="45" spans="1:38" s="15" customFormat="1" ht="29.25" customHeight="1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7"/>
      <c r="R45" s="27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 s="35"/>
    </row>
    <row r="46" spans="1:38" s="15" customFormat="1" ht="27.75" customHeight="1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7"/>
      <c r="R46" s="27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 s="35"/>
    </row>
    <row r="47" spans="1:38" s="15" customFormat="1" ht="57" customHeight="1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8">
      <c r="A48" s="38"/>
    </row>
    <row r="49" spans="1:1">
      <c r="A49" s="38"/>
    </row>
    <row r="50" spans="1:1">
      <c r="A50" s="38"/>
    </row>
    <row r="51" spans="1:1">
      <c r="A51" s="38"/>
    </row>
    <row r="52" spans="1:1">
      <c r="A52" s="38"/>
    </row>
    <row r="53" spans="1:1">
      <c r="A53" s="38"/>
    </row>
    <row r="54" spans="1:1">
      <c r="A54" s="38"/>
    </row>
    <row r="55" spans="1:1">
      <c r="A55" s="38"/>
    </row>
    <row r="56" spans="1:1">
      <c r="A56" s="38"/>
    </row>
    <row r="57" spans="1:1">
      <c r="A57" s="38"/>
    </row>
    <row r="58" spans="1:1">
      <c r="A58" s="38"/>
    </row>
    <row r="59" spans="1:1">
      <c r="A59" s="38"/>
    </row>
    <row r="60" spans="1:1">
      <c r="A60" s="38"/>
    </row>
    <row r="61" spans="1:1">
      <c r="A61" s="38"/>
    </row>
  </sheetData>
  <mergeCells count="21">
    <mergeCell ref="A1:R1"/>
    <mergeCell ref="A2:R2"/>
    <mergeCell ref="L6:L8"/>
    <mergeCell ref="M6:M8"/>
    <mergeCell ref="O6:O8"/>
    <mergeCell ref="A3:Q3"/>
    <mergeCell ref="A6:A8"/>
    <mergeCell ref="B6:B8"/>
    <mergeCell ref="E6:E8"/>
    <mergeCell ref="H6:H8"/>
    <mergeCell ref="K6:K8"/>
    <mergeCell ref="C6:C8"/>
    <mergeCell ref="D6:D8"/>
    <mergeCell ref="F6:F8"/>
    <mergeCell ref="G6:G8"/>
    <mergeCell ref="N6:N8"/>
    <mergeCell ref="Q6:Q8"/>
    <mergeCell ref="P6:P8"/>
    <mergeCell ref="R6:R8"/>
    <mergeCell ref="I6:I8"/>
    <mergeCell ref="J6:J8"/>
  </mergeCells>
  <phoneticPr fontId="0" type="noConversion"/>
  <printOptions horizontalCentered="1" verticalCentered="1"/>
  <pageMargins left="0.19685039370078741" right="0" top="0" bottom="0" header="0.15748031496062992" footer="0.39370078740157483"/>
  <pageSetup paperSize="8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7"/>
  <sheetViews>
    <sheetView zoomScale="60" zoomScaleNormal="60" workbookViewId="0">
      <selection sqref="A1:G1"/>
    </sheetView>
  </sheetViews>
  <sheetFormatPr defaultRowHeight="12.75"/>
  <cols>
    <col min="1" max="1" width="36.85546875" customWidth="1"/>
    <col min="2" max="2" width="23.140625" customWidth="1"/>
    <col min="3" max="3" width="24.140625" customWidth="1"/>
    <col min="4" max="4" width="22.7109375" customWidth="1"/>
    <col min="5" max="5" width="35.28515625" customWidth="1"/>
    <col min="6" max="6" width="21.7109375" customWidth="1"/>
    <col min="7" max="7" width="21.140625" customWidth="1"/>
  </cols>
  <sheetData>
    <row r="1" spans="1:7" ht="24" customHeight="1">
      <c r="A1" s="158" t="s">
        <v>305</v>
      </c>
      <c r="B1" s="158"/>
      <c r="C1" s="158"/>
      <c r="D1" s="158"/>
      <c r="E1" s="158"/>
      <c r="F1" s="158"/>
      <c r="G1" s="158"/>
    </row>
    <row r="2" spans="1:7" ht="16.5">
      <c r="A2" s="90"/>
      <c r="B2" s="90"/>
      <c r="C2" s="90"/>
      <c r="D2" s="90"/>
      <c r="E2" s="90"/>
      <c r="F2" s="90"/>
      <c r="G2" s="90"/>
    </row>
    <row r="3" spans="1:7" ht="22.5">
      <c r="A3" s="172" t="s">
        <v>27</v>
      </c>
      <c r="B3" s="172"/>
      <c r="C3" s="172"/>
      <c r="D3" s="172"/>
      <c r="E3" s="172"/>
      <c r="F3" s="172"/>
      <c r="G3" s="172"/>
    </row>
    <row r="4" spans="1:7" ht="22.5">
      <c r="A4" s="172" t="s">
        <v>300</v>
      </c>
      <c r="B4" s="172"/>
      <c r="C4" s="172"/>
      <c r="D4" s="172"/>
      <c r="E4" s="172"/>
      <c r="F4" s="172"/>
      <c r="G4" s="172"/>
    </row>
    <row r="5" spans="1:7" ht="22.5">
      <c r="A5" s="172" t="s">
        <v>229</v>
      </c>
      <c r="B5" s="172"/>
      <c r="C5" s="172"/>
      <c r="D5" s="172"/>
      <c r="E5" s="172"/>
      <c r="F5" s="172"/>
      <c r="G5" s="172"/>
    </row>
    <row r="6" spans="1:7">
      <c r="A6" s="39"/>
      <c r="B6" s="39"/>
      <c r="C6" s="39"/>
      <c r="D6" s="39"/>
      <c r="E6" s="39"/>
      <c r="F6" s="39"/>
      <c r="G6" s="39"/>
    </row>
    <row r="7" spans="1:7" ht="18.75" customHeight="1">
      <c r="A7" s="39"/>
      <c r="B7" s="39"/>
      <c r="C7" s="39"/>
      <c r="D7" s="39"/>
      <c r="G7" s="39"/>
    </row>
    <row r="8" spans="1:7" ht="33.75" customHeight="1">
      <c r="A8" s="54" t="s">
        <v>230</v>
      </c>
      <c r="B8" s="55" t="s">
        <v>270</v>
      </c>
      <c r="C8" s="55" t="s">
        <v>297</v>
      </c>
      <c r="D8" s="55" t="s">
        <v>293</v>
      </c>
      <c r="E8" s="54" t="s">
        <v>231</v>
      </c>
      <c r="F8" s="55" t="s">
        <v>270</v>
      </c>
      <c r="G8" s="55" t="s">
        <v>297</v>
      </c>
    </row>
    <row r="9" spans="1:7" ht="23.25" customHeight="1">
      <c r="A9" s="170" t="s">
        <v>232</v>
      </c>
      <c r="B9" s="170"/>
      <c r="C9" s="170"/>
      <c r="D9" s="170"/>
      <c r="E9" s="170"/>
      <c r="F9" s="170"/>
      <c r="G9" s="53"/>
    </row>
    <row r="10" spans="1:7" ht="31.5">
      <c r="A10" s="120" t="s">
        <v>233</v>
      </c>
      <c r="B10" s="121">
        <v>17795154</v>
      </c>
      <c r="C10" s="121">
        <v>23339668</v>
      </c>
      <c r="D10" s="121"/>
      <c r="E10" s="120" t="s">
        <v>234</v>
      </c>
      <c r="F10" s="121">
        <v>18907000</v>
      </c>
      <c r="G10" s="121">
        <v>19220953</v>
      </c>
    </row>
    <row r="11" spans="1:7" ht="31.5">
      <c r="A11" s="120" t="s">
        <v>235</v>
      </c>
      <c r="B11" s="122">
        <v>16707000</v>
      </c>
      <c r="C11" s="122">
        <v>17745272</v>
      </c>
      <c r="D11" s="122"/>
      <c r="E11" s="120" t="s">
        <v>236</v>
      </c>
      <c r="F11" s="121">
        <v>3566000</v>
      </c>
      <c r="G11" s="121">
        <v>3790903</v>
      </c>
    </row>
    <row r="12" spans="1:7" ht="38.25" customHeight="1">
      <c r="A12" s="120" t="s">
        <v>237</v>
      </c>
      <c r="B12" s="122">
        <v>8777000</v>
      </c>
      <c r="C12" s="122">
        <v>10829467</v>
      </c>
      <c r="D12" s="122"/>
      <c r="E12" s="120" t="s">
        <v>238</v>
      </c>
      <c r="F12" s="121">
        <v>23452000</v>
      </c>
      <c r="G12" s="121">
        <v>44025699</v>
      </c>
    </row>
    <row r="13" spans="1:7" ht="15.75">
      <c r="A13" s="120" t="s">
        <v>239</v>
      </c>
      <c r="B13" s="121">
        <v>817000</v>
      </c>
      <c r="C13" s="121">
        <v>2160362</v>
      </c>
      <c r="D13" s="121"/>
      <c r="E13" s="120" t="s">
        <v>240</v>
      </c>
      <c r="F13" s="121">
        <v>3668000</v>
      </c>
      <c r="G13" s="121">
        <v>1975103</v>
      </c>
    </row>
    <row r="14" spans="1:7" ht="31.5">
      <c r="A14" s="120" t="s">
        <v>241</v>
      </c>
      <c r="B14" s="121">
        <v>0</v>
      </c>
      <c r="C14" s="121">
        <v>0</v>
      </c>
      <c r="D14" s="121"/>
      <c r="E14" s="120" t="s">
        <v>242</v>
      </c>
      <c r="F14" s="121">
        <v>1388000</v>
      </c>
      <c r="G14" s="121">
        <v>1407000</v>
      </c>
    </row>
    <row r="15" spans="1:7" ht="31.5">
      <c r="A15" s="120" t="s">
        <v>243</v>
      </c>
      <c r="B15" s="121">
        <v>10385000</v>
      </c>
      <c r="C15" s="121">
        <v>26188000</v>
      </c>
      <c r="D15" s="121"/>
      <c r="E15" s="120" t="s">
        <v>244</v>
      </c>
      <c r="F15" s="121">
        <v>0</v>
      </c>
      <c r="G15" s="121">
        <v>648428</v>
      </c>
    </row>
    <row r="16" spans="1:7" ht="15.75">
      <c r="A16" s="120" t="s">
        <v>245</v>
      </c>
      <c r="B16" s="121">
        <v>0</v>
      </c>
      <c r="C16" s="121">
        <v>0</v>
      </c>
      <c r="D16" s="121"/>
      <c r="E16" s="120" t="s">
        <v>246</v>
      </c>
      <c r="F16" s="121">
        <v>0</v>
      </c>
      <c r="G16" s="121">
        <v>0</v>
      </c>
    </row>
    <row r="17" spans="1:11" ht="31.5">
      <c r="A17" s="120" t="s">
        <v>298</v>
      </c>
      <c r="B17" s="121">
        <v>0</v>
      </c>
      <c r="C17" s="121">
        <v>681547</v>
      </c>
      <c r="D17" s="121"/>
      <c r="E17" s="120" t="s">
        <v>247</v>
      </c>
      <c r="F17" s="121">
        <v>0</v>
      </c>
      <c r="G17" s="121">
        <v>711806</v>
      </c>
    </row>
    <row r="18" spans="1:11" ht="24" customHeight="1">
      <c r="A18" s="123" t="s">
        <v>248</v>
      </c>
      <c r="B18" s="124">
        <f>SUM(B10:B17)</f>
        <v>54481154</v>
      </c>
      <c r="C18" s="124">
        <f>SUM(C10:C17)</f>
        <v>80944316</v>
      </c>
      <c r="D18" s="124">
        <f>SUM(D10:D17)</f>
        <v>0</v>
      </c>
      <c r="E18" s="123" t="s">
        <v>249</v>
      </c>
      <c r="F18" s="124">
        <f>SUM(F10:F17)</f>
        <v>50981000</v>
      </c>
      <c r="G18" s="124">
        <f>SUM(G10:G17)</f>
        <v>71779892</v>
      </c>
      <c r="H18" s="7"/>
    </row>
    <row r="19" spans="1:11" ht="24" customHeight="1">
      <c r="A19" s="171"/>
      <c r="B19" s="171"/>
      <c r="C19" s="125"/>
      <c r="D19" s="125"/>
      <c r="E19" s="126"/>
      <c r="F19" s="123"/>
      <c r="G19" s="123"/>
      <c r="H19" s="7"/>
    </row>
    <row r="20" spans="1:11" ht="23.25" customHeight="1">
      <c r="A20" s="173" t="s">
        <v>250</v>
      </c>
      <c r="B20" s="174"/>
      <c r="C20" s="174"/>
      <c r="D20" s="174"/>
      <c r="E20" s="174"/>
      <c r="F20" s="174"/>
      <c r="G20" s="127"/>
    </row>
    <row r="21" spans="1:11" ht="31.5">
      <c r="A21" s="120" t="s">
        <v>251</v>
      </c>
      <c r="B21" s="121">
        <v>0</v>
      </c>
      <c r="C21" s="121">
        <v>0</v>
      </c>
      <c r="D21" s="121">
        <v>0</v>
      </c>
      <c r="E21" s="120" t="s">
        <v>252</v>
      </c>
      <c r="F21" s="121">
        <v>500000</v>
      </c>
      <c r="G21" s="121">
        <v>543193</v>
      </c>
    </row>
    <row r="22" spans="1:11" ht="15.75">
      <c r="A22" s="120" t="s">
        <v>253</v>
      </c>
      <c r="B22" s="121">
        <v>0</v>
      </c>
      <c r="C22" s="121">
        <v>0</v>
      </c>
      <c r="D22" s="121">
        <v>0</v>
      </c>
      <c r="E22" s="120" t="s">
        <v>254</v>
      </c>
      <c r="F22" s="121">
        <v>3000000</v>
      </c>
      <c r="G22" s="121">
        <v>8487410</v>
      </c>
    </row>
    <row r="23" spans="1:11" ht="31.5">
      <c r="A23" s="120" t="s">
        <v>255</v>
      </c>
      <c r="B23" s="121">
        <v>0</v>
      </c>
      <c r="C23" s="121">
        <v>0</v>
      </c>
      <c r="D23" s="121">
        <v>0</v>
      </c>
      <c r="E23" s="120" t="s">
        <v>256</v>
      </c>
      <c r="F23" s="121">
        <v>0</v>
      </c>
      <c r="G23" s="121">
        <v>0</v>
      </c>
    </row>
    <row r="24" spans="1:11" ht="32.25" customHeight="1">
      <c r="A24" s="120" t="s">
        <v>257</v>
      </c>
      <c r="B24" s="121">
        <v>0</v>
      </c>
      <c r="C24" s="121">
        <v>0</v>
      </c>
      <c r="D24" s="121">
        <v>0</v>
      </c>
      <c r="E24" s="120" t="s">
        <v>258</v>
      </c>
      <c r="F24" s="121">
        <v>0</v>
      </c>
      <c r="G24" s="121">
        <v>0</v>
      </c>
    </row>
    <row r="25" spans="1:11" ht="31.5" customHeight="1">
      <c r="A25" s="120" t="s">
        <v>259</v>
      </c>
      <c r="B25" s="121"/>
      <c r="C25" s="121">
        <v>0</v>
      </c>
      <c r="D25" s="121">
        <v>0</v>
      </c>
      <c r="E25" s="120" t="s">
        <v>260</v>
      </c>
      <c r="F25" s="121">
        <v>0</v>
      </c>
      <c r="G25" s="121">
        <v>133821</v>
      </c>
    </row>
    <row r="26" spans="1:11" ht="15.75">
      <c r="A26" s="120" t="s">
        <v>261</v>
      </c>
      <c r="B26" s="121">
        <v>0</v>
      </c>
      <c r="C26" s="121">
        <v>0</v>
      </c>
      <c r="D26" s="121">
        <v>0</v>
      </c>
      <c r="E26" s="120" t="s">
        <v>262</v>
      </c>
      <c r="F26" s="121">
        <v>0</v>
      </c>
      <c r="G26" s="121">
        <v>0</v>
      </c>
    </row>
    <row r="27" spans="1:11" ht="33.75" customHeight="1">
      <c r="A27" s="120"/>
      <c r="B27" s="121"/>
      <c r="C27" s="121"/>
      <c r="D27" s="121"/>
      <c r="E27" s="120" t="s">
        <v>263</v>
      </c>
      <c r="F27" s="121">
        <v>0</v>
      </c>
      <c r="G27" s="121">
        <v>0</v>
      </c>
    </row>
    <row r="28" spans="1:11" ht="23.25" customHeight="1">
      <c r="A28" s="128" t="s">
        <v>264</v>
      </c>
      <c r="B28" s="129">
        <v>0</v>
      </c>
      <c r="C28" s="129">
        <v>0</v>
      </c>
      <c r="D28" s="129">
        <v>0</v>
      </c>
      <c r="E28" s="128" t="s">
        <v>265</v>
      </c>
      <c r="F28" s="129">
        <f>SUM(F21:F27)</f>
        <v>3500000</v>
      </c>
      <c r="G28" s="129">
        <f>SUM(G21:G27)</f>
        <v>9164424</v>
      </c>
      <c r="H28" s="7"/>
    </row>
    <row r="29" spans="1:11" ht="23.25" customHeight="1">
      <c r="A29" s="169"/>
      <c r="B29" s="169"/>
      <c r="C29" s="130"/>
      <c r="D29" s="130"/>
      <c r="E29" s="131"/>
      <c r="F29" s="129"/>
      <c r="G29" s="129"/>
      <c r="H29" s="7"/>
    </row>
    <row r="30" spans="1:11" ht="48.75" customHeight="1">
      <c r="A30" s="132" t="s">
        <v>266</v>
      </c>
      <c r="B30" s="133">
        <f>B18+B28</f>
        <v>54481154</v>
      </c>
      <c r="C30" s="133">
        <f>C18+C28</f>
        <v>80944316</v>
      </c>
      <c r="D30" s="133">
        <f>D18+D28</f>
        <v>0</v>
      </c>
      <c r="E30" s="132" t="s">
        <v>267</v>
      </c>
      <c r="F30" s="133">
        <f>F18+F28</f>
        <v>54481000</v>
      </c>
      <c r="G30" s="133">
        <f>G18+G28</f>
        <v>80944316</v>
      </c>
      <c r="K30" s="7"/>
    </row>
    <row r="31" spans="1:11" ht="15.75">
      <c r="A31" s="12"/>
      <c r="B31" s="12"/>
      <c r="C31" s="12"/>
      <c r="D31" s="12"/>
      <c r="E31" s="12"/>
      <c r="F31" s="12"/>
      <c r="G31" s="12"/>
    </row>
    <row r="32" spans="1:11" ht="15.75">
      <c r="A32" s="12"/>
      <c r="B32" s="12"/>
      <c r="C32" s="12"/>
      <c r="D32" s="12"/>
      <c r="E32" s="12"/>
      <c r="F32" s="12"/>
      <c r="G32" s="12"/>
    </row>
    <row r="33" spans="1:7" ht="15.75">
      <c r="A33" s="12"/>
      <c r="B33" s="12"/>
      <c r="C33" s="12"/>
      <c r="D33" s="12"/>
      <c r="E33" s="12"/>
      <c r="F33" s="12"/>
      <c r="G33" s="12"/>
    </row>
    <row r="34" spans="1:7">
      <c r="A34" s="39"/>
      <c r="B34" s="39"/>
      <c r="C34" s="39"/>
      <c r="D34" s="39"/>
      <c r="E34" s="39"/>
      <c r="F34" s="39"/>
      <c r="G34" s="39"/>
    </row>
    <row r="35" spans="1:7">
      <c r="A35" s="39"/>
      <c r="B35" s="39"/>
      <c r="C35" s="39"/>
      <c r="D35" s="39"/>
      <c r="E35" s="39"/>
      <c r="F35" s="39"/>
      <c r="G35" s="39"/>
    </row>
    <row r="36" spans="1:7">
      <c r="A36" s="39"/>
      <c r="B36" s="39"/>
      <c r="C36" s="39"/>
      <c r="D36" s="39"/>
      <c r="E36" s="39"/>
      <c r="F36" s="39"/>
      <c r="G36" s="39"/>
    </row>
    <row r="37" spans="1:7">
      <c r="A37" s="39"/>
      <c r="B37" s="39"/>
      <c r="C37" s="39"/>
      <c r="D37" s="39"/>
      <c r="E37" s="39"/>
      <c r="F37" s="39"/>
      <c r="G37" s="39"/>
    </row>
  </sheetData>
  <mergeCells count="8">
    <mergeCell ref="A29:B29"/>
    <mergeCell ref="A9:F9"/>
    <mergeCell ref="A19:B19"/>
    <mergeCell ref="A1:G1"/>
    <mergeCell ref="A3:G3"/>
    <mergeCell ref="A4:G4"/>
    <mergeCell ref="A5:G5"/>
    <mergeCell ref="A20:F20"/>
  </mergeCells>
  <phoneticPr fontId="0" type="noConversion"/>
  <printOptions horizontalCentered="1"/>
  <pageMargins left="0.23622047244094491" right="0.35433070866141736" top="0.51181102362204722" bottom="0.98425196850393704" header="0.19685039370078741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1.sz.m.bevétel</vt:lpstr>
      <vt:lpstr>2. sz állami támogatás</vt:lpstr>
      <vt:lpstr>3.sz.m.kiadás</vt:lpstr>
      <vt:lpstr>4.sz.m.ktg.v.mérleg</vt:lpstr>
      <vt:lpstr>'2. sz állami támogatás'!Nyomtatási_terület</vt:lpstr>
    </vt:vector>
  </TitlesOfParts>
  <Company>Otthon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bator1</cp:lastModifiedBy>
  <cp:lastPrinted>2017-06-20T06:10:35Z</cp:lastPrinted>
  <dcterms:created xsi:type="dcterms:W3CDTF">2005-02-06T22:57:40Z</dcterms:created>
  <dcterms:modified xsi:type="dcterms:W3CDTF">2017-06-21T12:53:37Z</dcterms:modified>
</cp:coreProperties>
</file>