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8" activeTab="24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 " sheetId="15" r:id="rId15"/>
    <sheet name="9.1.3. sz. mell   " sheetId="16" r:id="rId16"/>
    <sheet name="9.2. sz. mell" sheetId="17" r:id="rId17"/>
    <sheet name="9.2.1. sz. mell" sheetId="18" r:id="rId18"/>
    <sheet name="9.2.2. sz.  mell" sheetId="19" r:id="rId19"/>
    <sheet name="9.2.3. sz. mell" sheetId="20" r:id="rId20"/>
    <sheet name="9.3. sz. mell" sheetId="21" r:id="rId21"/>
    <sheet name="9.3.1. sz. mell" sheetId="22" r:id="rId22"/>
    <sheet name="9.3.2. sz. mell" sheetId="23" r:id="rId23"/>
    <sheet name="9.3.3. sz. mell" sheetId="24" r:id="rId24"/>
    <sheet name="10.sz.mell" sheetId="25" r:id="rId25"/>
    <sheet name="1. sz tájékoztató t." sheetId="26" r:id="rId26"/>
    <sheet name="2. sz tájékoztató t" sheetId="27" r:id="rId27"/>
    <sheet name="3. sz tájékoztató t." sheetId="28" r:id="rId28"/>
    <sheet name="4.sz tájékoztató t." sheetId="29" r:id="rId29"/>
    <sheet name="5.sz tájékoztató t." sheetId="30" r:id="rId30"/>
    <sheet name="6.sz tájékoztató t." sheetId="31" r:id="rId31"/>
    <sheet name="Munka1" sheetId="32" r:id="rId32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 mell'!$1:$6</definedName>
    <definedName name="_xlnm.Print_Titles" localSheetId="19">'9.2.3. sz. mell'!$1:$6</definedName>
    <definedName name="_xlnm.Print_Titles" localSheetId="20">'9.3. sz. mell'!$1:$6</definedName>
    <definedName name="_xlnm.Print_Titles" localSheetId="21">'9.3.1. sz. mell'!$1:$6</definedName>
    <definedName name="_xlnm.Print_Titles" localSheetId="22">'9.3.2. sz. mell'!$1:$6</definedName>
    <definedName name="_xlnm.Print_Titles" localSheetId="23">'9.3.3. sz. mell'!$1:$6</definedName>
    <definedName name="_xlnm.Print_Area" localSheetId="25">'1. sz tájékoztató t.'!$A$1:$E$144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<sst xmlns="http://schemas.openxmlformats.org/spreadsheetml/2006/main" count="4003" uniqueCount="615">
  <si>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</si>
  <si>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</si>
  <si>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</si>
  <si>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</si>
  <si>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</si>
  <si>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</si>
  <si>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</si>
  <si>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</si>
  <si>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</si>
  <si>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</si>
  <si>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</si>
  <si>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</si>
  <si>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</si>
  <si>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</si>
  <si>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</si>
  <si>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</si>
  <si>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</si>
  <si>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</si>
  <si>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</si>
  <si>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</si>
  <si>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</si>
  <si>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</si>
  <si>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</si>
  <si>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</si>
  <si>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</si>
  <si>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</si>
  <si>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</si>
  <si>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</si>
  <si>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</si>
  <si>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</si>
  <si>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</si>
  <si>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</si>
  <si>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</si>
  <si>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</si>
  <si>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</si>
  <si>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</si>
  <si>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</si>
  <si>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</si>
  <si>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</si>
  <si>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</si>
  <si>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</si>
  <si>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</si>
  <si>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</si>
  <si>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</si>
  <si>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</si>
  <si>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</si>
  <si>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</si>
  <si>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</si>
  <si>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</si>
  <si>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</si>
  <si>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</si>
  <si>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</si>
  <si>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</si>
  <si>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</si>
  <si>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</si>
  <si>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</si>
  <si>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</si>
  <si>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</si>
  <si>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</si>
  <si>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</si>
  <si>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</si>
  <si>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</si>
  <si>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</si>
  <si>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</si>
  <si>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</si>
  <si>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</si>
  <si>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</si>
  <si>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</si>
  <si>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</si>
  <si>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</si>
  <si>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</si>
  <si>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</si>
  <si>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</si>
  <si>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</si>
  <si>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</si>
  <si>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</si>
  <si>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</si>
  <si>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</si>
  <si>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</si>
  <si>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</si>
  <si>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</si>
  <si>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</si>
  <si>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</si>
  <si>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</si>
  <si>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</si>
  <si>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</si>
  <si>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</si>
  <si>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</si>
  <si>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</si>
  <si>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</si>
  <si>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</si>
  <si>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</si>
  <si>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</si>
  <si>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</si>
  <si>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</si>
  <si>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</si>
  <si>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</si>
  <si>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</si>
  <si>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</si>
  <si>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</si>
  <si>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</si>
  <si>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</si>
  <si>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</si>
  <si>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</si>
  <si>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</si>
  <si>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</si>
  <si>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</si>
  <si>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</si>
  <si>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</si>
  <si>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</si>
  <si>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</si>
  <si>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</si>
  <si>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</si>
  <si>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</si>
  <si>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</si>
  <si>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</si>
  <si>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</si>
  <si>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</si>
  <si>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</si>
  <si>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</si>
  <si>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</si>
  <si>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</si>
  <si>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</si>
  <si>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</si>
  <si>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</si>
  <si>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</si>
  <si>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</si>
  <si>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</si>
  <si>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</si>
  <si>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</si>
  <si>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</si>
  <si>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</si>
  <si>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</si>
  <si>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</si>
  <si>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</si>
  <si>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</si>
  <si>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</si>
  <si>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</si>
  <si>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</si>
  <si>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</si>
  <si>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</si>
  <si>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</si>
  <si>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</si>
  <si>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</si>
  <si>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</si>
  <si>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</si>
  <si>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</si>
  <si>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</si>
  <si>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</si>
  <si>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</si>
  <si>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</si>
  <si>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</si>
  <si>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</si>
  <si>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</si>
  <si>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</si>
  <si>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</si>
  <si>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</si>
  <si>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</si>
  <si>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</si>
  <si>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</si>
  <si>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</si>
  <si>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</si>
  <si>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</si>
  <si>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</si>
  <si>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</si>
  <si>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</si>
  <si>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</si>
  <si>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</si>
  <si>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</si>
  <si>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</si>
  <si>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</si>
  <si>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</si>
  <si>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</si>
  <si>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</si>
  <si>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</si>
  <si>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</si>
  <si>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</si>
  <si>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</si>
  <si>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</si>
  <si>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</si>
  <si>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</si>
  <si>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</si>
  <si>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</si>
  <si>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</si>
  <si>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</si>
  <si>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</si>
  <si>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</si>
  <si>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</si>
  <si>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</si>
  <si>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</si>
  <si>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</si>
  <si>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</si>
  <si>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</si>
  <si>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</si>
  <si>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</si>
  <si>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</si>
  <si>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</si>
  <si>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</si>
  <si>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</si>
  <si>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</si>
  <si>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</si>
  <si>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</si>
  <si>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</si>
  <si>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</si>
  <si>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</si>
  <si>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</si>
  <si>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</si>
  <si>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</si>
  <si>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</si>
  <si>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</si>
  <si>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</si>
  <si>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</si>
  <si>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</si>
  <si>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</si>
  <si>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</si>
  <si>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</si>
  <si>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</si>
  <si>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</si>
  <si>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</si>
  <si>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</si>
  <si>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</si>
  <si>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</si>
  <si>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</si>
  <si>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</si>
  <si>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</si>
  <si>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</si>
  <si>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</si>
  <si>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</si>
  <si>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</si>
  <si>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</si>
  <si>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</si>
  <si>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</si>
  <si>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</si>
  <si>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</si>
  <si>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</si>
  <si>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</si>
  <si>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</si>
  <si>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</si>
  <si>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</si>
  <si>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</si>
  <si>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</si>
  <si>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</si>
  <si>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</si>
  <si>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</si>
  <si>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</si>
  <si>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</si>
  <si>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</si>
  <si>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</si>
  <si>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</si>
  <si>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</si>
  <si>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</si>
  <si>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</si>
  <si>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</si>
  <si>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</si>
  <si>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</si>
  <si>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</si>
  <si>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</si>
  <si>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</si>
  <si>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</si>
  <si>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</si>
  <si>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</si>
  <si>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</si>
  <si>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</si>
  <si>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</si>
  <si>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</si>
  <si>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</si>
  <si>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</si>
  <si>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</si>
  <si>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</si>
  <si>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</si>
  <si>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</si>
  <si>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</si>
  <si>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</si>
  <si>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</si>
  <si>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</si>
  <si>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</si>
  <si>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</si>
  <si>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</si>
  <si>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</si>
  <si>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</si>
  <si>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</si>
  <si>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</si>
  <si>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</si>
  <si>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</si>
  <si>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</si>
  <si>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</si>
  <si>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</si>
  <si>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</si>
  <si>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</si>
  <si>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</si>
  <si>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</si>
  <si>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</si>
  <si>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</si>
  <si>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</si>
  <si>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</si>
  <si>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</si>
  <si>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</si>
  <si>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</si>
  <si>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</si>
  <si>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</si>
  <si>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</si>
  <si>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</si>
  <si>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</si>
  <si>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</si>
  <si>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</si>
  <si>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</si>
  <si>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</si>
  <si>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</si>
  <si>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</si>
  <si>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</si>
  <si>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</si>
  <si>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</si>
  <si>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</si>
  <si>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</si>
  <si>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</si>
  <si>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</si>
  <si>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</si>
  <si>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</si>
  <si>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</si>
  <si>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</si>
  <si>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</si>
  <si>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</si>
  <si>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</si>
  <si>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</si>
  <si>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</si>
  <si>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</si>
  <si>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</si>
  <si>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</si>
  <si>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</si>
  <si>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</si>
  <si>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</si>
  <si>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</si>
  <si>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</si>
  <si>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</si>
  <si>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</si>
  <si>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</si>
  <si>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</si>
  <si>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</si>
  <si>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</si>
  <si>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</si>
  <si>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</si>
  <si>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</si>
  <si>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</si>
  <si>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</si>
  <si>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</si>
  <si>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</si>
  <si>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</si>
  <si>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</si>
  <si>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</si>
  <si>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</si>
  <si>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</si>
  <si>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</si>
  <si>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</si>
  <si>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</si>
  <si>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</si>
  <si>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</si>
  <si>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</si>
  <si>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</si>
  <si>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</si>
  <si>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</si>
  <si>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</si>
  <si>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</si>
  <si>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</si>
  <si>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</si>
  <si>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</si>
  <si>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</si>
  <si>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</si>
  <si>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</si>
  <si>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</si>
  <si>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</si>
  <si>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</si>
  <si>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</si>
  <si>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</si>
  <si>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</si>
  <si>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</si>
  <si>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</si>
  <si>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</si>
  <si>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</si>
  <si>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</si>
  <si>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</si>
  <si>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</si>
  <si>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</si>
  <si>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</si>
  <si>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</si>
  <si>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</si>
  <si>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</si>
  <si>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</si>
  <si>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</si>
  <si>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</si>
  <si>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</si>
  <si>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</si>
  <si>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</si>
  <si>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</si>
  <si>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</si>
  <si>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</si>
  <si>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</si>
  <si>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</si>
  <si>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</si>
  <si>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</si>
  <si>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</si>
  <si>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</si>
  <si>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</si>
  <si>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</si>
  <si>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</si>
  <si>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</si>
  <si>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</si>
  <si>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</si>
  <si>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</si>
  <si>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</si>
  <si>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</si>
  <si>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</si>
  <si>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</si>
  <si>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</si>
  <si>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</si>
  <si>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</si>
  <si>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</si>
  <si>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</si>
  <si>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</si>
  <si>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</si>
  <si>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</si>
  <si>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</si>
  <si>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</si>
  <si>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</si>
  <si>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</si>
  <si>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</si>
  <si>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</si>
  <si>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</si>
  <si>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</si>
  <si>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</si>
  <si>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</si>
  <si>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</si>
  <si>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</si>
  <si>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</si>
  <si>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</si>
  <si>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</si>
  <si>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</si>
  <si>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</si>
  <si>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</si>
  <si>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</si>
  <si>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</si>
  <si>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</si>
  <si>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</si>
  <si>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</si>
  <si>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</si>
  <si>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</si>
  <si>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</si>
  <si>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</si>
  <si>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</si>
  <si>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</si>
  <si>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</si>
  <si>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</si>
  <si>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</si>
  <si>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</si>
  <si>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</si>
  <si>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</si>
  <si>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</si>
  <si>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</si>
  <si>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</si>
  <si>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</si>
  <si>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</si>
  <si>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</si>
  <si>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</si>
  <si>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</si>
  <si>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</si>
  <si>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</si>
  <si>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</si>
  <si>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</si>
  <si>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</si>
  <si>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</si>
  <si>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</si>
  <si>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</si>
  <si>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</si>
  <si>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</si>
  <si>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</si>
  <si>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</si>
  <si>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</si>
  <si>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</si>
  <si>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</si>
  <si>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</si>
  <si>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</si>
  <si>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</si>
  <si>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</si>
  <si>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</si>
  <si>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</si>
  <si>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</si>
  <si>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</si>
  <si>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</si>
  <si>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</si>
  <si>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</si>
  <si>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</si>
  <si>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</si>
  <si>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</si>
  <si>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</si>
  <si>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</si>
  <si>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</si>
  <si>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</si>
  <si>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</si>
  <si>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</si>
  <si>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</si>
  <si>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</si>
  <si>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</si>
  <si>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</si>
  <si>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</si>
  <si>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</si>
  <si>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</si>
  <si>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</si>
  <si>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</si>
  <si>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</si>
  <si>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</si>
  <si>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</si>
  <si>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</si>
  <si>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</si>
  <si>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</si>
  <si>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</si>
  <si>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</si>
  <si>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</si>
  <si>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</si>
  <si>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</si>
  <si>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</si>
  <si>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</si>
  <si>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</si>
  <si>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</si>
  <si>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</si>
  <si>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</si>
  <si>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</si>
  <si>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</si>
  <si>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</si>
  <si>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</si>
  <si>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</si>
  <si>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</si>
  <si>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</si>
  <si>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</si>
  <si>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</si>
  <si>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</si>
  <si>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Polgármesteri hivatal</t>
  </si>
  <si>
    <t>Buji Aranyalma Egységes Óvoda és Bölcsőde</t>
  </si>
  <si>
    <t>Központi, irányító szervi támogatás folyósítása</t>
  </si>
  <si>
    <t>7.5.</t>
  </si>
  <si>
    <t>Belföldi finanszírozás kiadásai (7.1. + … + 7.5.)</t>
  </si>
  <si>
    <t>Buj Község Önkormányzat adósságot keletkeztető ügyletekből és kezességvállalásokból fennálló kötelezettségei</t>
  </si>
  <si>
    <t>Beruházási hitel Buj Község óvodájának komplex fejlesztéséhez</t>
  </si>
  <si>
    <t>Buj Község Önkormányzat saját bevételeinek részletezése az adósságot keletkeztető ügyletből származó tárgyévi fizetési kötelezettség megállapításához</t>
  </si>
  <si>
    <t>Buj Község Önkormányzat 2014. évi adósságot keletkeztető fejlesztési céljai</t>
  </si>
  <si>
    <t>Buj Község Óvodájának komplex fejlesztése</t>
  </si>
  <si>
    <t>2013-2014</t>
  </si>
  <si>
    <t>Buji Egészségügyi Központ kialakítása</t>
  </si>
  <si>
    <t>EU-s projekt neve, azonosítója: Buj Község Óvoda komplex fejlesztése , ÉAOP-4.1.1./A-11-2012-0015</t>
  </si>
  <si>
    <t>EU-s projekt neve, azonosítója: Buji Egészségügyi Központ kialakítása, ÉAOP-4.1.2./A-12-2013-0048</t>
  </si>
  <si>
    <r>
      <t xml:space="preserve">Önként vállalt feladatok bevételei, kiadásai </t>
    </r>
    <r>
      <rPr>
        <b/>
        <i/>
        <sz val="9"/>
        <rFont val="Times New Roman CE"/>
        <family val="0"/>
      </rPr>
      <t>(mezőőri feladatok)</t>
    </r>
  </si>
  <si>
    <t>A 2013. és 2014. évi általános működés és ágazati feladatok támogatásának alakulása jogcímenként</t>
  </si>
  <si>
    <t>2013. évi támogatás összesen</t>
  </si>
  <si>
    <t>I.1.a Önkormányzati hivatal működésének támogatása</t>
  </si>
  <si>
    <t>4 havi összeg átmeneti támogatás 2013. jan-ápr. összesen</t>
  </si>
  <si>
    <t>8 havi összeg elismert hivatali létszám alapján 2013. máj.-dec.</t>
  </si>
  <si>
    <t>I.1.b. Település üzmeltetés támogatása</t>
  </si>
  <si>
    <t>I.1.c. Beszámítás összege</t>
  </si>
  <si>
    <t>Általános feladatok támogatása összesen (a+b-c)</t>
  </si>
  <si>
    <t xml:space="preserve">jan.-ápr. </t>
  </si>
  <si>
    <t>Általános feladatok támogatása összesen (a+b+c)</t>
  </si>
  <si>
    <t xml:space="preserve">máj.-dec. </t>
  </si>
  <si>
    <t xml:space="preserve">I.1.d. Egyéb kötelező önkormányzati feladatok támogatása (d) </t>
  </si>
  <si>
    <t>Megyei önkormányzatok működésének támogatása</t>
  </si>
  <si>
    <t>I.A helyi önkorm. működésének általános támogatása összesen</t>
  </si>
  <si>
    <t>Pedagógusok bértámogatása</t>
  </si>
  <si>
    <t>8hóra</t>
  </si>
  <si>
    <t>Segítők bértámogatása</t>
  </si>
  <si>
    <t>4hóra</t>
  </si>
  <si>
    <t>Óvodaped. Elismert létszáma után pótlólagos összeg</t>
  </si>
  <si>
    <t>Óvoda működtetési támogatás összesen</t>
  </si>
  <si>
    <t>Ingyenes és kedvezményes étkeztetés szoc.ellátásban összesen</t>
  </si>
  <si>
    <t>Ingyenes és kedvezményes étkeztetés közoktatásban összesen</t>
  </si>
  <si>
    <t>II. A települési önkorm. köznevelési és gyermek étkeztetési feladatainak támogatása</t>
  </si>
  <si>
    <t>Hozzájárulás a pénzbeli szociális ellátásokhoz</t>
  </si>
  <si>
    <t>Szociális és gyermekjóléti általános feladatok</t>
  </si>
  <si>
    <t>Gyermekjóléti központ</t>
  </si>
  <si>
    <t>Szociális étkeztetés</t>
  </si>
  <si>
    <t>Házi segítségnyújtás</t>
  </si>
  <si>
    <t>Falugondnoki vagy tanyagondnoki szolgáltatás</t>
  </si>
  <si>
    <r>
      <t xml:space="preserve">Szociális és gyermekjóléti feladatok  </t>
    </r>
    <r>
      <rPr>
        <b/>
        <sz val="12"/>
        <rFont val="Times New Roman"/>
        <family val="1"/>
      </rPr>
      <t xml:space="preserve">(f) </t>
    </r>
  </si>
  <si>
    <t>Időskorúak nappali int. ellátása</t>
  </si>
  <si>
    <r>
      <t xml:space="preserve">Szociális és gyermekjóléti feladatok </t>
    </r>
    <r>
      <rPr>
        <b/>
        <sz val="12"/>
        <rFont val="Times New Roman"/>
        <family val="1"/>
      </rPr>
      <t>(g)</t>
    </r>
  </si>
  <si>
    <t>Fogyatékos és demens szem.nappali int.ell.</t>
  </si>
  <si>
    <r>
      <t xml:space="preserve">Szociális és gyermekjóléti feladatok </t>
    </r>
    <r>
      <rPr>
        <b/>
        <sz val="12"/>
        <rFont val="Times New Roman"/>
        <family val="1"/>
      </rPr>
      <t>(h)</t>
    </r>
  </si>
  <si>
    <t xml:space="preserve">Pszichiátriai és szenvedélybetegek n.i.ell. </t>
  </si>
  <si>
    <r>
      <t xml:space="preserve">Szociáslis és gyermekjóléti feladatok </t>
    </r>
    <r>
      <rPr>
        <b/>
        <sz val="12"/>
        <rFont val="Times New Roman"/>
        <family val="1"/>
      </rPr>
      <t>(i)</t>
    </r>
  </si>
  <si>
    <t>Hajléktalanos nappali int.ellátása</t>
  </si>
  <si>
    <r>
      <t xml:space="preserve">Szociális és gyermekjóléti feladatok </t>
    </r>
    <r>
      <rPr>
        <b/>
        <sz val="12"/>
        <rFont val="Times New Roman"/>
        <family val="1"/>
      </rPr>
      <t>(j)</t>
    </r>
  </si>
  <si>
    <t xml:space="preserve">Gyermekek napközb.ell. </t>
  </si>
  <si>
    <r>
      <t xml:space="preserve">Szociális és gyermekjóléti feladatok </t>
    </r>
    <r>
      <rPr>
        <b/>
        <sz val="12"/>
        <rFont val="Times New Roman"/>
        <family val="1"/>
      </rPr>
      <t>(k)</t>
    </r>
  </si>
  <si>
    <t>Hajléktalanok átmeneti szállása</t>
  </si>
  <si>
    <t>Szociális és gyermekjóléti feladatok (L)</t>
  </si>
  <si>
    <t>Gyermekek átmeneti int.összesen</t>
  </si>
  <si>
    <t>III.3. Egyes szociális és gyermekjóléti feladatok támogatása összesen</t>
  </si>
  <si>
    <t>Szoc.ágazatan bértámogatás   összeg</t>
  </si>
  <si>
    <t>Szoc.ágazatban üzemeltetési támogatás   összeg</t>
  </si>
  <si>
    <t>III.4. Tartós szociális szakosított ellátási feladatok támogatása összesen</t>
  </si>
  <si>
    <t xml:space="preserve">Települési önkormányzatok támogatása a nyilvános könyvtári és közművelődési feladatokhoz </t>
  </si>
  <si>
    <t>Gyermekétkeztetés üzemeltetési támogatása</t>
  </si>
  <si>
    <t>III. A települési önkorm. gyermek étkeztetési feladatainak támogatása</t>
  </si>
  <si>
    <t>IV. Települési önk. szoc. és gyermekjóléti feladatainak támogatása összesen</t>
  </si>
  <si>
    <t>I+II+III+IV. Támogatás összesen</t>
  </si>
  <si>
    <t>V. Szerkezetátalakítási tartalék</t>
  </si>
  <si>
    <t>VI. A települési önkormányzatok kulturális feladatainak támogatása összesen</t>
  </si>
  <si>
    <t>Belterületi utak burkolása, kátyúzása</t>
  </si>
  <si>
    <t>Beruházási hitel belterületi utak burkolásához, kátyúzásához</t>
  </si>
  <si>
    <t>2014</t>
  </si>
  <si>
    <t>Ingatlanok értékesítése, bérbeadása</t>
  </si>
  <si>
    <t>Református Egyházközség</t>
  </si>
  <si>
    <t>működési célú támogatás</t>
  </si>
  <si>
    <t>Katolikus Egyházközség</t>
  </si>
  <si>
    <t>Római-katolikus Egyházközség</t>
  </si>
  <si>
    <t>Buji Polgárőr Egyesület</t>
  </si>
  <si>
    <t>Napfény Nyugdíjas Egyesület</t>
  </si>
  <si>
    <t>Buji Sportegyesület</t>
  </si>
  <si>
    <t>Buji Diáksport Egyesület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</si>
</sst>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i/>
      <sz val="9"/>
      <name val="Times New Roman CE"/>
      <family val="0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9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3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64" fontId="7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58" applyFont="1" applyFill="1" applyProtection="1">
      <alignment/>
      <protection/>
    </xf>
    <xf numFmtId="0" fontId="0" fillId="0" borderId="12" xfId="58" applyFont="1" applyFill="1" applyBorder="1" applyAlignment="1" applyProtection="1">
      <alignment wrapText="1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vertical="top" wrapText="1"/>
    </xf>
    <xf numFmtId="16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left" vertical="top" wrapText="1"/>
    </xf>
    <xf numFmtId="164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5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8" fillId="0" borderId="0" xfId="0" applyFont="1" applyFill="1" applyAlignment="1">
      <alignment/>
    </xf>
    <xf numFmtId="0" fontId="0" fillId="0" borderId="11" xfId="0" applyFill="1" applyBorder="1" applyAlignment="1">
      <alignment/>
    </xf>
    <xf numFmtId="164" fontId="17" fillId="20" borderId="2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58" applyFont="1" applyFill="1" applyBorder="1" applyAlignment="1" applyProtection="1">
      <alignment wrapTex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164" fontId="4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wrapTex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81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164" fontId="49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68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  <xf numFmtId="0" fontId="49" fillId="0" borderId="58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0" fillId="0" borderId="63" xfId="0" applyFill="1" applyBorder="1" applyAlignment="1">
      <alignment horizontal="center" wrapText="1"/>
    </xf>
    <xf numFmtId="0" fontId="49" fillId="0" borderId="67" xfId="0" applyFont="1" applyBorder="1" applyAlignment="1">
      <alignment horizontal="left" vertical="top" wrapText="1"/>
    </xf>
    <xf numFmtId="0" fontId="49" fillId="0" borderId="80" xfId="0" applyFont="1" applyBorder="1" applyAlignment="1">
      <alignment horizontal="left" vertical="top" wrapText="1"/>
    </xf>
    <xf numFmtId="164" fontId="49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63" xfId="0" applyFont="1" applyBorder="1" applyAlignment="1">
      <alignment horizontal="left" vertical="top" wrapText="1"/>
    </xf>
    <xf numFmtId="0" fontId="49" fillId="0" borderId="81" xfId="0" applyFont="1" applyBorder="1" applyAlignment="1">
      <alignment horizontal="left" vertical="top" wrapText="1"/>
    </xf>
    <xf numFmtId="164" fontId="4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63" xfId="0" applyFill="1" applyBorder="1" applyAlignment="1">
      <alignment horizontal="left" vertical="center"/>
    </xf>
    <xf numFmtId="0" fontId="0" fillId="0" borderId="81" xfId="0" applyBorder="1" applyAlignment="1">
      <alignment horizontal="left"/>
    </xf>
    <xf numFmtId="164" fontId="4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80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left"/>
    </xf>
    <xf numFmtId="0" fontId="13" fillId="0" borderId="5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9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3" fontId="2" fillId="0" borderId="46" xfId="0" applyNumberFormat="1" applyFont="1" applyBorder="1" applyAlignment="1" applyProtection="1">
      <alignment horizontal="righ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3" fontId="2" fillId="0" borderId="25" xfId="0" applyNumberFormat="1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36">
      <selection activeCell="D35" sqref="D35"/>
    </sheetView>
  </sheetViews>
  <sheetFormatPr defaultColWidth="9.00390625" defaultRowHeight="12.75"/>
  <cols>
    <col min="1" max="1" width="9.50390625" style="415" customWidth="1"/>
    <col min="2" max="2" width="91.625" style="415" customWidth="1"/>
    <col min="3" max="3" width="21.625" style="416" customWidth="1"/>
    <col min="4" max="4" width="9.00390625" style="448" customWidth="1"/>
    <col min="5" max="16384" width="9.375" style="448" customWidth="1"/>
  </cols>
  <sheetData>
    <row r="1" spans="1:3" ht="15.75" customHeight="1">
      <c r="A1" s="584" t="s">
        <v>18</v>
      </c>
      <c r="B1" s="584"/>
      <c r="C1" s="584"/>
    </row>
    <row r="2" spans="1:3" ht="15.75" customHeight="1" thickBot="1">
      <c r="A2" s="583" t="s">
        <v>163</v>
      </c>
      <c r="B2" s="583"/>
      <c r="C2" s="335" t="s">
        <v>246</v>
      </c>
    </row>
    <row r="3" spans="1:3" ht="37.5" customHeight="1" thickBot="1">
      <c r="A3" s="23" t="s">
        <v>78</v>
      </c>
      <c r="B3" s="24" t="s">
        <v>20</v>
      </c>
      <c r="C3" s="42" t="s">
        <v>274</v>
      </c>
    </row>
    <row r="4" spans="1:3" s="449" customFormat="1" ht="12" customHeight="1" thickBot="1">
      <c r="A4" s="443">
        <v>1</v>
      </c>
      <c r="B4" s="444">
        <v>2</v>
      </c>
      <c r="C4" s="445">
        <v>3</v>
      </c>
    </row>
    <row r="5" spans="1:3" s="450" customFormat="1" ht="12" customHeight="1" thickBot="1">
      <c r="A5" s="20" t="s">
        <v>21</v>
      </c>
      <c r="B5" s="21" t="s">
        <v>275</v>
      </c>
      <c r="C5" s="325">
        <f>+C6+C7+C8+C9+C10+C11</f>
        <v>212869</v>
      </c>
    </row>
    <row r="6" spans="1:3" s="450" customFormat="1" ht="12" customHeight="1">
      <c r="A6" s="15" t="s">
        <v>109</v>
      </c>
      <c r="B6" s="451" t="s">
        <v>276</v>
      </c>
      <c r="C6" s="328">
        <v>52011</v>
      </c>
    </row>
    <row r="7" spans="1:3" s="450" customFormat="1" ht="12" customHeight="1">
      <c r="A7" s="14" t="s">
        <v>110</v>
      </c>
      <c r="B7" s="452" t="s">
        <v>277</v>
      </c>
      <c r="C7" s="327">
        <v>46081</v>
      </c>
    </row>
    <row r="8" spans="1:4" s="450" customFormat="1" ht="12" customHeight="1">
      <c r="A8" s="14" t="s">
        <v>111</v>
      </c>
      <c r="B8" s="452" t="s">
        <v>278</v>
      </c>
      <c r="C8" s="327">
        <v>83134</v>
      </c>
      <c r="D8" s="561"/>
    </row>
    <row r="9" spans="1:4" s="450" customFormat="1" ht="12" customHeight="1">
      <c r="A9" s="14" t="s">
        <v>112</v>
      </c>
      <c r="B9" s="452" t="s">
        <v>279</v>
      </c>
      <c r="C9" s="327">
        <v>2643</v>
      </c>
      <c r="D9" s="561"/>
    </row>
    <row r="10" spans="1:4" s="450" customFormat="1" ht="12" customHeight="1">
      <c r="A10" s="14" t="s">
        <v>160</v>
      </c>
      <c r="B10" s="452" t="s">
        <v>280</v>
      </c>
      <c r="C10" s="327"/>
      <c r="D10" s="561"/>
    </row>
    <row r="11" spans="1:4" s="450" customFormat="1" ht="12" customHeight="1" thickBot="1">
      <c r="A11" s="16" t="s">
        <v>113</v>
      </c>
      <c r="B11" s="453" t="s">
        <v>281</v>
      </c>
      <c r="C11" s="327">
        <v>29000</v>
      </c>
      <c r="D11" s="561"/>
    </row>
    <row r="12" spans="1:4" s="450" customFormat="1" ht="12" customHeight="1" thickBot="1">
      <c r="A12" s="20" t="s">
        <v>22</v>
      </c>
      <c r="B12" s="320" t="s">
        <v>282</v>
      </c>
      <c r="C12" s="325">
        <f>+C13+C14+C15+C16+C17</f>
        <v>114260</v>
      </c>
      <c r="D12" s="561"/>
    </row>
    <row r="13" spans="1:4" s="450" customFormat="1" ht="12" customHeight="1">
      <c r="A13" s="15" t="s">
        <v>115</v>
      </c>
      <c r="B13" s="451" t="s">
        <v>283</v>
      </c>
      <c r="C13" s="328"/>
      <c r="D13" s="561"/>
    </row>
    <row r="14" spans="1:4" s="450" customFormat="1" ht="12" customHeight="1">
      <c r="A14" s="14" t="s">
        <v>116</v>
      </c>
      <c r="B14" s="452" t="s">
        <v>284</v>
      </c>
      <c r="C14" s="327"/>
      <c r="D14" s="561"/>
    </row>
    <row r="15" spans="1:4" s="450" customFormat="1" ht="12" customHeight="1">
      <c r="A15" s="14" t="s">
        <v>117</v>
      </c>
      <c r="B15" s="452" t="s">
        <v>520</v>
      </c>
      <c r="C15" s="327"/>
      <c r="D15" s="561"/>
    </row>
    <row r="16" spans="1:4" s="450" customFormat="1" ht="12" customHeight="1">
      <c r="A16" s="14" t="s">
        <v>118</v>
      </c>
      <c r="B16" s="452" t="s">
        <v>521</v>
      </c>
      <c r="C16" s="327"/>
      <c r="D16" s="561"/>
    </row>
    <row r="17" spans="1:4" s="450" customFormat="1" ht="12" customHeight="1">
      <c r="A17" s="14" t="s">
        <v>119</v>
      </c>
      <c r="B17" s="452" t="s">
        <v>285</v>
      </c>
      <c r="C17" s="327">
        <v>114260</v>
      </c>
      <c r="D17" s="561"/>
    </row>
    <row r="18" spans="1:4" s="450" customFormat="1" ht="12" customHeight="1" thickBot="1">
      <c r="A18" s="16" t="s">
        <v>128</v>
      </c>
      <c r="B18" s="453" t="s">
        <v>286</v>
      </c>
      <c r="C18" s="329"/>
      <c r="D18" s="561"/>
    </row>
    <row r="19" spans="1:4" s="450" customFormat="1" ht="12" customHeight="1" thickBot="1">
      <c r="A19" s="20" t="s">
        <v>23</v>
      </c>
      <c r="B19" s="21" t="s">
        <v>287</v>
      </c>
      <c r="C19" s="325">
        <f>+C20+C21+C22+C23+C24</f>
        <v>114564</v>
      </c>
      <c r="D19" s="561"/>
    </row>
    <row r="20" spans="1:4" s="450" customFormat="1" ht="12" customHeight="1">
      <c r="A20" s="15" t="s">
        <v>98</v>
      </c>
      <c r="B20" s="451" t="s">
        <v>288</v>
      </c>
      <c r="C20" s="328"/>
      <c r="D20" s="561"/>
    </row>
    <row r="21" spans="1:4" s="450" customFormat="1" ht="12" customHeight="1">
      <c r="A21" s="14" t="s">
        <v>99</v>
      </c>
      <c r="B21" s="452" t="s">
        <v>289</v>
      </c>
      <c r="C21" s="327"/>
      <c r="D21" s="561"/>
    </row>
    <row r="22" spans="1:4" s="450" customFormat="1" ht="12" customHeight="1">
      <c r="A22" s="14" t="s">
        <v>100</v>
      </c>
      <c r="B22" s="452" t="s">
        <v>522</v>
      </c>
      <c r="C22" s="327"/>
      <c r="D22" s="561"/>
    </row>
    <row r="23" spans="1:4" s="450" customFormat="1" ht="12" customHeight="1">
      <c r="A23" s="14" t="s">
        <v>101</v>
      </c>
      <c r="B23" s="452" t="s">
        <v>523</v>
      </c>
      <c r="C23" s="327"/>
      <c r="D23" s="561"/>
    </row>
    <row r="24" spans="1:4" s="450" customFormat="1" ht="12" customHeight="1">
      <c r="A24" s="14" t="s">
        <v>181</v>
      </c>
      <c r="B24" s="452" t="s">
        <v>290</v>
      </c>
      <c r="C24" s="327">
        <v>114564</v>
      </c>
      <c r="D24" s="561"/>
    </row>
    <row r="25" spans="1:4" s="450" customFormat="1" ht="12" customHeight="1" thickBot="1">
      <c r="A25" s="16" t="s">
        <v>182</v>
      </c>
      <c r="B25" s="453" t="s">
        <v>291</v>
      </c>
      <c r="C25" s="329">
        <v>112097</v>
      </c>
      <c r="D25" s="561"/>
    </row>
    <row r="26" spans="1:4" s="450" customFormat="1" ht="12" customHeight="1" thickBot="1">
      <c r="A26" s="20" t="s">
        <v>183</v>
      </c>
      <c r="B26" s="21" t="s">
        <v>292</v>
      </c>
      <c r="C26" s="331">
        <f>+C27+C30+C31+C32</f>
        <v>20750</v>
      </c>
      <c r="D26" s="561"/>
    </row>
    <row r="27" spans="1:4" s="450" customFormat="1" ht="12" customHeight="1">
      <c r="A27" s="15" t="s">
        <v>293</v>
      </c>
      <c r="B27" s="451" t="s">
        <v>299</v>
      </c>
      <c r="C27" s="446">
        <f>+C28+C29</f>
        <v>16700</v>
      </c>
      <c r="D27" s="561"/>
    </row>
    <row r="28" spans="1:4" s="450" customFormat="1" ht="12" customHeight="1">
      <c r="A28" s="14" t="s">
        <v>294</v>
      </c>
      <c r="B28" s="452" t="s">
        <v>300</v>
      </c>
      <c r="C28" s="327">
        <v>8200</v>
      </c>
      <c r="D28" s="561"/>
    </row>
    <row r="29" spans="1:4" s="450" customFormat="1" ht="12" customHeight="1">
      <c r="A29" s="14" t="s">
        <v>295</v>
      </c>
      <c r="B29" s="452" t="s">
        <v>301</v>
      </c>
      <c r="C29" s="327">
        <v>8500</v>
      </c>
      <c r="D29" s="561"/>
    </row>
    <row r="30" spans="1:4" s="450" customFormat="1" ht="12" customHeight="1">
      <c r="A30" s="14" t="s">
        <v>296</v>
      </c>
      <c r="B30" s="452" t="s">
        <v>302</v>
      </c>
      <c r="C30" s="327">
        <v>2950</v>
      </c>
      <c r="D30" s="561"/>
    </row>
    <row r="31" spans="1:3" s="450" customFormat="1" ht="12" customHeight="1">
      <c r="A31" s="14" t="s">
        <v>297</v>
      </c>
      <c r="B31" s="452" t="s">
        <v>303</v>
      </c>
      <c r="C31" s="327">
        <v>500</v>
      </c>
    </row>
    <row r="32" spans="1:4" s="450" customFormat="1" ht="12" customHeight="1" thickBot="1">
      <c r="A32" s="16" t="s">
        <v>298</v>
      </c>
      <c r="B32" s="453" t="s">
        <v>304</v>
      </c>
      <c r="C32" s="329">
        <v>600</v>
      </c>
      <c r="D32" s="561"/>
    </row>
    <row r="33" spans="1:3" s="450" customFormat="1" ht="12" customHeight="1" thickBot="1">
      <c r="A33" s="20" t="s">
        <v>25</v>
      </c>
      <c r="B33" s="21" t="s">
        <v>305</v>
      </c>
      <c r="C33" s="325">
        <f>SUM(C34:C43)</f>
        <v>27297</v>
      </c>
    </row>
    <row r="34" spans="1:3" s="450" customFormat="1" ht="12" customHeight="1">
      <c r="A34" s="15" t="s">
        <v>102</v>
      </c>
      <c r="B34" s="451" t="s">
        <v>308</v>
      </c>
      <c r="C34" s="328">
        <v>250</v>
      </c>
    </row>
    <row r="35" spans="1:4" s="450" customFormat="1" ht="12" customHeight="1">
      <c r="A35" s="14" t="s">
        <v>103</v>
      </c>
      <c r="B35" s="452" t="s">
        <v>309</v>
      </c>
      <c r="C35" s="327">
        <v>7035</v>
      </c>
      <c r="D35" s="561"/>
    </row>
    <row r="36" spans="1:3" s="450" customFormat="1" ht="12" customHeight="1">
      <c r="A36" s="14" t="s">
        <v>104</v>
      </c>
      <c r="B36" s="452" t="s">
        <v>310</v>
      </c>
      <c r="C36" s="327">
        <v>3500</v>
      </c>
    </row>
    <row r="37" spans="1:3" s="450" customFormat="1" ht="12" customHeight="1">
      <c r="A37" s="14" t="s">
        <v>185</v>
      </c>
      <c r="B37" s="452" t="s">
        <v>311</v>
      </c>
      <c r="C37" s="327">
        <v>431</v>
      </c>
    </row>
    <row r="38" spans="1:3" s="450" customFormat="1" ht="12" customHeight="1">
      <c r="A38" s="14" t="s">
        <v>186</v>
      </c>
      <c r="B38" s="452" t="s">
        <v>312</v>
      </c>
      <c r="C38" s="327">
        <v>11827</v>
      </c>
    </row>
    <row r="39" spans="1:3" s="450" customFormat="1" ht="12" customHeight="1">
      <c r="A39" s="14" t="s">
        <v>187</v>
      </c>
      <c r="B39" s="452" t="s">
        <v>313</v>
      </c>
      <c r="C39" s="327">
        <v>4254</v>
      </c>
    </row>
    <row r="40" spans="1:3" s="450" customFormat="1" ht="12" customHeight="1">
      <c r="A40" s="14" t="s">
        <v>188</v>
      </c>
      <c r="B40" s="452" t="s">
        <v>314</v>
      </c>
      <c r="C40" s="327"/>
    </row>
    <row r="41" spans="1:3" s="450" customFormat="1" ht="12" customHeight="1">
      <c r="A41" s="14" t="s">
        <v>189</v>
      </c>
      <c r="B41" s="452" t="s">
        <v>315</v>
      </c>
      <c r="C41" s="327"/>
    </row>
    <row r="42" spans="1:3" s="450" customFormat="1" ht="12" customHeight="1">
      <c r="A42" s="14" t="s">
        <v>306</v>
      </c>
      <c r="B42" s="452" t="s">
        <v>316</v>
      </c>
      <c r="C42" s="330"/>
    </row>
    <row r="43" spans="1:3" s="450" customFormat="1" ht="12" customHeight="1" thickBot="1">
      <c r="A43" s="16" t="s">
        <v>307</v>
      </c>
      <c r="B43" s="453" t="s">
        <v>317</v>
      </c>
      <c r="C43" s="438"/>
    </row>
    <row r="44" spans="1:3" s="450" customFormat="1" ht="12" customHeight="1" thickBot="1">
      <c r="A44" s="20" t="s">
        <v>26</v>
      </c>
      <c r="B44" s="21" t="s">
        <v>318</v>
      </c>
      <c r="C44" s="325">
        <f>SUM(C45:C49)</f>
        <v>0</v>
      </c>
    </row>
    <row r="45" spans="1:3" s="450" customFormat="1" ht="12" customHeight="1">
      <c r="A45" s="15" t="s">
        <v>105</v>
      </c>
      <c r="B45" s="451" t="s">
        <v>322</v>
      </c>
      <c r="C45" s="500"/>
    </row>
    <row r="46" spans="1:3" s="450" customFormat="1" ht="12" customHeight="1">
      <c r="A46" s="14" t="s">
        <v>106</v>
      </c>
      <c r="B46" s="452" t="s">
        <v>323</v>
      </c>
      <c r="C46" s="330"/>
    </row>
    <row r="47" spans="1:3" s="450" customFormat="1" ht="12" customHeight="1">
      <c r="A47" s="14" t="s">
        <v>319</v>
      </c>
      <c r="B47" s="452" t="s">
        <v>324</v>
      </c>
      <c r="C47" s="330"/>
    </row>
    <row r="48" spans="1:3" s="450" customFormat="1" ht="12" customHeight="1">
      <c r="A48" s="14" t="s">
        <v>320</v>
      </c>
      <c r="B48" s="452" t="s">
        <v>325</v>
      </c>
      <c r="C48" s="330"/>
    </row>
    <row r="49" spans="1:3" s="450" customFormat="1" ht="12" customHeight="1" thickBot="1">
      <c r="A49" s="16" t="s">
        <v>321</v>
      </c>
      <c r="B49" s="453" t="s">
        <v>326</v>
      </c>
      <c r="C49" s="438"/>
    </row>
    <row r="50" spans="1:3" s="450" customFormat="1" ht="12" customHeight="1" thickBot="1">
      <c r="A50" s="20" t="s">
        <v>190</v>
      </c>
      <c r="B50" s="21" t="s">
        <v>327</v>
      </c>
      <c r="C50" s="325">
        <f>SUM(C51:C53)</f>
        <v>920</v>
      </c>
    </row>
    <row r="51" spans="1:3" s="450" customFormat="1" ht="12" customHeight="1">
      <c r="A51" s="15" t="s">
        <v>107</v>
      </c>
      <c r="B51" s="451" t="s">
        <v>328</v>
      </c>
      <c r="C51" s="328"/>
    </row>
    <row r="52" spans="1:3" s="450" customFormat="1" ht="12" customHeight="1">
      <c r="A52" s="14" t="s">
        <v>108</v>
      </c>
      <c r="B52" s="452" t="s">
        <v>524</v>
      </c>
      <c r="C52" s="327"/>
    </row>
    <row r="53" spans="1:3" s="450" customFormat="1" ht="12" customHeight="1">
      <c r="A53" s="14" t="s">
        <v>332</v>
      </c>
      <c r="B53" s="452" t="s">
        <v>330</v>
      </c>
      <c r="C53" s="327">
        <v>920</v>
      </c>
    </row>
    <row r="54" spans="1:3" s="450" customFormat="1" ht="12" customHeight="1" thickBot="1">
      <c r="A54" s="16" t="s">
        <v>333</v>
      </c>
      <c r="B54" s="453" t="s">
        <v>331</v>
      </c>
      <c r="C54" s="329"/>
    </row>
    <row r="55" spans="1:3" s="450" customFormat="1" ht="12" customHeight="1" thickBot="1">
      <c r="A55" s="20" t="s">
        <v>28</v>
      </c>
      <c r="B55" s="320" t="s">
        <v>334</v>
      </c>
      <c r="C55" s="325">
        <f>SUM(C56:C58)</f>
        <v>0</v>
      </c>
    </row>
    <row r="56" spans="1:3" s="450" customFormat="1" ht="12" customHeight="1">
      <c r="A56" s="15" t="s">
        <v>191</v>
      </c>
      <c r="B56" s="451" t="s">
        <v>336</v>
      </c>
      <c r="C56" s="330"/>
    </row>
    <row r="57" spans="1:3" s="450" customFormat="1" ht="12" customHeight="1">
      <c r="A57" s="14" t="s">
        <v>192</v>
      </c>
      <c r="B57" s="452" t="s">
        <v>525</v>
      </c>
      <c r="C57" s="330"/>
    </row>
    <row r="58" spans="1:3" s="450" customFormat="1" ht="12" customHeight="1">
      <c r="A58" s="14" t="s">
        <v>247</v>
      </c>
      <c r="B58" s="452" t="s">
        <v>337</v>
      </c>
      <c r="C58" s="330"/>
    </row>
    <row r="59" spans="1:3" s="450" customFormat="1" ht="12" customHeight="1" thickBot="1">
      <c r="A59" s="16" t="s">
        <v>335</v>
      </c>
      <c r="B59" s="453" t="s">
        <v>338</v>
      </c>
      <c r="C59" s="330"/>
    </row>
    <row r="60" spans="1:3" s="450" customFormat="1" ht="12" customHeight="1" thickBot="1">
      <c r="A60" s="20" t="s">
        <v>29</v>
      </c>
      <c r="B60" s="21" t="s">
        <v>339</v>
      </c>
      <c r="C60" s="331">
        <f>+C5+C12+C19+C26+C33+C44+C50+C55</f>
        <v>490660</v>
      </c>
    </row>
    <row r="61" spans="1:3" s="450" customFormat="1" ht="12" customHeight="1" thickBot="1">
      <c r="A61" s="454" t="s">
        <v>340</v>
      </c>
      <c r="B61" s="320" t="s">
        <v>341</v>
      </c>
      <c r="C61" s="325">
        <f>SUM(C62:C64)</f>
        <v>25900</v>
      </c>
    </row>
    <row r="62" spans="1:3" s="450" customFormat="1" ht="12" customHeight="1">
      <c r="A62" s="15" t="s">
        <v>374</v>
      </c>
      <c r="B62" s="451" t="s">
        <v>342</v>
      </c>
      <c r="C62" s="330">
        <v>25900</v>
      </c>
    </row>
    <row r="63" spans="1:3" s="450" customFormat="1" ht="12" customHeight="1">
      <c r="A63" s="14" t="s">
        <v>383</v>
      </c>
      <c r="B63" s="452" t="s">
        <v>343</v>
      </c>
      <c r="C63" s="330"/>
    </row>
    <row r="64" spans="1:3" s="450" customFormat="1" ht="12" customHeight="1" thickBot="1">
      <c r="A64" s="16" t="s">
        <v>384</v>
      </c>
      <c r="B64" s="455" t="s">
        <v>344</v>
      </c>
      <c r="C64" s="330"/>
    </row>
    <row r="65" spans="1:3" s="450" customFormat="1" ht="12" customHeight="1" thickBot="1">
      <c r="A65" s="454" t="s">
        <v>345</v>
      </c>
      <c r="B65" s="320" t="s">
        <v>346</v>
      </c>
      <c r="C65" s="325">
        <f>SUM(C66:C69)</f>
        <v>0</v>
      </c>
    </row>
    <row r="66" spans="1:3" s="450" customFormat="1" ht="12" customHeight="1">
      <c r="A66" s="15" t="s">
        <v>161</v>
      </c>
      <c r="B66" s="451" t="s">
        <v>347</v>
      </c>
      <c r="C66" s="330"/>
    </row>
    <row r="67" spans="1:3" s="450" customFormat="1" ht="12" customHeight="1">
      <c r="A67" s="14" t="s">
        <v>162</v>
      </c>
      <c r="B67" s="452" t="s">
        <v>348</v>
      </c>
      <c r="C67" s="330"/>
    </row>
    <row r="68" spans="1:3" s="450" customFormat="1" ht="12" customHeight="1">
      <c r="A68" s="14" t="s">
        <v>375</v>
      </c>
      <c r="B68" s="452" t="s">
        <v>349</v>
      </c>
      <c r="C68" s="330"/>
    </row>
    <row r="69" spans="1:3" s="450" customFormat="1" ht="12" customHeight="1" thickBot="1">
      <c r="A69" s="16" t="s">
        <v>376</v>
      </c>
      <c r="B69" s="453" t="s">
        <v>350</v>
      </c>
      <c r="C69" s="330"/>
    </row>
    <row r="70" spans="1:3" s="450" customFormat="1" ht="12" customHeight="1" thickBot="1">
      <c r="A70" s="454" t="s">
        <v>351</v>
      </c>
      <c r="B70" s="320" t="s">
        <v>352</v>
      </c>
      <c r="C70" s="325">
        <f>SUM(C71:C72)</f>
        <v>18571</v>
      </c>
    </row>
    <row r="71" spans="1:3" s="450" customFormat="1" ht="12" customHeight="1">
      <c r="A71" s="15" t="s">
        <v>377</v>
      </c>
      <c r="B71" s="451" t="s">
        <v>353</v>
      </c>
      <c r="C71" s="330">
        <v>18571</v>
      </c>
    </row>
    <row r="72" spans="1:3" s="450" customFormat="1" ht="12" customHeight="1" thickBot="1">
      <c r="A72" s="16" t="s">
        <v>378</v>
      </c>
      <c r="B72" s="453" t="s">
        <v>354</v>
      </c>
      <c r="C72" s="330"/>
    </row>
    <row r="73" spans="1:3" s="450" customFormat="1" ht="12" customHeight="1" thickBot="1">
      <c r="A73" s="454" t="s">
        <v>355</v>
      </c>
      <c r="B73" s="320" t="s">
        <v>356</v>
      </c>
      <c r="C73" s="325">
        <f>SUM(C74:C76)</f>
        <v>0</v>
      </c>
    </row>
    <row r="74" spans="1:3" s="450" customFormat="1" ht="12" customHeight="1">
      <c r="A74" s="15" t="s">
        <v>379</v>
      </c>
      <c r="B74" s="451" t="s">
        <v>357</v>
      </c>
      <c r="C74" s="330"/>
    </row>
    <row r="75" spans="1:3" s="450" customFormat="1" ht="12" customHeight="1">
      <c r="A75" s="14" t="s">
        <v>380</v>
      </c>
      <c r="B75" s="452" t="s">
        <v>358</v>
      </c>
      <c r="C75" s="330"/>
    </row>
    <row r="76" spans="1:3" s="450" customFormat="1" ht="12" customHeight="1" thickBot="1">
      <c r="A76" s="16" t="s">
        <v>381</v>
      </c>
      <c r="B76" s="453" t="s">
        <v>359</v>
      </c>
      <c r="C76" s="330"/>
    </row>
    <row r="77" spans="1:3" s="450" customFormat="1" ht="12" customHeight="1" thickBot="1">
      <c r="A77" s="454" t="s">
        <v>360</v>
      </c>
      <c r="B77" s="320" t="s">
        <v>382</v>
      </c>
      <c r="C77" s="325">
        <f>SUM(C78:C81)</f>
        <v>0</v>
      </c>
    </row>
    <row r="78" spans="1:3" s="450" customFormat="1" ht="12" customHeight="1">
      <c r="A78" s="456" t="s">
        <v>361</v>
      </c>
      <c r="B78" s="451" t="s">
        <v>362</v>
      </c>
      <c r="C78" s="330"/>
    </row>
    <row r="79" spans="1:3" s="450" customFormat="1" ht="12" customHeight="1">
      <c r="A79" s="457" t="s">
        <v>363</v>
      </c>
      <c r="B79" s="452" t="s">
        <v>364</v>
      </c>
      <c r="C79" s="330"/>
    </row>
    <row r="80" spans="1:3" s="450" customFormat="1" ht="12" customHeight="1">
      <c r="A80" s="457" t="s">
        <v>365</v>
      </c>
      <c r="B80" s="452" t="s">
        <v>366</v>
      </c>
      <c r="C80" s="330"/>
    </row>
    <row r="81" spans="1:3" s="450" customFormat="1" ht="12" customHeight="1" thickBot="1">
      <c r="A81" s="458" t="s">
        <v>367</v>
      </c>
      <c r="B81" s="453" t="s">
        <v>368</v>
      </c>
      <c r="C81" s="330"/>
    </row>
    <row r="82" spans="1:3" s="450" customFormat="1" ht="13.5" customHeight="1" thickBot="1">
      <c r="A82" s="454" t="s">
        <v>369</v>
      </c>
      <c r="B82" s="320" t="s">
        <v>370</v>
      </c>
      <c r="C82" s="501"/>
    </row>
    <row r="83" spans="1:3" s="450" customFormat="1" ht="15.75" customHeight="1" thickBot="1">
      <c r="A83" s="454" t="s">
        <v>371</v>
      </c>
      <c r="B83" s="459" t="s">
        <v>372</v>
      </c>
      <c r="C83" s="331">
        <f>+C61+C65+C70+C73+C77+C82</f>
        <v>44471</v>
      </c>
    </row>
    <row r="84" spans="1:3" s="450" customFormat="1" ht="16.5" customHeight="1" thickBot="1">
      <c r="A84" s="460" t="s">
        <v>385</v>
      </c>
      <c r="B84" s="461" t="s">
        <v>373</v>
      </c>
      <c r="C84" s="331">
        <f>+C60+C83</f>
        <v>535131</v>
      </c>
    </row>
    <row r="85" spans="1:3" s="450" customFormat="1" ht="83.25" customHeight="1">
      <c r="A85" s="5"/>
      <c r="B85" s="6"/>
      <c r="C85" s="332"/>
    </row>
    <row r="86" spans="1:3" ht="16.5" customHeight="1">
      <c r="A86" s="584" t="s">
        <v>50</v>
      </c>
      <c r="B86" s="584"/>
      <c r="C86" s="584"/>
    </row>
    <row r="87" spans="1:3" s="462" customFormat="1" ht="16.5" customHeight="1" thickBot="1">
      <c r="A87" s="585" t="s">
        <v>164</v>
      </c>
      <c r="B87" s="585"/>
      <c r="C87" s="154" t="s">
        <v>246</v>
      </c>
    </row>
    <row r="88" spans="1:3" ht="37.5" customHeight="1" thickBot="1">
      <c r="A88" s="23" t="s">
        <v>78</v>
      </c>
      <c r="B88" s="24" t="s">
        <v>51</v>
      </c>
      <c r="C88" s="42" t="s">
        <v>274</v>
      </c>
    </row>
    <row r="89" spans="1:3" s="449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388</v>
      </c>
      <c r="C90" s="324">
        <f>SUM(C91:C95)</f>
        <v>375096</v>
      </c>
    </row>
    <row r="91" spans="1:3" ht="12" customHeight="1">
      <c r="A91" s="17" t="s">
        <v>109</v>
      </c>
      <c r="B91" s="10" t="s">
        <v>52</v>
      </c>
      <c r="C91" s="326">
        <v>148169</v>
      </c>
    </row>
    <row r="92" spans="1:3" ht="12" customHeight="1">
      <c r="A92" s="14" t="s">
        <v>110</v>
      </c>
      <c r="B92" s="8" t="s">
        <v>193</v>
      </c>
      <c r="C92" s="327">
        <v>33906</v>
      </c>
    </row>
    <row r="93" spans="1:3" ht="12" customHeight="1">
      <c r="A93" s="14" t="s">
        <v>111</v>
      </c>
      <c r="B93" s="8" t="s">
        <v>151</v>
      </c>
      <c r="C93" s="329">
        <v>88584</v>
      </c>
    </row>
    <row r="94" spans="1:3" ht="12" customHeight="1">
      <c r="A94" s="14" t="s">
        <v>112</v>
      </c>
      <c r="B94" s="11" t="s">
        <v>194</v>
      </c>
      <c r="C94" s="329">
        <v>72650</v>
      </c>
    </row>
    <row r="95" spans="1:3" ht="12" customHeight="1">
      <c r="A95" s="14" t="s">
        <v>123</v>
      </c>
      <c r="B95" s="19" t="s">
        <v>195</v>
      </c>
      <c r="C95" s="329">
        <v>31787</v>
      </c>
    </row>
    <row r="96" spans="1:3" ht="12" customHeight="1">
      <c r="A96" s="14" t="s">
        <v>113</v>
      </c>
      <c r="B96" s="8" t="s">
        <v>389</v>
      </c>
      <c r="C96" s="329"/>
    </row>
    <row r="97" spans="1:3" ht="12" customHeight="1">
      <c r="A97" s="14" t="s">
        <v>114</v>
      </c>
      <c r="B97" s="157" t="s">
        <v>390</v>
      </c>
      <c r="C97" s="329"/>
    </row>
    <row r="98" spans="1:3" ht="12" customHeight="1">
      <c r="A98" s="14" t="s">
        <v>124</v>
      </c>
      <c r="B98" s="158" t="s">
        <v>391</v>
      </c>
      <c r="C98" s="329"/>
    </row>
    <row r="99" spans="1:3" ht="12" customHeight="1">
      <c r="A99" s="14" t="s">
        <v>125</v>
      </c>
      <c r="B99" s="158" t="s">
        <v>392</v>
      </c>
      <c r="C99" s="329"/>
    </row>
    <row r="100" spans="1:3" ht="12" customHeight="1">
      <c r="A100" s="14" t="s">
        <v>126</v>
      </c>
      <c r="B100" s="157" t="s">
        <v>393</v>
      </c>
      <c r="C100" s="329">
        <v>30737</v>
      </c>
    </row>
    <row r="101" spans="1:3" ht="12" customHeight="1">
      <c r="A101" s="14" t="s">
        <v>127</v>
      </c>
      <c r="B101" s="157" t="s">
        <v>394</v>
      </c>
      <c r="C101" s="329"/>
    </row>
    <row r="102" spans="1:3" ht="12" customHeight="1">
      <c r="A102" s="14" t="s">
        <v>129</v>
      </c>
      <c r="B102" s="158" t="s">
        <v>395</v>
      </c>
      <c r="C102" s="329"/>
    </row>
    <row r="103" spans="1:3" ht="12" customHeight="1">
      <c r="A103" s="13" t="s">
        <v>196</v>
      </c>
      <c r="B103" s="159" t="s">
        <v>396</v>
      </c>
      <c r="C103" s="329"/>
    </row>
    <row r="104" spans="1:3" ht="12" customHeight="1">
      <c r="A104" s="14" t="s">
        <v>386</v>
      </c>
      <c r="B104" s="159" t="s">
        <v>397</v>
      </c>
      <c r="C104" s="329"/>
    </row>
    <row r="105" spans="1:3" ht="12" customHeight="1" thickBot="1">
      <c r="A105" s="18" t="s">
        <v>387</v>
      </c>
      <c r="B105" s="160" t="s">
        <v>398</v>
      </c>
      <c r="C105" s="333">
        <v>1050</v>
      </c>
    </row>
    <row r="106" spans="1:3" ht="12" customHeight="1" thickBot="1">
      <c r="A106" s="20" t="s">
        <v>22</v>
      </c>
      <c r="B106" s="30" t="s">
        <v>399</v>
      </c>
      <c r="C106" s="325">
        <f>+C107+C109+C111</f>
        <v>156539</v>
      </c>
    </row>
    <row r="107" spans="1:3" ht="12" customHeight="1">
      <c r="A107" s="15" t="s">
        <v>115</v>
      </c>
      <c r="B107" s="8" t="s">
        <v>245</v>
      </c>
      <c r="C107" s="328">
        <v>146639</v>
      </c>
    </row>
    <row r="108" spans="1:3" ht="12" customHeight="1">
      <c r="A108" s="15" t="s">
        <v>116</v>
      </c>
      <c r="B108" s="12" t="s">
        <v>403</v>
      </c>
      <c r="C108" s="328">
        <v>146639</v>
      </c>
    </row>
    <row r="109" spans="1:3" ht="12" customHeight="1">
      <c r="A109" s="15" t="s">
        <v>117</v>
      </c>
      <c r="B109" s="12" t="s">
        <v>197</v>
      </c>
      <c r="C109" s="327">
        <v>9900</v>
      </c>
    </row>
    <row r="110" spans="1:3" ht="12" customHeight="1">
      <c r="A110" s="15" t="s">
        <v>118</v>
      </c>
      <c r="B110" s="12" t="s">
        <v>404</v>
      </c>
      <c r="C110" s="293"/>
    </row>
    <row r="111" spans="1:3" ht="12" customHeight="1">
      <c r="A111" s="15" t="s">
        <v>119</v>
      </c>
      <c r="B111" s="322" t="s">
        <v>248</v>
      </c>
      <c r="C111" s="293"/>
    </row>
    <row r="112" spans="1:3" ht="12" customHeight="1">
      <c r="A112" s="15" t="s">
        <v>128</v>
      </c>
      <c r="B112" s="321" t="s">
        <v>526</v>
      </c>
      <c r="C112" s="293"/>
    </row>
    <row r="113" spans="1:3" ht="12" customHeight="1">
      <c r="A113" s="15" t="s">
        <v>130</v>
      </c>
      <c r="B113" s="447" t="s">
        <v>409</v>
      </c>
      <c r="C113" s="293"/>
    </row>
    <row r="114" spans="1:3" ht="15.75">
      <c r="A114" s="15" t="s">
        <v>198</v>
      </c>
      <c r="B114" s="158" t="s">
        <v>392</v>
      </c>
      <c r="C114" s="293"/>
    </row>
    <row r="115" spans="1:3" ht="12" customHeight="1">
      <c r="A115" s="15" t="s">
        <v>199</v>
      </c>
      <c r="B115" s="158" t="s">
        <v>408</v>
      </c>
      <c r="C115" s="293"/>
    </row>
    <row r="116" spans="1:3" ht="12" customHeight="1">
      <c r="A116" s="15" t="s">
        <v>200</v>
      </c>
      <c r="B116" s="158" t="s">
        <v>407</v>
      </c>
      <c r="C116" s="293"/>
    </row>
    <row r="117" spans="1:3" ht="12" customHeight="1">
      <c r="A117" s="15" t="s">
        <v>400</v>
      </c>
      <c r="B117" s="158" t="s">
        <v>395</v>
      </c>
      <c r="C117" s="293"/>
    </row>
    <row r="118" spans="1:3" ht="12" customHeight="1">
      <c r="A118" s="15" t="s">
        <v>401</v>
      </c>
      <c r="B118" s="158" t="s">
        <v>406</v>
      </c>
      <c r="C118" s="293"/>
    </row>
    <row r="119" spans="1:3" ht="16.5" thickBot="1">
      <c r="A119" s="13" t="s">
        <v>402</v>
      </c>
      <c r="B119" s="158" t="s">
        <v>405</v>
      </c>
      <c r="C119" s="295"/>
    </row>
    <row r="120" spans="1:3" ht="12" customHeight="1" thickBot="1">
      <c r="A120" s="20" t="s">
        <v>23</v>
      </c>
      <c r="B120" s="146" t="s">
        <v>410</v>
      </c>
      <c r="C120" s="325">
        <f>+C121+C122</f>
        <v>1000</v>
      </c>
    </row>
    <row r="121" spans="1:3" ht="12" customHeight="1">
      <c r="A121" s="15" t="s">
        <v>98</v>
      </c>
      <c r="B121" s="9" t="s">
        <v>65</v>
      </c>
      <c r="C121" s="328">
        <v>500</v>
      </c>
    </row>
    <row r="122" spans="1:3" ht="12" customHeight="1" thickBot="1">
      <c r="A122" s="16" t="s">
        <v>99</v>
      </c>
      <c r="B122" s="12" t="s">
        <v>66</v>
      </c>
      <c r="C122" s="329">
        <v>500</v>
      </c>
    </row>
    <row r="123" spans="1:3" ht="12" customHeight="1" thickBot="1">
      <c r="A123" s="20" t="s">
        <v>24</v>
      </c>
      <c r="B123" s="146" t="s">
        <v>411</v>
      </c>
      <c r="C123" s="325">
        <f>+C90+C106+C120</f>
        <v>532635</v>
      </c>
    </row>
    <row r="124" spans="1:3" ht="12" customHeight="1" thickBot="1">
      <c r="A124" s="20" t="s">
        <v>25</v>
      </c>
      <c r="B124" s="146" t="s">
        <v>412</v>
      </c>
      <c r="C124" s="325">
        <f>+C125+C126+C127</f>
        <v>2496</v>
      </c>
    </row>
    <row r="125" spans="1:3" ht="12" customHeight="1">
      <c r="A125" s="15" t="s">
        <v>102</v>
      </c>
      <c r="B125" s="9" t="s">
        <v>413</v>
      </c>
      <c r="C125" s="293">
        <v>2496</v>
      </c>
    </row>
    <row r="126" spans="1:3" ht="12" customHeight="1">
      <c r="A126" s="15" t="s">
        <v>103</v>
      </c>
      <c r="B126" s="9" t="s">
        <v>414</v>
      </c>
      <c r="C126" s="293"/>
    </row>
    <row r="127" spans="1:3" ht="12" customHeight="1" thickBot="1">
      <c r="A127" s="13" t="s">
        <v>104</v>
      </c>
      <c r="B127" s="7" t="s">
        <v>415</v>
      </c>
      <c r="C127" s="293"/>
    </row>
    <row r="128" spans="1:3" ht="12" customHeight="1" thickBot="1">
      <c r="A128" s="20" t="s">
        <v>26</v>
      </c>
      <c r="B128" s="146" t="s">
        <v>469</v>
      </c>
      <c r="C128" s="325">
        <f>+C129+C130+C131+C132</f>
        <v>0</v>
      </c>
    </row>
    <row r="129" spans="1:3" ht="12" customHeight="1">
      <c r="A129" s="15" t="s">
        <v>105</v>
      </c>
      <c r="B129" s="9" t="s">
        <v>416</v>
      </c>
      <c r="C129" s="293"/>
    </row>
    <row r="130" spans="1:3" ht="12" customHeight="1">
      <c r="A130" s="15" t="s">
        <v>106</v>
      </c>
      <c r="B130" s="9" t="s">
        <v>417</v>
      </c>
      <c r="C130" s="293"/>
    </row>
    <row r="131" spans="1:3" ht="12" customHeight="1">
      <c r="A131" s="15" t="s">
        <v>319</v>
      </c>
      <c r="B131" s="9" t="s">
        <v>418</v>
      </c>
      <c r="C131" s="293"/>
    </row>
    <row r="132" spans="1:3" ht="12" customHeight="1" thickBot="1">
      <c r="A132" s="13" t="s">
        <v>320</v>
      </c>
      <c r="B132" s="7" t="s">
        <v>419</v>
      </c>
      <c r="C132" s="293"/>
    </row>
    <row r="133" spans="1:3" ht="12" customHeight="1" thickBot="1">
      <c r="A133" s="20" t="s">
        <v>27</v>
      </c>
      <c r="B133" s="146" t="s">
        <v>420</v>
      </c>
      <c r="C133" s="331">
        <f>+C134+C135+C136+C137</f>
        <v>0</v>
      </c>
    </row>
    <row r="134" spans="1:3" ht="12" customHeight="1">
      <c r="A134" s="15" t="s">
        <v>107</v>
      </c>
      <c r="B134" s="9" t="s">
        <v>421</v>
      </c>
      <c r="C134" s="293"/>
    </row>
    <row r="135" spans="1:3" ht="12" customHeight="1">
      <c r="A135" s="15" t="s">
        <v>108</v>
      </c>
      <c r="B135" s="9" t="s">
        <v>431</v>
      </c>
      <c r="C135" s="293"/>
    </row>
    <row r="136" spans="1:3" ht="12" customHeight="1">
      <c r="A136" s="15" t="s">
        <v>332</v>
      </c>
      <c r="B136" s="9" t="s">
        <v>422</v>
      </c>
      <c r="C136" s="293"/>
    </row>
    <row r="137" spans="1:3" ht="12" customHeight="1" thickBot="1">
      <c r="A137" s="13" t="s">
        <v>333</v>
      </c>
      <c r="B137" s="7" t="s">
        <v>423</v>
      </c>
      <c r="C137" s="293"/>
    </row>
    <row r="138" spans="1:3" ht="12" customHeight="1" thickBot="1">
      <c r="A138" s="20" t="s">
        <v>28</v>
      </c>
      <c r="B138" s="146" t="s">
        <v>424</v>
      </c>
      <c r="C138" s="334">
        <f>+C139+C140+C141+C142</f>
        <v>0</v>
      </c>
    </row>
    <row r="139" spans="1:3" ht="12" customHeight="1">
      <c r="A139" s="15" t="s">
        <v>191</v>
      </c>
      <c r="B139" s="9" t="s">
        <v>425</v>
      </c>
      <c r="C139" s="293"/>
    </row>
    <row r="140" spans="1:3" ht="12" customHeight="1">
      <c r="A140" s="15" t="s">
        <v>192</v>
      </c>
      <c r="B140" s="9" t="s">
        <v>426</v>
      </c>
      <c r="C140" s="293"/>
    </row>
    <row r="141" spans="1:3" ht="12" customHeight="1">
      <c r="A141" s="15" t="s">
        <v>247</v>
      </c>
      <c r="B141" s="9" t="s">
        <v>427</v>
      </c>
      <c r="C141" s="293"/>
    </row>
    <row r="142" spans="1:3" ht="12" customHeight="1" thickBot="1">
      <c r="A142" s="15" t="s">
        <v>335</v>
      </c>
      <c r="B142" s="9" t="s">
        <v>428</v>
      </c>
      <c r="C142" s="293"/>
    </row>
    <row r="143" spans="1:9" ht="15" customHeight="1" thickBot="1">
      <c r="A143" s="20" t="s">
        <v>29</v>
      </c>
      <c r="B143" s="146" t="s">
        <v>429</v>
      </c>
      <c r="C143" s="463">
        <f>+C124+C128+C133+C138</f>
        <v>2496</v>
      </c>
      <c r="F143" s="464"/>
      <c r="G143" s="465"/>
      <c r="H143" s="465"/>
      <c r="I143" s="465"/>
    </row>
    <row r="144" spans="1:3" s="450" customFormat="1" ht="12.75" customHeight="1" thickBot="1">
      <c r="A144" s="323" t="s">
        <v>30</v>
      </c>
      <c r="B144" s="414" t="s">
        <v>430</v>
      </c>
      <c r="C144" s="463">
        <f>+C123+C143</f>
        <v>535131</v>
      </c>
    </row>
    <row r="145" ht="7.5" customHeight="1"/>
    <row r="146" spans="1:3" ht="15.75">
      <c r="A146" s="586" t="s">
        <v>432</v>
      </c>
      <c r="B146" s="586"/>
      <c r="C146" s="586"/>
    </row>
    <row r="147" spans="1:3" ht="15" customHeight="1" thickBot="1">
      <c r="A147" s="583" t="s">
        <v>165</v>
      </c>
      <c r="B147" s="583"/>
      <c r="C147" s="335" t="s">
        <v>246</v>
      </c>
    </row>
    <row r="148" spans="1:4" ht="13.5" customHeight="1" thickBot="1">
      <c r="A148" s="20">
        <v>1</v>
      </c>
      <c r="B148" s="30" t="s">
        <v>433</v>
      </c>
      <c r="C148" s="325">
        <f>+C60-C123</f>
        <v>-41975</v>
      </c>
      <c r="D148" s="466"/>
    </row>
    <row r="149" spans="1:3" ht="27.75" customHeight="1" thickBot="1">
      <c r="A149" s="20" t="s">
        <v>22</v>
      </c>
      <c r="B149" s="30" t="s">
        <v>434</v>
      </c>
      <c r="C149" s="325">
        <f>+C83-C143</f>
        <v>41975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KÖLTSÉGVETÉSÉNEK ÖSSZEVONT MÉRLEGE&amp;10
&amp;R&amp;"Times New Roman CE,Félkövér dőlt"&amp;11 1.1. melléklet a ........./2014. (.......)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23" sqref="F23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1" t="s">
        <v>0</v>
      </c>
      <c r="B1" s="601"/>
      <c r="C1" s="601"/>
      <c r="D1" s="601"/>
      <c r="E1" s="601"/>
      <c r="F1" s="601"/>
    </row>
    <row r="2" spans="1:6" ht="22.5" customHeight="1" thickBot="1">
      <c r="A2" s="209"/>
      <c r="B2" s="59"/>
      <c r="C2" s="59"/>
      <c r="D2" s="59"/>
      <c r="E2" s="59"/>
      <c r="F2" s="54" t="s">
        <v>69</v>
      </c>
    </row>
    <row r="3" spans="1:6" s="48" customFormat="1" ht="44.25" customHeight="1" thickBot="1">
      <c r="A3" s="210" t="s">
        <v>73</v>
      </c>
      <c r="B3" s="211" t="s">
        <v>74</v>
      </c>
      <c r="C3" s="211" t="s">
        <v>75</v>
      </c>
      <c r="D3" s="211" t="s">
        <v>464</v>
      </c>
      <c r="E3" s="211" t="s">
        <v>274</v>
      </c>
      <c r="F3" s="55" t="s">
        <v>465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94</v>
      </c>
    </row>
    <row r="5" spans="1:6" ht="15.75" customHeight="1">
      <c r="A5" s="515" t="s">
        <v>543</v>
      </c>
      <c r="B5" s="28">
        <v>160234</v>
      </c>
      <c r="C5" s="517" t="s">
        <v>544</v>
      </c>
      <c r="D5" s="28">
        <v>67691</v>
      </c>
      <c r="E5" s="28">
        <v>92543</v>
      </c>
      <c r="F5" s="60">
        <f aca="true" t="shared" si="0" ref="F5:F23">B5-D5-E5</f>
        <v>0</v>
      </c>
    </row>
    <row r="6" spans="1:6" ht="15.75" customHeight="1">
      <c r="A6" s="515" t="s">
        <v>545</v>
      </c>
      <c r="B6" s="28">
        <v>56541</v>
      </c>
      <c r="C6" s="517" t="s">
        <v>544</v>
      </c>
      <c r="D6" s="28">
        <v>2445</v>
      </c>
      <c r="E6" s="28">
        <v>54096</v>
      </c>
      <c r="F6" s="60">
        <f t="shared" si="0"/>
        <v>0</v>
      </c>
    </row>
    <row r="7" spans="1:6" ht="15.75" customHeight="1">
      <c r="A7" s="515"/>
      <c r="B7" s="28"/>
      <c r="C7" s="517"/>
      <c r="D7" s="28"/>
      <c r="E7" s="28"/>
      <c r="F7" s="60">
        <f t="shared" si="0"/>
        <v>0</v>
      </c>
    </row>
    <row r="8" spans="1:6" ht="15.75" customHeight="1">
      <c r="A8" s="516"/>
      <c r="B8" s="28"/>
      <c r="C8" s="517"/>
      <c r="D8" s="28"/>
      <c r="E8" s="28"/>
      <c r="F8" s="60">
        <f t="shared" si="0"/>
        <v>0</v>
      </c>
    </row>
    <row r="9" spans="1:6" ht="15.75" customHeight="1">
      <c r="A9" s="515"/>
      <c r="B9" s="28"/>
      <c r="C9" s="517"/>
      <c r="D9" s="28"/>
      <c r="E9" s="28"/>
      <c r="F9" s="60">
        <f t="shared" si="0"/>
        <v>0</v>
      </c>
    </row>
    <row r="10" spans="1:6" ht="15.75" customHeight="1">
      <c r="A10" s="516"/>
      <c r="B10" s="28"/>
      <c r="C10" s="517"/>
      <c r="D10" s="28"/>
      <c r="E10" s="28"/>
      <c r="F10" s="60">
        <f t="shared" si="0"/>
        <v>0</v>
      </c>
    </row>
    <row r="11" spans="1:6" ht="15.75" customHeight="1">
      <c r="A11" s="515"/>
      <c r="B11" s="28"/>
      <c r="C11" s="517"/>
      <c r="D11" s="28"/>
      <c r="E11" s="28"/>
      <c r="F11" s="60">
        <f t="shared" si="0"/>
        <v>0</v>
      </c>
    </row>
    <row r="12" spans="1:6" ht="15.75" customHeight="1">
      <c r="A12" s="515"/>
      <c r="B12" s="28"/>
      <c r="C12" s="517"/>
      <c r="D12" s="28"/>
      <c r="E12" s="28"/>
      <c r="F12" s="60">
        <f t="shared" si="0"/>
        <v>0</v>
      </c>
    </row>
    <row r="13" spans="1:6" ht="15.75" customHeight="1">
      <c r="A13" s="515"/>
      <c r="B13" s="28"/>
      <c r="C13" s="517"/>
      <c r="D13" s="28"/>
      <c r="E13" s="28"/>
      <c r="F13" s="60">
        <f t="shared" si="0"/>
        <v>0</v>
      </c>
    </row>
    <row r="14" spans="1:6" ht="15.75" customHeight="1">
      <c r="A14" s="515"/>
      <c r="B14" s="28"/>
      <c r="C14" s="517"/>
      <c r="D14" s="28"/>
      <c r="E14" s="28"/>
      <c r="F14" s="60">
        <f t="shared" si="0"/>
        <v>0</v>
      </c>
    </row>
    <row r="15" spans="1:6" ht="15.75" customHeight="1">
      <c r="A15" s="515"/>
      <c r="B15" s="28"/>
      <c r="C15" s="517"/>
      <c r="D15" s="28"/>
      <c r="E15" s="28"/>
      <c r="F15" s="60">
        <f t="shared" si="0"/>
        <v>0</v>
      </c>
    </row>
    <row r="16" spans="1:6" ht="15.75" customHeight="1">
      <c r="A16" s="515"/>
      <c r="B16" s="28"/>
      <c r="C16" s="517"/>
      <c r="D16" s="28"/>
      <c r="E16" s="28"/>
      <c r="F16" s="60">
        <f t="shared" si="0"/>
        <v>0</v>
      </c>
    </row>
    <row r="17" spans="1:6" ht="15.75" customHeight="1">
      <c r="A17" s="515"/>
      <c r="B17" s="28"/>
      <c r="C17" s="517"/>
      <c r="D17" s="28"/>
      <c r="E17" s="28"/>
      <c r="F17" s="60">
        <f t="shared" si="0"/>
        <v>0</v>
      </c>
    </row>
    <row r="18" spans="1:6" ht="15.75" customHeight="1">
      <c r="A18" s="515"/>
      <c r="B18" s="28"/>
      <c r="C18" s="517"/>
      <c r="D18" s="28"/>
      <c r="E18" s="28"/>
      <c r="F18" s="60">
        <f t="shared" si="0"/>
        <v>0</v>
      </c>
    </row>
    <row r="19" spans="1:6" ht="15.75" customHeight="1">
      <c r="A19" s="515"/>
      <c r="B19" s="28"/>
      <c r="C19" s="517"/>
      <c r="D19" s="28"/>
      <c r="E19" s="28"/>
      <c r="F19" s="60">
        <f t="shared" si="0"/>
        <v>0</v>
      </c>
    </row>
    <row r="20" spans="1:6" ht="15.75" customHeight="1">
      <c r="A20" s="515"/>
      <c r="B20" s="28"/>
      <c r="C20" s="517"/>
      <c r="D20" s="28"/>
      <c r="E20" s="28"/>
      <c r="F20" s="60">
        <f t="shared" si="0"/>
        <v>0</v>
      </c>
    </row>
    <row r="21" spans="1:6" ht="15.75" customHeight="1">
      <c r="A21" s="515"/>
      <c r="B21" s="28"/>
      <c r="C21" s="517"/>
      <c r="D21" s="28"/>
      <c r="E21" s="28"/>
      <c r="F21" s="60">
        <f t="shared" si="0"/>
        <v>0</v>
      </c>
    </row>
    <row r="22" spans="1:6" ht="15.75" customHeight="1">
      <c r="A22" s="515"/>
      <c r="B22" s="28"/>
      <c r="C22" s="517"/>
      <c r="D22" s="28"/>
      <c r="E22" s="28"/>
      <c r="F22" s="60">
        <f t="shared" si="0"/>
        <v>0</v>
      </c>
    </row>
    <row r="23" spans="1:6" ht="15.75" customHeight="1" thickBot="1">
      <c r="A23" s="61"/>
      <c r="B23" s="29"/>
      <c r="C23" s="518"/>
      <c r="D23" s="29"/>
      <c r="E23" s="29"/>
      <c r="F23" s="62">
        <f t="shared" si="0"/>
        <v>0</v>
      </c>
    </row>
    <row r="24" spans="1:6" s="65" customFormat="1" ht="18" customHeight="1" thickBot="1">
      <c r="A24" s="212" t="s">
        <v>72</v>
      </c>
      <c r="B24" s="63">
        <f>SUM(B5:B23)</f>
        <v>216775</v>
      </c>
      <c r="C24" s="140"/>
      <c r="D24" s="63">
        <f>SUM(D5:D23)</f>
        <v>70136</v>
      </c>
      <c r="E24" s="63">
        <f>SUM(E5:E23)</f>
        <v>146639</v>
      </c>
      <c r="F24" s="6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1" t="s">
        <v>1</v>
      </c>
      <c r="B1" s="601"/>
      <c r="C1" s="601"/>
      <c r="D1" s="601"/>
      <c r="E1" s="601"/>
      <c r="F1" s="601"/>
    </row>
    <row r="2" spans="1:6" ht="23.25" customHeight="1" thickBot="1">
      <c r="A2" s="209"/>
      <c r="B2" s="59"/>
      <c r="C2" s="59"/>
      <c r="D2" s="59"/>
      <c r="E2" s="59"/>
      <c r="F2" s="54" t="s">
        <v>69</v>
      </c>
    </row>
    <row r="3" spans="1:6" s="48" customFormat="1" ht="48.75" customHeight="1" thickBot="1">
      <c r="A3" s="210" t="s">
        <v>76</v>
      </c>
      <c r="B3" s="211" t="s">
        <v>74</v>
      </c>
      <c r="C3" s="211" t="s">
        <v>75</v>
      </c>
      <c r="D3" s="211" t="s">
        <v>464</v>
      </c>
      <c r="E3" s="211" t="s">
        <v>274</v>
      </c>
      <c r="F3" s="55" t="s">
        <v>466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6" t="s">
        <v>603</v>
      </c>
      <c r="B5" s="67">
        <v>9900</v>
      </c>
      <c r="C5" s="519" t="s">
        <v>605</v>
      </c>
      <c r="D5" s="67"/>
      <c r="E5" s="67">
        <v>9900</v>
      </c>
      <c r="F5" s="68">
        <f aca="true" t="shared" si="0" ref="F5:F23">B5-D5-E5</f>
        <v>0</v>
      </c>
    </row>
    <row r="6" spans="1:6" ht="15.75" customHeight="1">
      <c r="A6" s="66"/>
      <c r="B6" s="67"/>
      <c r="C6" s="519"/>
      <c r="D6" s="67"/>
      <c r="E6" s="67"/>
      <c r="F6" s="68">
        <f t="shared" si="0"/>
        <v>0</v>
      </c>
    </row>
    <row r="7" spans="1:6" ht="15.75" customHeight="1">
      <c r="A7" s="66"/>
      <c r="B7" s="67"/>
      <c r="C7" s="519"/>
      <c r="D7" s="67"/>
      <c r="E7" s="67"/>
      <c r="F7" s="68">
        <f t="shared" si="0"/>
        <v>0</v>
      </c>
    </row>
    <row r="8" spans="1:6" ht="15.75" customHeight="1">
      <c r="A8" s="66"/>
      <c r="B8" s="67"/>
      <c r="C8" s="519"/>
      <c r="D8" s="67"/>
      <c r="E8" s="67"/>
      <c r="F8" s="68">
        <f t="shared" si="0"/>
        <v>0</v>
      </c>
    </row>
    <row r="9" spans="1:6" ht="15.75" customHeight="1">
      <c r="A9" s="66"/>
      <c r="B9" s="67"/>
      <c r="C9" s="519"/>
      <c r="D9" s="67"/>
      <c r="E9" s="67"/>
      <c r="F9" s="68">
        <f t="shared" si="0"/>
        <v>0</v>
      </c>
    </row>
    <row r="10" spans="1:6" ht="15.75" customHeight="1">
      <c r="A10" s="66"/>
      <c r="B10" s="67"/>
      <c r="C10" s="519"/>
      <c r="D10" s="67"/>
      <c r="E10" s="67"/>
      <c r="F10" s="68">
        <f t="shared" si="0"/>
        <v>0</v>
      </c>
    </row>
    <row r="11" spans="1:6" ht="15.75" customHeight="1">
      <c r="A11" s="66"/>
      <c r="B11" s="67"/>
      <c r="C11" s="519"/>
      <c r="D11" s="67"/>
      <c r="E11" s="67"/>
      <c r="F11" s="68">
        <f t="shared" si="0"/>
        <v>0</v>
      </c>
    </row>
    <row r="12" spans="1:6" ht="15.75" customHeight="1">
      <c r="A12" s="66"/>
      <c r="B12" s="67"/>
      <c r="C12" s="519"/>
      <c r="D12" s="67"/>
      <c r="E12" s="67"/>
      <c r="F12" s="68">
        <f t="shared" si="0"/>
        <v>0</v>
      </c>
    </row>
    <row r="13" spans="1:6" ht="15.75" customHeight="1">
      <c r="A13" s="66"/>
      <c r="B13" s="67"/>
      <c r="C13" s="519"/>
      <c r="D13" s="67"/>
      <c r="E13" s="67"/>
      <c r="F13" s="68">
        <f t="shared" si="0"/>
        <v>0</v>
      </c>
    </row>
    <row r="14" spans="1:6" ht="15.75" customHeight="1">
      <c r="A14" s="66"/>
      <c r="B14" s="67"/>
      <c r="C14" s="519"/>
      <c r="D14" s="67"/>
      <c r="E14" s="67"/>
      <c r="F14" s="68">
        <f t="shared" si="0"/>
        <v>0</v>
      </c>
    </row>
    <row r="15" spans="1:6" ht="15.75" customHeight="1">
      <c r="A15" s="66"/>
      <c r="B15" s="67"/>
      <c r="C15" s="519"/>
      <c r="D15" s="67"/>
      <c r="E15" s="67"/>
      <c r="F15" s="68">
        <f t="shared" si="0"/>
        <v>0</v>
      </c>
    </row>
    <row r="16" spans="1:6" ht="15.75" customHeight="1">
      <c r="A16" s="66"/>
      <c r="B16" s="67"/>
      <c r="C16" s="519"/>
      <c r="D16" s="67"/>
      <c r="E16" s="67"/>
      <c r="F16" s="68">
        <f t="shared" si="0"/>
        <v>0</v>
      </c>
    </row>
    <row r="17" spans="1:6" ht="15.75" customHeight="1">
      <c r="A17" s="66"/>
      <c r="B17" s="67"/>
      <c r="C17" s="519"/>
      <c r="D17" s="67"/>
      <c r="E17" s="67"/>
      <c r="F17" s="68">
        <f t="shared" si="0"/>
        <v>0</v>
      </c>
    </row>
    <row r="18" spans="1:6" ht="15.75" customHeight="1">
      <c r="A18" s="66"/>
      <c r="B18" s="67"/>
      <c r="C18" s="519"/>
      <c r="D18" s="67"/>
      <c r="E18" s="67"/>
      <c r="F18" s="68">
        <f t="shared" si="0"/>
        <v>0</v>
      </c>
    </row>
    <row r="19" spans="1:6" ht="15.75" customHeight="1">
      <c r="A19" s="66"/>
      <c r="B19" s="67"/>
      <c r="C19" s="519"/>
      <c r="D19" s="67"/>
      <c r="E19" s="67"/>
      <c r="F19" s="68">
        <f t="shared" si="0"/>
        <v>0</v>
      </c>
    </row>
    <row r="20" spans="1:6" ht="15.75" customHeight="1">
      <c r="A20" s="66"/>
      <c r="B20" s="67"/>
      <c r="C20" s="519"/>
      <c r="D20" s="67"/>
      <c r="E20" s="67"/>
      <c r="F20" s="68">
        <f t="shared" si="0"/>
        <v>0</v>
      </c>
    </row>
    <row r="21" spans="1:6" ht="15.75" customHeight="1">
      <c r="A21" s="66"/>
      <c r="B21" s="67"/>
      <c r="C21" s="519"/>
      <c r="D21" s="67"/>
      <c r="E21" s="67"/>
      <c r="F21" s="68">
        <f t="shared" si="0"/>
        <v>0</v>
      </c>
    </row>
    <row r="22" spans="1:6" ht="15.75" customHeight="1">
      <c r="A22" s="66"/>
      <c r="B22" s="67"/>
      <c r="C22" s="519"/>
      <c r="D22" s="67"/>
      <c r="E22" s="67"/>
      <c r="F22" s="68">
        <f t="shared" si="0"/>
        <v>0</v>
      </c>
    </row>
    <row r="23" spans="1:6" ht="15.75" customHeight="1" thickBot="1">
      <c r="A23" s="69"/>
      <c r="B23" s="70"/>
      <c r="C23" s="520"/>
      <c r="D23" s="70"/>
      <c r="E23" s="70"/>
      <c r="F23" s="71">
        <f t="shared" si="0"/>
        <v>0</v>
      </c>
    </row>
    <row r="24" spans="1:6" s="65" customFormat="1" ht="18" customHeight="1" thickBot="1">
      <c r="A24" s="212" t="s">
        <v>72</v>
      </c>
      <c r="B24" s="213">
        <f>SUM(B5:B23)</f>
        <v>9900</v>
      </c>
      <c r="C24" s="141"/>
      <c r="D24" s="213">
        <f>SUM(D5:D23)</f>
        <v>0</v>
      </c>
      <c r="E24" s="213">
        <f>SUM(E5:E23)</f>
        <v>9900</v>
      </c>
      <c r="F24" s="72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3">
      <selection activeCell="B6" sqref="B6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35"/>
      <c r="B1" s="235"/>
      <c r="C1" s="235"/>
      <c r="D1" s="235"/>
      <c r="E1" s="235"/>
    </row>
    <row r="2" spans="1:5" ht="42" customHeight="1">
      <c r="A2" s="603" t="s">
        <v>546</v>
      </c>
      <c r="B2" s="603"/>
      <c r="C2" s="603"/>
      <c r="D2" s="603"/>
      <c r="E2" s="603"/>
    </row>
    <row r="3" spans="1:5" ht="14.25" thickBot="1">
      <c r="A3" s="235"/>
      <c r="B3" s="235"/>
      <c r="C3" s="235"/>
      <c r="D3" s="602" t="s">
        <v>143</v>
      </c>
      <c r="E3" s="602"/>
    </row>
    <row r="4" spans="1:5" ht="15" customHeight="1" thickBot="1">
      <c r="A4" s="236" t="s">
        <v>142</v>
      </c>
      <c r="B4" s="237" t="s">
        <v>209</v>
      </c>
      <c r="C4" s="237" t="s">
        <v>267</v>
      </c>
      <c r="D4" s="237" t="s">
        <v>467</v>
      </c>
      <c r="E4" s="238" t="s">
        <v>54</v>
      </c>
    </row>
    <row r="5" spans="1:5" ht="12.75">
      <c r="A5" s="239" t="s">
        <v>144</v>
      </c>
      <c r="B5" s="104">
        <v>19236</v>
      </c>
      <c r="C5" s="104"/>
      <c r="D5" s="104"/>
      <c r="E5" s="240">
        <f aca="true" t="shared" si="0" ref="E5:E11">SUM(B5:D5)</f>
        <v>19236</v>
      </c>
    </row>
    <row r="6" spans="1:5" ht="12.75">
      <c r="A6" s="241" t="s">
        <v>156</v>
      </c>
      <c r="B6" s="105">
        <v>2467</v>
      </c>
      <c r="C6" s="105"/>
      <c r="D6" s="105"/>
      <c r="E6" s="242">
        <f t="shared" si="0"/>
        <v>2467</v>
      </c>
    </row>
    <row r="7" spans="1:5" ht="12.75">
      <c r="A7" s="243" t="s">
        <v>145</v>
      </c>
      <c r="B7" s="106">
        <v>57307</v>
      </c>
      <c r="C7" s="106"/>
      <c r="D7" s="106"/>
      <c r="E7" s="244">
        <f t="shared" si="0"/>
        <v>57307</v>
      </c>
    </row>
    <row r="8" spans="1:5" ht="12.75">
      <c r="A8" s="243" t="s">
        <v>158</v>
      </c>
      <c r="B8" s="106"/>
      <c r="C8" s="106"/>
      <c r="D8" s="106"/>
      <c r="E8" s="244">
        <f t="shared" si="0"/>
        <v>0</v>
      </c>
    </row>
    <row r="9" spans="1:5" ht="12.75">
      <c r="A9" s="243" t="s">
        <v>146</v>
      </c>
      <c r="B9" s="106">
        <v>16000</v>
      </c>
      <c r="C9" s="106"/>
      <c r="D9" s="106"/>
      <c r="E9" s="244">
        <f t="shared" si="0"/>
        <v>16000</v>
      </c>
    </row>
    <row r="10" spans="1:5" ht="12.75">
      <c r="A10" s="243" t="s">
        <v>147</v>
      </c>
      <c r="B10" s="106"/>
      <c r="C10" s="106"/>
      <c r="D10" s="106"/>
      <c r="E10" s="244">
        <f t="shared" si="0"/>
        <v>0</v>
      </c>
    </row>
    <row r="11" spans="1:5" ht="13.5" thickBot="1">
      <c r="A11" s="107"/>
      <c r="B11" s="108"/>
      <c r="C11" s="108"/>
      <c r="D11" s="108"/>
      <c r="E11" s="244">
        <f t="shared" si="0"/>
        <v>0</v>
      </c>
    </row>
    <row r="12" spans="1:5" ht="13.5" thickBot="1">
      <c r="A12" s="245" t="s">
        <v>149</v>
      </c>
      <c r="B12" s="246">
        <f>B5+SUM(B7:B11)</f>
        <v>92543</v>
      </c>
      <c r="C12" s="246">
        <f>C5+SUM(C7:C11)</f>
        <v>0</v>
      </c>
      <c r="D12" s="246">
        <f>D5+SUM(D7:D11)</f>
        <v>0</v>
      </c>
      <c r="E12" s="247">
        <f>E5+SUM(E7:E11)</f>
        <v>92543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36" t="s">
        <v>148</v>
      </c>
      <c r="B14" s="237" t="s">
        <v>209</v>
      </c>
      <c r="C14" s="237" t="s">
        <v>267</v>
      </c>
      <c r="D14" s="237" t="s">
        <v>467</v>
      </c>
      <c r="E14" s="238" t="s">
        <v>54</v>
      </c>
    </row>
    <row r="15" spans="1:5" ht="12.75">
      <c r="A15" s="239" t="s">
        <v>152</v>
      </c>
      <c r="B15" s="104"/>
      <c r="C15" s="104"/>
      <c r="D15" s="104"/>
      <c r="E15" s="240">
        <f aca="true" t="shared" si="1" ref="E15:E21">SUM(B15:D15)</f>
        <v>0</v>
      </c>
    </row>
    <row r="16" spans="1:5" ht="12.75">
      <c r="A16" s="248" t="s">
        <v>153</v>
      </c>
      <c r="B16" s="106">
        <v>92543</v>
      </c>
      <c r="C16" s="106"/>
      <c r="D16" s="106"/>
      <c r="E16" s="244">
        <f t="shared" si="1"/>
        <v>92543</v>
      </c>
    </row>
    <row r="17" spans="1:5" ht="12.75">
      <c r="A17" s="243" t="s">
        <v>154</v>
      </c>
      <c r="B17" s="106"/>
      <c r="C17" s="106"/>
      <c r="D17" s="106"/>
      <c r="E17" s="244">
        <f t="shared" si="1"/>
        <v>0</v>
      </c>
    </row>
    <row r="18" spans="1:5" ht="12.75">
      <c r="A18" s="243" t="s">
        <v>155</v>
      </c>
      <c r="B18" s="106"/>
      <c r="C18" s="106"/>
      <c r="D18" s="106"/>
      <c r="E18" s="244">
        <f t="shared" si="1"/>
        <v>0</v>
      </c>
    </row>
    <row r="19" spans="1:5" ht="12.75">
      <c r="A19" s="109"/>
      <c r="B19" s="106"/>
      <c r="C19" s="106"/>
      <c r="D19" s="106"/>
      <c r="E19" s="244">
        <f t="shared" si="1"/>
        <v>0</v>
      </c>
    </row>
    <row r="20" spans="1:5" ht="12.75">
      <c r="A20" s="109"/>
      <c r="B20" s="106"/>
      <c r="C20" s="106"/>
      <c r="D20" s="106"/>
      <c r="E20" s="244">
        <f t="shared" si="1"/>
        <v>0</v>
      </c>
    </row>
    <row r="21" spans="1:5" ht="13.5" thickBot="1">
      <c r="A21" s="107"/>
      <c r="B21" s="108"/>
      <c r="C21" s="108"/>
      <c r="D21" s="108"/>
      <c r="E21" s="244">
        <f t="shared" si="1"/>
        <v>0</v>
      </c>
    </row>
    <row r="22" spans="1:5" ht="13.5" thickBot="1">
      <c r="A22" s="245" t="s">
        <v>56</v>
      </c>
      <c r="B22" s="246">
        <f>SUM(B15:B21)</f>
        <v>92543</v>
      </c>
      <c r="C22" s="246">
        <f>SUM(C15:C21)</f>
        <v>0</v>
      </c>
      <c r="D22" s="246">
        <f>SUM(D15:D21)</f>
        <v>0</v>
      </c>
      <c r="E22" s="247">
        <f>SUM(E15:E21)</f>
        <v>92543</v>
      </c>
    </row>
    <row r="23" spans="1:5" ht="12.75">
      <c r="A23" s="235"/>
      <c r="B23" s="235"/>
      <c r="C23" s="235"/>
      <c r="D23" s="235"/>
      <c r="E23" s="235"/>
    </row>
    <row r="24" spans="1:5" ht="12.75">
      <c r="A24" s="235"/>
      <c r="B24" s="235"/>
      <c r="C24" s="235"/>
      <c r="D24" s="235"/>
      <c r="E24" s="235"/>
    </row>
    <row r="25" spans="1:5" ht="42" customHeight="1">
      <c r="A25" s="603" t="s">
        <v>547</v>
      </c>
      <c r="B25" s="603"/>
      <c r="C25" s="603"/>
      <c r="D25" s="603"/>
      <c r="E25" s="603"/>
    </row>
    <row r="26" spans="1:5" ht="14.25" thickBot="1">
      <c r="A26" s="235"/>
      <c r="B26" s="235"/>
      <c r="C26" s="235"/>
      <c r="D26" s="602" t="s">
        <v>143</v>
      </c>
      <c r="E26" s="602"/>
    </row>
    <row r="27" spans="1:5" ht="13.5" thickBot="1">
      <c r="A27" s="236" t="s">
        <v>142</v>
      </c>
      <c r="B27" s="237" t="s">
        <v>209</v>
      </c>
      <c r="C27" s="237" t="s">
        <v>267</v>
      </c>
      <c r="D27" s="237" t="s">
        <v>467</v>
      </c>
      <c r="E27" s="238" t="s">
        <v>54</v>
      </c>
    </row>
    <row r="28" spans="1:5" ht="12.75">
      <c r="A28" s="239" t="s">
        <v>144</v>
      </c>
      <c r="B28" s="104"/>
      <c r="C28" s="104"/>
      <c r="D28" s="104"/>
      <c r="E28" s="240">
        <f aca="true" t="shared" si="2" ref="E28:E34">SUM(B28:D28)</f>
        <v>0</v>
      </c>
    </row>
    <row r="29" spans="1:5" ht="12.75">
      <c r="A29" s="241" t="s">
        <v>156</v>
      </c>
      <c r="B29" s="105"/>
      <c r="C29" s="105"/>
      <c r="D29" s="105"/>
      <c r="E29" s="242">
        <f t="shared" si="2"/>
        <v>0</v>
      </c>
    </row>
    <row r="30" spans="1:5" ht="12.75">
      <c r="A30" s="243" t="s">
        <v>145</v>
      </c>
      <c r="B30" s="106">
        <v>54790</v>
      </c>
      <c r="C30" s="106"/>
      <c r="D30" s="106"/>
      <c r="E30" s="244">
        <f t="shared" si="2"/>
        <v>54790</v>
      </c>
    </row>
    <row r="31" spans="1:5" ht="12.75">
      <c r="A31" s="243" t="s">
        <v>158</v>
      </c>
      <c r="B31" s="106"/>
      <c r="C31" s="106"/>
      <c r="D31" s="106"/>
      <c r="E31" s="244">
        <f t="shared" si="2"/>
        <v>0</v>
      </c>
    </row>
    <row r="32" spans="1:5" ht="12.75">
      <c r="A32" s="243" t="s">
        <v>146</v>
      </c>
      <c r="B32" s="106"/>
      <c r="C32" s="106"/>
      <c r="D32" s="106"/>
      <c r="E32" s="244">
        <f t="shared" si="2"/>
        <v>0</v>
      </c>
    </row>
    <row r="33" spans="1:5" ht="12.75">
      <c r="A33" s="243" t="s">
        <v>147</v>
      </c>
      <c r="B33" s="106"/>
      <c r="C33" s="106"/>
      <c r="D33" s="106"/>
      <c r="E33" s="244">
        <f t="shared" si="2"/>
        <v>0</v>
      </c>
    </row>
    <row r="34" spans="1:5" ht="13.5" thickBot="1">
      <c r="A34" s="107"/>
      <c r="B34" s="108"/>
      <c r="C34" s="108"/>
      <c r="D34" s="108"/>
      <c r="E34" s="244">
        <f t="shared" si="2"/>
        <v>0</v>
      </c>
    </row>
    <row r="35" spans="1:5" ht="13.5" thickBot="1">
      <c r="A35" s="245" t="s">
        <v>149</v>
      </c>
      <c r="B35" s="246">
        <f>B28+SUM(B30:B34)</f>
        <v>54790</v>
      </c>
      <c r="C35" s="246">
        <f>C28+SUM(C30:C34)</f>
        <v>0</v>
      </c>
      <c r="D35" s="246">
        <f>D28+SUM(D30:D34)</f>
        <v>0</v>
      </c>
      <c r="E35" s="247">
        <f>E28+SUM(E30:E34)</f>
        <v>54790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36" t="s">
        <v>148</v>
      </c>
      <c r="B37" s="237" t="s">
        <v>209</v>
      </c>
      <c r="C37" s="237" t="s">
        <v>267</v>
      </c>
      <c r="D37" s="237" t="s">
        <v>467</v>
      </c>
      <c r="E37" s="238" t="s">
        <v>54</v>
      </c>
    </row>
    <row r="38" spans="1:5" ht="12.75">
      <c r="A38" s="239" t="s">
        <v>152</v>
      </c>
      <c r="B38" s="104"/>
      <c r="C38" s="104"/>
      <c r="D38" s="104"/>
      <c r="E38" s="240">
        <f aca="true" t="shared" si="3" ref="E38:E44">SUM(B38:D38)</f>
        <v>0</v>
      </c>
    </row>
    <row r="39" spans="1:5" ht="12.75">
      <c r="A39" s="248" t="s">
        <v>153</v>
      </c>
      <c r="B39" s="106">
        <v>54096</v>
      </c>
      <c r="C39" s="106"/>
      <c r="D39" s="106"/>
      <c r="E39" s="244">
        <f t="shared" si="3"/>
        <v>54096</v>
      </c>
    </row>
    <row r="40" spans="1:5" ht="12.75">
      <c r="A40" s="243" t="s">
        <v>154</v>
      </c>
      <c r="B40" s="106"/>
      <c r="C40" s="106"/>
      <c r="D40" s="106"/>
      <c r="E40" s="244">
        <f t="shared" si="3"/>
        <v>0</v>
      </c>
    </row>
    <row r="41" spans="1:5" ht="12.75">
      <c r="A41" s="243" t="s">
        <v>155</v>
      </c>
      <c r="B41" s="106"/>
      <c r="C41" s="106"/>
      <c r="D41" s="106"/>
      <c r="E41" s="244">
        <f t="shared" si="3"/>
        <v>0</v>
      </c>
    </row>
    <row r="42" spans="1:5" ht="12.75">
      <c r="A42" s="109"/>
      <c r="B42" s="106"/>
      <c r="C42" s="106"/>
      <c r="D42" s="106"/>
      <c r="E42" s="244">
        <f t="shared" si="3"/>
        <v>0</v>
      </c>
    </row>
    <row r="43" spans="1:5" ht="12.75">
      <c r="A43" s="109"/>
      <c r="B43" s="106"/>
      <c r="C43" s="106"/>
      <c r="D43" s="106"/>
      <c r="E43" s="244">
        <f t="shared" si="3"/>
        <v>0</v>
      </c>
    </row>
    <row r="44" spans="1:5" ht="13.5" thickBot="1">
      <c r="A44" s="107"/>
      <c r="B44" s="108"/>
      <c r="C44" s="108"/>
      <c r="D44" s="108"/>
      <c r="E44" s="244">
        <f t="shared" si="3"/>
        <v>0</v>
      </c>
    </row>
    <row r="45" spans="1:5" ht="13.5" thickBot="1">
      <c r="A45" s="245" t="s">
        <v>56</v>
      </c>
      <c r="B45" s="246">
        <f>SUM(B38:B44)</f>
        <v>54096</v>
      </c>
      <c r="C45" s="246">
        <f>SUM(C38:C44)</f>
        <v>0</v>
      </c>
      <c r="D45" s="246">
        <f>SUM(D38:D44)</f>
        <v>0</v>
      </c>
      <c r="E45" s="247">
        <f>SUM(E38:E44)</f>
        <v>54096</v>
      </c>
    </row>
    <row r="46" spans="1:5" ht="12.75">
      <c r="A46" s="235"/>
      <c r="B46" s="235"/>
      <c r="C46" s="235"/>
      <c r="D46" s="235"/>
      <c r="E46" s="235"/>
    </row>
    <row r="47" spans="1:5" ht="15.75">
      <c r="A47" s="611" t="s">
        <v>468</v>
      </c>
      <c r="B47" s="611"/>
      <c r="C47" s="611"/>
      <c r="D47" s="611"/>
      <c r="E47" s="611"/>
    </row>
    <row r="48" spans="1:5" ht="13.5" thickBot="1">
      <c r="A48" s="235"/>
      <c r="B48" s="235"/>
      <c r="C48" s="235"/>
      <c r="D48" s="235"/>
      <c r="E48" s="235"/>
    </row>
    <row r="49" spans="1:8" ht="13.5" thickBot="1">
      <c r="A49" s="616" t="s">
        <v>150</v>
      </c>
      <c r="B49" s="617"/>
      <c r="C49" s="618"/>
      <c r="D49" s="614" t="s">
        <v>159</v>
      </c>
      <c r="E49" s="615"/>
      <c r="H49" s="51"/>
    </row>
    <row r="50" spans="1:5" ht="12.75">
      <c r="A50" s="619"/>
      <c r="B50" s="620"/>
      <c r="C50" s="621"/>
      <c r="D50" s="607"/>
      <c r="E50" s="608"/>
    </row>
    <row r="51" spans="1:5" ht="13.5" thickBot="1">
      <c r="A51" s="622"/>
      <c r="B51" s="623"/>
      <c r="C51" s="624"/>
      <c r="D51" s="609"/>
      <c r="E51" s="610"/>
    </row>
    <row r="52" spans="1:5" ht="13.5" thickBot="1">
      <c r="A52" s="604" t="s">
        <v>56</v>
      </c>
      <c r="B52" s="605"/>
      <c r="C52" s="606"/>
      <c r="D52" s="612">
        <f>SUM(D50:E51)</f>
        <v>0</v>
      </c>
      <c r="E52" s="613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D3:E3"/>
    <mergeCell ref="D26:E26"/>
    <mergeCell ref="A2:E2"/>
    <mergeCell ref="A25:E25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94">
      <selection activeCell="D27" sqref="D27:D30"/>
    </sheetView>
  </sheetViews>
  <sheetFormatPr defaultColWidth="9.00390625" defaultRowHeight="12.75"/>
  <cols>
    <col min="1" max="1" width="19.50390625" style="425" customWidth="1"/>
    <col min="2" max="2" width="72.00390625" style="426" customWidth="1"/>
    <col min="3" max="3" width="25.00390625" style="427" customWidth="1"/>
    <col min="4" max="16384" width="9.375" style="3" customWidth="1"/>
  </cols>
  <sheetData>
    <row r="1" spans="1:3" s="2" customFormat="1" ht="16.5" customHeight="1" thickBot="1">
      <c r="A1" s="249"/>
      <c r="B1" s="251"/>
      <c r="C1" s="274" t="s">
        <v>482</v>
      </c>
    </row>
    <row r="2" spans="1:3" s="110" customFormat="1" ht="21" customHeight="1">
      <c r="A2" s="441" t="s">
        <v>70</v>
      </c>
      <c r="B2" s="385" t="s">
        <v>241</v>
      </c>
      <c r="C2" s="387" t="s">
        <v>57</v>
      </c>
    </row>
    <row r="3" spans="1:3" s="110" customFormat="1" ht="16.5" thickBot="1">
      <c r="A3" s="252" t="s">
        <v>215</v>
      </c>
      <c r="B3" s="386" t="s">
        <v>483</v>
      </c>
      <c r="C3" s="388">
        <v>1</v>
      </c>
    </row>
    <row r="4" spans="1:3" s="111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389" t="s">
        <v>60</v>
      </c>
    </row>
    <row r="6" spans="1:3" s="73" customFormat="1" ht="12.75" customHeight="1" thickBot="1">
      <c r="A6" s="217">
        <v>1</v>
      </c>
      <c r="B6" s="218">
        <v>2</v>
      </c>
      <c r="C6" s="219">
        <v>3</v>
      </c>
    </row>
    <row r="7" spans="1:3" s="73" customFormat="1" ht="15.75" customHeight="1" thickBot="1">
      <c r="A7" s="257"/>
      <c r="B7" s="258" t="s">
        <v>61</v>
      </c>
      <c r="C7" s="390"/>
    </row>
    <row r="8" spans="1:3" s="73" customFormat="1" ht="12" customHeight="1" thickBot="1">
      <c r="A8" s="35" t="s">
        <v>21</v>
      </c>
      <c r="B8" s="21" t="s">
        <v>275</v>
      </c>
      <c r="C8" s="325">
        <f>+C9+C10+C11+C12+C13+C14</f>
        <v>212869</v>
      </c>
    </row>
    <row r="9" spans="1:3" s="112" customFormat="1" ht="12" customHeight="1">
      <c r="A9" s="469" t="s">
        <v>109</v>
      </c>
      <c r="B9" s="451" t="s">
        <v>276</v>
      </c>
      <c r="C9" s="328">
        <v>52011</v>
      </c>
    </row>
    <row r="10" spans="1:3" s="113" customFormat="1" ht="12" customHeight="1">
      <c r="A10" s="470" t="s">
        <v>110</v>
      </c>
      <c r="B10" s="452" t="s">
        <v>277</v>
      </c>
      <c r="C10" s="327">
        <v>46081</v>
      </c>
    </row>
    <row r="11" spans="1:3" s="113" customFormat="1" ht="12" customHeight="1">
      <c r="A11" s="470" t="s">
        <v>111</v>
      </c>
      <c r="B11" s="452" t="s">
        <v>278</v>
      </c>
      <c r="C11" s="327">
        <v>83134</v>
      </c>
    </row>
    <row r="12" spans="1:3" s="113" customFormat="1" ht="12" customHeight="1">
      <c r="A12" s="470" t="s">
        <v>112</v>
      </c>
      <c r="B12" s="452" t="s">
        <v>279</v>
      </c>
      <c r="C12" s="327">
        <v>2643</v>
      </c>
    </row>
    <row r="13" spans="1:3" s="113" customFormat="1" ht="12" customHeight="1">
      <c r="A13" s="470" t="s">
        <v>160</v>
      </c>
      <c r="B13" s="452" t="s">
        <v>280</v>
      </c>
      <c r="C13" s="576"/>
    </row>
    <row r="14" spans="1:4" s="112" customFormat="1" ht="12" customHeight="1" thickBot="1">
      <c r="A14" s="471" t="s">
        <v>113</v>
      </c>
      <c r="B14" s="453" t="s">
        <v>281</v>
      </c>
      <c r="C14" s="576">
        <v>29000</v>
      </c>
      <c r="D14" s="559"/>
    </row>
    <row r="15" spans="1:3" s="112" customFormat="1" ht="12" customHeight="1" thickBot="1">
      <c r="A15" s="35" t="s">
        <v>22</v>
      </c>
      <c r="B15" s="320" t="s">
        <v>282</v>
      </c>
      <c r="C15" s="325">
        <f>+C16+C17+C18+C19+C20</f>
        <v>113660</v>
      </c>
    </row>
    <row r="16" spans="1:3" s="112" customFormat="1" ht="12" customHeight="1">
      <c r="A16" s="469" t="s">
        <v>115</v>
      </c>
      <c r="B16" s="451" t="s">
        <v>283</v>
      </c>
      <c r="C16" s="328"/>
    </row>
    <row r="17" spans="1:3" s="112" customFormat="1" ht="12" customHeight="1">
      <c r="A17" s="470" t="s">
        <v>116</v>
      </c>
      <c r="B17" s="452" t="s">
        <v>284</v>
      </c>
      <c r="C17" s="327"/>
    </row>
    <row r="18" spans="1:3" s="112" customFormat="1" ht="12" customHeight="1">
      <c r="A18" s="470" t="s">
        <v>117</v>
      </c>
      <c r="B18" s="452" t="s">
        <v>520</v>
      </c>
      <c r="C18" s="327"/>
    </row>
    <row r="19" spans="1:3" s="112" customFormat="1" ht="12" customHeight="1">
      <c r="A19" s="470" t="s">
        <v>118</v>
      </c>
      <c r="B19" s="452" t="s">
        <v>521</v>
      </c>
      <c r="C19" s="327"/>
    </row>
    <row r="20" spans="1:6" s="112" customFormat="1" ht="12" customHeight="1">
      <c r="A20" s="470" t="s">
        <v>119</v>
      </c>
      <c r="B20" s="452" t="s">
        <v>285</v>
      </c>
      <c r="C20" s="327">
        <v>113660</v>
      </c>
      <c r="D20" s="559"/>
      <c r="E20" s="557"/>
      <c r="F20" s="557"/>
    </row>
    <row r="21" spans="1:4" s="113" customFormat="1" ht="12" customHeight="1" thickBot="1">
      <c r="A21" s="471" t="s">
        <v>128</v>
      </c>
      <c r="B21" s="453" t="s">
        <v>286</v>
      </c>
      <c r="C21" s="329"/>
      <c r="D21" s="558"/>
    </row>
    <row r="22" spans="1:4" s="113" customFormat="1" ht="12" customHeight="1" thickBot="1">
      <c r="A22" s="35" t="s">
        <v>23</v>
      </c>
      <c r="B22" s="21" t="s">
        <v>287</v>
      </c>
      <c r="C22" s="325">
        <f>+C23+C24+C25+C26+C27</f>
        <v>114564</v>
      </c>
      <c r="D22" s="558"/>
    </row>
    <row r="23" spans="1:3" s="113" customFormat="1" ht="12" customHeight="1">
      <c r="A23" s="469" t="s">
        <v>98</v>
      </c>
      <c r="B23" s="451" t="s">
        <v>288</v>
      </c>
      <c r="C23" s="328"/>
    </row>
    <row r="24" spans="1:3" s="112" customFormat="1" ht="12" customHeight="1">
      <c r="A24" s="470" t="s">
        <v>99</v>
      </c>
      <c r="B24" s="452" t="s">
        <v>289</v>
      </c>
      <c r="C24" s="327"/>
    </row>
    <row r="25" spans="1:3" s="113" customFormat="1" ht="12" customHeight="1">
      <c r="A25" s="470" t="s">
        <v>100</v>
      </c>
      <c r="B25" s="452" t="s">
        <v>522</v>
      </c>
      <c r="C25" s="327"/>
    </row>
    <row r="26" spans="1:3" s="113" customFormat="1" ht="12" customHeight="1">
      <c r="A26" s="470" t="s">
        <v>101</v>
      </c>
      <c r="B26" s="452" t="s">
        <v>523</v>
      </c>
      <c r="C26" s="327"/>
    </row>
    <row r="27" spans="1:4" s="113" customFormat="1" ht="12" customHeight="1">
      <c r="A27" s="470" t="s">
        <v>181</v>
      </c>
      <c r="B27" s="452" t="s">
        <v>290</v>
      </c>
      <c r="C27" s="327">
        <v>114564</v>
      </c>
      <c r="D27" s="558"/>
    </row>
    <row r="28" spans="1:4" s="113" customFormat="1" ht="12" customHeight="1" thickBot="1">
      <c r="A28" s="471" t="s">
        <v>182</v>
      </c>
      <c r="B28" s="453" t="s">
        <v>291</v>
      </c>
      <c r="C28" s="329">
        <v>112097</v>
      </c>
      <c r="D28" s="558"/>
    </row>
    <row r="29" spans="1:4" s="113" customFormat="1" ht="12" customHeight="1" thickBot="1">
      <c r="A29" s="35" t="s">
        <v>183</v>
      </c>
      <c r="B29" s="21" t="s">
        <v>292</v>
      </c>
      <c r="C29" s="331">
        <f>+C30+C33+C34+C35</f>
        <v>20700</v>
      </c>
      <c r="D29" s="558"/>
    </row>
    <row r="30" spans="1:3" s="113" customFormat="1" ht="12" customHeight="1">
      <c r="A30" s="469" t="s">
        <v>293</v>
      </c>
      <c r="B30" s="451" t="s">
        <v>299</v>
      </c>
      <c r="C30" s="446">
        <f>+C31+C32</f>
        <v>16700</v>
      </c>
    </row>
    <row r="31" spans="1:3" s="113" customFormat="1" ht="12" customHeight="1">
      <c r="A31" s="470" t="s">
        <v>294</v>
      </c>
      <c r="B31" s="452" t="s">
        <v>300</v>
      </c>
      <c r="C31" s="327">
        <v>8200</v>
      </c>
    </row>
    <row r="32" spans="1:3" s="113" customFormat="1" ht="12" customHeight="1">
      <c r="A32" s="470" t="s">
        <v>295</v>
      </c>
      <c r="B32" s="452" t="s">
        <v>301</v>
      </c>
      <c r="C32" s="327">
        <v>8500</v>
      </c>
    </row>
    <row r="33" spans="1:3" s="113" customFormat="1" ht="12" customHeight="1">
      <c r="A33" s="470" t="s">
        <v>296</v>
      </c>
      <c r="B33" s="452" t="s">
        <v>302</v>
      </c>
      <c r="C33" s="327">
        <v>2950</v>
      </c>
    </row>
    <row r="34" spans="1:3" s="113" customFormat="1" ht="12" customHeight="1">
      <c r="A34" s="470" t="s">
        <v>297</v>
      </c>
      <c r="B34" s="452" t="s">
        <v>303</v>
      </c>
      <c r="C34" s="327">
        <v>500</v>
      </c>
    </row>
    <row r="35" spans="1:3" s="113" customFormat="1" ht="12" customHeight="1" thickBot="1">
      <c r="A35" s="471" t="s">
        <v>298</v>
      </c>
      <c r="B35" s="453" t="s">
        <v>304</v>
      </c>
      <c r="C35" s="329">
        <v>550</v>
      </c>
    </row>
    <row r="36" spans="1:3" s="113" customFormat="1" ht="12" customHeight="1" thickBot="1">
      <c r="A36" s="35" t="s">
        <v>25</v>
      </c>
      <c r="B36" s="21" t="s">
        <v>305</v>
      </c>
      <c r="C36" s="325">
        <f>SUM(C37:C46)</f>
        <v>11077</v>
      </c>
    </row>
    <row r="37" spans="1:3" s="113" customFormat="1" ht="12" customHeight="1">
      <c r="A37" s="469" t="s">
        <v>102</v>
      </c>
      <c r="B37" s="451" t="s">
        <v>308</v>
      </c>
      <c r="C37" s="328">
        <v>250</v>
      </c>
    </row>
    <row r="38" spans="1:3" s="113" customFormat="1" ht="12" customHeight="1">
      <c r="A38" s="470" t="s">
        <v>103</v>
      </c>
      <c r="B38" s="452" t="s">
        <v>309</v>
      </c>
      <c r="C38" s="327">
        <v>5835</v>
      </c>
    </row>
    <row r="39" spans="1:3" s="113" customFormat="1" ht="12" customHeight="1">
      <c r="A39" s="470" t="s">
        <v>104</v>
      </c>
      <c r="B39" s="452" t="s">
        <v>310</v>
      </c>
      <c r="C39" s="327">
        <v>3500</v>
      </c>
    </row>
    <row r="40" spans="1:3" s="113" customFormat="1" ht="12" customHeight="1">
      <c r="A40" s="470" t="s">
        <v>185</v>
      </c>
      <c r="B40" s="452" t="s">
        <v>311</v>
      </c>
      <c r="C40" s="327">
        <v>431</v>
      </c>
    </row>
    <row r="41" spans="1:3" s="113" customFormat="1" ht="12" customHeight="1">
      <c r="A41" s="470" t="s">
        <v>186</v>
      </c>
      <c r="B41" s="452" t="s">
        <v>312</v>
      </c>
      <c r="C41" s="327"/>
    </row>
    <row r="42" spans="1:3" s="113" customFormat="1" ht="12" customHeight="1">
      <c r="A42" s="470" t="s">
        <v>187</v>
      </c>
      <c r="B42" s="452" t="s">
        <v>313</v>
      </c>
      <c r="C42" s="327">
        <v>1061</v>
      </c>
    </row>
    <row r="43" spans="1:3" s="113" customFormat="1" ht="12" customHeight="1">
      <c r="A43" s="470" t="s">
        <v>188</v>
      </c>
      <c r="B43" s="452" t="s">
        <v>314</v>
      </c>
      <c r="C43" s="327"/>
    </row>
    <row r="44" spans="1:3" s="113" customFormat="1" ht="12" customHeight="1">
      <c r="A44" s="470" t="s">
        <v>189</v>
      </c>
      <c r="B44" s="452" t="s">
        <v>315</v>
      </c>
      <c r="C44" s="327"/>
    </row>
    <row r="45" spans="1:3" s="113" customFormat="1" ht="12" customHeight="1">
      <c r="A45" s="470" t="s">
        <v>306</v>
      </c>
      <c r="B45" s="452" t="s">
        <v>316</v>
      </c>
      <c r="C45" s="330"/>
    </row>
    <row r="46" spans="1:3" s="113" customFormat="1" ht="12" customHeight="1" thickBot="1">
      <c r="A46" s="471" t="s">
        <v>307</v>
      </c>
      <c r="B46" s="453" t="s">
        <v>317</v>
      </c>
      <c r="C46" s="438"/>
    </row>
    <row r="47" spans="1:3" s="113" customFormat="1" ht="12" customHeight="1" thickBot="1">
      <c r="A47" s="35" t="s">
        <v>26</v>
      </c>
      <c r="B47" s="21" t="s">
        <v>318</v>
      </c>
      <c r="C47" s="325">
        <f>SUM(C48:C52)</f>
        <v>0</v>
      </c>
    </row>
    <row r="48" spans="1:3" s="113" customFormat="1" ht="12" customHeight="1">
      <c r="A48" s="469" t="s">
        <v>105</v>
      </c>
      <c r="B48" s="451" t="s">
        <v>322</v>
      </c>
      <c r="C48" s="500"/>
    </row>
    <row r="49" spans="1:3" s="113" customFormat="1" ht="12" customHeight="1">
      <c r="A49" s="470" t="s">
        <v>106</v>
      </c>
      <c r="B49" s="452" t="s">
        <v>323</v>
      </c>
      <c r="C49" s="330"/>
    </row>
    <row r="50" spans="1:3" s="113" customFormat="1" ht="12" customHeight="1">
      <c r="A50" s="470" t="s">
        <v>319</v>
      </c>
      <c r="B50" s="452" t="s">
        <v>324</v>
      </c>
      <c r="C50" s="330"/>
    </row>
    <row r="51" spans="1:3" s="113" customFormat="1" ht="12" customHeight="1">
      <c r="A51" s="470" t="s">
        <v>320</v>
      </c>
      <c r="B51" s="452" t="s">
        <v>325</v>
      </c>
      <c r="C51" s="330"/>
    </row>
    <row r="52" spans="1:3" s="113" customFormat="1" ht="12" customHeight="1" thickBot="1">
      <c r="A52" s="471" t="s">
        <v>321</v>
      </c>
      <c r="B52" s="453" t="s">
        <v>326</v>
      </c>
      <c r="C52" s="438"/>
    </row>
    <row r="53" spans="1:3" s="113" customFormat="1" ht="12" customHeight="1" thickBot="1">
      <c r="A53" s="35" t="s">
        <v>190</v>
      </c>
      <c r="B53" s="21" t="s">
        <v>327</v>
      </c>
      <c r="C53" s="325">
        <f>SUM(C54:C56)</f>
        <v>920</v>
      </c>
    </row>
    <row r="54" spans="1:3" s="113" customFormat="1" ht="12" customHeight="1">
      <c r="A54" s="469" t="s">
        <v>107</v>
      </c>
      <c r="B54" s="451" t="s">
        <v>328</v>
      </c>
      <c r="C54" s="328"/>
    </row>
    <row r="55" spans="1:3" s="113" customFormat="1" ht="12" customHeight="1">
      <c r="A55" s="470" t="s">
        <v>108</v>
      </c>
      <c r="B55" s="452" t="s">
        <v>524</v>
      </c>
      <c r="C55" s="327"/>
    </row>
    <row r="56" spans="1:3" s="113" customFormat="1" ht="12" customHeight="1">
      <c r="A56" s="470" t="s">
        <v>332</v>
      </c>
      <c r="B56" s="452" t="s">
        <v>330</v>
      </c>
      <c r="C56" s="327">
        <v>920</v>
      </c>
    </row>
    <row r="57" spans="1:3" s="113" customFormat="1" ht="12" customHeight="1" thickBot="1">
      <c r="A57" s="471" t="s">
        <v>333</v>
      </c>
      <c r="B57" s="453" t="s">
        <v>331</v>
      </c>
      <c r="C57" s="329"/>
    </row>
    <row r="58" spans="1:3" s="113" customFormat="1" ht="12" customHeight="1" thickBot="1">
      <c r="A58" s="35" t="s">
        <v>28</v>
      </c>
      <c r="B58" s="320" t="s">
        <v>334</v>
      </c>
      <c r="C58" s="325">
        <f>SUM(C59:C61)</f>
        <v>0</v>
      </c>
    </row>
    <row r="59" spans="1:3" s="113" customFormat="1" ht="12" customHeight="1">
      <c r="A59" s="469" t="s">
        <v>191</v>
      </c>
      <c r="B59" s="451" t="s">
        <v>336</v>
      </c>
      <c r="C59" s="330"/>
    </row>
    <row r="60" spans="1:3" s="113" customFormat="1" ht="12" customHeight="1">
      <c r="A60" s="470" t="s">
        <v>192</v>
      </c>
      <c r="B60" s="452" t="s">
        <v>525</v>
      </c>
      <c r="C60" s="330"/>
    </row>
    <row r="61" spans="1:3" s="113" customFormat="1" ht="12" customHeight="1">
      <c r="A61" s="470" t="s">
        <v>247</v>
      </c>
      <c r="B61" s="452" t="s">
        <v>337</v>
      </c>
      <c r="C61" s="330"/>
    </row>
    <row r="62" spans="1:3" s="113" customFormat="1" ht="12" customHeight="1" thickBot="1">
      <c r="A62" s="471" t="s">
        <v>335</v>
      </c>
      <c r="B62" s="453" t="s">
        <v>338</v>
      </c>
      <c r="C62" s="330"/>
    </row>
    <row r="63" spans="1:3" s="113" customFormat="1" ht="12" customHeight="1" thickBot="1">
      <c r="A63" s="35" t="s">
        <v>29</v>
      </c>
      <c r="B63" s="21" t="s">
        <v>339</v>
      </c>
      <c r="C63" s="331">
        <f>+C8+C15+C22+C29+C36+C47+C53+C58</f>
        <v>473790</v>
      </c>
    </row>
    <row r="64" spans="1:3" s="113" customFormat="1" ht="12" customHeight="1" thickBot="1">
      <c r="A64" s="472" t="s">
        <v>470</v>
      </c>
      <c r="B64" s="320" t="s">
        <v>341</v>
      </c>
      <c r="C64" s="325">
        <f>SUM(C65:C67)</f>
        <v>25900</v>
      </c>
    </row>
    <row r="65" spans="1:3" s="113" customFormat="1" ht="12" customHeight="1">
      <c r="A65" s="469" t="s">
        <v>374</v>
      </c>
      <c r="B65" s="451" t="s">
        <v>342</v>
      </c>
      <c r="C65" s="330">
        <v>25900</v>
      </c>
    </row>
    <row r="66" spans="1:3" s="113" customFormat="1" ht="12" customHeight="1">
      <c r="A66" s="470" t="s">
        <v>383</v>
      </c>
      <c r="B66" s="452" t="s">
        <v>343</v>
      </c>
      <c r="C66" s="330"/>
    </row>
    <row r="67" spans="1:3" s="113" customFormat="1" ht="12" customHeight="1" thickBot="1">
      <c r="A67" s="471" t="s">
        <v>384</v>
      </c>
      <c r="B67" s="455" t="s">
        <v>344</v>
      </c>
      <c r="C67" s="330"/>
    </row>
    <row r="68" spans="1:3" s="113" customFormat="1" ht="12" customHeight="1" thickBot="1">
      <c r="A68" s="472" t="s">
        <v>345</v>
      </c>
      <c r="B68" s="320" t="s">
        <v>346</v>
      </c>
      <c r="C68" s="325">
        <f>SUM(C69:C72)</f>
        <v>0</v>
      </c>
    </row>
    <row r="69" spans="1:3" s="113" customFormat="1" ht="12" customHeight="1">
      <c r="A69" s="469" t="s">
        <v>161</v>
      </c>
      <c r="B69" s="451" t="s">
        <v>347</v>
      </c>
      <c r="C69" s="330"/>
    </row>
    <row r="70" spans="1:3" s="113" customFormat="1" ht="12" customHeight="1">
      <c r="A70" s="470" t="s">
        <v>162</v>
      </c>
      <c r="B70" s="452" t="s">
        <v>348</v>
      </c>
      <c r="C70" s="330"/>
    </row>
    <row r="71" spans="1:3" s="113" customFormat="1" ht="12" customHeight="1">
      <c r="A71" s="470" t="s">
        <v>375</v>
      </c>
      <c r="B71" s="452" t="s">
        <v>349</v>
      </c>
      <c r="C71" s="330"/>
    </row>
    <row r="72" spans="1:3" s="113" customFormat="1" ht="12" customHeight="1" thickBot="1">
      <c r="A72" s="471" t="s">
        <v>376</v>
      </c>
      <c r="B72" s="453" t="s">
        <v>350</v>
      </c>
      <c r="C72" s="330"/>
    </row>
    <row r="73" spans="1:3" s="113" customFormat="1" ht="12" customHeight="1" thickBot="1">
      <c r="A73" s="472" t="s">
        <v>351</v>
      </c>
      <c r="B73" s="320" t="s">
        <v>352</v>
      </c>
      <c r="C73" s="325">
        <f>SUM(C74:C75)</f>
        <v>18571</v>
      </c>
    </row>
    <row r="74" spans="1:3" s="113" customFormat="1" ht="12" customHeight="1">
      <c r="A74" s="469" t="s">
        <v>377</v>
      </c>
      <c r="B74" s="451" t="s">
        <v>353</v>
      </c>
      <c r="C74" s="330">
        <v>18571</v>
      </c>
    </row>
    <row r="75" spans="1:3" s="113" customFormat="1" ht="12" customHeight="1" thickBot="1">
      <c r="A75" s="471" t="s">
        <v>378</v>
      </c>
      <c r="B75" s="453" t="s">
        <v>354</v>
      </c>
      <c r="C75" s="330"/>
    </row>
    <row r="76" spans="1:3" s="112" customFormat="1" ht="12" customHeight="1" thickBot="1">
      <c r="A76" s="472" t="s">
        <v>355</v>
      </c>
      <c r="B76" s="320" t="s">
        <v>356</v>
      </c>
      <c r="C76" s="325">
        <f>SUM(C77:C79)</f>
        <v>0</v>
      </c>
    </row>
    <row r="77" spans="1:3" s="113" customFormat="1" ht="12" customHeight="1">
      <c r="A77" s="469" t="s">
        <v>379</v>
      </c>
      <c r="B77" s="451" t="s">
        <v>357</v>
      </c>
      <c r="C77" s="330"/>
    </row>
    <row r="78" spans="1:3" s="113" customFormat="1" ht="12" customHeight="1">
      <c r="A78" s="470" t="s">
        <v>380</v>
      </c>
      <c r="B78" s="452" t="s">
        <v>358</v>
      </c>
      <c r="C78" s="330"/>
    </row>
    <row r="79" spans="1:3" s="113" customFormat="1" ht="12" customHeight="1" thickBot="1">
      <c r="A79" s="471" t="s">
        <v>381</v>
      </c>
      <c r="B79" s="453" t="s">
        <v>359</v>
      </c>
      <c r="C79" s="330"/>
    </row>
    <row r="80" spans="1:3" s="113" customFormat="1" ht="12" customHeight="1" thickBot="1">
      <c r="A80" s="472" t="s">
        <v>360</v>
      </c>
      <c r="B80" s="320" t="s">
        <v>382</v>
      </c>
      <c r="C80" s="325">
        <f>SUM(C81:C84)</f>
        <v>0</v>
      </c>
    </row>
    <row r="81" spans="1:3" s="113" customFormat="1" ht="12" customHeight="1">
      <c r="A81" s="473" t="s">
        <v>361</v>
      </c>
      <c r="B81" s="451" t="s">
        <v>362</v>
      </c>
      <c r="C81" s="330"/>
    </row>
    <row r="82" spans="1:3" s="113" customFormat="1" ht="12" customHeight="1">
      <c r="A82" s="474" t="s">
        <v>363</v>
      </c>
      <c r="B82" s="452" t="s">
        <v>364</v>
      </c>
      <c r="C82" s="330"/>
    </row>
    <row r="83" spans="1:3" s="113" customFormat="1" ht="12" customHeight="1">
      <c r="A83" s="474" t="s">
        <v>365</v>
      </c>
      <c r="B83" s="452" t="s">
        <v>366</v>
      </c>
      <c r="C83" s="330"/>
    </row>
    <row r="84" spans="1:3" s="112" customFormat="1" ht="12" customHeight="1" thickBot="1">
      <c r="A84" s="475" t="s">
        <v>367</v>
      </c>
      <c r="B84" s="453" t="s">
        <v>368</v>
      </c>
      <c r="C84" s="330"/>
    </row>
    <row r="85" spans="1:3" s="112" customFormat="1" ht="12" customHeight="1" thickBot="1">
      <c r="A85" s="472" t="s">
        <v>369</v>
      </c>
      <c r="B85" s="320" t="s">
        <v>370</v>
      </c>
      <c r="C85" s="501"/>
    </row>
    <row r="86" spans="1:3" s="112" customFormat="1" ht="12" customHeight="1" thickBot="1">
      <c r="A86" s="472" t="s">
        <v>371</v>
      </c>
      <c r="B86" s="459" t="s">
        <v>372</v>
      </c>
      <c r="C86" s="560">
        <f>+C64+C68+C73+C76+C80+C85</f>
        <v>44471</v>
      </c>
    </row>
    <row r="87" spans="1:3" s="112" customFormat="1" ht="12" customHeight="1" thickBot="1">
      <c r="A87" s="476" t="s">
        <v>385</v>
      </c>
      <c r="B87" s="461" t="s">
        <v>505</v>
      </c>
      <c r="C87" s="560">
        <f>+C63+C86</f>
        <v>518261</v>
      </c>
    </row>
    <row r="88" spans="1:3" s="113" customFormat="1" ht="15" customHeight="1">
      <c r="A88" s="263"/>
      <c r="B88" s="264"/>
      <c r="C88" s="395"/>
    </row>
    <row r="89" spans="1:3" ht="13.5" thickBot="1">
      <c r="A89" s="477"/>
      <c r="B89" s="266"/>
      <c r="C89" s="396"/>
    </row>
    <row r="90" spans="1:3" s="73" customFormat="1" ht="16.5" customHeight="1" thickBot="1">
      <c r="A90" s="267"/>
      <c r="B90" s="268" t="s">
        <v>63</v>
      </c>
      <c r="C90" s="397"/>
    </row>
    <row r="91" spans="1:3" s="114" customFormat="1" ht="12" customHeight="1" thickBot="1">
      <c r="A91" s="443" t="s">
        <v>21</v>
      </c>
      <c r="B91" s="31" t="s">
        <v>388</v>
      </c>
      <c r="C91" s="324">
        <f>SUM(C92:C96)</f>
        <v>176262</v>
      </c>
    </row>
    <row r="92" spans="1:3" ht="12" customHeight="1">
      <c r="A92" s="478" t="s">
        <v>109</v>
      </c>
      <c r="B92" s="10" t="s">
        <v>52</v>
      </c>
      <c r="C92" s="326">
        <v>82442</v>
      </c>
    </row>
    <row r="93" spans="1:3" ht="12" customHeight="1">
      <c r="A93" s="470" t="s">
        <v>110</v>
      </c>
      <c r="B93" s="8" t="s">
        <v>193</v>
      </c>
      <c r="C93" s="327">
        <v>16546</v>
      </c>
    </row>
    <row r="94" spans="1:3" ht="12" customHeight="1">
      <c r="A94" s="470" t="s">
        <v>111</v>
      </c>
      <c r="B94" s="8" t="s">
        <v>151</v>
      </c>
      <c r="C94" s="329">
        <v>43687</v>
      </c>
    </row>
    <row r="95" spans="1:3" ht="12" customHeight="1">
      <c r="A95" s="470" t="s">
        <v>112</v>
      </c>
      <c r="B95" s="11" t="s">
        <v>194</v>
      </c>
      <c r="C95" s="329">
        <v>1800</v>
      </c>
    </row>
    <row r="96" spans="1:3" ht="12" customHeight="1">
      <c r="A96" s="470" t="s">
        <v>123</v>
      </c>
      <c r="B96" s="19" t="s">
        <v>195</v>
      </c>
      <c r="C96" s="329">
        <v>31787</v>
      </c>
    </row>
    <row r="97" spans="1:3" ht="12" customHeight="1">
      <c r="A97" s="470" t="s">
        <v>113</v>
      </c>
      <c r="B97" s="8" t="s">
        <v>389</v>
      </c>
      <c r="C97" s="329"/>
    </row>
    <row r="98" spans="1:3" ht="12" customHeight="1">
      <c r="A98" s="470" t="s">
        <v>114</v>
      </c>
      <c r="B98" s="157" t="s">
        <v>390</v>
      </c>
      <c r="C98" s="329"/>
    </row>
    <row r="99" spans="1:3" ht="12" customHeight="1">
      <c r="A99" s="470" t="s">
        <v>124</v>
      </c>
      <c r="B99" s="158" t="s">
        <v>391</v>
      </c>
      <c r="C99" s="329"/>
    </row>
    <row r="100" spans="1:3" ht="12" customHeight="1">
      <c r="A100" s="470" t="s">
        <v>125</v>
      </c>
      <c r="B100" s="158" t="s">
        <v>392</v>
      </c>
      <c r="C100" s="329"/>
    </row>
    <row r="101" spans="1:3" ht="12" customHeight="1">
      <c r="A101" s="470" t="s">
        <v>126</v>
      </c>
      <c r="B101" s="157" t="s">
        <v>393</v>
      </c>
      <c r="C101" s="329">
        <v>30737</v>
      </c>
    </row>
    <row r="102" spans="1:3" ht="12" customHeight="1">
      <c r="A102" s="470" t="s">
        <v>127</v>
      </c>
      <c r="B102" s="157" t="s">
        <v>394</v>
      </c>
      <c r="C102" s="329"/>
    </row>
    <row r="103" spans="1:3" ht="12" customHeight="1">
      <c r="A103" s="470" t="s">
        <v>129</v>
      </c>
      <c r="B103" s="158" t="s">
        <v>395</v>
      </c>
      <c r="C103" s="329"/>
    </row>
    <row r="104" spans="1:3" ht="12" customHeight="1">
      <c r="A104" s="479" t="s">
        <v>196</v>
      </c>
      <c r="B104" s="159" t="s">
        <v>396</v>
      </c>
      <c r="C104" s="329"/>
    </row>
    <row r="105" spans="1:3" ht="12" customHeight="1">
      <c r="A105" s="470" t="s">
        <v>386</v>
      </c>
      <c r="B105" s="159" t="s">
        <v>397</v>
      </c>
      <c r="C105" s="329"/>
    </row>
    <row r="106" spans="1:3" ht="12" customHeight="1" thickBot="1">
      <c r="A106" s="480" t="s">
        <v>387</v>
      </c>
      <c r="B106" s="160" t="s">
        <v>398</v>
      </c>
      <c r="C106" s="333">
        <v>1050</v>
      </c>
    </row>
    <row r="107" spans="1:3" ht="12" customHeight="1" thickBot="1">
      <c r="A107" s="35" t="s">
        <v>22</v>
      </c>
      <c r="B107" s="30" t="s">
        <v>399</v>
      </c>
      <c r="C107" s="325">
        <f>+C108+C110+C112</f>
        <v>156539</v>
      </c>
    </row>
    <row r="108" spans="1:3" ht="12" customHeight="1">
      <c r="A108" s="469" t="s">
        <v>115</v>
      </c>
      <c r="B108" s="8" t="s">
        <v>245</v>
      </c>
      <c r="C108" s="328">
        <v>146639</v>
      </c>
    </row>
    <row r="109" spans="1:3" ht="12" customHeight="1">
      <c r="A109" s="469" t="s">
        <v>116</v>
      </c>
      <c r="B109" s="12" t="s">
        <v>403</v>
      </c>
      <c r="C109" s="328">
        <v>146639</v>
      </c>
    </row>
    <row r="110" spans="1:3" ht="12" customHeight="1">
      <c r="A110" s="469" t="s">
        <v>117</v>
      </c>
      <c r="B110" s="12" t="s">
        <v>197</v>
      </c>
      <c r="C110" s="327">
        <v>9900</v>
      </c>
    </row>
    <row r="111" spans="1:3" ht="12" customHeight="1">
      <c r="A111" s="469" t="s">
        <v>118</v>
      </c>
      <c r="B111" s="12" t="s">
        <v>404</v>
      </c>
      <c r="C111" s="293"/>
    </row>
    <row r="112" spans="1:3" ht="12" customHeight="1">
      <c r="A112" s="469" t="s">
        <v>119</v>
      </c>
      <c r="B112" s="322" t="s">
        <v>248</v>
      </c>
      <c r="C112" s="293"/>
    </row>
    <row r="113" spans="1:3" ht="12" customHeight="1">
      <c r="A113" s="469" t="s">
        <v>128</v>
      </c>
      <c r="B113" s="321" t="s">
        <v>526</v>
      </c>
      <c r="C113" s="293"/>
    </row>
    <row r="114" spans="1:3" ht="12" customHeight="1">
      <c r="A114" s="469" t="s">
        <v>130</v>
      </c>
      <c r="B114" s="447" t="s">
        <v>409</v>
      </c>
      <c r="C114" s="293"/>
    </row>
    <row r="115" spans="1:3" ht="12" customHeight="1">
      <c r="A115" s="469" t="s">
        <v>198</v>
      </c>
      <c r="B115" s="158" t="s">
        <v>392</v>
      </c>
      <c r="C115" s="293"/>
    </row>
    <row r="116" spans="1:3" ht="12" customHeight="1">
      <c r="A116" s="469" t="s">
        <v>199</v>
      </c>
      <c r="B116" s="158" t="s">
        <v>408</v>
      </c>
      <c r="C116" s="293"/>
    </row>
    <row r="117" spans="1:3" ht="12" customHeight="1">
      <c r="A117" s="469" t="s">
        <v>200</v>
      </c>
      <c r="B117" s="158" t="s">
        <v>407</v>
      </c>
      <c r="C117" s="293"/>
    </row>
    <row r="118" spans="1:3" ht="12" customHeight="1">
      <c r="A118" s="469" t="s">
        <v>400</v>
      </c>
      <c r="B118" s="158" t="s">
        <v>395</v>
      </c>
      <c r="C118" s="293"/>
    </row>
    <row r="119" spans="1:3" ht="12" customHeight="1">
      <c r="A119" s="469" t="s">
        <v>401</v>
      </c>
      <c r="B119" s="158" t="s">
        <v>406</v>
      </c>
      <c r="C119" s="293"/>
    </row>
    <row r="120" spans="1:3" ht="12" customHeight="1" thickBot="1">
      <c r="A120" s="479" t="s">
        <v>402</v>
      </c>
      <c r="B120" s="158" t="s">
        <v>405</v>
      </c>
      <c r="C120" s="295"/>
    </row>
    <row r="121" spans="1:3" ht="12" customHeight="1" thickBot="1">
      <c r="A121" s="35" t="s">
        <v>23</v>
      </c>
      <c r="B121" s="146" t="s">
        <v>410</v>
      </c>
      <c r="C121" s="325">
        <f>+C122+C123</f>
        <v>1000</v>
      </c>
    </row>
    <row r="122" spans="1:3" ht="12" customHeight="1">
      <c r="A122" s="469" t="s">
        <v>98</v>
      </c>
      <c r="B122" s="9" t="s">
        <v>65</v>
      </c>
      <c r="C122" s="328">
        <v>500</v>
      </c>
    </row>
    <row r="123" spans="1:3" ht="12" customHeight="1" thickBot="1">
      <c r="A123" s="471" t="s">
        <v>99</v>
      </c>
      <c r="B123" s="12" t="s">
        <v>66</v>
      </c>
      <c r="C123" s="329">
        <v>500</v>
      </c>
    </row>
    <row r="124" spans="1:3" ht="12" customHeight="1" thickBot="1">
      <c r="A124" s="35" t="s">
        <v>24</v>
      </c>
      <c r="B124" s="146" t="s">
        <v>411</v>
      </c>
      <c r="C124" s="325">
        <f>+C91+C107+C121</f>
        <v>333801</v>
      </c>
    </row>
    <row r="125" spans="1:3" ht="12" customHeight="1" thickBot="1">
      <c r="A125" s="35" t="s">
        <v>25</v>
      </c>
      <c r="B125" s="146" t="s">
        <v>412</v>
      </c>
      <c r="C125" s="325">
        <f>+C126+C127+C128</f>
        <v>2496</v>
      </c>
    </row>
    <row r="126" spans="1:3" s="114" customFormat="1" ht="12" customHeight="1">
      <c r="A126" s="469" t="s">
        <v>102</v>
      </c>
      <c r="B126" s="9" t="s">
        <v>413</v>
      </c>
      <c r="C126" s="293">
        <v>2496</v>
      </c>
    </row>
    <row r="127" spans="1:3" ht="12" customHeight="1">
      <c r="A127" s="469" t="s">
        <v>103</v>
      </c>
      <c r="B127" s="9" t="s">
        <v>414</v>
      </c>
      <c r="C127" s="293"/>
    </row>
    <row r="128" spans="1:3" ht="12" customHeight="1" thickBot="1">
      <c r="A128" s="479" t="s">
        <v>104</v>
      </c>
      <c r="B128" s="7" t="s">
        <v>415</v>
      </c>
      <c r="C128" s="293"/>
    </row>
    <row r="129" spans="1:3" ht="12" customHeight="1" thickBot="1">
      <c r="A129" s="35" t="s">
        <v>26</v>
      </c>
      <c r="B129" s="146" t="s">
        <v>469</v>
      </c>
      <c r="C129" s="325">
        <f>+C130+C131+C132+C133</f>
        <v>0</v>
      </c>
    </row>
    <row r="130" spans="1:3" ht="12" customHeight="1">
      <c r="A130" s="469" t="s">
        <v>105</v>
      </c>
      <c r="B130" s="9" t="s">
        <v>416</v>
      </c>
      <c r="C130" s="293"/>
    </row>
    <row r="131" spans="1:3" ht="12" customHeight="1">
      <c r="A131" s="469" t="s">
        <v>106</v>
      </c>
      <c r="B131" s="9" t="s">
        <v>417</v>
      </c>
      <c r="C131" s="293"/>
    </row>
    <row r="132" spans="1:3" ht="12" customHeight="1">
      <c r="A132" s="469" t="s">
        <v>319</v>
      </c>
      <c r="B132" s="9" t="s">
        <v>418</v>
      </c>
      <c r="C132" s="293"/>
    </row>
    <row r="133" spans="1:3" s="114" customFormat="1" ht="12" customHeight="1" thickBot="1">
      <c r="A133" s="479" t="s">
        <v>320</v>
      </c>
      <c r="B133" s="7" t="s">
        <v>419</v>
      </c>
      <c r="C133" s="293"/>
    </row>
    <row r="134" spans="1:11" ht="12" customHeight="1" thickBot="1">
      <c r="A134" s="35" t="s">
        <v>27</v>
      </c>
      <c r="B134" s="146" t="s">
        <v>538</v>
      </c>
      <c r="C134" s="331">
        <f>+C135+C136+C138+C139+C137</f>
        <v>181964</v>
      </c>
      <c r="K134" s="275"/>
    </row>
    <row r="135" spans="1:3" ht="12.75">
      <c r="A135" s="469" t="s">
        <v>107</v>
      </c>
      <c r="B135" s="9" t="s">
        <v>421</v>
      </c>
      <c r="C135" s="293"/>
    </row>
    <row r="136" spans="1:3" ht="12" customHeight="1">
      <c r="A136" s="469" t="s">
        <v>108</v>
      </c>
      <c r="B136" s="9" t="s">
        <v>431</v>
      </c>
      <c r="C136" s="293"/>
    </row>
    <row r="137" spans="1:3" ht="12" customHeight="1">
      <c r="A137" s="469" t="s">
        <v>332</v>
      </c>
      <c r="B137" s="9" t="s">
        <v>536</v>
      </c>
      <c r="C137" s="293">
        <v>181964</v>
      </c>
    </row>
    <row r="138" spans="1:3" s="114" customFormat="1" ht="12" customHeight="1">
      <c r="A138" s="469" t="s">
        <v>333</v>
      </c>
      <c r="B138" s="9" t="s">
        <v>422</v>
      </c>
      <c r="C138" s="293"/>
    </row>
    <row r="139" spans="1:3" s="114" customFormat="1" ht="12" customHeight="1" thickBot="1">
      <c r="A139" s="479" t="s">
        <v>537</v>
      </c>
      <c r="B139" s="7" t="s">
        <v>423</v>
      </c>
      <c r="C139" s="293"/>
    </row>
    <row r="140" spans="1:3" s="114" customFormat="1" ht="12" customHeight="1" thickBot="1">
      <c r="A140" s="35" t="s">
        <v>28</v>
      </c>
      <c r="B140" s="146" t="s">
        <v>424</v>
      </c>
      <c r="C140" s="334">
        <f>+C141+C142+C143+C144</f>
        <v>0</v>
      </c>
    </row>
    <row r="141" spans="1:3" s="114" customFormat="1" ht="12" customHeight="1">
      <c r="A141" s="469" t="s">
        <v>191</v>
      </c>
      <c r="B141" s="9" t="s">
        <v>425</v>
      </c>
      <c r="C141" s="293"/>
    </row>
    <row r="142" spans="1:3" s="114" customFormat="1" ht="12" customHeight="1">
      <c r="A142" s="469" t="s">
        <v>192</v>
      </c>
      <c r="B142" s="9" t="s">
        <v>426</v>
      </c>
      <c r="C142" s="293"/>
    </row>
    <row r="143" spans="1:3" s="114" customFormat="1" ht="12" customHeight="1">
      <c r="A143" s="469" t="s">
        <v>247</v>
      </c>
      <c r="B143" s="9" t="s">
        <v>427</v>
      </c>
      <c r="C143" s="293"/>
    </row>
    <row r="144" spans="1:3" ht="12.75" customHeight="1" thickBot="1">
      <c r="A144" s="469" t="s">
        <v>335</v>
      </c>
      <c r="B144" s="9" t="s">
        <v>428</v>
      </c>
      <c r="C144" s="293"/>
    </row>
    <row r="145" spans="1:3" ht="12" customHeight="1" thickBot="1">
      <c r="A145" s="35" t="s">
        <v>29</v>
      </c>
      <c r="B145" s="146" t="s">
        <v>429</v>
      </c>
      <c r="C145" s="463">
        <f>+C125+C129+C134+C140</f>
        <v>184460</v>
      </c>
    </row>
    <row r="146" spans="1:3" ht="15" customHeight="1" thickBot="1">
      <c r="A146" s="481" t="s">
        <v>30</v>
      </c>
      <c r="B146" s="414" t="s">
        <v>430</v>
      </c>
      <c r="C146" s="463">
        <f>+C124+C145</f>
        <v>518261</v>
      </c>
    </row>
    <row r="147" spans="1:3" ht="13.5" thickBot="1">
      <c r="A147" s="422"/>
      <c r="B147" s="423"/>
      <c r="C147" s="424"/>
    </row>
    <row r="148" spans="1:3" ht="15" customHeight="1" thickBot="1">
      <c r="A148" s="272" t="s">
        <v>218</v>
      </c>
      <c r="B148" s="273"/>
      <c r="C148" s="143">
        <v>6</v>
      </c>
    </row>
    <row r="149" spans="1:3" ht="14.25" customHeight="1" thickBot="1">
      <c r="A149" s="272" t="s">
        <v>219</v>
      </c>
      <c r="B149" s="273"/>
      <c r="C149" s="143">
        <v>68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D98" sqref="D98"/>
    </sheetView>
  </sheetViews>
  <sheetFormatPr defaultColWidth="9.00390625" defaultRowHeight="12.75"/>
  <cols>
    <col min="1" max="1" width="19.50390625" style="425" customWidth="1"/>
    <col min="2" max="2" width="72.00390625" style="426" customWidth="1"/>
    <col min="3" max="3" width="25.00390625" style="427" customWidth="1"/>
    <col min="4" max="16384" width="9.375" style="3" customWidth="1"/>
  </cols>
  <sheetData>
    <row r="1" spans="1:3" s="2" customFormat="1" ht="16.5" customHeight="1" thickBot="1">
      <c r="A1" s="249"/>
      <c r="B1" s="251"/>
      <c r="C1" s="274" t="s">
        <v>482</v>
      </c>
    </row>
    <row r="2" spans="1:3" s="110" customFormat="1" ht="21" customHeight="1">
      <c r="A2" s="441" t="s">
        <v>70</v>
      </c>
      <c r="B2" s="385" t="s">
        <v>241</v>
      </c>
      <c r="C2" s="387" t="s">
        <v>57</v>
      </c>
    </row>
    <row r="3" spans="1:3" s="110" customFormat="1" ht="16.5" thickBot="1">
      <c r="A3" s="252" t="s">
        <v>215</v>
      </c>
      <c r="B3" s="386" t="s">
        <v>527</v>
      </c>
      <c r="C3" s="388">
        <v>2</v>
      </c>
    </row>
    <row r="4" spans="1:3" s="111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389" t="s">
        <v>60</v>
      </c>
    </row>
    <row r="6" spans="1:3" s="73" customFormat="1" ht="12.75" customHeight="1" thickBot="1">
      <c r="A6" s="217">
        <v>1</v>
      </c>
      <c r="B6" s="218">
        <v>2</v>
      </c>
      <c r="C6" s="219">
        <v>3</v>
      </c>
    </row>
    <row r="7" spans="1:3" s="73" customFormat="1" ht="15.75" customHeight="1" thickBot="1">
      <c r="A7" s="257"/>
      <c r="B7" s="258" t="s">
        <v>61</v>
      </c>
      <c r="C7" s="390"/>
    </row>
    <row r="8" spans="1:3" s="73" customFormat="1" ht="12" customHeight="1" thickBot="1">
      <c r="A8" s="35" t="s">
        <v>21</v>
      </c>
      <c r="B8" s="21" t="s">
        <v>275</v>
      </c>
      <c r="C8" s="325">
        <f>+C9+C10+C11+C12+C13+C14</f>
        <v>212869</v>
      </c>
    </row>
    <row r="9" spans="1:3" s="112" customFormat="1" ht="12" customHeight="1">
      <c r="A9" s="469" t="s">
        <v>109</v>
      </c>
      <c r="B9" s="451" t="s">
        <v>276</v>
      </c>
      <c r="C9" s="328">
        <v>52011</v>
      </c>
    </row>
    <row r="10" spans="1:3" s="113" customFormat="1" ht="12" customHeight="1">
      <c r="A10" s="470" t="s">
        <v>110</v>
      </c>
      <c r="B10" s="452" t="s">
        <v>277</v>
      </c>
      <c r="C10" s="327">
        <v>46081</v>
      </c>
    </row>
    <row r="11" spans="1:3" s="113" customFormat="1" ht="12" customHeight="1">
      <c r="A11" s="470" t="s">
        <v>111</v>
      </c>
      <c r="B11" s="452" t="s">
        <v>278</v>
      </c>
      <c r="C11" s="327">
        <v>83134</v>
      </c>
    </row>
    <row r="12" spans="1:3" s="113" customFormat="1" ht="12" customHeight="1">
      <c r="A12" s="470" t="s">
        <v>112</v>
      </c>
      <c r="B12" s="452" t="s">
        <v>279</v>
      </c>
      <c r="C12" s="327">
        <v>2643</v>
      </c>
    </row>
    <row r="13" spans="1:3" s="113" customFormat="1" ht="12" customHeight="1">
      <c r="A13" s="470" t="s">
        <v>160</v>
      </c>
      <c r="B13" s="452" t="s">
        <v>280</v>
      </c>
      <c r="C13" s="576"/>
    </row>
    <row r="14" spans="1:3" s="112" customFormat="1" ht="12" customHeight="1" thickBot="1">
      <c r="A14" s="471" t="s">
        <v>113</v>
      </c>
      <c r="B14" s="453" t="s">
        <v>281</v>
      </c>
      <c r="C14" s="576">
        <v>29000</v>
      </c>
    </row>
    <row r="15" spans="1:3" s="112" customFormat="1" ht="12" customHeight="1" thickBot="1">
      <c r="A15" s="35" t="s">
        <v>22</v>
      </c>
      <c r="B15" s="320" t="s">
        <v>282</v>
      </c>
      <c r="C15" s="325">
        <f>+C16+C17+C18+C19+C20</f>
        <v>113660</v>
      </c>
    </row>
    <row r="16" spans="1:3" s="112" customFormat="1" ht="12" customHeight="1">
      <c r="A16" s="469" t="s">
        <v>115</v>
      </c>
      <c r="B16" s="451" t="s">
        <v>283</v>
      </c>
      <c r="C16" s="328"/>
    </row>
    <row r="17" spans="1:3" s="112" customFormat="1" ht="12" customHeight="1">
      <c r="A17" s="470" t="s">
        <v>116</v>
      </c>
      <c r="B17" s="452" t="s">
        <v>284</v>
      </c>
      <c r="C17" s="327"/>
    </row>
    <row r="18" spans="1:3" s="112" customFormat="1" ht="12" customHeight="1">
      <c r="A18" s="470" t="s">
        <v>117</v>
      </c>
      <c r="B18" s="452" t="s">
        <v>520</v>
      </c>
      <c r="C18" s="327"/>
    </row>
    <row r="19" spans="1:3" s="112" customFormat="1" ht="12" customHeight="1">
      <c r="A19" s="470" t="s">
        <v>118</v>
      </c>
      <c r="B19" s="452" t="s">
        <v>521</v>
      </c>
      <c r="C19" s="327"/>
    </row>
    <row r="20" spans="1:3" s="112" customFormat="1" ht="12" customHeight="1">
      <c r="A20" s="470" t="s">
        <v>119</v>
      </c>
      <c r="B20" s="452" t="s">
        <v>285</v>
      </c>
      <c r="C20" s="327">
        <v>113660</v>
      </c>
    </row>
    <row r="21" spans="1:3" s="113" customFormat="1" ht="12" customHeight="1" thickBot="1">
      <c r="A21" s="471" t="s">
        <v>128</v>
      </c>
      <c r="B21" s="453" t="s">
        <v>286</v>
      </c>
      <c r="C21" s="329"/>
    </row>
    <row r="22" spans="1:3" s="113" customFormat="1" ht="12" customHeight="1" thickBot="1">
      <c r="A22" s="35" t="s">
        <v>23</v>
      </c>
      <c r="B22" s="21" t="s">
        <v>287</v>
      </c>
      <c r="C22" s="325">
        <f>+C23+C24+C25+C26+C27</f>
        <v>114564</v>
      </c>
    </row>
    <row r="23" spans="1:3" s="113" customFormat="1" ht="12" customHeight="1">
      <c r="A23" s="469" t="s">
        <v>98</v>
      </c>
      <c r="B23" s="451" t="s">
        <v>288</v>
      </c>
      <c r="C23" s="328"/>
    </row>
    <row r="24" spans="1:3" s="112" customFormat="1" ht="12" customHeight="1">
      <c r="A24" s="470" t="s">
        <v>99</v>
      </c>
      <c r="B24" s="452" t="s">
        <v>289</v>
      </c>
      <c r="C24" s="327"/>
    </row>
    <row r="25" spans="1:3" s="113" customFormat="1" ht="12" customHeight="1">
      <c r="A25" s="470" t="s">
        <v>100</v>
      </c>
      <c r="B25" s="452" t="s">
        <v>522</v>
      </c>
      <c r="C25" s="327"/>
    </row>
    <row r="26" spans="1:3" s="113" customFormat="1" ht="12" customHeight="1">
      <c r="A26" s="470" t="s">
        <v>101</v>
      </c>
      <c r="B26" s="452" t="s">
        <v>523</v>
      </c>
      <c r="C26" s="327"/>
    </row>
    <row r="27" spans="1:3" s="113" customFormat="1" ht="12" customHeight="1">
      <c r="A27" s="470" t="s">
        <v>181</v>
      </c>
      <c r="B27" s="452" t="s">
        <v>290</v>
      </c>
      <c r="C27" s="327">
        <v>114564</v>
      </c>
    </row>
    <row r="28" spans="1:3" s="113" customFormat="1" ht="12" customHeight="1" thickBot="1">
      <c r="A28" s="471" t="s">
        <v>182</v>
      </c>
      <c r="B28" s="453" t="s">
        <v>291</v>
      </c>
      <c r="C28" s="329">
        <v>112097</v>
      </c>
    </row>
    <row r="29" spans="1:3" s="113" customFormat="1" ht="12" customHeight="1" thickBot="1">
      <c r="A29" s="35" t="s">
        <v>183</v>
      </c>
      <c r="B29" s="21" t="s">
        <v>292</v>
      </c>
      <c r="C29" s="331">
        <f>+C30+C33+C34+C35</f>
        <v>20700</v>
      </c>
    </row>
    <row r="30" spans="1:3" s="113" customFormat="1" ht="12" customHeight="1">
      <c r="A30" s="469" t="s">
        <v>293</v>
      </c>
      <c r="B30" s="451" t="s">
        <v>299</v>
      </c>
      <c r="C30" s="446">
        <f>+C31+C32</f>
        <v>16700</v>
      </c>
    </row>
    <row r="31" spans="1:3" s="113" customFormat="1" ht="12" customHeight="1">
      <c r="A31" s="470" t="s">
        <v>294</v>
      </c>
      <c r="B31" s="452" t="s">
        <v>300</v>
      </c>
      <c r="C31" s="327">
        <v>8200</v>
      </c>
    </row>
    <row r="32" spans="1:3" s="113" customFormat="1" ht="12" customHeight="1">
      <c r="A32" s="470" t="s">
        <v>295</v>
      </c>
      <c r="B32" s="452" t="s">
        <v>301</v>
      </c>
      <c r="C32" s="327">
        <v>8500</v>
      </c>
    </row>
    <row r="33" spans="1:3" s="113" customFormat="1" ht="12" customHeight="1">
      <c r="A33" s="470" t="s">
        <v>296</v>
      </c>
      <c r="B33" s="452" t="s">
        <v>302</v>
      </c>
      <c r="C33" s="327">
        <v>2950</v>
      </c>
    </row>
    <row r="34" spans="1:3" s="113" customFormat="1" ht="12" customHeight="1">
      <c r="A34" s="470" t="s">
        <v>297</v>
      </c>
      <c r="B34" s="452" t="s">
        <v>303</v>
      </c>
      <c r="C34" s="327">
        <v>500</v>
      </c>
    </row>
    <row r="35" spans="1:3" s="113" customFormat="1" ht="12" customHeight="1" thickBot="1">
      <c r="A35" s="471" t="s">
        <v>298</v>
      </c>
      <c r="B35" s="453" t="s">
        <v>304</v>
      </c>
      <c r="C35" s="329">
        <v>550</v>
      </c>
    </row>
    <row r="36" spans="1:3" s="113" customFormat="1" ht="12" customHeight="1" thickBot="1">
      <c r="A36" s="35" t="s">
        <v>25</v>
      </c>
      <c r="B36" s="21" t="s">
        <v>305</v>
      </c>
      <c r="C36" s="325">
        <f>SUM(C37:C46)</f>
        <v>11077</v>
      </c>
    </row>
    <row r="37" spans="1:3" s="113" customFormat="1" ht="12" customHeight="1">
      <c r="A37" s="469" t="s">
        <v>102</v>
      </c>
      <c r="B37" s="451" t="s">
        <v>308</v>
      </c>
      <c r="C37" s="328">
        <v>250</v>
      </c>
    </row>
    <row r="38" spans="1:3" s="113" customFormat="1" ht="12" customHeight="1">
      <c r="A38" s="470" t="s">
        <v>103</v>
      </c>
      <c r="B38" s="452" t="s">
        <v>309</v>
      </c>
      <c r="C38" s="327">
        <v>5835</v>
      </c>
    </row>
    <row r="39" spans="1:3" s="113" customFormat="1" ht="12" customHeight="1">
      <c r="A39" s="470" t="s">
        <v>104</v>
      </c>
      <c r="B39" s="452" t="s">
        <v>310</v>
      </c>
      <c r="C39" s="327">
        <v>3500</v>
      </c>
    </row>
    <row r="40" spans="1:3" s="113" customFormat="1" ht="12" customHeight="1">
      <c r="A40" s="470" t="s">
        <v>185</v>
      </c>
      <c r="B40" s="452" t="s">
        <v>311</v>
      </c>
      <c r="C40" s="327">
        <v>431</v>
      </c>
    </row>
    <row r="41" spans="1:3" s="113" customFormat="1" ht="12" customHeight="1">
      <c r="A41" s="470" t="s">
        <v>186</v>
      </c>
      <c r="B41" s="452" t="s">
        <v>312</v>
      </c>
      <c r="C41" s="327"/>
    </row>
    <row r="42" spans="1:3" s="113" customFormat="1" ht="12" customHeight="1">
      <c r="A42" s="470" t="s">
        <v>187</v>
      </c>
      <c r="B42" s="452" t="s">
        <v>313</v>
      </c>
      <c r="C42" s="327">
        <v>1061</v>
      </c>
    </row>
    <row r="43" spans="1:3" s="113" customFormat="1" ht="12" customHeight="1">
      <c r="A43" s="470" t="s">
        <v>188</v>
      </c>
      <c r="B43" s="452" t="s">
        <v>314</v>
      </c>
      <c r="C43" s="327"/>
    </row>
    <row r="44" spans="1:3" s="113" customFormat="1" ht="12" customHeight="1">
      <c r="A44" s="470" t="s">
        <v>189</v>
      </c>
      <c r="B44" s="452" t="s">
        <v>315</v>
      </c>
      <c r="C44" s="327"/>
    </row>
    <row r="45" spans="1:3" s="113" customFormat="1" ht="12" customHeight="1">
      <c r="A45" s="470" t="s">
        <v>306</v>
      </c>
      <c r="B45" s="452" t="s">
        <v>316</v>
      </c>
      <c r="C45" s="330"/>
    </row>
    <row r="46" spans="1:3" s="113" customFormat="1" ht="12" customHeight="1" thickBot="1">
      <c r="A46" s="471" t="s">
        <v>307</v>
      </c>
      <c r="B46" s="453" t="s">
        <v>317</v>
      </c>
      <c r="C46" s="438"/>
    </row>
    <row r="47" spans="1:3" s="113" customFormat="1" ht="12" customHeight="1" thickBot="1">
      <c r="A47" s="35" t="s">
        <v>26</v>
      </c>
      <c r="B47" s="21" t="s">
        <v>318</v>
      </c>
      <c r="C47" s="325">
        <f>SUM(C48:C52)</f>
        <v>0</v>
      </c>
    </row>
    <row r="48" spans="1:3" s="113" customFormat="1" ht="12" customHeight="1">
      <c r="A48" s="469" t="s">
        <v>105</v>
      </c>
      <c r="B48" s="451" t="s">
        <v>322</v>
      </c>
      <c r="C48" s="500"/>
    </row>
    <row r="49" spans="1:3" s="113" customFormat="1" ht="12" customHeight="1">
      <c r="A49" s="470" t="s">
        <v>106</v>
      </c>
      <c r="B49" s="452" t="s">
        <v>323</v>
      </c>
      <c r="C49" s="330"/>
    </row>
    <row r="50" spans="1:3" s="113" customFormat="1" ht="12" customHeight="1">
      <c r="A50" s="470" t="s">
        <v>319</v>
      </c>
      <c r="B50" s="452" t="s">
        <v>324</v>
      </c>
      <c r="C50" s="330"/>
    </row>
    <row r="51" spans="1:3" s="113" customFormat="1" ht="12" customHeight="1">
      <c r="A51" s="470" t="s">
        <v>320</v>
      </c>
      <c r="B51" s="452" t="s">
        <v>325</v>
      </c>
      <c r="C51" s="330"/>
    </row>
    <row r="52" spans="1:3" s="113" customFormat="1" ht="12" customHeight="1" thickBot="1">
      <c r="A52" s="471" t="s">
        <v>321</v>
      </c>
      <c r="B52" s="453" t="s">
        <v>326</v>
      </c>
      <c r="C52" s="438"/>
    </row>
    <row r="53" spans="1:3" s="113" customFormat="1" ht="12" customHeight="1" thickBot="1">
      <c r="A53" s="35" t="s">
        <v>190</v>
      </c>
      <c r="B53" s="21" t="s">
        <v>327</v>
      </c>
      <c r="C53" s="325">
        <f>SUM(C54:C56)</f>
        <v>920</v>
      </c>
    </row>
    <row r="54" spans="1:3" s="113" customFormat="1" ht="12" customHeight="1">
      <c r="A54" s="469" t="s">
        <v>107</v>
      </c>
      <c r="B54" s="451" t="s">
        <v>328</v>
      </c>
      <c r="C54" s="328"/>
    </row>
    <row r="55" spans="1:3" s="113" customFormat="1" ht="12" customHeight="1">
      <c r="A55" s="470" t="s">
        <v>108</v>
      </c>
      <c r="B55" s="452" t="s">
        <v>524</v>
      </c>
      <c r="C55" s="327"/>
    </row>
    <row r="56" spans="1:3" s="113" customFormat="1" ht="12" customHeight="1">
      <c r="A56" s="470" t="s">
        <v>332</v>
      </c>
      <c r="B56" s="452" t="s">
        <v>330</v>
      </c>
      <c r="C56" s="327">
        <v>920</v>
      </c>
    </row>
    <row r="57" spans="1:3" s="113" customFormat="1" ht="12" customHeight="1" thickBot="1">
      <c r="A57" s="471" t="s">
        <v>333</v>
      </c>
      <c r="B57" s="453" t="s">
        <v>331</v>
      </c>
      <c r="C57" s="329"/>
    </row>
    <row r="58" spans="1:3" s="113" customFormat="1" ht="12" customHeight="1" thickBot="1">
      <c r="A58" s="35" t="s">
        <v>28</v>
      </c>
      <c r="B58" s="320" t="s">
        <v>334</v>
      </c>
      <c r="C58" s="325">
        <f>SUM(C59:C61)</f>
        <v>0</v>
      </c>
    </row>
    <row r="59" spans="1:3" s="113" customFormat="1" ht="12" customHeight="1">
      <c r="A59" s="469" t="s">
        <v>191</v>
      </c>
      <c r="B59" s="451" t="s">
        <v>336</v>
      </c>
      <c r="C59" s="330"/>
    </row>
    <row r="60" spans="1:3" s="113" customFormat="1" ht="12" customHeight="1">
      <c r="A60" s="470" t="s">
        <v>192</v>
      </c>
      <c r="B60" s="452" t="s">
        <v>525</v>
      </c>
      <c r="C60" s="330"/>
    </row>
    <row r="61" spans="1:3" s="113" customFormat="1" ht="12" customHeight="1">
      <c r="A61" s="470" t="s">
        <v>247</v>
      </c>
      <c r="B61" s="452" t="s">
        <v>337</v>
      </c>
      <c r="C61" s="330"/>
    </row>
    <row r="62" spans="1:3" s="113" customFormat="1" ht="12" customHeight="1" thickBot="1">
      <c r="A62" s="471" t="s">
        <v>335</v>
      </c>
      <c r="B62" s="453" t="s">
        <v>338</v>
      </c>
      <c r="C62" s="330"/>
    </row>
    <row r="63" spans="1:3" s="113" customFormat="1" ht="12" customHeight="1" thickBot="1">
      <c r="A63" s="35" t="s">
        <v>29</v>
      </c>
      <c r="B63" s="21" t="s">
        <v>339</v>
      </c>
      <c r="C63" s="331">
        <f>+C8+C15+C22+C29+C36+C47+C53+C58</f>
        <v>473790</v>
      </c>
    </row>
    <row r="64" spans="1:3" s="113" customFormat="1" ht="12" customHeight="1" thickBot="1">
      <c r="A64" s="472" t="s">
        <v>470</v>
      </c>
      <c r="B64" s="320" t="s">
        <v>341</v>
      </c>
      <c r="C64" s="325">
        <f>SUM(C65:C67)</f>
        <v>25900</v>
      </c>
    </row>
    <row r="65" spans="1:3" s="113" customFormat="1" ht="12" customHeight="1">
      <c r="A65" s="469" t="s">
        <v>374</v>
      </c>
      <c r="B65" s="451" t="s">
        <v>342</v>
      </c>
      <c r="C65" s="330">
        <v>25900</v>
      </c>
    </row>
    <row r="66" spans="1:3" s="113" customFormat="1" ht="12" customHeight="1">
      <c r="A66" s="470" t="s">
        <v>383</v>
      </c>
      <c r="B66" s="452" t="s">
        <v>343</v>
      </c>
      <c r="C66" s="330"/>
    </row>
    <row r="67" spans="1:3" s="113" customFormat="1" ht="12" customHeight="1" thickBot="1">
      <c r="A67" s="471" t="s">
        <v>384</v>
      </c>
      <c r="B67" s="455" t="s">
        <v>344</v>
      </c>
      <c r="C67" s="330"/>
    </row>
    <row r="68" spans="1:3" s="113" customFormat="1" ht="12" customHeight="1" thickBot="1">
      <c r="A68" s="472" t="s">
        <v>345</v>
      </c>
      <c r="B68" s="320" t="s">
        <v>346</v>
      </c>
      <c r="C68" s="325">
        <f>SUM(C69:C72)</f>
        <v>0</v>
      </c>
    </row>
    <row r="69" spans="1:3" s="113" customFormat="1" ht="12" customHeight="1">
      <c r="A69" s="469" t="s">
        <v>161</v>
      </c>
      <c r="B69" s="451" t="s">
        <v>347</v>
      </c>
      <c r="C69" s="330"/>
    </row>
    <row r="70" spans="1:3" s="113" customFormat="1" ht="12" customHeight="1">
      <c r="A70" s="470" t="s">
        <v>162</v>
      </c>
      <c r="B70" s="452" t="s">
        <v>348</v>
      </c>
      <c r="C70" s="330"/>
    </row>
    <row r="71" spans="1:3" s="113" customFormat="1" ht="12" customHeight="1">
      <c r="A71" s="470" t="s">
        <v>375</v>
      </c>
      <c r="B71" s="452" t="s">
        <v>349</v>
      </c>
      <c r="C71" s="330"/>
    </row>
    <row r="72" spans="1:3" s="113" customFormat="1" ht="12" customHeight="1" thickBot="1">
      <c r="A72" s="471" t="s">
        <v>376</v>
      </c>
      <c r="B72" s="453" t="s">
        <v>350</v>
      </c>
      <c r="C72" s="330"/>
    </row>
    <row r="73" spans="1:3" s="113" customFormat="1" ht="12" customHeight="1" thickBot="1">
      <c r="A73" s="472" t="s">
        <v>351</v>
      </c>
      <c r="B73" s="320" t="s">
        <v>352</v>
      </c>
      <c r="C73" s="325">
        <f>SUM(C74:C75)</f>
        <v>18571</v>
      </c>
    </row>
    <row r="74" spans="1:3" s="113" customFormat="1" ht="12" customHeight="1">
      <c r="A74" s="469" t="s">
        <v>377</v>
      </c>
      <c r="B74" s="451" t="s">
        <v>353</v>
      </c>
      <c r="C74" s="330">
        <v>18571</v>
      </c>
    </row>
    <row r="75" spans="1:3" s="113" customFormat="1" ht="12" customHeight="1" thickBot="1">
      <c r="A75" s="471" t="s">
        <v>378</v>
      </c>
      <c r="B75" s="453" t="s">
        <v>354</v>
      </c>
      <c r="C75" s="330"/>
    </row>
    <row r="76" spans="1:3" s="112" customFormat="1" ht="12" customHeight="1" thickBot="1">
      <c r="A76" s="472" t="s">
        <v>355</v>
      </c>
      <c r="B76" s="320" t="s">
        <v>356</v>
      </c>
      <c r="C76" s="325">
        <f>SUM(C77:C79)</f>
        <v>0</v>
      </c>
    </row>
    <row r="77" spans="1:3" s="113" customFormat="1" ht="12" customHeight="1">
      <c r="A77" s="469" t="s">
        <v>379</v>
      </c>
      <c r="B77" s="451" t="s">
        <v>357</v>
      </c>
      <c r="C77" s="330"/>
    </row>
    <row r="78" spans="1:3" s="113" customFormat="1" ht="12" customHeight="1">
      <c r="A78" s="470" t="s">
        <v>380</v>
      </c>
      <c r="B78" s="452" t="s">
        <v>358</v>
      </c>
      <c r="C78" s="330"/>
    </row>
    <row r="79" spans="1:3" s="113" customFormat="1" ht="12" customHeight="1" thickBot="1">
      <c r="A79" s="471" t="s">
        <v>381</v>
      </c>
      <c r="B79" s="453" t="s">
        <v>359</v>
      </c>
      <c r="C79" s="330"/>
    </row>
    <row r="80" spans="1:3" s="113" customFormat="1" ht="12" customHeight="1" thickBot="1">
      <c r="A80" s="472" t="s">
        <v>360</v>
      </c>
      <c r="B80" s="320" t="s">
        <v>382</v>
      </c>
      <c r="C80" s="325">
        <f>SUM(C81:C84)</f>
        <v>0</v>
      </c>
    </row>
    <row r="81" spans="1:3" s="113" customFormat="1" ht="12" customHeight="1">
      <c r="A81" s="473" t="s">
        <v>361</v>
      </c>
      <c r="B81" s="451" t="s">
        <v>362</v>
      </c>
      <c r="C81" s="330"/>
    </row>
    <row r="82" spans="1:3" s="113" customFormat="1" ht="12" customHeight="1">
      <c r="A82" s="474" t="s">
        <v>363</v>
      </c>
      <c r="B82" s="452" t="s">
        <v>364</v>
      </c>
      <c r="C82" s="330"/>
    </row>
    <row r="83" spans="1:3" s="113" customFormat="1" ht="12" customHeight="1">
      <c r="A83" s="474" t="s">
        <v>365</v>
      </c>
      <c r="B83" s="452" t="s">
        <v>366</v>
      </c>
      <c r="C83" s="330"/>
    </row>
    <row r="84" spans="1:3" s="112" customFormat="1" ht="12" customHeight="1" thickBot="1">
      <c r="A84" s="475" t="s">
        <v>367</v>
      </c>
      <c r="B84" s="453" t="s">
        <v>368</v>
      </c>
      <c r="C84" s="330"/>
    </row>
    <row r="85" spans="1:3" s="112" customFormat="1" ht="12" customHeight="1" thickBot="1">
      <c r="A85" s="472" t="s">
        <v>369</v>
      </c>
      <c r="B85" s="320" t="s">
        <v>370</v>
      </c>
      <c r="C85" s="501"/>
    </row>
    <row r="86" spans="1:3" s="112" customFormat="1" ht="12" customHeight="1" thickBot="1">
      <c r="A86" s="472" t="s">
        <v>371</v>
      </c>
      <c r="B86" s="459" t="s">
        <v>372</v>
      </c>
      <c r="C86" s="331">
        <f>+C64+C68+C73+C76+C80+C85</f>
        <v>44471</v>
      </c>
    </row>
    <row r="87" spans="1:3" s="112" customFormat="1" ht="12" customHeight="1" thickBot="1">
      <c r="A87" s="476" t="s">
        <v>385</v>
      </c>
      <c r="B87" s="461" t="s">
        <v>505</v>
      </c>
      <c r="C87" s="331">
        <f>+C63+C86</f>
        <v>518261</v>
      </c>
    </row>
    <row r="88" spans="1:3" s="113" customFormat="1" ht="15" customHeight="1">
      <c r="A88" s="263"/>
      <c r="B88" s="264"/>
      <c r="C88" s="395"/>
    </row>
    <row r="89" spans="1:3" ht="13.5" thickBot="1">
      <c r="A89" s="477"/>
      <c r="B89" s="266"/>
      <c r="C89" s="396"/>
    </row>
    <row r="90" spans="1:3" s="73" customFormat="1" ht="16.5" customHeight="1" thickBot="1">
      <c r="A90" s="267"/>
      <c r="B90" s="268" t="s">
        <v>63</v>
      </c>
      <c r="C90" s="397"/>
    </row>
    <row r="91" spans="1:3" s="114" customFormat="1" ht="12" customHeight="1" thickBot="1">
      <c r="A91" s="443" t="s">
        <v>21</v>
      </c>
      <c r="B91" s="31" t="s">
        <v>388</v>
      </c>
      <c r="C91" s="324">
        <f>SUM(C92:C96)</f>
        <v>175212</v>
      </c>
    </row>
    <row r="92" spans="1:3" ht="12" customHeight="1">
      <c r="A92" s="478" t="s">
        <v>109</v>
      </c>
      <c r="B92" s="10" t="s">
        <v>52</v>
      </c>
      <c r="C92" s="326">
        <v>82442</v>
      </c>
    </row>
    <row r="93" spans="1:3" ht="12" customHeight="1">
      <c r="A93" s="470" t="s">
        <v>110</v>
      </c>
      <c r="B93" s="8" t="s">
        <v>193</v>
      </c>
      <c r="C93" s="327">
        <v>16546</v>
      </c>
    </row>
    <row r="94" spans="1:3" ht="12" customHeight="1">
      <c r="A94" s="470" t="s">
        <v>111</v>
      </c>
      <c r="B94" s="8" t="s">
        <v>151</v>
      </c>
      <c r="C94" s="329">
        <v>43687</v>
      </c>
    </row>
    <row r="95" spans="1:3" ht="12" customHeight="1">
      <c r="A95" s="470" t="s">
        <v>112</v>
      </c>
      <c r="B95" s="11" t="s">
        <v>194</v>
      </c>
      <c r="C95" s="329">
        <v>1800</v>
      </c>
    </row>
    <row r="96" spans="1:3" ht="12" customHeight="1">
      <c r="A96" s="470" t="s">
        <v>123</v>
      </c>
      <c r="B96" s="19" t="s">
        <v>195</v>
      </c>
      <c r="C96" s="329">
        <v>30737</v>
      </c>
    </row>
    <row r="97" spans="1:3" ht="12" customHeight="1">
      <c r="A97" s="470" t="s">
        <v>113</v>
      </c>
      <c r="B97" s="8" t="s">
        <v>389</v>
      </c>
      <c r="C97" s="329"/>
    </row>
    <row r="98" spans="1:3" ht="12" customHeight="1">
      <c r="A98" s="470" t="s">
        <v>114</v>
      </c>
      <c r="B98" s="157" t="s">
        <v>390</v>
      </c>
      <c r="C98" s="329"/>
    </row>
    <row r="99" spans="1:3" ht="12" customHeight="1">
      <c r="A99" s="470" t="s">
        <v>124</v>
      </c>
      <c r="B99" s="158" t="s">
        <v>391</v>
      </c>
      <c r="C99" s="329"/>
    </row>
    <row r="100" spans="1:3" ht="12" customHeight="1">
      <c r="A100" s="470" t="s">
        <v>125</v>
      </c>
      <c r="B100" s="158" t="s">
        <v>392</v>
      </c>
      <c r="C100" s="329"/>
    </row>
    <row r="101" spans="1:3" ht="12" customHeight="1">
      <c r="A101" s="470" t="s">
        <v>126</v>
      </c>
      <c r="B101" s="157" t="s">
        <v>393</v>
      </c>
      <c r="C101" s="329">
        <v>30737</v>
      </c>
    </row>
    <row r="102" spans="1:3" ht="12" customHeight="1">
      <c r="A102" s="470" t="s">
        <v>127</v>
      </c>
      <c r="B102" s="157" t="s">
        <v>394</v>
      </c>
      <c r="C102" s="329"/>
    </row>
    <row r="103" spans="1:3" ht="12" customHeight="1">
      <c r="A103" s="470" t="s">
        <v>129</v>
      </c>
      <c r="B103" s="158" t="s">
        <v>395</v>
      </c>
      <c r="C103" s="329"/>
    </row>
    <row r="104" spans="1:3" ht="12" customHeight="1">
      <c r="A104" s="479" t="s">
        <v>196</v>
      </c>
      <c r="B104" s="159" t="s">
        <v>396</v>
      </c>
      <c r="C104" s="329"/>
    </row>
    <row r="105" spans="1:3" ht="12" customHeight="1">
      <c r="A105" s="470" t="s">
        <v>386</v>
      </c>
      <c r="B105" s="159" t="s">
        <v>397</v>
      </c>
      <c r="C105" s="329"/>
    </row>
    <row r="106" spans="1:3" ht="12" customHeight="1" thickBot="1">
      <c r="A106" s="480" t="s">
        <v>387</v>
      </c>
      <c r="B106" s="160" t="s">
        <v>398</v>
      </c>
      <c r="C106" s="333"/>
    </row>
    <row r="107" spans="1:3" ht="12" customHeight="1" thickBot="1">
      <c r="A107" s="35" t="s">
        <v>22</v>
      </c>
      <c r="B107" s="30" t="s">
        <v>399</v>
      </c>
      <c r="C107" s="325">
        <f>+C108+C110+C112</f>
        <v>156539</v>
      </c>
    </row>
    <row r="108" spans="1:3" ht="12" customHeight="1">
      <c r="A108" s="469" t="s">
        <v>115</v>
      </c>
      <c r="B108" s="8" t="s">
        <v>245</v>
      </c>
      <c r="C108" s="328">
        <v>146639</v>
      </c>
    </row>
    <row r="109" spans="1:3" ht="12" customHeight="1">
      <c r="A109" s="469" t="s">
        <v>116</v>
      </c>
      <c r="B109" s="12" t="s">
        <v>403</v>
      </c>
      <c r="C109" s="328">
        <v>146639</v>
      </c>
    </row>
    <row r="110" spans="1:3" ht="12" customHeight="1">
      <c r="A110" s="469" t="s">
        <v>117</v>
      </c>
      <c r="B110" s="12" t="s">
        <v>197</v>
      </c>
      <c r="C110" s="327">
        <v>9900</v>
      </c>
    </row>
    <row r="111" spans="1:3" ht="12" customHeight="1">
      <c r="A111" s="469" t="s">
        <v>118</v>
      </c>
      <c r="B111" s="12" t="s">
        <v>404</v>
      </c>
      <c r="C111" s="293"/>
    </row>
    <row r="112" spans="1:3" ht="12" customHeight="1">
      <c r="A112" s="469" t="s">
        <v>119</v>
      </c>
      <c r="B112" s="322" t="s">
        <v>248</v>
      </c>
      <c r="C112" s="293"/>
    </row>
    <row r="113" spans="1:3" ht="12" customHeight="1">
      <c r="A113" s="469" t="s">
        <v>128</v>
      </c>
      <c r="B113" s="321" t="s">
        <v>526</v>
      </c>
      <c r="C113" s="293"/>
    </row>
    <row r="114" spans="1:3" ht="12" customHeight="1">
      <c r="A114" s="469" t="s">
        <v>130</v>
      </c>
      <c r="B114" s="447" t="s">
        <v>409</v>
      </c>
      <c r="C114" s="293"/>
    </row>
    <row r="115" spans="1:3" ht="12" customHeight="1">
      <c r="A115" s="469" t="s">
        <v>198</v>
      </c>
      <c r="B115" s="158" t="s">
        <v>392</v>
      </c>
      <c r="C115" s="293"/>
    </row>
    <row r="116" spans="1:3" ht="12" customHeight="1">
      <c r="A116" s="469" t="s">
        <v>199</v>
      </c>
      <c r="B116" s="158" t="s">
        <v>408</v>
      </c>
      <c r="C116" s="293"/>
    </row>
    <row r="117" spans="1:3" ht="12" customHeight="1">
      <c r="A117" s="469" t="s">
        <v>200</v>
      </c>
      <c r="B117" s="158" t="s">
        <v>407</v>
      </c>
      <c r="C117" s="293"/>
    </row>
    <row r="118" spans="1:3" ht="12" customHeight="1">
      <c r="A118" s="469" t="s">
        <v>400</v>
      </c>
      <c r="B118" s="158" t="s">
        <v>395</v>
      </c>
      <c r="C118" s="293"/>
    </row>
    <row r="119" spans="1:3" ht="12" customHeight="1">
      <c r="A119" s="469" t="s">
        <v>401</v>
      </c>
      <c r="B119" s="158" t="s">
        <v>406</v>
      </c>
      <c r="C119" s="293"/>
    </row>
    <row r="120" spans="1:3" ht="12" customHeight="1" thickBot="1">
      <c r="A120" s="479" t="s">
        <v>402</v>
      </c>
      <c r="B120" s="158" t="s">
        <v>405</v>
      </c>
      <c r="C120" s="295"/>
    </row>
    <row r="121" spans="1:3" ht="12" customHeight="1" thickBot="1">
      <c r="A121" s="35" t="s">
        <v>23</v>
      </c>
      <c r="B121" s="146" t="s">
        <v>410</v>
      </c>
      <c r="C121" s="325">
        <f>+C122+C123</f>
        <v>1000</v>
      </c>
    </row>
    <row r="122" spans="1:3" ht="12" customHeight="1">
      <c r="A122" s="469" t="s">
        <v>98</v>
      </c>
      <c r="B122" s="9" t="s">
        <v>65</v>
      </c>
      <c r="C122" s="328">
        <v>500</v>
      </c>
    </row>
    <row r="123" spans="1:3" ht="12" customHeight="1" thickBot="1">
      <c r="A123" s="471" t="s">
        <v>99</v>
      </c>
      <c r="B123" s="12" t="s">
        <v>66</v>
      </c>
      <c r="C123" s="329">
        <v>500</v>
      </c>
    </row>
    <row r="124" spans="1:3" ht="12" customHeight="1" thickBot="1">
      <c r="A124" s="35" t="s">
        <v>24</v>
      </c>
      <c r="B124" s="146" t="s">
        <v>411</v>
      </c>
      <c r="C124" s="325">
        <f>+C91+C107+C121</f>
        <v>332751</v>
      </c>
    </row>
    <row r="125" spans="1:3" ht="12" customHeight="1" thickBot="1">
      <c r="A125" s="35" t="s">
        <v>25</v>
      </c>
      <c r="B125" s="146" t="s">
        <v>412</v>
      </c>
      <c r="C125" s="325">
        <f>+C126+C127+C128</f>
        <v>2496</v>
      </c>
    </row>
    <row r="126" spans="1:3" s="114" customFormat="1" ht="12" customHeight="1">
      <c r="A126" s="469" t="s">
        <v>102</v>
      </c>
      <c r="B126" s="9" t="s">
        <v>413</v>
      </c>
      <c r="C126" s="293">
        <v>2496</v>
      </c>
    </row>
    <row r="127" spans="1:3" ht="12" customHeight="1">
      <c r="A127" s="469" t="s">
        <v>103</v>
      </c>
      <c r="B127" s="9" t="s">
        <v>414</v>
      </c>
      <c r="C127" s="293"/>
    </row>
    <row r="128" spans="1:3" ht="12" customHeight="1" thickBot="1">
      <c r="A128" s="479" t="s">
        <v>104</v>
      </c>
      <c r="B128" s="7" t="s">
        <v>415</v>
      </c>
      <c r="C128" s="293"/>
    </row>
    <row r="129" spans="1:3" ht="12" customHeight="1" thickBot="1">
      <c r="A129" s="35" t="s">
        <v>26</v>
      </c>
      <c r="B129" s="146" t="s">
        <v>469</v>
      </c>
      <c r="C129" s="325">
        <f>+C130+C131+C132+C133</f>
        <v>0</v>
      </c>
    </row>
    <row r="130" spans="1:3" ht="12" customHeight="1">
      <c r="A130" s="469" t="s">
        <v>105</v>
      </c>
      <c r="B130" s="9" t="s">
        <v>416</v>
      </c>
      <c r="C130" s="293"/>
    </row>
    <row r="131" spans="1:3" ht="12" customHeight="1">
      <c r="A131" s="469" t="s">
        <v>106</v>
      </c>
      <c r="B131" s="9" t="s">
        <v>417</v>
      </c>
      <c r="C131" s="293"/>
    </row>
    <row r="132" spans="1:3" ht="12" customHeight="1">
      <c r="A132" s="469" t="s">
        <v>319</v>
      </c>
      <c r="B132" s="9" t="s">
        <v>418</v>
      </c>
      <c r="C132" s="293"/>
    </row>
    <row r="133" spans="1:3" s="114" customFormat="1" ht="12" customHeight="1" thickBot="1">
      <c r="A133" s="479" t="s">
        <v>320</v>
      </c>
      <c r="B133" s="7" t="s">
        <v>419</v>
      </c>
      <c r="C133" s="293"/>
    </row>
    <row r="134" spans="1:11" ht="12" customHeight="1" thickBot="1">
      <c r="A134" s="35" t="s">
        <v>27</v>
      </c>
      <c r="B134" s="146" t="s">
        <v>538</v>
      </c>
      <c r="C134" s="331">
        <f>+C135+C136+C138+C139+C137</f>
        <v>181964</v>
      </c>
      <c r="K134" s="275"/>
    </row>
    <row r="135" spans="1:3" ht="12.75">
      <c r="A135" s="469" t="s">
        <v>107</v>
      </c>
      <c r="B135" s="9" t="s">
        <v>421</v>
      </c>
      <c r="C135" s="293"/>
    </row>
    <row r="136" spans="1:3" ht="12" customHeight="1">
      <c r="A136" s="469" t="s">
        <v>108</v>
      </c>
      <c r="B136" s="9" t="s">
        <v>431</v>
      </c>
      <c r="C136" s="293"/>
    </row>
    <row r="137" spans="1:3" ht="12" customHeight="1">
      <c r="A137" s="469" t="s">
        <v>332</v>
      </c>
      <c r="B137" s="9" t="s">
        <v>536</v>
      </c>
      <c r="C137" s="293">
        <v>181964</v>
      </c>
    </row>
    <row r="138" spans="1:3" s="114" customFormat="1" ht="12" customHeight="1">
      <c r="A138" s="469" t="s">
        <v>333</v>
      </c>
      <c r="B138" s="9" t="s">
        <v>422</v>
      </c>
      <c r="C138" s="293"/>
    </row>
    <row r="139" spans="1:3" s="114" customFormat="1" ht="12" customHeight="1" thickBot="1">
      <c r="A139" s="479" t="s">
        <v>537</v>
      </c>
      <c r="B139" s="7" t="s">
        <v>423</v>
      </c>
      <c r="C139" s="293"/>
    </row>
    <row r="140" spans="1:3" s="114" customFormat="1" ht="12" customHeight="1" thickBot="1">
      <c r="A140" s="35" t="s">
        <v>28</v>
      </c>
      <c r="B140" s="146" t="s">
        <v>424</v>
      </c>
      <c r="C140" s="334">
        <f>+C141+C142+C143+C144</f>
        <v>0</v>
      </c>
    </row>
    <row r="141" spans="1:3" s="114" customFormat="1" ht="12" customHeight="1">
      <c r="A141" s="469" t="s">
        <v>191</v>
      </c>
      <c r="B141" s="9" t="s">
        <v>425</v>
      </c>
      <c r="C141" s="293"/>
    </row>
    <row r="142" spans="1:3" s="114" customFormat="1" ht="12" customHeight="1">
      <c r="A142" s="469" t="s">
        <v>192</v>
      </c>
      <c r="B142" s="9" t="s">
        <v>426</v>
      </c>
      <c r="C142" s="293"/>
    </row>
    <row r="143" spans="1:3" s="114" customFormat="1" ht="12" customHeight="1">
      <c r="A143" s="469" t="s">
        <v>247</v>
      </c>
      <c r="B143" s="9" t="s">
        <v>427</v>
      </c>
      <c r="C143" s="293"/>
    </row>
    <row r="144" spans="1:3" ht="12.75" customHeight="1" thickBot="1">
      <c r="A144" s="469" t="s">
        <v>335</v>
      </c>
      <c r="B144" s="9" t="s">
        <v>428</v>
      </c>
      <c r="C144" s="293"/>
    </row>
    <row r="145" spans="1:3" ht="12" customHeight="1" thickBot="1">
      <c r="A145" s="35" t="s">
        <v>29</v>
      </c>
      <c r="B145" s="146" t="s">
        <v>429</v>
      </c>
      <c r="C145" s="463">
        <f>+C125+C129+C134+C140</f>
        <v>184460</v>
      </c>
    </row>
    <row r="146" spans="1:3" ht="15" customHeight="1" thickBot="1">
      <c r="A146" s="481" t="s">
        <v>30</v>
      </c>
      <c r="B146" s="414" t="s">
        <v>430</v>
      </c>
      <c r="C146" s="463">
        <f>+C124+C145</f>
        <v>517211</v>
      </c>
    </row>
    <row r="147" spans="1:3" ht="13.5" thickBot="1">
      <c r="A147" s="422"/>
      <c r="B147" s="423"/>
      <c r="C147" s="424"/>
    </row>
    <row r="148" spans="1:3" ht="15" customHeight="1" thickBot="1">
      <c r="A148" s="272" t="s">
        <v>218</v>
      </c>
      <c r="B148" s="273"/>
      <c r="C148" s="143">
        <v>6</v>
      </c>
    </row>
    <row r="149" spans="1:3" ht="14.25" customHeight="1" thickBot="1">
      <c r="A149" s="272" t="s">
        <v>219</v>
      </c>
      <c r="B149" s="273"/>
      <c r="C149" s="143">
        <v>68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00" sqref="C100"/>
    </sheetView>
  </sheetViews>
  <sheetFormatPr defaultColWidth="9.00390625" defaultRowHeight="12.75"/>
  <cols>
    <col min="1" max="1" width="19.50390625" style="425" customWidth="1"/>
    <col min="2" max="2" width="72.00390625" style="426" customWidth="1"/>
    <col min="3" max="3" width="25.00390625" style="427" customWidth="1"/>
    <col min="4" max="16384" width="9.375" style="3" customWidth="1"/>
  </cols>
  <sheetData>
    <row r="1" spans="1:3" s="2" customFormat="1" ht="16.5" customHeight="1" thickBot="1">
      <c r="A1" s="249"/>
      <c r="B1" s="251"/>
      <c r="C1" s="274" t="s">
        <v>482</v>
      </c>
    </row>
    <row r="2" spans="1:3" s="110" customFormat="1" ht="21" customHeight="1">
      <c r="A2" s="441" t="s">
        <v>70</v>
      </c>
      <c r="B2" s="385" t="s">
        <v>241</v>
      </c>
      <c r="C2" s="387" t="s">
        <v>57</v>
      </c>
    </row>
    <row r="3" spans="1:3" s="110" customFormat="1" ht="16.5" thickBot="1">
      <c r="A3" s="252" t="s">
        <v>215</v>
      </c>
      <c r="B3" s="386" t="s">
        <v>528</v>
      </c>
      <c r="C3" s="388">
        <v>3</v>
      </c>
    </row>
    <row r="4" spans="1:3" s="111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389" t="s">
        <v>60</v>
      </c>
    </row>
    <row r="6" spans="1:3" s="73" customFormat="1" ht="12.75" customHeight="1" thickBot="1">
      <c r="A6" s="217">
        <v>1</v>
      </c>
      <c r="B6" s="218">
        <v>2</v>
      </c>
      <c r="C6" s="219">
        <v>3</v>
      </c>
    </row>
    <row r="7" spans="1:3" s="73" customFormat="1" ht="15.75" customHeight="1" thickBot="1">
      <c r="A7" s="257"/>
      <c r="B7" s="258" t="s">
        <v>61</v>
      </c>
      <c r="C7" s="390"/>
    </row>
    <row r="8" spans="1:3" s="73" customFormat="1" ht="12" customHeight="1" thickBot="1">
      <c r="A8" s="35" t="s">
        <v>21</v>
      </c>
      <c r="B8" s="21" t="s">
        <v>275</v>
      </c>
      <c r="C8" s="325">
        <f>+C9+C10+C11+C12+C13+C14</f>
        <v>0</v>
      </c>
    </row>
    <row r="9" spans="1:3" s="112" customFormat="1" ht="12" customHeight="1">
      <c r="A9" s="469" t="s">
        <v>109</v>
      </c>
      <c r="B9" s="451" t="s">
        <v>276</v>
      </c>
      <c r="C9" s="328"/>
    </row>
    <row r="10" spans="1:3" s="113" customFormat="1" ht="12" customHeight="1">
      <c r="A10" s="470" t="s">
        <v>110</v>
      </c>
      <c r="B10" s="452" t="s">
        <v>277</v>
      </c>
      <c r="C10" s="327"/>
    </row>
    <row r="11" spans="1:3" s="113" customFormat="1" ht="12" customHeight="1">
      <c r="A11" s="470" t="s">
        <v>111</v>
      </c>
      <c r="B11" s="452" t="s">
        <v>278</v>
      </c>
      <c r="C11" s="327"/>
    </row>
    <row r="12" spans="1:3" s="113" customFormat="1" ht="12" customHeight="1">
      <c r="A12" s="470" t="s">
        <v>112</v>
      </c>
      <c r="B12" s="452" t="s">
        <v>279</v>
      </c>
      <c r="C12" s="327"/>
    </row>
    <row r="13" spans="1:3" s="113" customFormat="1" ht="12" customHeight="1">
      <c r="A13" s="470" t="s">
        <v>160</v>
      </c>
      <c r="B13" s="452" t="s">
        <v>280</v>
      </c>
      <c r="C13" s="578"/>
    </row>
    <row r="14" spans="1:3" s="112" customFormat="1" ht="12" customHeight="1" thickBot="1">
      <c r="A14" s="471" t="s">
        <v>113</v>
      </c>
      <c r="B14" s="453" t="s">
        <v>281</v>
      </c>
      <c r="C14" s="578"/>
    </row>
    <row r="15" spans="1:3" s="112" customFormat="1" ht="12" customHeight="1" thickBot="1">
      <c r="A15" s="35" t="s">
        <v>22</v>
      </c>
      <c r="B15" s="320" t="s">
        <v>282</v>
      </c>
      <c r="C15" s="325">
        <f>+C16+C17+C18+C19+C20</f>
        <v>0</v>
      </c>
    </row>
    <row r="16" spans="1:3" s="112" customFormat="1" ht="12" customHeight="1">
      <c r="A16" s="469" t="s">
        <v>115</v>
      </c>
      <c r="B16" s="451" t="s">
        <v>283</v>
      </c>
      <c r="C16" s="328"/>
    </row>
    <row r="17" spans="1:3" s="112" customFormat="1" ht="12" customHeight="1">
      <c r="A17" s="470" t="s">
        <v>116</v>
      </c>
      <c r="B17" s="452" t="s">
        <v>284</v>
      </c>
      <c r="C17" s="327"/>
    </row>
    <row r="18" spans="1:3" s="112" customFormat="1" ht="12" customHeight="1">
      <c r="A18" s="470" t="s">
        <v>117</v>
      </c>
      <c r="B18" s="452" t="s">
        <v>520</v>
      </c>
      <c r="C18" s="327"/>
    </row>
    <row r="19" spans="1:3" s="112" customFormat="1" ht="12" customHeight="1">
      <c r="A19" s="470" t="s">
        <v>118</v>
      </c>
      <c r="B19" s="452" t="s">
        <v>521</v>
      </c>
      <c r="C19" s="327"/>
    </row>
    <row r="20" spans="1:3" s="112" customFormat="1" ht="12" customHeight="1">
      <c r="A20" s="470" t="s">
        <v>119</v>
      </c>
      <c r="B20" s="452" t="s">
        <v>285</v>
      </c>
      <c r="C20" s="327"/>
    </row>
    <row r="21" spans="1:3" s="113" customFormat="1" ht="12" customHeight="1" thickBot="1">
      <c r="A21" s="471" t="s">
        <v>128</v>
      </c>
      <c r="B21" s="453" t="s">
        <v>286</v>
      </c>
      <c r="C21" s="329"/>
    </row>
    <row r="22" spans="1:3" s="113" customFormat="1" ht="12" customHeight="1" thickBot="1">
      <c r="A22" s="35" t="s">
        <v>23</v>
      </c>
      <c r="B22" s="21" t="s">
        <v>287</v>
      </c>
      <c r="C22" s="325">
        <f>+C23+C24+C25+C26+C27</f>
        <v>0</v>
      </c>
    </row>
    <row r="23" spans="1:3" s="113" customFormat="1" ht="12" customHeight="1">
      <c r="A23" s="469" t="s">
        <v>98</v>
      </c>
      <c r="B23" s="451" t="s">
        <v>288</v>
      </c>
      <c r="C23" s="328"/>
    </row>
    <row r="24" spans="1:3" s="112" customFormat="1" ht="12" customHeight="1">
      <c r="A24" s="470" t="s">
        <v>99</v>
      </c>
      <c r="B24" s="452" t="s">
        <v>289</v>
      </c>
      <c r="C24" s="327"/>
    </row>
    <row r="25" spans="1:3" s="113" customFormat="1" ht="12" customHeight="1">
      <c r="A25" s="470" t="s">
        <v>100</v>
      </c>
      <c r="B25" s="452" t="s">
        <v>522</v>
      </c>
      <c r="C25" s="327"/>
    </row>
    <row r="26" spans="1:3" s="113" customFormat="1" ht="12" customHeight="1">
      <c r="A26" s="470" t="s">
        <v>101</v>
      </c>
      <c r="B26" s="452" t="s">
        <v>523</v>
      </c>
      <c r="C26" s="327"/>
    </row>
    <row r="27" spans="1:3" s="113" customFormat="1" ht="12" customHeight="1">
      <c r="A27" s="470" t="s">
        <v>181</v>
      </c>
      <c r="B27" s="452" t="s">
        <v>290</v>
      </c>
      <c r="C27" s="327"/>
    </row>
    <row r="28" spans="1:3" s="113" customFormat="1" ht="12" customHeight="1" thickBot="1">
      <c r="A28" s="471" t="s">
        <v>182</v>
      </c>
      <c r="B28" s="453" t="s">
        <v>291</v>
      </c>
      <c r="C28" s="329"/>
    </row>
    <row r="29" spans="1:3" s="113" customFormat="1" ht="12" customHeight="1" thickBot="1">
      <c r="A29" s="35" t="s">
        <v>183</v>
      </c>
      <c r="B29" s="21" t="s">
        <v>292</v>
      </c>
      <c r="C29" s="331">
        <f>+C30+C33+C34+C35</f>
        <v>0</v>
      </c>
    </row>
    <row r="30" spans="1:3" s="113" customFormat="1" ht="12" customHeight="1">
      <c r="A30" s="469" t="s">
        <v>293</v>
      </c>
      <c r="B30" s="451" t="s">
        <v>299</v>
      </c>
      <c r="C30" s="446">
        <f>+C31+C32</f>
        <v>0</v>
      </c>
    </row>
    <row r="31" spans="1:3" s="113" customFormat="1" ht="12" customHeight="1">
      <c r="A31" s="470" t="s">
        <v>294</v>
      </c>
      <c r="B31" s="452" t="s">
        <v>300</v>
      </c>
      <c r="C31" s="327"/>
    </row>
    <row r="32" spans="1:3" s="113" customFormat="1" ht="12" customHeight="1">
      <c r="A32" s="470" t="s">
        <v>295</v>
      </c>
      <c r="B32" s="452" t="s">
        <v>301</v>
      </c>
      <c r="C32" s="327"/>
    </row>
    <row r="33" spans="1:3" s="113" customFormat="1" ht="12" customHeight="1">
      <c r="A33" s="470" t="s">
        <v>296</v>
      </c>
      <c r="B33" s="452" t="s">
        <v>302</v>
      </c>
      <c r="C33" s="327"/>
    </row>
    <row r="34" spans="1:3" s="113" customFormat="1" ht="12" customHeight="1">
      <c r="A34" s="470" t="s">
        <v>297</v>
      </c>
      <c r="B34" s="452" t="s">
        <v>303</v>
      </c>
      <c r="C34" s="327"/>
    </row>
    <row r="35" spans="1:3" s="113" customFormat="1" ht="12" customHeight="1" thickBot="1">
      <c r="A35" s="471" t="s">
        <v>298</v>
      </c>
      <c r="B35" s="453" t="s">
        <v>304</v>
      </c>
      <c r="C35" s="329"/>
    </row>
    <row r="36" spans="1:3" s="113" customFormat="1" ht="12" customHeight="1" thickBot="1">
      <c r="A36" s="35" t="s">
        <v>25</v>
      </c>
      <c r="B36" s="21" t="s">
        <v>305</v>
      </c>
      <c r="C36" s="325">
        <f>SUM(C37:C46)</f>
        <v>0</v>
      </c>
    </row>
    <row r="37" spans="1:3" s="113" customFormat="1" ht="12" customHeight="1">
      <c r="A37" s="469" t="s">
        <v>102</v>
      </c>
      <c r="B37" s="451" t="s">
        <v>308</v>
      </c>
      <c r="C37" s="328"/>
    </row>
    <row r="38" spans="1:3" s="113" customFormat="1" ht="12" customHeight="1">
      <c r="A38" s="470" t="s">
        <v>103</v>
      </c>
      <c r="B38" s="452" t="s">
        <v>309</v>
      </c>
      <c r="C38" s="327"/>
    </row>
    <row r="39" spans="1:3" s="113" customFormat="1" ht="12" customHeight="1">
      <c r="A39" s="470" t="s">
        <v>104</v>
      </c>
      <c r="B39" s="452" t="s">
        <v>310</v>
      </c>
      <c r="C39" s="327"/>
    </row>
    <row r="40" spans="1:3" s="113" customFormat="1" ht="12" customHeight="1">
      <c r="A40" s="470" t="s">
        <v>185</v>
      </c>
      <c r="B40" s="452" t="s">
        <v>311</v>
      </c>
      <c r="C40" s="327"/>
    </row>
    <row r="41" spans="1:3" s="113" customFormat="1" ht="12" customHeight="1">
      <c r="A41" s="470" t="s">
        <v>186</v>
      </c>
      <c r="B41" s="452" t="s">
        <v>312</v>
      </c>
      <c r="C41" s="327"/>
    </row>
    <row r="42" spans="1:3" s="113" customFormat="1" ht="12" customHeight="1">
      <c r="A42" s="470" t="s">
        <v>187</v>
      </c>
      <c r="B42" s="452" t="s">
        <v>313</v>
      </c>
      <c r="C42" s="327"/>
    </row>
    <row r="43" spans="1:3" s="113" customFormat="1" ht="12" customHeight="1">
      <c r="A43" s="470" t="s">
        <v>188</v>
      </c>
      <c r="B43" s="452" t="s">
        <v>314</v>
      </c>
      <c r="C43" s="327"/>
    </row>
    <row r="44" spans="1:3" s="113" customFormat="1" ht="12" customHeight="1">
      <c r="A44" s="470" t="s">
        <v>189</v>
      </c>
      <c r="B44" s="452" t="s">
        <v>315</v>
      </c>
      <c r="C44" s="327"/>
    </row>
    <row r="45" spans="1:3" s="113" customFormat="1" ht="12" customHeight="1">
      <c r="A45" s="470" t="s">
        <v>306</v>
      </c>
      <c r="B45" s="452" t="s">
        <v>316</v>
      </c>
      <c r="C45" s="330"/>
    </row>
    <row r="46" spans="1:3" s="113" customFormat="1" ht="12" customHeight="1" thickBot="1">
      <c r="A46" s="471" t="s">
        <v>307</v>
      </c>
      <c r="B46" s="453" t="s">
        <v>317</v>
      </c>
      <c r="C46" s="438"/>
    </row>
    <row r="47" spans="1:3" s="113" customFormat="1" ht="12" customHeight="1" thickBot="1">
      <c r="A47" s="35" t="s">
        <v>26</v>
      </c>
      <c r="B47" s="21" t="s">
        <v>318</v>
      </c>
      <c r="C47" s="325">
        <f>SUM(C48:C52)</f>
        <v>0</v>
      </c>
    </row>
    <row r="48" spans="1:3" s="113" customFormat="1" ht="12" customHeight="1">
      <c r="A48" s="469" t="s">
        <v>105</v>
      </c>
      <c r="B48" s="451" t="s">
        <v>322</v>
      </c>
      <c r="C48" s="500"/>
    </row>
    <row r="49" spans="1:3" s="113" customFormat="1" ht="12" customHeight="1">
      <c r="A49" s="470" t="s">
        <v>106</v>
      </c>
      <c r="B49" s="452" t="s">
        <v>323</v>
      </c>
      <c r="C49" s="330"/>
    </row>
    <row r="50" spans="1:3" s="113" customFormat="1" ht="12" customHeight="1">
      <c r="A50" s="470" t="s">
        <v>319</v>
      </c>
      <c r="B50" s="452" t="s">
        <v>324</v>
      </c>
      <c r="C50" s="330"/>
    </row>
    <row r="51" spans="1:3" s="113" customFormat="1" ht="12" customHeight="1">
      <c r="A51" s="470" t="s">
        <v>320</v>
      </c>
      <c r="B51" s="452" t="s">
        <v>325</v>
      </c>
      <c r="C51" s="330"/>
    </row>
    <row r="52" spans="1:3" s="113" customFormat="1" ht="12" customHeight="1" thickBot="1">
      <c r="A52" s="471" t="s">
        <v>321</v>
      </c>
      <c r="B52" s="453" t="s">
        <v>326</v>
      </c>
      <c r="C52" s="438"/>
    </row>
    <row r="53" spans="1:3" s="113" customFormat="1" ht="12" customHeight="1" thickBot="1">
      <c r="A53" s="35" t="s">
        <v>190</v>
      </c>
      <c r="B53" s="21" t="s">
        <v>327</v>
      </c>
      <c r="C53" s="325">
        <f>SUM(C54:C56)</f>
        <v>0</v>
      </c>
    </row>
    <row r="54" spans="1:3" s="113" customFormat="1" ht="12" customHeight="1">
      <c r="A54" s="469" t="s">
        <v>107</v>
      </c>
      <c r="B54" s="451" t="s">
        <v>328</v>
      </c>
      <c r="C54" s="328"/>
    </row>
    <row r="55" spans="1:3" s="113" customFormat="1" ht="12" customHeight="1">
      <c r="A55" s="470" t="s">
        <v>108</v>
      </c>
      <c r="B55" s="452" t="s">
        <v>524</v>
      </c>
      <c r="C55" s="327"/>
    </row>
    <row r="56" spans="1:3" s="113" customFormat="1" ht="12" customHeight="1">
      <c r="A56" s="470" t="s">
        <v>332</v>
      </c>
      <c r="B56" s="452" t="s">
        <v>330</v>
      </c>
      <c r="C56" s="327"/>
    </row>
    <row r="57" spans="1:3" s="113" customFormat="1" ht="12" customHeight="1" thickBot="1">
      <c r="A57" s="471" t="s">
        <v>333</v>
      </c>
      <c r="B57" s="453" t="s">
        <v>331</v>
      </c>
      <c r="C57" s="329"/>
    </row>
    <row r="58" spans="1:3" s="113" customFormat="1" ht="12" customHeight="1" thickBot="1">
      <c r="A58" s="35" t="s">
        <v>28</v>
      </c>
      <c r="B58" s="320" t="s">
        <v>334</v>
      </c>
      <c r="C58" s="325">
        <f>SUM(C59:C61)</f>
        <v>0</v>
      </c>
    </row>
    <row r="59" spans="1:3" s="113" customFormat="1" ht="12" customHeight="1">
      <c r="A59" s="469" t="s">
        <v>191</v>
      </c>
      <c r="B59" s="451" t="s">
        <v>336</v>
      </c>
      <c r="C59" s="330"/>
    </row>
    <row r="60" spans="1:3" s="113" customFormat="1" ht="12" customHeight="1">
      <c r="A60" s="470" t="s">
        <v>192</v>
      </c>
      <c r="B60" s="452" t="s">
        <v>525</v>
      </c>
      <c r="C60" s="330"/>
    </row>
    <row r="61" spans="1:3" s="113" customFormat="1" ht="12" customHeight="1">
      <c r="A61" s="470" t="s">
        <v>247</v>
      </c>
      <c r="B61" s="452" t="s">
        <v>337</v>
      </c>
      <c r="C61" s="330"/>
    </row>
    <row r="62" spans="1:3" s="113" customFormat="1" ht="12" customHeight="1" thickBot="1">
      <c r="A62" s="471" t="s">
        <v>335</v>
      </c>
      <c r="B62" s="453" t="s">
        <v>338</v>
      </c>
      <c r="C62" s="330"/>
    </row>
    <row r="63" spans="1:3" s="113" customFormat="1" ht="12" customHeight="1" thickBot="1">
      <c r="A63" s="35" t="s">
        <v>29</v>
      </c>
      <c r="B63" s="21" t="s">
        <v>339</v>
      </c>
      <c r="C63" s="331">
        <f>+C8+C15+C22+C29+C36+C47+C53+C58</f>
        <v>0</v>
      </c>
    </row>
    <row r="64" spans="1:3" s="113" customFormat="1" ht="12" customHeight="1" thickBot="1">
      <c r="A64" s="472" t="s">
        <v>470</v>
      </c>
      <c r="B64" s="320" t="s">
        <v>341</v>
      </c>
      <c r="C64" s="325">
        <f>SUM(C65:C67)</f>
        <v>0</v>
      </c>
    </row>
    <row r="65" spans="1:3" s="113" customFormat="1" ht="12" customHeight="1">
      <c r="A65" s="469" t="s">
        <v>374</v>
      </c>
      <c r="B65" s="451" t="s">
        <v>342</v>
      </c>
      <c r="C65" s="330"/>
    </row>
    <row r="66" spans="1:3" s="113" customFormat="1" ht="12" customHeight="1">
      <c r="A66" s="470" t="s">
        <v>383</v>
      </c>
      <c r="B66" s="452" t="s">
        <v>343</v>
      </c>
      <c r="C66" s="330"/>
    </row>
    <row r="67" spans="1:3" s="113" customFormat="1" ht="12" customHeight="1" thickBot="1">
      <c r="A67" s="471" t="s">
        <v>384</v>
      </c>
      <c r="B67" s="455" t="s">
        <v>344</v>
      </c>
      <c r="C67" s="330"/>
    </row>
    <row r="68" spans="1:3" s="113" customFormat="1" ht="12" customHeight="1" thickBot="1">
      <c r="A68" s="472" t="s">
        <v>345</v>
      </c>
      <c r="B68" s="320" t="s">
        <v>346</v>
      </c>
      <c r="C68" s="325">
        <f>SUM(C69:C72)</f>
        <v>0</v>
      </c>
    </row>
    <row r="69" spans="1:3" s="113" customFormat="1" ht="12" customHeight="1">
      <c r="A69" s="469" t="s">
        <v>161</v>
      </c>
      <c r="B69" s="451" t="s">
        <v>347</v>
      </c>
      <c r="C69" s="330"/>
    </row>
    <row r="70" spans="1:3" s="113" customFormat="1" ht="12" customHeight="1">
      <c r="A70" s="470" t="s">
        <v>162</v>
      </c>
      <c r="B70" s="452" t="s">
        <v>348</v>
      </c>
      <c r="C70" s="330"/>
    </row>
    <row r="71" spans="1:3" s="113" customFormat="1" ht="12" customHeight="1">
      <c r="A71" s="470" t="s">
        <v>375</v>
      </c>
      <c r="B71" s="452" t="s">
        <v>349</v>
      </c>
      <c r="C71" s="330"/>
    </row>
    <row r="72" spans="1:3" s="113" customFormat="1" ht="12" customHeight="1" thickBot="1">
      <c r="A72" s="471" t="s">
        <v>376</v>
      </c>
      <c r="B72" s="453" t="s">
        <v>350</v>
      </c>
      <c r="C72" s="330"/>
    </row>
    <row r="73" spans="1:3" s="113" customFormat="1" ht="12" customHeight="1" thickBot="1">
      <c r="A73" s="472" t="s">
        <v>351</v>
      </c>
      <c r="B73" s="320" t="s">
        <v>352</v>
      </c>
      <c r="C73" s="325">
        <f>SUM(C74:C75)</f>
        <v>0</v>
      </c>
    </row>
    <row r="74" spans="1:3" s="113" customFormat="1" ht="12" customHeight="1">
      <c r="A74" s="469" t="s">
        <v>377</v>
      </c>
      <c r="B74" s="451" t="s">
        <v>353</v>
      </c>
      <c r="C74" s="330"/>
    </row>
    <row r="75" spans="1:3" s="113" customFormat="1" ht="12" customHeight="1" thickBot="1">
      <c r="A75" s="471" t="s">
        <v>378</v>
      </c>
      <c r="B75" s="453" t="s">
        <v>354</v>
      </c>
      <c r="C75" s="330"/>
    </row>
    <row r="76" spans="1:3" s="112" customFormat="1" ht="12" customHeight="1" thickBot="1">
      <c r="A76" s="472" t="s">
        <v>355</v>
      </c>
      <c r="B76" s="320" t="s">
        <v>356</v>
      </c>
      <c r="C76" s="325">
        <f>SUM(C77:C79)</f>
        <v>0</v>
      </c>
    </row>
    <row r="77" spans="1:3" s="113" customFormat="1" ht="12" customHeight="1">
      <c r="A77" s="469" t="s">
        <v>379</v>
      </c>
      <c r="B77" s="451" t="s">
        <v>357</v>
      </c>
      <c r="C77" s="330"/>
    </row>
    <row r="78" spans="1:3" s="113" customFormat="1" ht="12" customHeight="1">
      <c r="A78" s="470" t="s">
        <v>380</v>
      </c>
      <c r="B78" s="452" t="s">
        <v>358</v>
      </c>
      <c r="C78" s="330"/>
    </row>
    <row r="79" spans="1:3" s="113" customFormat="1" ht="12" customHeight="1" thickBot="1">
      <c r="A79" s="471" t="s">
        <v>381</v>
      </c>
      <c r="B79" s="453" t="s">
        <v>359</v>
      </c>
      <c r="C79" s="330"/>
    </row>
    <row r="80" spans="1:3" s="113" customFormat="1" ht="12" customHeight="1" thickBot="1">
      <c r="A80" s="472" t="s">
        <v>360</v>
      </c>
      <c r="B80" s="320" t="s">
        <v>382</v>
      </c>
      <c r="C80" s="325">
        <f>SUM(C81:C84)</f>
        <v>0</v>
      </c>
    </row>
    <row r="81" spans="1:3" s="113" customFormat="1" ht="12" customHeight="1">
      <c r="A81" s="473" t="s">
        <v>361</v>
      </c>
      <c r="B81" s="451" t="s">
        <v>362</v>
      </c>
      <c r="C81" s="330"/>
    </row>
    <row r="82" spans="1:3" s="113" customFormat="1" ht="12" customHeight="1">
      <c r="A82" s="474" t="s">
        <v>363</v>
      </c>
      <c r="B82" s="452" t="s">
        <v>364</v>
      </c>
      <c r="C82" s="330"/>
    </row>
    <row r="83" spans="1:3" s="113" customFormat="1" ht="12" customHeight="1">
      <c r="A83" s="474" t="s">
        <v>365</v>
      </c>
      <c r="B83" s="452" t="s">
        <v>366</v>
      </c>
      <c r="C83" s="330"/>
    </row>
    <row r="84" spans="1:3" s="112" customFormat="1" ht="12" customHeight="1" thickBot="1">
      <c r="A84" s="475" t="s">
        <v>367</v>
      </c>
      <c r="B84" s="453" t="s">
        <v>368</v>
      </c>
      <c r="C84" s="330"/>
    </row>
    <row r="85" spans="1:3" s="112" customFormat="1" ht="12" customHeight="1" thickBot="1">
      <c r="A85" s="472" t="s">
        <v>369</v>
      </c>
      <c r="B85" s="320" t="s">
        <v>370</v>
      </c>
      <c r="C85" s="501"/>
    </row>
    <row r="86" spans="1:3" s="112" customFormat="1" ht="12" customHeight="1" thickBot="1">
      <c r="A86" s="472" t="s">
        <v>371</v>
      </c>
      <c r="B86" s="459" t="s">
        <v>372</v>
      </c>
      <c r="C86" s="331">
        <f>+C64+C68+C73+C76+C80+C85</f>
        <v>0</v>
      </c>
    </row>
    <row r="87" spans="1:3" s="112" customFormat="1" ht="12" customHeight="1" thickBot="1">
      <c r="A87" s="476" t="s">
        <v>385</v>
      </c>
      <c r="B87" s="461" t="s">
        <v>505</v>
      </c>
      <c r="C87" s="331">
        <f>+C63+C86</f>
        <v>0</v>
      </c>
    </row>
    <row r="88" spans="1:3" s="113" customFormat="1" ht="15" customHeight="1">
      <c r="A88" s="263"/>
      <c r="B88" s="264"/>
      <c r="C88" s="395"/>
    </row>
    <row r="89" spans="1:3" ht="13.5" thickBot="1">
      <c r="A89" s="477"/>
      <c r="B89" s="266"/>
      <c r="C89" s="396"/>
    </row>
    <row r="90" spans="1:3" s="73" customFormat="1" ht="16.5" customHeight="1" thickBot="1">
      <c r="A90" s="267"/>
      <c r="B90" s="268" t="s">
        <v>63</v>
      </c>
      <c r="C90" s="397"/>
    </row>
    <row r="91" spans="1:3" s="114" customFormat="1" ht="12" customHeight="1" thickBot="1">
      <c r="A91" s="443" t="s">
        <v>21</v>
      </c>
      <c r="B91" s="31" t="s">
        <v>388</v>
      </c>
      <c r="C91" s="324">
        <f>SUM(C92:C96)</f>
        <v>1050</v>
      </c>
    </row>
    <row r="92" spans="1:3" ht="12" customHeight="1">
      <c r="A92" s="478" t="s">
        <v>109</v>
      </c>
      <c r="B92" s="10" t="s">
        <v>52</v>
      </c>
      <c r="C92" s="326"/>
    </row>
    <row r="93" spans="1:3" ht="12" customHeight="1">
      <c r="A93" s="470" t="s">
        <v>110</v>
      </c>
      <c r="B93" s="8" t="s">
        <v>193</v>
      </c>
      <c r="C93" s="327"/>
    </row>
    <row r="94" spans="1:3" ht="12" customHeight="1">
      <c r="A94" s="470" t="s">
        <v>111</v>
      </c>
      <c r="B94" s="8" t="s">
        <v>151</v>
      </c>
      <c r="C94" s="329"/>
    </row>
    <row r="95" spans="1:3" ht="12" customHeight="1">
      <c r="A95" s="470" t="s">
        <v>112</v>
      </c>
      <c r="B95" s="11" t="s">
        <v>194</v>
      </c>
      <c r="C95" s="329"/>
    </row>
    <row r="96" spans="1:3" ht="12" customHeight="1">
      <c r="A96" s="470" t="s">
        <v>123</v>
      </c>
      <c r="B96" s="19" t="s">
        <v>195</v>
      </c>
      <c r="C96" s="329">
        <v>1050</v>
      </c>
    </row>
    <row r="97" spans="1:3" ht="12" customHeight="1">
      <c r="A97" s="470" t="s">
        <v>113</v>
      </c>
      <c r="B97" s="8" t="s">
        <v>389</v>
      </c>
      <c r="C97" s="329"/>
    </row>
    <row r="98" spans="1:3" ht="12" customHeight="1">
      <c r="A98" s="470" t="s">
        <v>114</v>
      </c>
      <c r="B98" s="157" t="s">
        <v>390</v>
      </c>
      <c r="C98" s="329"/>
    </row>
    <row r="99" spans="1:3" ht="12" customHeight="1">
      <c r="A99" s="470" t="s">
        <v>124</v>
      </c>
      <c r="B99" s="158" t="s">
        <v>391</v>
      </c>
      <c r="C99" s="329"/>
    </row>
    <row r="100" spans="1:3" ht="12" customHeight="1">
      <c r="A100" s="470" t="s">
        <v>125</v>
      </c>
      <c r="B100" s="158" t="s">
        <v>392</v>
      </c>
      <c r="C100" s="329"/>
    </row>
    <row r="101" spans="1:3" ht="12" customHeight="1">
      <c r="A101" s="470" t="s">
        <v>126</v>
      </c>
      <c r="B101" s="157" t="s">
        <v>393</v>
      </c>
      <c r="C101" s="329"/>
    </row>
    <row r="102" spans="1:3" ht="12" customHeight="1">
      <c r="A102" s="470" t="s">
        <v>127</v>
      </c>
      <c r="B102" s="157" t="s">
        <v>394</v>
      </c>
      <c r="C102" s="329"/>
    </row>
    <row r="103" spans="1:3" ht="12" customHeight="1">
      <c r="A103" s="470" t="s">
        <v>129</v>
      </c>
      <c r="B103" s="158" t="s">
        <v>395</v>
      </c>
      <c r="C103" s="329"/>
    </row>
    <row r="104" spans="1:3" ht="12" customHeight="1">
      <c r="A104" s="479" t="s">
        <v>196</v>
      </c>
      <c r="B104" s="159" t="s">
        <v>396</v>
      </c>
      <c r="C104" s="329"/>
    </row>
    <row r="105" spans="1:3" ht="12" customHeight="1">
      <c r="A105" s="470" t="s">
        <v>386</v>
      </c>
      <c r="B105" s="159" t="s">
        <v>397</v>
      </c>
      <c r="C105" s="329"/>
    </row>
    <row r="106" spans="1:3" ht="12" customHeight="1" thickBot="1">
      <c r="A106" s="480" t="s">
        <v>387</v>
      </c>
      <c r="B106" s="160" t="s">
        <v>398</v>
      </c>
      <c r="C106" s="333">
        <v>1050</v>
      </c>
    </row>
    <row r="107" spans="1:3" ht="12" customHeight="1" thickBot="1">
      <c r="A107" s="35" t="s">
        <v>22</v>
      </c>
      <c r="B107" s="30" t="s">
        <v>399</v>
      </c>
      <c r="C107" s="325">
        <f>+C108+C110+C112</f>
        <v>0</v>
      </c>
    </row>
    <row r="108" spans="1:3" ht="12" customHeight="1">
      <c r="A108" s="469" t="s">
        <v>115</v>
      </c>
      <c r="B108" s="8" t="s">
        <v>245</v>
      </c>
      <c r="C108" s="328"/>
    </row>
    <row r="109" spans="1:3" ht="12" customHeight="1">
      <c r="A109" s="469" t="s">
        <v>116</v>
      </c>
      <c r="B109" s="12" t="s">
        <v>403</v>
      </c>
      <c r="C109" s="328"/>
    </row>
    <row r="110" spans="1:3" ht="12" customHeight="1">
      <c r="A110" s="469" t="s">
        <v>117</v>
      </c>
      <c r="B110" s="12" t="s">
        <v>197</v>
      </c>
      <c r="C110" s="327"/>
    </row>
    <row r="111" spans="1:3" ht="12" customHeight="1">
      <c r="A111" s="469" t="s">
        <v>118</v>
      </c>
      <c r="B111" s="12" t="s">
        <v>404</v>
      </c>
      <c r="C111" s="293"/>
    </row>
    <row r="112" spans="1:3" ht="12" customHeight="1">
      <c r="A112" s="469" t="s">
        <v>119</v>
      </c>
      <c r="B112" s="322" t="s">
        <v>248</v>
      </c>
      <c r="C112" s="293"/>
    </row>
    <row r="113" spans="1:3" ht="12" customHeight="1">
      <c r="A113" s="469" t="s">
        <v>128</v>
      </c>
      <c r="B113" s="321" t="s">
        <v>526</v>
      </c>
      <c r="C113" s="293"/>
    </row>
    <row r="114" spans="1:3" ht="12" customHeight="1">
      <c r="A114" s="469" t="s">
        <v>130</v>
      </c>
      <c r="B114" s="447" t="s">
        <v>409</v>
      </c>
      <c r="C114" s="293"/>
    </row>
    <row r="115" spans="1:3" ht="12" customHeight="1">
      <c r="A115" s="469" t="s">
        <v>198</v>
      </c>
      <c r="B115" s="158" t="s">
        <v>392</v>
      </c>
      <c r="C115" s="293"/>
    </row>
    <row r="116" spans="1:3" ht="12" customHeight="1">
      <c r="A116" s="469" t="s">
        <v>199</v>
      </c>
      <c r="B116" s="158" t="s">
        <v>408</v>
      </c>
      <c r="C116" s="293"/>
    </row>
    <row r="117" spans="1:3" ht="12" customHeight="1">
      <c r="A117" s="469" t="s">
        <v>200</v>
      </c>
      <c r="B117" s="158" t="s">
        <v>407</v>
      </c>
      <c r="C117" s="293"/>
    </row>
    <row r="118" spans="1:3" ht="12" customHeight="1">
      <c r="A118" s="469" t="s">
        <v>400</v>
      </c>
      <c r="B118" s="158" t="s">
        <v>395</v>
      </c>
      <c r="C118" s="293"/>
    </row>
    <row r="119" spans="1:3" ht="12" customHeight="1">
      <c r="A119" s="469" t="s">
        <v>401</v>
      </c>
      <c r="B119" s="158" t="s">
        <v>406</v>
      </c>
      <c r="C119" s="293"/>
    </row>
    <row r="120" spans="1:3" ht="12" customHeight="1" thickBot="1">
      <c r="A120" s="479" t="s">
        <v>402</v>
      </c>
      <c r="B120" s="158" t="s">
        <v>405</v>
      </c>
      <c r="C120" s="295"/>
    </row>
    <row r="121" spans="1:3" ht="12" customHeight="1" thickBot="1">
      <c r="A121" s="35" t="s">
        <v>23</v>
      </c>
      <c r="B121" s="146" t="s">
        <v>410</v>
      </c>
      <c r="C121" s="325">
        <f>+C122+C123</f>
        <v>0</v>
      </c>
    </row>
    <row r="122" spans="1:3" ht="12" customHeight="1">
      <c r="A122" s="469" t="s">
        <v>98</v>
      </c>
      <c r="B122" s="9" t="s">
        <v>65</v>
      </c>
      <c r="C122" s="328"/>
    </row>
    <row r="123" spans="1:3" ht="12" customHeight="1" thickBot="1">
      <c r="A123" s="471" t="s">
        <v>99</v>
      </c>
      <c r="B123" s="12" t="s">
        <v>66</v>
      </c>
      <c r="C123" s="329"/>
    </row>
    <row r="124" spans="1:3" ht="12" customHeight="1" thickBot="1">
      <c r="A124" s="35" t="s">
        <v>24</v>
      </c>
      <c r="B124" s="146" t="s">
        <v>411</v>
      </c>
      <c r="C124" s="325">
        <f>+C91+C107+C121</f>
        <v>1050</v>
      </c>
    </row>
    <row r="125" spans="1:3" ht="12" customHeight="1" thickBot="1">
      <c r="A125" s="35" t="s">
        <v>25</v>
      </c>
      <c r="B125" s="146" t="s">
        <v>412</v>
      </c>
      <c r="C125" s="325">
        <f>+C126+C127+C128</f>
        <v>0</v>
      </c>
    </row>
    <row r="126" spans="1:3" s="114" customFormat="1" ht="12" customHeight="1">
      <c r="A126" s="469" t="s">
        <v>102</v>
      </c>
      <c r="B126" s="9" t="s">
        <v>413</v>
      </c>
      <c r="C126" s="293"/>
    </row>
    <row r="127" spans="1:3" ht="12" customHeight="1">
      <c r="A127" s="469" t="s">
        <v>103</v>
      </c>
      <c r="B127" s="9" t="s">
        <v>414</v>
      </c>
      <c r="C127" s="293"/>
    </row>
    <row r="128" spans="1:3" ht="12" customHeight="1" thickBot="1">
      <c r="A128" s="479" t="s">
        <v>104</v>
      </c>
      <c r="B128" s="7" t="s">
        <v>415</v>
      </c>
      <c r="C128" s="293"/>
    </row>
    <row r="129" spans="1:3" ht="12" customHeight="1" thickBot="1">
      <c r="A129" s="35" t="s">
        <v>26</v>
      </c>
      <c r="B129" s="146" t="s">
        <v>469</v>
      </c>
      <c r="C129" s="325">
        <f>+C130+C131+C132+C133</f>
        <v>0</v>
      </c>
    </row>
    <row r="130" spans="1:3" ht="12" customHeight="1">
      <c r="A130" s="469" t="s">
        <v>105</v>
      </c>
      <c r="B130" s="9" t="s">
        <v>416</v>
      </c>
      <c r="C130" s="293"/>
    </row>
    <row r="131" spans="1:3" ht="12" customHeight="1">
      <c r="A131" s="469" t="s">
        <v>106</v>
      </c>
      <c r="B131" s="9" t="s">
        <v>417</v>
      </c>
      <c r="C131" s="293"/>
    </row>
    <row r="132" spans="1:3" ht="12" customHeight="1">
      <c r="A132" s="469" t="s">
        <v>319</v>
      </c>
      <c r="B132" s="9" t="s">
        <v>418</v>
      </c>
      <c r="C132" s="293"/>
    </row>
    <row r="133" spans="1:3" s="114" customFormat="1" ht="12" customHeight="1" thickBot="1">
      <c r="A133" s="479" t="s">
        <v>320</v>
      </c>
      <c r="B133" s="7" t="s">
        <v>419</v>
      </c>
      <c r="C133" s="293"/>
    </row>
    <row r="134" spans="1:11" ht="12" customHeight="1" thickBot="1">
      <c r="A134" s="35" t="s">
        <v>27</v>
      </c>
      <c r="B134" s="146" t="s">
        <v>420</v>
      </c>
      <c r="C134" s="331">
        <f>+C135+C136+C137+C138</f>
        <v>0</v>
      </c>
      <c r="K134" s="275"/>
    </row>
    <row r="135" spans="1:3" ht="12.75">
      <c r="A135" s="469" t="s">
        <v>107</v>
      </c>
      <c r="B135" s="9" t="s">
        <v>421</v>
      </c>
      <c r="C135" s="293"/>
    </row>
    <row r="136" spans="1:3" ht="12" customHeight="1">
      <c r="A136" s="469" t="s">
        <v>108</v>
      </c>
      <c r="B136" s="9" t="s">
        <v>431</v>
      </c>
      <c r="C136" s="293"/>
    </row>
    <row r="137" spans="1:3" s="114" customFormat="1" ht="12" customHeight="1">
      <c r="A137" s="469" t="s">
        <v>332</v>
      </c>
      <c r="B137" s="9" t="s">
        <v>422</v>
      </c>
      <c r="C137" s="293"/>
    </row>
    <row r="138" spans="1:3" s="114" customFormat="1" ht="12" customHeight="1" thickBot="1">
      <c r="A138" s="479" t="s">
        <v>333</v>
      </c>
      <c r="B138" s="7" t="s">
        <v>423</v>
      </c>
      <c r="C138" s="293"/>
    </row>
    <row r="139" spans="1:3" s="114" customFormat="1" ht="12" customHeight="1" thickBot="1">
      <c r="A139" s="35" t="s">
        <v>28</v>
      </c>
      <c r="B139" s="146" t="s">
        <v>424</v>
      </c>
      <c r="C139" s="334">
        <f>+C140+C141+C142+C143</f>
        <v>0</v>
      </c>
    </row>
    <row r="140" spans="1:3" s="114" customFormat="1" ht="12" customHeight="1">
      <c r="A140" s="469" t="s">
        <v>191</v>
      </c>
      <c r="B140" s="9" t="s">
        <v>425</v>
      </c>
      <c r="C140" s="293"/>
    </row>
    <row r="141" spans="1:3" s="114" customFormat="1" ht="12" customHeight="1">
      <c r="A141" s="469" t="s">
        <v>192</v>
      </c>
      <c r="B141" s="9" t="s">
        <v>426</v>
      </c>
      <c r="C141" s="293"/>
    </row>
    <row r="142" spans="1:3" s="114" customFormat="1" ht="12" customHeight="1">
      <c r="A142" s="469" t="s">
        <v>247</v>
      </c>
      <c r="B142" s="9" t="s">
        <v>427</v>
      </c>
      <c r="C142" s="293"/>
    </row>
    <row r="143" spans="1:3" ht="12.75" customHeight="1" thickBot="1">
      <c r="A143" s="469" t="s">
        <v>335</v>
      </c>
      <c r="B143" s="9" t="s">
        <v>428</v>
      </c>
      <c r="C143" s="293"/>
    </row>
    <row r="144" spans="1:3" ht="12" customHeight="1" thickBot="1">
      <c r="A144" s="35" t="s">
        <v>29</v>
      </c>
      <c r="B144" s="146" t="s">
        <v>429</v>
      </c>
      <c r="C144" s="463">
        <f>+C125+C129+C134+C139</f>
        <v>0</v>
      </c>
    </row>
    <row r="145" spans="1:3" ht="15" customHeight="1" thickBot="1">
      <c r="A145" s="481" t="s">
        <v>30</v>
      </c>
      <c r="B145" s="414" t="s">
        <v>430</v>
      </c>
      <c r="C145" s="463">
        <f>+C124+C144</f>
        <v>1050</v>
      </c>
    </row>
    <row r="146" spans="1:3" ht="13.5" thickBot="1">
      <c r="A146" s="422"/>
      <c r="B146" s="423"/>
      <c r="C146" s="424"/>
    </row>
    <row r="147" spans="1:3" ht="15" customHeight="1" thickBot="1">
      <c r="A147" s="272" t="s">
        <v>218</v>
      </c>
      <c r="B147" s="273"/>
      <c r="C147" s="143"/>
    </row>
    <row r="148" spans="1:3" ht="14.25" customHeight="1" thickBot="1">
      <c r="A148" s="272" t="s">
        <v>219</v>
      </c>
      <c r="B148" s="273"/>
      <c r="C148" s="143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6">
      <selection activeCell="H13" sqref="H13"/>
    </sheetView>
  </sheetViews>
  <sheetFormatPr defaultColWidth="9.00390625" defaultRowHeight="12.75"/>
  <cols>
    <col min="1" max="1" width="19.50390625" style="425" customWidth="1"/>
    <col min="2" max="2" width="72.00390625" style="426" customWidth="1"/>
    <col min="3" max="3" width="25.00390625" style="427" customWidth="1"/>
    <col min="4" max="16384" width="9.375" style="3" customWidth="1"/>
  </cols>
  <sheetData>
    <row r="1" spans="1:3" s="2" customFormat="1" ht="16.5" customHeight="1" thickBot="1">
      <c r="A1" s="249"/>
      <c r="B1" s="251"/>
      <c r="C1" s="274" t="s">
        <v>482</v>
      </c>
    </row>
    <row r="2" spans="1:3" s="110" customFormat="1" ht="21" customHeight="1">
      <c r="A2" s="441" t="s">
        <v>70</v>
      </c>
      <c r="B2" s="385" t="s">
        <v>241</v>
      </c>
      <c r="C2" s="387" t="s">
        <v>57</v>
      </c>
    </row>
    <row r="3" spans="1:3" s="110" customFormat="1" ht="16.5" thickBot="1">
      <c r="A3" s="252" t="s">
        <v>215</v>
      </c>
      <c r="B3" s="386" t="s">
        <v>529</v>
      </c>
      <c r="C3" s="388">
        <v>4</v>
      </c>
    </row>
    <row r="4" spans="1:3" s="111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389" t="s">
        <v>60</v>
      </c>
    </row>
    <row r="6" spans="1:3" s="73" customFormat="1" ht="12.75" customHeight="1" thickBot="1">
      <c r="A6" s="217">
        <v>1</v>
      </c>
      <c r="B6" s="218">
        <v>2</v>
      </c>
      <c r="C6" s="219">
        <v>3</v>
      </c>
    </row>
    <row r="7" spans="1:3" s="73" customFormat="1" ht="15.75" customHeight="1" thickBot="1">
      <c r="A7" s="257"/>
      <c r="B7" s="258" t="s">
        <v>61</v>
      </c>
      <c r="C7" s="390"/>
    </row>
    <row r="8" spans="1:3" s="73" customFormat="1" ht="12" customHeight="1" thickBot="1">
      <c r="A8" s="35" t="s">
        <v>21</v>
      </c>
      <c r="B8" s="21" t="s">
        <v>275</v>
      </c>
      <c r="C8" s="325">
        <f>+C9+C10+C11+C12+C13+C14</f>
        <v>0</v>
      </c>
    </row>
    <row r="9" spans="1:3" s="112" customFormat="1" ht="12" customHeight="1">
      <c r="A9" s="469" t="s">
        <v>109</v>
      </c>
      <c r="B9" s="451" t="s">
        <v>276</v>
      </c>
      <c r="C9" s="328"/>
    </row>
    <row r="10" spans="1:3" s="113" customFormat="1" ht="12" customHeight="1">
      <c r="A10" s="470" t="s">
        <v>110</v>
      </c>
      <c r="B10" s="452" t="s">
        <v>277</v>
      </c>
      <c r="C10" s="327"/>
    </row>
    <row r="11" spans="1:3" s="113" customFormat="1" ht="12" customHeight="1">
      <c r="A11" s="470" t="s">
        <v>111</v>
      </c>
      <c r="B11" s="452" t="s">
        <v>278</v>
      </c>
      <c r="C11" s="327"/>
    </row>
    <row r="12" spans="1:3" s="113" customFormat="1" ht="12" customHeight="1">
      <c r="A12" s="470" t="s">
        <v>112</v>
      </c>
      <c r="B12" s="452" t="s">
        <v>279</v>
      </c>
      <c r="C12" s="327"/>
    </row>
    <row r="13" spans="1:3" s="113" customFormat="1" ht="12" customHeight="1">
      <c r="A13" s="470" t="s">
        <v>160</v>
      </c>
      <c r="B13" s="452" t="s">
        <v>280</v>
      </c>
      <c r="C13" s="498"/>
    </row>
    <row r="14" spans="1:3" s="112" customFormat="1" ht="12" customHeight="1" thickBot="1">
      <c r="A14" s="471" t="s">
        <v>113</v>
      </c>
      <c r="B14" s="453" t="s">
        <v>281</v>
      </c>
      <c r="C14" s="499"/>
    </row>
    <row r="15" spans="1:3" s="112" customFormat="1" ht="12" customHeight="1" thickBot="1">
      <c r="A15" s="35" t="s">
        <v>22</v>
      </c>
      <c r="B15" s="320" t="s">
        <v>282</v>
      </c>
      <c r="C15" s="325">
        <f>+C16+C17+C18+C19+C20</f>
        <v>0</v>
      </c>
    </row>
    <row r="16" spans="1:3" s="112" customFormat="1" ht="12" customHeight="1">
      <c r="A16" s="469" t="s">
        <v>115</v>
      </c>
      <c r="B16" s="451" t="s">
        <v>283</v>
      </c>
      <c r="C16" s="328"/>
    </row>
    <row r="17" spans="1:3" s="112" customFormat="1" ht="12" customHeight="1">
      <c r="A17" s="470" t="s">
        <v>116</v>
      </c>
      <c r="B17" s="452" t="s">
        <v>284</v>
      </c>
      <c r="C17" s="327"/>
    </row>
    <row r="18" spans="1:3" s="112" customFormat="1" ht="12" customHeight="1">
      <c r="A18" s="470" t="s">
        <v>117</v>
      </c>
      <c r="B18" s="452" t="s">
        <v>520</v>
      </c>
      <c r="C18" s="327"/>
    </row>
    <row r="19" spans="1:3" s="112" customFormat="1" ht="12" customHeight="1">
      <c r="A19" s="470" t="s">
        <v>118</v>
      </c>
      <c r="B19" s="452" t="s">
        <v>521</v>
      </c>
      <c r="C19" s="327"/>
    </row>
    <row r="20" spans="1:3" s="112" customFormat="1" ht="12" customHeight="1">
      <c r="A20" s="470" t="s">
        <v>119</v>
      </c>
      <c r="B20" s="452" t="s">
        <v>285</v>
      </c>
      <c r="C20" s="327"/>
    </row>
    <row r="21" spans="1:3" s="113" customFormat="1" ht="12" customHeight="1" thickBot="1">
      <c r="A21" s="471" t="s">
        <v>128</v>
      </c>
      <c r="B21" s="453" t="s">
        <v>286</v>
      </c>
      <c r="C21" s="329"/>
    </row>
    <row r="22" spans="1:3" s="113" customFormat="1" ht="12" customHeight="1" thickBot="1">
      <c r="A22" s="35" t="s">
        <v>23</v>
      </c>
      <c r="B22" s="21" t="s">
        <v>287</v>
      </c>
      <c r="C22" s="325">
        <f>+C23+C24+C25+C26+C27</f>
        <v>0</v>
      </c>
    </row>
    <row r="23" spans="1:3" s="113" customFormat="1" ht="12" customHeight="1">
      <c r="A23" s="469" t="s">
        <v>98</v>
      </c>
      <c r="B23" s="451" t="s">
        <v>288</v>
      </c>
      <c r="C23" s="328"/>
    </row>
    <row r="24" spans="1:3" s="112" customFormat="1" ht="12" customHeight="1">
      <c r="A24" s="470" t="s">
        <v>99</v>
      </c>
      <c r="B24" s="452" t="s">
        <v>289</v>
      </c>
      <c r="C24" s="327"/>
    </row>
    <row r="25" spans="1:3" s="113" customFormat="1" ht="12" customHeight="1">
      <c r="A25" s="470" t="s">
        <v>100</v>
      </c>
      <c r="B25" s="452" t="s">
        <v>522</v>
      </c>
      <c r="C25" s="327"/>
    </row>
    <row r="26" spans="1:3" s="113" customFormat="1" ht="12" customHeight="1">
      <c r="A26" s="470" t="s">
        <v>101</v>
      </c>
      <c r="B26" s="452" t="s">
        <v>523</v>
      </c>
      <c r="C26" s="327"/>
    </row>
    <row r="27" spans="1:3" s="113" customFormat="1" ht="12" customHeight="1">
      <c r="A27" s="470" t="s">
        <v>181</v>
      </c>
      <c r="B27" s="452" t="s">
        <v>290</v>
      </c>
      <c r="C27" s="327"/>
    </row>
    <row r="28" spans="1:3" s="113" customFormat="1" ht="12" customHeight="1" thickBot="1">
      <c r="A28" s="471" t="s">
        <v>182</v>
      </c>
      <c r="B28" s="453" t="s">
        <v>291</v>
      </c>
      <c r="C28" s="329"/>
    </row>
    <row r="29" spans="1:3" s="113" customFormat="1" ht="12" customHeight="1" thickBot="1">
      <c r="A29" s="35" t="s">
        <v>183</v>
      </c>
      <c r="B29" s="21" t="s">
        <v>292</v>
      </c>
      <c r="C29" s="331">
        <f>+C30+C33+C34+C35</f>
        <v>0</v>
      </c>
    </row>
    <row r="30" spans="1:3" s="113" customFormat="1" ht="12" customHeight="1">
      <c r="A30" s="469" t="s">
        <v>293</v>
      </c>
      <c r="B30" s="451" t="s">
        <v>299</v>
      </c>
      <c r="C30" s="446">
        <f>+C31+C32</f>
        <v>0</v>
      </c>
    </row>
    <row r="31" spans="1:3" s="113" customFormat="1" ht="12" customHeight="1">
      <c r="A31" s="470" t="s">
        <v>294</v>
      </c>
      <c r="B31" s="452" t="s">
        <v>300</v>
      </c>
      <c r="C31" s="327"/>
    </row>
    <row r="32" spans="1:3" s="113" customFormat="1" ht="12" customHeight="1">
      <c r="A32" s="470" t="s">
        <v>295</v>
      </c>
      <c r="B32" s="452" t="s">
        <v>301</v>
      </c>
      <c r="C32" s="327"/>
    </row>
    <row r="33" spans="1:3" s="113" customFormat="1" ht="12" customHeight="1">
      <c r="A33" s="470" t="s">
        <v>296</v>
      </c>
      <c r="B33" s="452" t="s">
        <v>302</v>
      </c>
      <c r="C33" s="327"/>
    </row>
    <row r="34" spans="1:3" s="113" customFormat="1" ht="12" customHeight="1">
      <c r="A34" s="470" t="s">
        <v>297</v>
      </c>
      <c r="B34" s="452" t="s">
        <v>303</v>
      </c>
      <c r="C34" s="327"/>
    </row>
    <row r="35" spans="1:3" s="113" customFormat="1" ht="12" customHeight="1" thickBot="1">
      <c r="A35" s="471" t="s">
        <v>298</v>
      </c>
      <c r="B35" s="453" t="s">
        <v>304</v>
      </c>
      <c r="C35" s="329"/>
    </row>
    <row r="36" spans="1:3" s="113" customFormat="1" ht="12" customHeight="1" thickBot="1">
      <c r="A36" s="35" t="s">
        <v>25</v>
      </c>
      <c r="B36" s="21" t="s">
        <v>305</v>
      </c>
      <c r="C36" s="325">
        <f>SUM(C37:C46)</f>
        <v>0</v>
      </c>
    </row>
    <row r="37" spans="1:3" s="113" customFormat="1" ht="12" customHeight="1">
      <c r="A37" s="469" t="s">
        <v>102</v>
      </c>
      <c r="B37" s="451" t="s">
        <v>308</v>
      </c>
      <c r="C37" s="328"/>
    </row>
    <row r="38" spans="1:3" s="113" customFormat="1" ht="12" customHeight="1">
      <c r="A38" s="470" t="s">
        <v>103</v>
      </c>
      <c r="B38" s="452" t="s">
        <v>309</v>
      </c>
      <c r="C38" s="327"/>
    </row>
    <row r="39" spans="1:3" s="113" customFormat="1" ht="12" customHeight="1">
      <c r="A39" s="470" t="s">
        <v>104</v>
      </c>
      <c r="B39" s="452" t="s">
        <v>310</v>
      </c>
      <c r="C39" s="327"/>
    </row>
    <row r="40" spans="1:3" s="113" customFormat="1" ht="12" customHeight="1">
      <c r="A40" s="470" t="s">
        <v>185</v>
      </c>
      <c r="B40" s="452" t="s">
        <v>311</v>
      </c>
      <c r="C40" s="327"/>
    </row>
    <row r="41" spans="1:3" s="113" customFormat="1" ht="12" customHeight="1">
      <c r="A41" s="470" t="s">
        <v>186</v>
      </c>
      <c r="B41" s="452" t="s">
        <v>312</v>
      </c>
      <c r="C41" s="327"/>
    </row>
    <row r="42" spans="1:3" s="113" customFormat="1" ht="12" customHeight="1">
      <c r="A42" s="470" t="s">
        <v>187</v>
      </c>
      <c r="B42" s="452" t="s">
        <v>313</v>
      </c>
      <c r="C42" s="327"/>
    </row>
    <row r="43" spans="1:3" s="113" customFormat="1" ht="12" customHeight="1">
      <c r="A43" s="470" t="s">
        <v>188</v>
      </c>
      <c r="B43" s="452" t="s">
        <v>314</v>
      </c>
      <c r="C43" s="327"/>
    </row>
    <row r="44" spans="1:3" s="113" customFormat="1" ht="12" customHeight="1">
      <c r="A44" s="470" t="s">
        <v>189</v>
      </c>
      <c r="B44" s="452" t="s">
        <v>315</v>
      </c>
      <c r="C44" s="327"/>
    </row>
    <row r="45" spans="1:3" s="113" customFormat="1" ht="12" customHeight="1">
      <c r="A45" s="470" t="s">
        <v>306</v>
      </c>
      <c r="B45" s="452" t="s">
        <v>316</v>
      </c>
      <c r="C45" s="330"/>
    </row>
    <row r="46" spans="1:3" s="113" customFormat="1" ht="12" customHeight="1" thickBot="1">
      <c r="A46" s="471" t="s">
        <v>307</v>
      </c>
      <c r="B46" s="453" t="s">
        <v>317</v>
      </c>
      <c r="C46" s="438"/>
    </row>
    <row r="47" spans="1:3" s="113" customFormat="1" ht="12" customHeight="1" thickBot="1">
      <c r="A47" s="35" t="s">
        <v>26</v>
      </c>
      <c r="B47" s="21" t="s">
        <v>318</v>
      </c>
      <c r="C47" s="325">
        <f>SUM(C48:C52)</f>
        <v>0</v>
      </c>
    </row>
    <row r="48" spans="1:3" s="113" customFormat="1" ht="12" customHeight="1">
      <c r="A48" s="469" t="s">
        <v>105</v>
      </c>
      <c r="B48" s="451" t="s">
        <v>322</v>
      </c>
      <c r="C48" s="500"/>
    </row>
    <row r="49" spans="1:3" s="113" customFormat="1" ht="12" customHeight="1">
      <c r="A49" s="470" t="s">
        <v>106</v>
      </c>
      <c r="B49" s="452" t="s">
        <v>323</v>
      </c>
      <c r="C49" s="330"/>
    </row>
    <row r="50" spans="1:3" s="113" customFormat="1" ht="12" customHeight="1">
      <c r="A50" s="470" t="s">
        <v>319</v>
      </c>
      <c r="B50" s="452" t="s">
        <v>324</v>
      </c>
      <c r="C50" s="330"/>
    </row>
    <row r="51" spans="1:3" s="113" customFormat="1" ht="12" customHeight="1">
      <c r="A51" s="470" t="s">
        <v>320</v>
      </c>
      <c r="B51" s="452" t="s">
        <v>325</v>
      </c>
      <c r="C51" s="330"/>
    </row>
    <row r="52" spans="1:3" s="113" customFormat="1" ht="12" customHeight="1" thickBot="1">
      <c r="A52" s="471" t="s">
        <v>321</v>
      </c>
      <c r="B52" s="453" t="s">
        <v>326</v>
      </c>
      <c r="C52" s="438"/>
    </row>
    <row r="53" spans="1:3" s="113" customFormat="1" ht="12" customHeight="1" thickBot="1">
      <c r="A53" s="35" t="s">
        <v>190</v>
      </c>
      <c r="B53" s="21" t="s">
        <v>327</v>
      </c>
      <c r="C53" s="325">
        <f>SUM(C54:C56)</f>
        <v>0</v>
      </c>
    </row>
    <row r="54" spans="1:3" s="113" customFormat="1" ht="12" customHeight="1">
      <c r="A54" s="469" t="s">
        <v>107</v>
      </c>
      <c r="B54" s="451" t="s">
        <v>328</v>
      </c>
      <c r="C54" s="328"/>
    </row>
    <row r="55" spans="1:3" s="113" customFormat="1" ht="12" customHeight="1">
      <c r="A55" s="470" t="s">
        <v>108</v>
      </c>
      <c r="B55" s="452" t="s">
        <v>524</v>
      </c>
      <c r="C55" s="327"/>
    </row>
    <row r="56" spans="1:3" s="113" customFormat="1" ht="12" customHeight="1">
      <c r="A56" s="470" t="s">
        <v>332</v>
      </c>
      <c r="B56" s="452" t="s">
        <v>330</v>
      </c>
      <c r="C56" s="327"/>
    </row>
    <row r="57" spans="1:3" s="113" customFormat="1" ht="12" customHeight="1" thickBot="1">
      <c r="A57" s="471" t="s">
        <v>333</v>
      </c>
      <c r="B57" s="453" t="s">
        <v>331</v>
      </c>
      <c r="C57" s="329"/>
    </row>
    <row r="58" spans="1:3" s="113" customFormat="1" ht="12" customHeight="1" thickBot="1">
      <c r="A58" s="35" t="s">
        <v>28</v>
      </c>
      <c r="B58" s="320" t="s">
        <v>334</v>
      </c>
      <c r="C58" s="325">
        <f>SUM(C59:C61)</f>
        <v>0</v>
      </c>
    </row>
    <row r="59" spans="1:3" s="113" customFormat="1" ht="12" customHeight="1">
      <c r="A59" s="469" t="s">
        <v>191</v>
      </c>
      <c r="B59" s="451" t="s">
        <v>336</v>
      </c>
      <c r="C59" s="330"/>
    </row>
    <row r="60" spans="1:3" s="113" customFormat="1" ht="12" customHeight="1">
      <c r="A60" s="470" t="s">
        <v>192</v>
      </c>
      <c r="B60" s="452" t="s">
        <v>525</v>
      </c>
      <c r="C60" s="330"/>
    </row>
    <row r="61" spans="1:3" s="113" customFormat="1" ht="12" customHeight="1">
      <c r="A61" s="470" t="s">
        <v>247</v>
      </c>
      <c r="B61" s="452" t="s">
        <v>337</v>
      </c>
      <c r="C61" s="330"/>
    </row>
    <row r="62" spans="1:3" s="113" customFormat="1" ht="12" customHeight="1" thickBot="1">
      <c r="A62" s="471" t="s">
        <v>335</v>
      </c>
      <c r="B62" s="453" t="s">
        <v>338</v>
      </c>
      <c r="C62" s="330"/>
    </row>
    <row r="63" spans="1:3" s="113" customFormat="1" ht="12" customHeight="1" thickBot="1">
      <c r="A63" s="35" t="s">
        <v>29</v>
      </c>
      <c r="B63" s="21" t="s">
        <v>339</v>
      </c>
      <c r="C63" s="331">
        <f>+C8+C15+C22+C29+C36+C47+C53+C58</f>
        <v>0</v>
      </c>
    </row>
    <row r="64" spans="1:3" s="113" customFormat="1" ht="12" customHeight="1" thickBot="1">
      <c r="A64" s="472" t="s">
        <v>470</v>
      </c>
      <c r="B64" s="320" t="s">
        <v>341</v>
      </c>
      <c r="C64" s="325">
        <f>SUM(C65:C67)</f>
        <v>0</v>
      </c>
    </row>
    <row r="65" spans="1:3" s="113" customFormat="1" ht="12" customHeight="1">
      <c r="A65" s="469" t="s">
        <v>374</v>
      </c>
      <c r="B65" s="451" t="s">
        <v>342</v>
      </c>
      <c r="C65" s="330"/>
    </row>
    <row r="66" spans="1:3" s="113" customFormat="1" ht="12" customHeight="1">
      <c r="A66" s="470" t="s">
        <v>383</v>
      </c>
      <c r="B66" s="452" t="s">
        <v>343</v>
      </c>
      <c r="C66" s="330"/>
    </row>
    <row r="67" spans="1:3" s="113" customFormat="1" ht="12" customHeight="1" thickBot="1">
      <c r="A67" s="471" t="s">
        <v>384</v>
      </c>
      <c r="B67" s="455" t="s">
        <v>344</v>
      </c>
      <c r="C67" s="330"/>
    </row>
    <row r="68" spans="1:3" s="113" customFormat="1" ht="12" customHeight="1" thickBot="1">
      <c r="A68" s="472" t="s">
        <v>345</v>
      </c>
      <c r="B68" s="320" t="s">
        <v>346</v>
      </c>
      <c r="C68" s="325">
        <f>SUM(C69:C72)</f>
        <v>0</v>
      </c>
    </row>
    <row r="69" spans="1:3" s="113" customFormat="1" ht="12" customHeight="1">
      <c r="A69" s="469" t="s">
        <v>161</v>
      </c>
      <c r="B69" s="451" t="s">
        <v>347</v>
      </c>
      <c r="C69" s="330"/>
    </row>
    <row r="70" spans="1:3" s="113" customFormat="1" ht="12" customHeight="1">
      <c r="A70" s="470" t="s">
        <v>162</v>
      </c>
      <c r="B70" s="452" t="s">
        <v>348</v>
      </c>
      <c r="C70" s="330"/>
    </row>
    <row r="71" spans="1:3" s="113" customFormat="1" ht="12" customHeight="1">
      <c r="A71" s="470" t="s">
        <v>375</v>
      </c>
      <c r="B71" s="452" t="s">
        <v>349</v>
      </c>
      <c r="C71" s="330"/>
    </row>
    <row r="72" spans="1:3" s="113" customFormat="1" ht="12" customHeight="1" thickBot="1">
      <c r="A72" s="471" t="s">
        <v>376</v>
      </c>
      <c r="B72" s="453" t="s">
        <v>350</v>
      </c>
      <c r="C72" s="330"/>
    </row>
    <row r="73" spans="1:3" s="113" customFormat="1" ht="12" customHeight="1" thickBot="1">
      <c r="A73" s="472" t="s">
        <v>351</v>
      </c>
      <c r="B73" s="320" t="s">
        <v>352</v>
      </c>
      <c r="C73" s="325">
        <f>SUM(C74:C75)</f>
        <v>0</v>
      </c>
    </row>
    <row r="74" spans="1:3" s="113" customFormat="1" ht="12" customHeight="1">
      <c r="A74" s="469" t="s">
        <v>377</v>
      </c>
      <c r="B74" s="451" t="s">
        <v>353</v>
      </c>
      <c r="C74" s="330"/>
    </row>
    <row r="75" spans="1:3" s="113" customFormat="1" ht="12" customHeight="1" thickBot="1">
      <c r="A75" s="471" t="s">
        <v>378</v>
      </c>
      <c r="B75" s="453" t="s">
        <v>354</v>
      </c>
      <c r="C75" s="330"/>
    </row>
    <row r="76" spans="1:3" s="112" customFormat="1" ht="12" customHeight="1" thickBot="1">
      <c r="A76" s="472" t="s">
        <v>355</v>
      </c>
      <c r="B76" s="320" t="s">
        <v>356</v>
      </c>
      <c r="C76" s="325">
        <f>SUM(C77:C79)</f>
        <v>0</v>
      </c>
    </row>
    <row r="77" spans="1:3" s="113" customFormat="1" ht="12" customHeight="1">
      <c r="A77" s="469" t="s">
        <v>379</v>
      </c>
      <c r="B77" s="451" t="s">
        <v>357</v>
      </c>
      <c r="C77" s="330"/>
    </row>
    <row r="78" spans="1:3" s="113" customFormat="1" ht="12" customHeight="1">
      <c r="A78" s="470" t="s">
        <v>380</v>
      </c>
      <c r="B78" s="452" t="s">
        <v>358</v>
      </c>
      <c r="C78" s="330"/>
    </row>
    <row r="79" spans="1:3" s="113" customFormat="1" ht="12" customHeight="1" thickBot="1">
      <c r="A79" s="471" t="s">
        <v>381</v>
      </c>
      <c r="B79" s="453" t="s">
        <v>359</v>
      </c>
      <c r="C79" s="330"/>
    </row>
    <row r="80" spans="1:3" s="113" customFormat="1" ht="12" customHeight="1" thickBot="1">
      <c r="A80" s="472" t="s">
        <v>360</v>
      </c>
      <c r="B80" s="320" t="s">
        <v>382</v>
      </c>
      <c r="C80" s="325">
        <f>SUM(C81:C84)</f>
        <v>0</v>
      </c>
    </row>
    <row r="81" spans="1:3" s="113" customFormat="1" ht="12" customHeight="1">
      <c r="A81" s="473" t="s">
        <v>361</v>
      </c>
      <c r="B81" s="451" t="s">
        <v>362</v>
      </c>
      <c r="C81" s="330"/>
    </row>
    <row r="82" spans="1:3" s="113" customFormat="1" ht="12" customHeight="1">
      <c r="A82" s="474" t="s">
        <v>363</v>
      </c>
      <c r="B82" s="452" t="s">
        <v>364</v>
      </c>
      <c r="C82" s="330"/>
    </row>
    <row r="83" spans="1:3" s="113" customFormat="1" ht="12" customHeight="1">
      <c r="A83" s="474" t="s">
        <v>365</v>
      </c>
      <c r="B83" s="452" t="s">
        <v>366</v>
      </c>
      <c r="C83" s="330"/>
    </row>
    <row r="84" spans="1:3" s="112" customFormat="1" ht="12" customHeight="1" thickBot="1">
      <c r="A84" s="475" t="s">
        <v>367</v>
      </c>
      <c r="B84" s="453" t="s">
        <v>368</v>
      </c>
      <c r="C84" s="330"/>
    </row>
    <row r="85" spans="1:3" s="112" customFormat="1" ht="12" customHeight="1" thickBot="1">
      <c r="A85" s="472" t="s">
        <v>369</v>
      </c>
      <c r="B85" s="320" t="s">
        <v>370</v>
      </c>
      <c r="C85" s="501"/>
    </row>
    <row r="86" spans="1:3" s="112" customFormat="1" ht="12" customHeight="1" thickBot="1">
      <c r="A86" s="472" t="s">
        <v>371</v>
      </c>
      <c r="B86" s="459" t="s">
        <v>372</v>
      </c>
      <c r="C86" s="331">
        <f>+C64+C68+C73+C76+C80+C85</f>
        <v>0</v>
      </c>
    </row>
    <row r="87" spans="1:3" s="112" customFormat="1" ht="12" customHeight="1" thickBot="1">
      <c r="A87" s="476" t="s">
        <v>385</v>
      </c>
      <c r="B87" s="461" t="s">
        <v>505</v>
      </c>
      <c r="C87" s="331">
        <f>+C63+C86</f>
        <v>0</v>
      </c>
    </row>
    <row r="88" spans="1:3" s="113" customFormat="1" ht="15" customHeight="1">
      <c r="A88" s="263"/>
      <c r="B88" s="264"/>
      <c r="C88" s="395"/>
    </row>
    <row r="89" spans="1:3" ht="13.5" thickBot="1">
      <c r="A89" s="477"/>
      <c r="B89" s="266"/>
      <c r="C89" s="396"/>
    </row>
    <row r="90" spans="1:3" s="73" customFormat="1" ht="16.5" customHeight="1" thickBot="1">
      <c r="A90" s="267"/>
      <c r="B90" s="268" t="s">
        <v>63</v>
      </c>
      <c r="C90" s="397"/>
    </row>
    <row r="91" spans="1:3" s="114" customFormat="1" ht="12" customHeight="1" thickBot="1">
      <c r="A91" s="443" t="s">
        <v>21</v>
      </c>
      <c r="B91" s="31" t="s">
        <v>388</v>
      </c>
      <c r="C91" s="324">
        <f>SUM(C92:C96)</f>
        <v>0</v>
      </c>
    </row>
    <row r="92" spans="1:3" ht="12" customHeight="1">
      <c r="A92" s="478" t="s">
        <v>109</v>
      </c>
      <c r="B92" s="10" t="s">
        <v>52</v>
      </c>
      <c r="C92" s="326"/>
    </row>
    <row r="93" spans="1:3" ht="12" customHeight="1">
      <c r="A93" s="470" t="s">
        <v>110</v>
      </c>
      <c r="B93" s="8" t="s">
        <v>193</v>
      </c>
      <c r="C93" s="327"/>
    </row>
    <row r="94" spans="1:3" ht="12" customHeight="1">
      <c r="A94" s="470" t="s">
        <v>111</v>
      </c>
      <c r="B94" s="8" t="s">
        <v>151</v>
      </c>
      <c r="C94" s="329"/>
    </row>
    <row r="95" spans="1:3" ht="12" customHeight="1">
      <c r="A95" s="470" t="s">
        <v>112</v>
      </c>
      <c r="B95" s="11" t="s">
        <v>194</v>
      </c>
      <c r="C95" s="329"/>
    </row>
    <row r="96" spans="1:3" ht="12" customHeight="1">
      <c r="A96" s="470" t="s">
        <v>123</v>
      </c>
      <c r="B96" s="19" t="s">
        <v>195</v>
      </c>
      <c r="C96" s="329"/>
    </row>
    <row r="97" spans="1:3" ht="12" customHeight="1">
      <c r="A97" s="470" t="s">
        <v>113</v>
      </c>
      <c r="B97" s="8" t="s">
        <v>389</v>
      </c>
      <c r="C97" s="329"/>
    </row>
    <row r="98" spans="1:3" ht="12" customHeight="1">
      <c r="A98" s="470" t="s">
        <v>114</v>
      </c>
      <c r="B98" s="157" t="s">
        <v>390</v>
      </c>
      <c r="C98" s="329"/>
    </row>
    <row r="99" spans="1:3" ht="12" customHeight="1">
      <c r="A99" s="470" t="s">
        <v>124</v>
      </c>
      <c r="B99" s="158" t="s">
        <v>391</v>
      </c>
      <c r="C99" s="329"/>
    </row>
    <row r="100" spans="1:3" ht="12" customHeight="1">
      <c r="A100" s="470" t="s">
        <v>125</v>
      </c>
      <c r="B100" s="158" t="s">
        <v>392</v>
      </c>
      <c r="C100" s="329"/>
    </row>
    <row r="101" spans="1:3" ht="12" customHeight="1">
      <c r="A101" s="470" t="s">
        <v>126</v>
      </c>
      <c r="B101" s="157" t="s">
        <v>393</v>
      </c>
      <c r="C101" s="329"/>
    </row>
    <row r="102" spans="1:3" ht="12" customHeight="1">
      <c r="A102" s="470" t="s">
        <v>127</v>
      </c>
      <c r="B102" s="157" t="s">
        <v>394</v>
      </c>
      <c r="C102" s="329"/>
    </row>
    <row r="103" spans="1:3" ht="12" customHeight="1">
      <c r="A103" s="470" t="s">
        <v>129</v>
      </c>
      <c r="B103" s="158" t="s">
        <v>395</v>
      </c>
      <c r="C103" s="329"/>
    </row>
    <row r="104" spans="1:3" ht="12" customHeight="1">
      <c r="A104" s="479" t="s">
        <v>196</v>
      </c>
      <c r="B104" s="159" t="s">
        <v>396</v>
      </c>
      <c r="C104" s="329"/>
    </row>
    <row r="105" spans="1:3" ht="12" customHeight="1">
      <c r="A105" s="470" t="s">
        <v>386</v>
      </c>
      <c r="B105" s="159" t="s">
        <v>397</v>
      </c>
      <c r="C105" s="329"/>
    </row>
    <row r="106" spans="1:3" ht="12" customHeight="1" thickBot="1">
      <c r="A106" s="480" t="s">
        <v>387</v>
      </c>
      <c r="B106" s="160" t="s">
        <v>398</v>
      </c>
      <c r="C106" s="333"/>
    </row>
    <row r="107" spans="1:3" ht="12" customHeight="1" thickBot="1">
      <c r="A107" s="35" t="s">
        <v>22</v>
      </c>
      <c r="B107" s="30" t="s">
        <v>399</v>
      </c>
      <c r="C107" s="325">
        <f>+C108+C110+C112</f>
        <v>0</v>
      </c>
    </row>
    <row r="108" spans="1:3" ht="12" customHeight="1">
      <c r="A108" s="469" t="s">
        <v>115</v>
      </c>
      <c r="B108" s="8" t="s">
        <v>245</v>
      </c>
      <c r="C108" s="328"/>
    </row>
    <row r="109" spans="1:3" ht="12" customHeight="1">
      <c r="A109" s="469" t="s">
        <v>116</v>
      </c>
      <c r="B109" s="12" t="s">
        <v>403</v>
      </c>
      <c r="C109" s="328"/>
    </row>
    <row r="110" spans="1:3" ht="12" customHeight="1">
      <c r="A110" s="469" t="s">
        <v>117</v>
      </c>
      <c r="B110" s="12" t="s">
        <v>197</v>
      </c>
      <c r="C110" s="327"/>
    </row>
    <row r="111" spans="1:3" ht="12" customHeight="1">
      <c r="A111" s="469" t="s">
        <v>118</v>
      </c>
      <c r="B111" s="12" t="s">
        <v>404</v>
      </c>
      <c r="C111" s="293"/>
    </row>
    <row r="112" spans="1:3" ht="12" customHeight="1">
      <c r="A112" s="469" t="s">
        <v>119</v>
      </c>
      <c r="B112" s="322" t="s">
        <v>248</v>
      </c>
      <c r="C112" s="293"/>
    </row>
    <row r="113" spans="1:3" ht="12" customHeight="1">
      <c r="A113" s="469" t="s">
        <v>128</v>
      </c>
      <c r="B113" s="321" t="s">
        <v>526</v>
      </c>
      <c r="C113" s="293"/>
    </row>
    <row r="114" spans="1:3" ht="12" customHeight="1">
      <c r="A114" s="469" t="s">
        <v>130</v>
      </c>
      <c r="B114" s="447" t="s">
        <v>409</v>
      </c>
      <c r="C114" s="293"/>
    </row>
    <row r="115" spans="1:3" ht="12" customHeight="1">
      <c r="A115" s="469" t="s">
        <v>198</v>
      </c>
      <c r="B115" s="158" t="s">
        <v>392</v>
      </c>
      <c r="C115" s="293"/>
    </row>
    <row r="116" spans="1:3" ht="12" customHeight="1">
      <c r="A116" s="469" t="s">
        <v>199</v>
      </c>
      <c r="B116" s="158" t="s">
        <v>408</v>
      </c>
      <c r="C116" s="293"/>
    </row>
    <row r="117" spans="1:3" ht="12" customHeight="1">
      <c r="A117" s="469" t="s">
        <v>200</v>
      </c>
      <c r="B117" s="158" t="s">
        <v>407</v>
      </c>
      <c r="C117" s="293"/>
    </row>
    <row r="118" spans="1:3" ht="12" customHeight="1">
      <c r="A118" s="469" t="s">
        <v>400</v>
      </c>
      <c r="B118" s="158" t="s">
        <v>395</v>
      </c>
      <c r="C118" s="293"/>
    </row>
    <row r="119" spans="1:3" ht="12" customHeight="1">
      <c r="A119" s="469" t="s">
        <v>401</v>
      </c>
      <c r="B119" s="158" t="s">
        <v>406</v>
      </c>
      <c r="C119" s="293"/>
    </row>
    <row r="120" spans="1:3" ht="12" customHeight="1" thickBot="1">
      <c r="A120" s="479" t="s">
        <v>402</v>
      </c>
      <c r="B120" s="158" t="s">
        <v>405</v>
      </c>
      <c r="C120" s="295"/>
    </row>
    <row r="121" spans="1:3" ht="12" customHeight="1" thickBot="1">
      <c r="A121" s="35" t="s">
        <v>23</v>
      </c>
      <c r="B121" s="146" t="s">
        <v>410</v>
      </c>
      <c r="C121" s="325">
        <f>+C122+C123</f>
        <v>0</v>
      </c>
    </row>
    <row r="122" spans="1:3" ht="12" customHeight="1">
      <c r="A122" s="469" t="s">
        <v>98</v>
      </c>
      <c r="B122" s="9" t="s">
        <v>65</v>
      </c>
      <c r="C122" s="328"/>
    </row>
    <row r="123" spans="1:3" ht="12" customHeight="1" thickBot="1">
      <c r="A123" s="471" t="s">
        <v>99</v>
      </c>
      <c r="B123" s="12" t="s">
        <v>66</v>
      </c>
      <c r="C123" s="329"/>
    </row>
    <row r="124" spans="1:3" ht="12" customHeight="1" thickBot="1">
      <c r="A124" s="35" t="s">
        <v>24</v>
      </c>
      <c r="B124" s="146" t="s">
        <v>411</v>
      </c>
      <c r="C124" s="325">
        <f>+C91+C107+C121</f>
        <v>0</v>
      </c>
    </row>
    <row r="125" spans="1:3" ht="12" customHeight="1" thickBot="1">
      <c r="A125" s="35" t="s">
        <v>25</v>
      </c>
      <c r="B125" s="146" t="s">
        <v>412</v>
      </c>
      <c r="C125" s="325">
        <f>+C126+C127+C128</f>
        <v>0</v>
      </c>
    </row>
    <row r="126" spans="1:3" s="114" customFormat="1" ht="12" customHeight="1">
      <c r="A126" s="469" t="s">
        <v>102</v>
      </c>
      <c r="B126" s="9" t="s">
        <v>413</v>
      </c>
      <c r="C126" s="293"/>
    </row>
    <row r="127" spans="1:3" ht="12" customHeight="1">
      <c r="A127" s="469" t="s">
        <v>103</v>
      </c>
      <c r="B127" s="9" t="s">
        <v>414</v>
      </c>
      <c r="C127" s="293"/>
    </row>
    <row r="128" spans="1:3" ht="12" customHeight="1" thickBot="1">
      <c r="A128" s="479" t="s">
        <v>104</v>
      </c>
      <c r="B128" s="7" t="s">
        <v>415</v>
      </c>
      <c r="C128" s="293"/>
    </row>
    <row r="129" spans="1:3" ht="12" customHeight="1" thickBot="1">
      <c r="A129" s="35" t="s">
        <v>26</v>
      </c>
      <c r="B129" s="146" t="s">
        <v>469</v>
      </c>
      <c r="C129" s="325">
        <f>+C130+C131+C132+C133</f>
        <v>0</v>
      </c>
    </row>
    <row r="130" spans="1:3" ht="12" customHeight="1">
      <c r="A130" s="469" t="s">
        <v>105</v>
      </c>
      <c r="B130" s="9" t="s">
        <v>416</v>
      </c>
      <c r="C130" s="293"/>
    </row>
    <row r="131" spans="1:3" ht="12" customHeight="1">
      <c r="A131" s="469" t="s">
        <v>106</v>
      </c>
      <c r="B131" s="9" t="s">
        <v>417</v>
      </c>
      <c r="C131" s="293"/>
    </row>
    <row r="132" spans="1:3" ht="12" customHeight="1">
      <c r="A132" s="469" t="s">
        <v>319</v>
      </c>
      <c r="B132" s="9" t="s">
        <v>418</v>
      </c>
      <c r="C132" s="293"/>
    </row>
    <row r="133" spans="1:3" s="114" customFormat="1" ht="12" customHeight="1" thickBot="1">
      <c r="A133" s="479" t="s">
        <v>320</v>
      </c>
      <c r="B133" s="7" t="s">
        <v>419</v>
      </c>
      <c r="C133" s="293"/>
    </row>
    <row r="134" spans="1:11" ht="12" customHeight="1" thickBot="1">
      <c r="A134" s="35" t="s">
        <v>27</v>
      </c>
      <c r="B134" s="146" t="s">
        <v>420</v>
      </c>
      <c r="C134" s="331">
        <f>+C135+C136+C137+C138</f>
        <v>0</v>
      </c>
      <c r="K134" s="275"/>
    </row>
    <row r="135" spans="1:3" ht="12.75">
      <c r="A135" s="469" t="s">
        <v>107</v>
      </c>
      <c r="B135" s="9" t="s">
        <v>421</v>
      </c>
      <c r="C135" s="293"/>
    </row>
    <row r="136" spans="1:3" ht="12" customHeight="1">
      <c r="A136" s="469" t="s">
        <v>108</v>
      </c>
      <c r="B136" s="9" t="s">
        <v>431</v>
      </c>
      <c r="C136" s="293"/>
    </row>
    <row r="137" spans="1:3" s="114" customFormat="1" ht="12" customHeight="1">
      <c r="A137" s="469" t="s">
        <v>332</v>
      </c>
      <c r="B137" s="9" t="s">
        <v>422</v>
      </c>
      <c r="C137" s="293"/>
    </row>
    <row r="138" spans="1:3" s="114" customFormat="1" ht="12" customHeight="1" thickBot="1">
      <c r="A138" s="479" t="s">
        <v>333</v>
      </c>
      <c r="B138" s="7" t="s">
        <v>423</v>
      </c>
      <c r="C138" s="293"/>
    </row>
    <row r="139" spans="1:3" s="114" customFormat="1" ht="12" customHeight="1" thickBot="1">
      <c r="A139" s="35" t="s">
        <v>28</v>
      </c>
      <c r="B139" s="146" t="s">
        <v>424</v>
      </c>
      <c r="C139" s="334">
        <f>+C140+C141+C142+C143</f>
        <v>0</v>
      </c>
    </row>
    <row r="140" spans="1:3" s="114" customFormat="1" ht="12" customHeight="1">
      <c r="A140" s="469" t="s">
        <v>191</v>
      </c>
      <c r="B140" s="9" t="s">
        <v>425</v>
      </c>
      <c r="C140" s="293"/>
    </row>
    <row r="141" spans="1:3" s="114" customFormat="1" ht="12" customHeight="1">
      <c r="A141" s="469" t="s">
        <v>192</v>
      </c>
      <c r="B141" s="9" t="s">
        <v>426</v>
      </c>
      <c r="C141" s="293"/>
    </row>
    <row r="142" spans="1:3" s="114" customFormat="1" ht="12" customHeight="1">
      <c r="A142" s="469" t="s">
        <v>247</v>
      </c>
      <c r="B142" s="9" t="s">
        <v>427</v>
      </c>
      <c r="C142" s="293"/>
    </row>
    <row r="143" spans="1:3" ht="12.75" customHeight="1" thickBot="1">
      <c r="A143" s="469" t="s">
        <v>335</v>
      </c>
      <c r="B143" s="9" t="s">
        <v>428</v>
      </c>
      <c r="C143" s="293"/>
    </row>
    <row r="144" spans="1:3" ht="12" customHeight="1" thickBot="1">
      <c r="A144" s="35" t="s">
        <v>29</v>
      </c>
      <c r="B144" s="146" t="s">
        <v>429</v>
      </c>
      <c r="C144" s="463">
        <f>+C125+C129+C134+C139</f>
        <v>0</v>
      </c>
    </row>
    <row r="145" spans="1:3" ht="15" customHeight="1" thickBot="1">
      <c r="A145" s="481" t="s">
        <v>30</v>
      </c>
      <c r="B145" s="414" t="s">
        <v>430</v>
      </c>
      <c r="C145" s="463">
        <f>+C124+C144</f>
        <v>0</v>
      </c>
    </row>
    <row r="146" spans="1:3" ht="13.5" thickBot="1">
      <c r="A146" s="422"/>
      <c r="B146" s="423"/>
      <c r="C146" s="424"/>
    </row>
    <row r="147" spans="1:3" ht="15" customHeight="1" thickBot="1">
      <c r="A147" s="272" t="s">
        <v>218</v>
      </c>
      <c r="B147" s="273"/>
      <c r="C147" s="143"/>
    </row>
    <row r="148" spans="1:3" ht="14.25" customHeight="1" thickBot="1">
      <c r="A148" s="272" t="s">
        <v>219</v>
      </c>
      <c r="B148" s="273"/>
      <c r="C148" s="143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58" sqref="C58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506</v>
      </c>
    </row>
    <row r="2" spans="1:3" s="493" customFormat="1" ht="36">
      <c r="A2" s="441" t="s">
        <v>216</v>
      </c>
      <c r="B2" s="385" t="s">
        <v>534</v>
      </c>
      <c r="C2" s="400" t="s">
        <v>67</v>
      </c>
    </row>
    <row r="3" spans="1:3" s="493" customFormat="1" ht="24.75" thickBot="1">
      <c r="A3" s="485" t="s">
        <v>215</v>
      </c>
      <c r="B3" s="386" t="s">
        <v>483</v>
      </c>
      <c r="C3" s="401" t="s">
        <v>57</v>
      </c>
    </row>
    <row r="4" spans="1:3" s="494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256" t="s">
        <v>60</v>
      </c>
    </row>
    <row r="6" spans="1:3" s="495" customFormat="1" ht="12.75" customHeight="1" thickBot="1">
      <c r="A6" s="217">
        <v>1</v>
      </c>
      <c r="B6" s="218">
        <v>2</v>
      </c>
      <c r="C6" s="219">
        <v>3</v>
      </c>
    </row>
    <row r="7" spans="1:3" s="495" customFormat="1" ht="15.75" customHeight="1" thickBot="1">
      <c r="A7" s="257"/>
      <c r="B7" s="258" t="s">
        <v>61</v>
      </c>
      <c r="C7" s="259"/>
    </row>
    <row r="8" spans="1:3" s="402" customFormat="1" ht="12" customHeight="1" thickBot="1">
      <c r="A8" s="217" t="s">
        <v>21</v>
      </c>
      <c r="B8" s="260" t="s">
        <v>484</v>
      </c>
      <c r="C8" s="344">
        <f>SUM(C9:C18)</f>
        <v>1200</v>
      </c>
    </row>
    <row r="9" spans="1:3" s="402" customFormat="1" ht="12" customHeight="1">
      <c r="A9" s="486" t="s">
        <v>109</v>
      </c>
      <c r="B9" s="10" t="s">
        <v>308</v>
      </c>
      <c r="C9" s="391"/>
    </row>
    <row r="10" spans="1:3" s="402" customFormat="1" ht="12" customHeight="1">
      <c r="A10" s="487" t="s">
        <v>110</v>
      </c>
      <c r="B10" s="8" t="s">
        <v>309</v>
      </c>
      <c r="C10" s="342">
        <v>1200</v>
      </c>
    </row>
    <row r="11" spans="1:3" s="402" customFormat="1" ht="12" customHeight="1">
      <c r="A11" s="487" t="s">
        <v>111</v>
      </c>
      <c r="B11" s="8" t="s">
        <v>310</v>
      </c>
      <c r="C11" s="342"/>
    </row>
    <row r="12" spans="1:3" s="402" customFormat="1" ht="12" customHeight="1">
      <c r="A12" s="487" t="s">
        <v>112</v>
      </c>
      <c r="B12" s="8" t="s">
        <v>311</v>
      </c>
      <c r="C12" s="342"/>
    </row>
    <row r="13" spans="1:3" s="402" customFormat="1" ht="12" customHeight="1">
      <c r="A13" s="487" t="s">
        <v>160</v>
      </c>
      <c r="B13" s="8" t="s">
        <v>312</v>
      </c>
      <c r="C13" s="342"/>
    </row>
    <row r="14" spans="1:3" s="402" customFormat="1" ht="12" customHeight="1">
      <c r="A14" s="487" t="s">
        <v>113</v>
      </c>
      <c r="B14" s="8" t="s">
        <v>485</v>
      </c>
      <c r="C14" s="342"/>
    </row>
    <row r="15" spans="1:3" s="402" customFormat="1" ht="12" customHeight="1">
      <c r="A15" s="487" t="s">
        <v>114</v>
      </c>
      <c r="B15" s="7" t="s">
        <v>486</v>
      </c>
      <c r="C15" s="342"/>
    </row>
    <row r="16" spans="1:3" s="402" customFormat="1" ht="12" customHeight="1">
      <c r="A16" s="487" t="s">
        <v>124</v>
      </c>
      <c r="B16" s="8" t="s">
        <v>315</v>
      </c>
      <c r="C16" s="392"/>
    </row>
    <row r="17" spans="1:3" s="496" customFormat="1" ht="12" customHeight="1">
      <c r="A17" s="487" t="s">
        <v>125</v>
      </c>
      <c r="B17" s="8" t="s">
        <v>316</v>
      </c>
      <c r="C17" s="342"/>
    </row>
    <row r="18" spans="1:3" s="496" customFormat="1" ht="12" customHeight="1" thickBot="1">
      <c r="A18" s="487" t="s">
        <v>126</v>
      </c>
      <c r="B18" s="7" t="s">
        <v>317</v>
      </c>
      <c r="C18" s="343"/>
    </row>
    <row r="19" spans="1:3" s="402" customFormat="1" ht="12" customHeight="1" thickBot="1">
      <c r="A19" s="217" t="s">
        <v>22</v>
      </c>
      <c r="B19" s="260" t="s">
        <v>487</v>
      </c>
      <c r="C19" s="344">
        <f>SUM(C20:C22)</f>
        <v>600</v>
      </c>
    </row>
    <row r="20" spans="1:3" s="496" customFormat="1" ht="12" customHeight="1">
      <c r="A20" s="487" t="s">
        <v>115</v>
      </c>
      <c r="B20" s="9" t="s">
        <v>283</v>
      </c>
      <c r="C20" s="342"/>
    </row>
    <row r="21" spans="1:3" s="496" customFormat="1" ht="12" customHeight="1">
      <c r="A21" s="487" t="s">
        <v>116</v>
      </c>
      <c r="B21" s="8" t="s">
        <v>488</v>
      </c>
      <c r="C21" s="342"/>
    </row>
    <row r="22" spans="1:3" s="496" customFormat="1" ht="12" customHeight="1">
      <c r="A22" s="487" t="s">
        <v>117</v>
      </c>
      <c r="B22" s="8" t="s">
        <v>489</v>
      </c>
      <c r="C22" s="342">
        <v>600</v>
      </c>
    </row>
    <row r="23" spans="1:3" s="496" customFormat="1" ht="12" customHeight="1" thickBot="1">
      <c r="A23" s="487" t="s">
        <v>118</v>
      </c>
      <c r="B23" s="8" t="s">
        <v>2</v>
      </c>
      <c r="C23" s="342"/>
    </row>
    <row r="24" spans="1:3" s="496" customFormat="1" ht="12" customHeight="1" thickBot="1">
      <c r="A24" s="225" t="s">
        <v>23</v>
      </c>
      <c r="B24" s="146" t="s">
        <v>184</v>
      </c>
      <c r="C24" s="371">
        <v>50</v>
      </c>
    </row>
    <row r="25" spans="1:3" s="496" customFormat="1" ht="12" customHeight="1" thickBot="1">
      <c r="A25" s="225" t="s">
        <v>24</v>
      </c>
      <c r="B25" s="146" t="s">
        <v>490</v>
      </c>
      <c r="C25" s="344">
        <f>+C26+C27</f>
        <v>0</v>
      </c>
    </row>
    <row r="26" spans="1:3" s="496" customFormat="1" ht="12" customHeight="1">
      <c r="A26" s="488" t="s">
        <v>293</v>
      </c>
      <c r="B26" s="489" t="s">
        <v>488</v>
      </c>
      <c r="C26" s="92"/>
    </row>
    <row r="27" spans="1:3" s="496" customFormat="1" ht="12" customHeight="1">
      <c r="A27" s="488" t="s">
        <v>296</v>
      </c>
      <c r="B27" s="490" t="s">
        <v>491</v>
      </c>
      <c r="C27" s="345"/>
    </row>
    <row r="28" spans="1:3" s="496" customFormat="1" ht="12" customHeight="1" thickBot="1">
      <c r="A28" s="487" t="s">
        <v>297</v>
      </c>
      <c r="B28" s="491" t="s">
        <v>492</v>
      </c>
      <c r="C28" s="99"/>
    </row>
    <row r="29" spans="1:3" s="496" customFormat="1" ht="12" customHeight="1" thickBot="1">
      <c r="A29" s="225" t="s">
        <v>25</v>
      </c>
      <c r="B29" s="146" t="s">
        <v>493</v>
      </c>
      <c r="C29" s="344">
        <f>+C30+C31+C32</f>
        <v>0</v>
      </c>
    </row>
    <row r="30" spans="1:3" s="496" customFormat="1" ht="12" customHeight="1">
      <c r="A30" s="488" t="s">
        <v>102</v>
      </c>
      <c r="B30" s="489" t="s">
        <v>322</v>
      </c>
      <c r="C30" s="92"/>
    </row>
    <row r="31" spans="1:3" s="496" customFormat="1" ht="12" customHeight="1">
      <c r="A31" s="488" t="s">
        <v>103</v>
      </c>
      <c r="B31" s="490" t="s">
        <v>323</v>
      </c>
      <c r="C31" s="345"/>
    </row>
    <row r="32" spans="1:3" s="496" customFormat="1" ht="12" customHeight="1" thickBot="1">
      <c r="A32" s="487" t="s">
        <v>104</v>
      </c>
      <c r="B32" s="156" t="s">
        <v>324</v>
      </c>
      <c r="C32" s="99"/>
    </row>
    <row r="33" spans="1:3" s="402" customFormat="1" ht="12" customHeight="1" thickBot="1">
      <c r="A33" s="225" t="s">
        <v>26</v>
      </c>
      <c r="B33" s="146" t="s">
        <v>438</v>
      </c>
      <c r="C33" s="371"/>
    </row>
    <row r="34" spans="1:3" s="402" customFormat="1" ht="12" customHeight="1" thickBot="1">
      <c r="A34" s="225" t="s">
        <v>27</v>
      </c>
      <c r="B34" s="146" t="s">
        <v>494</v>
      </c>
      <c r="C34" s="393"/>
    </row>
    <row r="35" spans="1:3" s="402" customFormat="1" ht="12" customHeight="1" thickBot="1">
      <c r="A35" s="217" t="s">
        <v>28</v>
      </c>
      <c r="B35" s="146" t="s">
        <v>495</v>
      </c>
      <c r="C35" s="394">
        <f>+C8+C19+C24+C25+C29+C33+C34</f>
        <v>1850</v>
      </c>
    </row>
    <row r="36" spans="1:3" s="402" customFormat="1" ht="12" customHeight="1" thickBot="1">
      <c r="A36" s="261" t="s">
        <v>29</v>
      </c>
      <c r="B36" s="146" t="s">
        <v>496</v>
      </c>
      <c r="C36" s="394">
        <f>+C37+C38+C39</f>
        <v>105108</v>
      </c>
    </row>
    <row r="37" spans="1:3" s="402" customFormat="1" ht="12" customHeight="1">
      <c r="A37" s="488" t="s">
        <v>497</v>
      </c>
      <c r="B37" s="489" t="s">
        <v>255</v>
      </c>
      <c r="C37" s="92"/>
    </row>
    <row r="38" spans="1:3" s="402" customFormat="1" ht="12" customHeight="1">
      <c r="A38" s="488" t="s">
        <v>498</v>
      </c>
      <c r="B38" s="490" t="s">
        <v>3</v>
      </c>
      <c r="C38" s="345"/>
    </row>
    <row r="39" spans="1:3" s="496" customFormat="1" ht="12" customHeight="1" thickBot="1">
      <c r="A39" s="487" t="s">
        <v>499</v>
      </c>
      <c r="B39" s="156" t="s">
        <v>500</v>
      </c>
      <c r="C39" s="99">
        <v>105108</v>
      </c>
    </row>
    <row r="40" spans="1:3" s="496" customFormat="1" ht="15" customHeight="1" thickBot="1">
      <c r="A40" s="261" t="s">
        <v>30</v>
      </c>
      <c r="B40" s="262" t="s">
        <v>501</v>
      </c>
      <c r="C40" s="397">
        <f>+C35+C36</f>
        <v>106958</v>
      </c>
    </row>
    <row r="41" spans="1:3" s="496" customFormat="1" ht="15" customHeight="1">
      <c r="A41" s="263"/>
      <c r="B41" s="264"/>
      <c r="C41" s="395"/>
    </row>
    <row r="42" spans="1:3" ht="13.5" thickBot="1">
      <c r="A42" s="265"/>
      <c r="B42" s="266"/>
      <c r="C42" s="396"/>
    </row>
    <row r="43" spans="1:3" s="495" customFormat="1" ht="16.5" customHeight="1" thickBot="1">
      <c r="A43" s="267"/>
      <c r="B43" s="268" t="s">
        <v>63</v>
      </c>
      <c r="C43" s="397"/>
    </row>
    <row r="44" spans="1:3" s="497" customFormat="1" ht="12" customHeight="1" thickBot="1">
      <c r="A44" s="225" t="s">
        <v>21</v>
      </c>
      <c r="B44" s="146" t="s">
        <v>502</v>
      </c>
      <c r="C44" s="344">
        <f>SUM(C45:C49)</f>
        <v>106958</v>
      </c>
    </row>
    <row r="45" spans="1:3" ht="12" customHeight="1">
      <c r="A45" s="487" t="s">
        <v>109</v>
      </c>
      <c r="B45" s="9" t="s">
        <v>52</v>
      </c>
      <c r="C45" s="92">
        <v>23405</v>
      </c>
    </row>
    <row r="46" spans="1:3" ht="12" customHeight="1">
      <c r="A46" s="487" t="s">
        <v>110</v>
      </c>
      <c r="B46" s="8" t="s">
        <v>193</v>
      </c>
      <c r="C46" s="95">
        <v>5933</v>
      </c>
    </row>
    <row r="47" spans="1:3" ht="12" customHeight="1">
      <c r="A47" s="487" t="s">
        <v>111</v>
      </c>
      <c r="B47" s="8" t="s">
        <v>151</v>
      </c>
      <c r="C47" s="95">
        <v>6770</v>
      </c>
    </row>
    <row r="48" spans="1:3" ht="12" customHeight="1">
      <c r="A48" s="487" t="s">
        <v>112</v>
      </c>
      <c r="B48" s="8" t="s">
        <v>194</v>
      </c>
      <c r="C48" s="95">
        <v>70850</v>
      </c>
    </row>
    <row r="49" spans="1:3" ht="12" customHeight="1" thickBot="1">
      <c r="A49" s="487" t="s">
        <v>160</v>
      </c>
      <c r="B49" s="8" t="s">
        <v>195</v>
      </c>
      <c r="C49" s="95"/>
    </row>
    <row r="50" spans="1:3" ht="12" customHeight="1" thickBot="1">
      <c r="A50" s="225" t="s">
        <v>22</v>
      </c>
      <c r="B50" s="146" t="s">
        <v>503</v>
      </c>
      <c r="C50" s="344">
        <f>SUM(C51:C53)</f>
        <v>0</v>
      </c>
    </row>
    <row r="51" spans="1:3" s="497" customFormat="1" ht="12" customHeight="1">
      <c r="A51" s="487" t="s">
        <v>115</v>
      </c>
      <c r="B51" s="9" t="s">
        <v>245</v>
      </c>
      <c r="C51" s="92"/>
    </row>
    <row r="52" spans="1:3" ht="12" customHeight="1">
      <c r="A52" s="487" t="s">
        <v>116</v>
      </c>
      <c r="B52" s="8" t="s">
        <v>197</v>
      </c>
      <c r="C52" s="95"/>
    </row>
    <row r="53" spans="1:3" ht="12" customHeight="1">
      <c r="A53" s="487" t="s">
        <v>117</v>
      </c>
      <c r="B53" s="8" t="s">
        <v>64</v>
      </c>
      <c r="C53" s="95"/>
    </row>
    <row r="54" spans="1:3" ht="12" customHeight="1" thickBot="1">
      <c r="A54" s="487" t="s">
        <v>118</v>
      </c>
      <c r="B54" s="8" t="s">
        <v>4</v>
      </c>
      <c r="C54" s="95"/>
    </row>
    <row r="55" spans="1:3" ht="15" customHeight="1" thickBot="1">
      <c r="A55" s="225" t="s">
        <v>23</v>
      </c>
      <c r="B55" s="269" t="s">
        <v>504</v>
      </c>
      <c r="C55" s="398">
        <f>+C44+C50</f>
        <v>106958</v>
      </c>
    </row>
    <row r="56" ht="13.5" thickBot="1">
      <c r="C56" s="399"/>
    </row>
    <row r="57" spans="1:3" ht="15" customHeight="1" thickBot="1">
      <c r="A57" s="272" t="s">
        <v>218</v>
      </c>
      <c r="B57" s="273"/>
      <c r="C57" s="143">
        <v>9</v>
      </c>
    </row>
    <row r="58" spans="1:3" ht="14.25" customHeight="1" thickBot="1">
      <c r="A58" s="272" t="s">
        <v>219</v>
      </c>
      <c r="B58" s="273"/>
      <c r="C58" s="14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54" sqref="F54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516</v>
      </c>
    </row>
    <row r="2" spans="1:3" s="493" customFormat="1" ht="36">
      <c r="A2" s="441" t="s">
        <v>216</v>
      </c>
      <c r="B2" s="385" t="s">
        <v>534</v>
      </c>
      <c r="C2" s="400" t="s">
        <v>67</v>
      </c>
    </row>
    <row r="3" spans="1:3" s="493" customFormat="1" ht="24.75" thickBot="1">
      <c r="A3" s="485" t="s">
        <v>215</v>
      </c>
      <c r="B3" s="386" t="s">
        <v>507</v>
      </c>
      <c r="C3" s="401" t="s">
        <v>67</v>
      </c>
    </row>
    <row r="4" spans="1:3" s="494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256" t="s">
        <v>60</v>
      </c>
    </row>
    <row r="6" spans="1:3" s="495" customFormat="1" ht="12.75" customHeight="1" thickBot="1">
      <c r="A6" s="217">
        <v>1</v>
      </c>
      <c r="B6" s="218">
        <v>2</v>
      </c>
      <c r="C6" s="219">
        <v>3</v>
      </c>
    </row>
    <row r="7" spans="1:3" s="495" customFormat="1" ht="15.75" customHeight="1" thickBot="1">
      <c r="A7" s="257"/>
      <c r="B7" s="258" t="s">
        <v>61</v>
      </c>
      <c r="C7" s="259"/>
    </row>
    <row r="8" spans="1:3" s="402" customFormat="1" ht="12" customHeight="1" thickBot="1">
      <c r="A8" s="217" t="s">
        <v>21</v>
      </c>
      <c r="B8" s="260" t="s">
        <v>484</v>
      </c>
      <c r="C8" s="344">
        <f>SUM(C9:C18)</f>
        <v>0</v>
      </c>
    </row>
    <row r="9" spans="1:3" s="402" customFormat="1" ht="12" customHeight="1">
      <c r="A9" s="486" t="s">
        <v>109</v>
      </c>
      <c r="B9" s="10" t="s">
        <v>308</v>
      </c>
      <c r="C9" s="391"/>
    </row>
    <row r="10" spans="1:3" s="402" customFormat="1" ht="12" customHeight="1">
      <c r="A10" s="487" t="s">
        <v>110</v>
      </c>
      <c r="B10" s="8" t="s">
        <v>309</v>
      </c>
      <c r="C10" s="342"/>
    </row>
    <row r="11" spans="1:3" s="402" customFormat="1" ht="12" customHeight="1">
      <c r="A11" s="487" t="s">
        <v>111</v>
      </c>
      <c r="B11" s="8" t="s">
        <v>310</v>
      </c>
      <c r="C11" s="342"/>
    </row>
    <row r="12" spans="1:3" s="402" customFormat="1" ht="12" customHeight="1">
      <c r="A12" s="487" t="s">
        <v>112</v>
      </c>
      <c r="B12" s="8" t="s">
        <v>311</v>
      </c>
      <c r="C12" s="342"/>
    </row>
    <row r="13" spans="1:3" s="402" customFormat="1" ht="12" customHeight="1">
      <c r="A13" s="487" t="s">
        <v>160</v>
      </c>
      <c r="B13" s="8" t="s">
        <v>312</v>
      </c>
      <c r="C13" s="342"/>
    </row>
    <row r="14" spans="1:3" s="402" customFormat="1" ht="12" customHeight="1">
      <c r="A14" s="487" t="s">
        <v>113</v>
      </c>
      <c r="B14" s="8" t="s">
        <v>485</v>
      </c>
      <c r="C14" s="342"/>
    </row>
    <row r="15" spans="1:3" s="402" customFormat="1" ht="12" customHeight="1">
      <c r="A15" s="487" t="s">
        <v>114</v>
      </c>
      <c r="B15" s="7" t="s">
        <v>486</v>
      </c>
      <c r="C15" s="342"/>
    </row>
    <row r="16" spans="1:3" s="402" customFormat="1" ht="12" customHeight="1">
      <c r="A16" s="487" t="s">
        <v>124</v>
      </c>
      <c r="B16" s="8" t="s">
        <v>315</v>
      </c>
      <c r="C16" s="392"/>
    </row>
    <row r="17" spans="1:3" s="496" customFormat="1" ht="12" customHeight="1">
      <c r="A17" s="487" t="s">
        <v>125</v>
      </c>
      <c r="B17" s="8" t="s">
        <v>316</v>
      </c>
      <c r="C17" s="342"/>
    </row>
    <row r="18" spans="1:3" s="496" customFormat="1" ht="12" customHeight="1" thickBot="1">
      <c r="A18" s="487" t="s">
        <v>126</v>
      </c>
      <c r="B18" s="7" t="s">
        <v>317</v>
      </c>
      <c r="C18" s="343"/>
    </row>
    <row r="19" spans="1:3" s="402" customFormat="1" ht="12" customHeight="1" thickBot="1">
      <c r="A19" s="217" t="s">
        <v>22</v>
      </c>
      <c r="B19" s="260" t="s">
        <v>487</v>
      </c>
      <c r="C19" s="344">
        <f>SUM(C20:C22)</f>
        <v>0</v>
      </c>
    </row>
    <row r="20" spans="1:3" s="496" customFormat="1" ht="12" customHeight="1">
      <c r="A20" s="487" t="s">
        <v>115</v>
      </c>
      <c r="B20" s="9" t="s">
        <v>283</v>
      </c>
      <c r="C20" s="342"/>
    </row>
    <row r="21" spans="1:3" s="496" customFormat="1" ht="12" customHeight="1">
      <c r="A21" s="487" t="s">
        <v>116</v>
      </c>
      <c r="B21" s="8" t="s">
        <v>488</v>
      </c>
      <c r="C21" s="342"/>
    </row>
    <row r="22" spans="1:3" s="496" customFormat="1" ht="12" customHeight="1">
      <c r="A22" s="487" t="s">
        <v>117</v>
      </c>
      <c r="B22" s="8" t="s">
        <v>489</v>
      </c>
      <c r="C22" s="342"/>
    </row>
    <row r="23" spans="1:3" s="496" customFormat="1" ht="12" customHeight="1" thickBot="1">
      <c r="A23" s="487" t="s">
        <v>118</v>
      </c>
      <c r="B23" s="8" t="s">
        <v>2</v>
      </c>
      <c r="C23" s="342"/>
    </row>
    <row r="24" spans="1:3" s="496" customFormat="1" ht="12" customHeight="1" thickBot="1">
      <c r="A24" s="225" t="s">
        <v>23</v>
      </c>
      <c r="B24" s="146" t="s">
        <v>184</v>
      </c>
      <c r="C24" s="371">
        <v>50</v>
      </c>
    </row>
    <row r="25" spans="1:3" s="496" customFormat="1" ht="12" customHeight="1" thickBot="1">
      <c r="A25" s="225" t="s">
        <v>24</v>
      </c>
      <c r="B25" s="146" t="s">
        <v>490</v>
      </c>
      <c r="C25" s="344">
        <f>+C26+C27</f>
        <v>0</v>
      </c>
    </row>
    <row r="26" spans="1:3" s="496" customFormat="1" ht="12" customHeight="1">
      <c r="A26" s="488" t="s">
        <v>293</v>
      </c>
      <c r="B26" s="489" t="s">
        <v>488</v>
      </c>
      <c r="C26" s="92"/>
    </row>
    <row r="27" spans="1:3" s="496" customFormat="1" ht="12" customHeight="1">
      <c r="A27" s="488" t="s">
        <v>296</v>
      </c>
      <c r="B27" s="490" t="s">
        <v>491</v>
      </c>
      <c r="C27" s="345"/>
    </row>
    <row r="28" spans="1:3" s="496" customFormat="1" ht="12" customHeight="1" thickBot="1">
      <c r="A28" s="487" t="s">
        <v>297</v>
      </c>
      <c r="B28" s="491" t="s">
        <v>492</v>
      </c>
      <c r="C28" s="99"/>
    </row>
    <row r="29" spans="1:3" s="496" customFormat="1" ht="12" customHeight="1" thickBot="1">
      <c r="A29" s="225" t="s">
        <v>25</v>
      </c>
      <c r="B29" s="146" t="s">
        <v>493</v>
      </c>
      <c r="C29" s="344">
        <f>+C30+C31+C32</f>
        <v>0</v>
      </c>
    </row>
    <row r="30" spans="1:3" s="496" customFormat="1" ht="12" customHeight="1">
      <c r="A30" s="488" t="s">
        <v>102</v>
      </c>
      <c r="B30" s="489" t="s">
        <v>322</v>
      </c>
      <c r="C30" s="92"/>
    </row>
    <row r="31" spans="1:3" s="496" customFormat="1" ht="12" customHeight="1">
      <c r="A31" s="488" t="s">
        <v>103</v>
      </c>
      <c r="B31" s="490" t="s">
        <v>323</v>
      </c>
      <c r="C31" s="345"/>
    </row>
    <row r="32" spans="1:3" s="496" customFormat="1" ht="12" customHeight="1" thickBot="1">
      <c r="A32" s="487" t="s">
        <v>104</v>
      </c>
      <c r="B32" s="156" t="s">
        <v>324</v>
      </c>
      <c r="C32" s="99"/>
    </row>
    <row r="33" spans="1:3" s="402" customFormat="1" ht="12" customHeight="1" thickBot="1">
      <c r="A33" s="225" t="s">
        <v>26</v>
      </c>
      <c r="B33" s="146" t="s">
        <v>438</v>
      </c>
      <c r="C33" s="371"/>
    </row>
    <row r="34" spans="1:3" s="402" customFormat="1" ht="12" customHeight="1" thickBot="1">
      <c r="A34" s="225" t="s">
        <v>27</v>
      </c>
      <c r="B34" s="146" t="s">
        <v>494</v>
      </c>
      <c r="C34" s="393"/>
    </row>
    <row r="35" spans="1:3" s="402" customFormat="1" ht="12" customHeight="1" thickBot="1">
      <c r="A35" s="217" t="s">
        <v>28</v>
      </c>
      <c r="B35" s="146" t="s">
        <v>495</v>
      </c>
      <c r="C35" s="394">
        <f>+C8+C19+C24+C25+C29+C33+C34</f>
        <v>50</v>
      </c>
    </row>
    <row r="36" spans="1:3" s="402" customFormat="1" ht="12" customHeight="1" thickBot="1">
      <c r="A36" s="261" t="s">
        <v>29</v>
      </c>
      <c r="B36" s="146" t="s">
        <v>496</v>
      </c>
      <c r="C36" s="394">
        <f>+C37+C38+C39</f>
        <v>100576</v>
      </c>
    </row>
    <row r="37" spans="1:3" s="402" customFormat="1" ht="12" customHeight="1">
      <c r="A37" s="488" t="s">
        <v>497</v>
      </c>
      <c r="B37" s="489" t="s">
        <v>255</v>
      </c>
      <c r="C37" s="92"/>
    </row>
    <row r="38" spans="1:3" s="402" customFormat="1" ht="12" customHeight="1">
      <c r="A38" s="488" t="s">
        <v>498</v>
      </c>
      <c r="B38" s="490" t="s">
        <v>3</v>
      </c>
      <c r="C38" s="345"/>
    </row>
    <row r="39" spans="1:3" s="496" customFormat="1" ht="12" customHeight="1" thickBot="1">
      <c r="A39" s="487" t="s">
        <v>499</v>
      </c>
      <c r="B39" s="156" t="s">
        <v>500</v>
      </c>
      <c r="C39" s="99">
        <v>100576</v>
      </c>
    </row>
    <row r="40" spans="1:3" s="496" customFormat="1" ht="15" customHeight="1" thickBot="1">
      <c r="A40" s="261" t="s">
        <v>30</v>
      </c>
      <c r="B40" s="262" t="s">
        <v>501</v>
      </c>
      <c r="C40" s="397">
        <f>+C35+C36</f>
        <v>100626</v>
      </c>
    </row>
    <row r="41" spans="1:3" s="496" customFormat="1" ht="15" customHeight="1">
      <c r="A41" s="263"/>
      <c r="B41" s="264"/>
      <c r="C41" s="395"/>
    </row>
    <row r="42" spans="1:3" ht="13.5" thickBot="1">
      <c r="A42" s="265"/>
      <c r="B42" s="266"/>
      <c r="C42" s="396"/>
    </row>
    <row r="43" spans="1:3" s="495" customFormat="1" ht="16.5" customHeight="1" thickBot="1">
      <c r="A43" s="267"/>
      <c r="B43" s="268" t="s">
        <v>63</v>
      </c>
      <c r="C43" s="397"/>
    </row>
    <row r="44" spans="1:3" s="497" customFormat="1" ht="12" customHeight="1" thickBot="1">
      <c r="A44" s="225" t="s">
        <v>21</v>
      </c>
      <c r="B44" s="146" t="s">
        <v>502</v>
      </c>
      <c r="C44" s="344">
        <f>SUM(C45:C49)</f>
        <v>100626</v>
      </c>
    </row>
    <row r="45" spans="1:3" ht="12" customHeight="1">
      <c r="A45" s="487" t="s">
        <v>109</v>
      </c>
      <c r="B45" s="9" t="s">
        <v>52</v>
      </c>
      <c r="C45" s="92">
        <v>18850</v>
      </c>
    </row>
    <row r="46" spans="1:3" ht="12" customHeight="1">
      <c r="A46" s="487" t="s">
        <v>110</v>
      </c>
      <c r="B46" s="8" t="s">
        <v>193</v>
      </c>
      <c r="C46" s="95">
        <v>4703</v>
      </c>
    </row>
    <row r="47" spans="1:3" ht="12" customHeight="1">
      <c r="A47" s="487" t="s">
        <v>111</v>
      </c>
      <c r="B47" s="8" t="s">
        <v>151</v>
      </c>
      <c r="C47" s="95">
        <v>6223</v>
      </c>
    </row>
    <row r="48" spans="1:3" ht="12" customHeight="1">
      <c r="A48" s="487" t="s">
        <v>112</v>
      </c>
      <c r="B48" s="8" t="s">
        <v>194</v>
      </c>
      <c r="C48" s="95">
        <v>70850</v>
      </c>
    </row>
    <row r="49" spans="1:3" ht="12" customHeight="1" thickBot="1">
      <c r="A49" s="487" t="s">
        <v>160</v>
      </c>
      <c r="B49" s="8" t="s">
        <v>195</v>
      </c>
      <c r="C49" s="95"/>
    </row>
    <row r="50" spans="1:3" ht="12" customHeight="1" thickBot="1">
      <c r="A50" s="225" t="s">
        <v>22</v>
      </c>
      <c r="B50" s="146" t="s">
        <v>503</v>
      </c>
      <c r="C50" s="344">
        <f>SUM(C51:C53)</f>
        <v>0</v>
      </c>
    </row>
    <row r="51" spans="1:3" s="497" customFormat="1" ht="12" customHeight="1">
      <c r="A51" s="487" t="s">
        <v>115</v>
      </c>
      <c r="B51" s="9" t="s">
        <v>245</v>
      </c>
      <c r="C51" s="92"/>
    </row>
    <row r="52" spans="1:3" ht="12" customHeight="1">
      <c r="A52" s="487" t="s">
        <v>116</v>
      </c>
      <c r="B52" s="8" t="s">
        <v>197</v>
      </c>
      <c r="C52" s="95"/>
    </row>
    <row r="53" spans="1:3" ht="12" customHeight="1">
      <c r="A53" s="487" t="s">
        <v>117</v>
      </c>
      <c r="B53" s="8" t="s">
        <v>64</v>
      </c>
      <c r="C53" s="95"/>
    </row>
    <row r="54" spans="1:3" ht="12" customHeight="1" thickBot="1">
      <c r="A54" s="487" t="s">
        <v>118</v>
      </c>
      <c r="B54" s="8" t="s">
        <v>4</v>
      </c>
      <c r="C54" s="95"/>
    </row>
    <row r="55" spans="1:3" ht="15" customHeight="1" thickBot="1">
      <c r="A55" s="225" t="s">
        <v>23</v>
      </c>
      <c r="B55" s="269" t="s">
        <v>504</v>
      </c>
      <c r="C55" s="398">
        <f>+C44+C50</f>
        <v>100626</v>
      </c>
    </row>
    <row r="56" ht="13.5" thickBot="1">
      <c r="C56" s="399"/>
    </row>
    <row r="57" spans="1:3" ht="15" customHeight="1" thickBot="1">
      <c r="A57" s="272" t="s">
        <v>218</v>
      </c>
      <c r="B57" s="273"/>
      <c r="C57" s="143">
        <v>7</v>
      </c>
    </row>
    <row r="58" spans="1:3" ht="14.25" customHeight="1" thickBot="1">
      <c r="A58" s="272" t="s">
        <v>219</v>
      </c>
      <c r="B58" s="273"/>
      <c r="C58" s="14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58" sqref="C58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515</v>
      </c>
    </row>
    <row r="2" spans="1:3" s="493" customFormat="1" ht="36">
      <c r="A2" s="441" t="s">
        <v>216</v>
      </c>
      <c r="B2" s="385" t="s">
        <v>534</v>
      </c>
      <c r="C2" s="400" t="s">
        <v>67</v>
      </c>
    </row>
    <row r="3" spans="1:3" s="493" customFormat="1" ht="24.75" thickBot="1">
      <c r="A3" s="485" t="s">
        <v>215</v>
      </c>
      <c r="B3" s="386" t="s">
        <v>548</v>
      </c>
      <c r="C3" s="401" t="s">
        <v>68</v>
      </c>
    </row>
    <row r="4" spans="1:3" s="494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256" t="s">
        <v>60</v>
      </c>
    </row>
    <row r="6" spans="1:3" s="495" customFormat="1" ht="12.75" customHeight="1" thickBot="1">
      <c r="A6" s="217">
        <v>1</v>
      </c>
      <c r="B6" s="218">
        <v>2</v>
      </c>
      <c r="C6" s="219">
        <v>3</v>
      </c>
    </row>
    <row r="7" spans="1:3" s="495" customFormat="1" ht="15.75" customHeight="1" thickBot="1">
      <c r="A7" s="257"/>
      <c r="B7" s="258" t="s">
        <v>61</v>
      </c>
      <c r="C7" s="259"/>
    </row>
    <row r="8" spans="1:3" s="402" customFormat="1" ht="12" customHeight="1" thickBot="1">
      <c r="A8" s="217" t="s">
        <v>21</v>
      </c>
      <c r="B8" s="260" t="s">
        <v>484</v>
      </c>
      <c r="C8" s="344">
        <f>SUM(C9:C18)</f>
        <v>1200</v>
      </c>
    </row>
    <row r="9" spans="1:3" s="402" customFormat="1" ht="12" customHeight="1">
      <c r="A9" s="486" t="s">
        <v>109</v>
      </c>
      <c r="B9" s="10" t="s">
        <v>308</v>
      </c>
      <c r="C9" s="391"/>
    </row>
    <row r="10" spans="1:3" s="402" customFormat="1" ht="12" customHeight="1">
      <c r="A10" s="487" t="s">
        <v>110</v>
      </c>
      <c r="B10" s="8" t="s">
        <v>309</v>
      </c>
      <c r="C10" s="342">
        <v>1200</v>
      </c>
    </row>
    <row r="11" spans="1:3" s="402" customFormat="1" ht="12" customHeight="1">
      <c r="A11" s="487" t="s">
        <v>111</v>
      </c>
      <c r="B11" s="8" t="s">
        <v>310</v>
      </c>
      <c r="C11" s="342"/>
    </row>
    <row r="12" spans="1:3" s="402" customFormat="1" ht="12" customHeight="1">
      <c r="A12" s="487" t="s">
        <v>112</v>
      </c>
      <c r="B12" s="8" t="s">
        <v>311</v>
      </c>
      <c r="C12" s="342"/>
    </row>
    <row r="13" spans="1:3" s="402" customFormat="1" ht="12" customHeight="1">
      <c r="A13" s="487" t="s">
        <v>160</v>
      </c>
      <c r="B13" s="8" t="s">
        <v>312</v>
      </c>
      <c r="C13" s="342"/>
    </row>
    <row r="14" spans="1:3" s="402" customFormat="1" ht="12" customHeight="1">
      <c r="A14" s="487" t="s">
        <v>113</v>
      </c>
      <c r="B14" s="8" t="s">
        <v>485</v>
      </c>
      <c r="C14" s="342"/>
    </row>
    <row r="15" spans="1:3" s="402" customFormat="1" ht="12" customHeight="1">
      <c r="A15" s="487" t="s">
        <v>114</v>
      </c>
      <c r="B15" s="7" t="s">
        <v>486</v>
      </c>
      <c r="C15" s="342"/>
    </row>
    <row r="16" spans="1:3" s="402" customFormat="1" ht="12" customHeight="1">
      <c r="A16" s="487" t="s">
        <v>124</v>
      </c>
      <c r="B16" s="8" t="s">
        <v>315</v>
      </c>
      <c r="C16" s="392"/>
    </row>
    <row r="17" spans="1:3" s="496" customFormat="1" ht="12" customHeight="1">
      <c r="A17" s="487" t="s">
        <v>125</v>
      </c>
      <c r="B17" s="8" t="s">
        <v>316</v>
      </c>
      <c r="C17" s="342"/>
    </row>
    <row r="18" spans="1:3" s="496" customFormat="1" ht="12" customHeight="1" thickBot="1">
      <c r="A18" s="487" t="s">
        <v>126</v>
      </c>
      <c r="B18" s="7" t="s">
        <v>317</v>
      </c>
      <c r="C18" s="343"/>
    </row>
    <row r="19" spans="1:3" s="402" customFormat="1" ht="12" customHeight="1" thickBot="1">
      <c r="A19" s="217" t="s">
        <v>22</v>
      </c>
      <c r="B19" s="260" t="s">
        <v>487</v>
      </c>
      <c r="C19" s="344">
        <f>SUM(C20:C22)</f>
        <v>600</v>
      </c>
    </row>
    <row r="20" spans="1:3" s="496" customFormat="1" ht="12" customHeight="1">
      <c r="A20" s="487" t="s">
        <v>115</v>
      </c>
      <c r="B20" s="9" t="s">
        <v>283</v>
      </c>
      <c r="C20" s="342"/>
    </row>
    <row r="21" spans="1:3" s="496" customFormat="1" ht="12" customHeight="1">
      <c r="A21" s="487" t="s">
        <v>116</v>
      </c>
      <c r="B21" s="8" t="s">
        <v>488</v>
      </c>
      <c r="C21" s="342"/>
    </row>
    <row r="22" spans="1:3" s="496" customFormat="1" ht="12" customHeight="1">
      <c r="A22" s="487" t="s">
        <v>117</v>
      </c>
      <c r="B22" s="8" t="s">
        <v>489</v>
      </c>
      <c r="C22" s="342">
        <v>600</v>
      </c>
    </row>
    <row r="23" spans="1:3" s="496" customFormat="1" ht="12" customHeight="1" thickBot="1">
      <c r="A23" s="487" t="s">
        <v>118</v>
      </c>
      <c r="B23" s="8" t="s">
        <v>2</v>
      </c>
      <c r="C23" s="342"/>
    </row>
    <row r="24" spans="1:3" s="496" customFormat="1" ht="12" customHeight="1" thickBot="1">
      <c r="A24" s="225" t="s">
        <v>23</v>
      </c>
      <c r="B24" s="146" t="s">
        <v>184</v>
      </c>
      <c r="C24" s="371"/>
    </row>
    <row r="25" spans="1:3" s="496" customFormat="1" ht="12" customHeight="1" thickBot="1">
      <c r="A25" s="225" t="s">
        <v>24</v>
      </c>
      <c r="B25" s="146" t="s">
        <v>490</v>
      </c>
      <c r="C25" s="344">
        <f>+C26+C27</f>
        <v>0</v>
      </c>
    </row>
    <row r="26" spans="1:3" s="496" customFormat="1" ht="12" customHeight="1">
      <c r="A26" s="488" t="s">
        <v>293</v>
      </c>
      <c r="B26" s="489" t="s">
        <v>488</v>
      </c>
      <c r="C26" s="92"/>
    </row>
    <row r="27" spans="1:3" s="496" customFormat="1" ht="12" customHeight="1">
      <c r="A27" s="488" t="s">
        <v>296</v>
      </c>
      <c r="B27" s="490" t="s">
        <v>491</v>
      </c>
      <c r="C27" s="345"/>
    </row>
    <row r="28" spans="1:3" s="496" customFormat="1" ht="12" customHeight="1" thickBot="1">
      <c r="A28" s="487" t="s">
        <v>297</v>
      </c>
      <c r="B28" s="491" t="s">
        <v>492</v>
      </c>
      <c r="C28" s="99"/>
    </row>
    <row r="29" spans="1:3" s="496" customFormat="1" ht="12" customHeight="1" thickBot="1">
      <c r="A29" s="225" t="s">
        <v>25</v>
      </c>
      <c r="B29" s="146" t="s">
        <v>493</v>
      </c>
      <c r="C29" s="344">
        <f>+C30+C31+C32</f>
        <v>0</v>
      </c>
    </row>
    <row r="30" spans="1:3" s="496" customFormat="1" ht="12" customHeight="1">
      <c r="A30" s="488" t="s">
        <v>102</v>
      </c>
      <c r="B30" s="489" t="s">
        <v>322</v>
      </c>
      <c r="C30" s="92"/>
    </row>
    <row r="31" spans="1:3" s="496" customFormat="1" ht="12" customHeight="1">
      <c r="A31" s="488" t="s">
        <v>103</v>
      </c>
      <c r="B31" s="490" t="s">
        <v>323</v>
      </c>
      <c r="C31" s="345"/>
    </row>
    <row r="32" spans="1:3" s="496" customFormat="1" ht="12" customHeight="1" thickBot="1">
      <c r="A32" s="487" t="s">
        <v>104</v>
      </c>
      <c r="B32" s="156" t="s">
        <v>324</v>
      </c>
      <c r="C32" s="99"/>
    </row>
    <row r="33" spans="1:3" s="402" customFormat="1" ht="12" customHeight="1" thickBot="1">
      <c r="A33" s="225" t="s">
        <v>26</v>
      </c>
      <c r="B33" s="146" t="s">
        <v>438</v>
      </c>
      <c r="C33" s="371"/>
    </row>
    <row r="34" spans="1:3" s="402" customFormat="1" ht="12" customHeight="1" thickBot="1">
      <c r="A34" s="225" t="s">
        <v>27</v>
      </c>
      <c r="B34" s="146" t="s">
        <v>494</v>
      </c>
      <c r="C34" s="393"/>
    </row>
    <row r="35" spans="1:3" s="402" customFormat="1" ht="12" customHeight="1" thickBot="1">
      <c r="A35" s="217" t="s">
        <v>28</v>
      </c>
      <c r="B35" s="146" t="s">
        <v>495</v>
      </c>
      <c r="C35" s="394">
        <f>+C8+C19+C24+C25+C29+C33+C34</f>
        <v>1800</v>
      </c>
    </row>
    <row r="36" spans="1:3" s="402" customFormat="1" ht="12" customHeight="1" thickBot="1">
      <c r="A36" s="261" t="s">
        <v>29</v>
      </c>
      <c r="B36" s="146" t="s">
        <v>496</v>
      </c>
      <c r="C36" s="394">
        <f>+C37+C38+C39</f>
        <v>532</v>
      </c>
    </row>
    <row r="37" spans="1:3" s="402" customFormat="1" ht="12" customHeight="1">
      <c r="A37" s="488" t="s">
        <v>497</v>
      </c>
      <c r="B37" s="489" t="s">
        <v>255</v>
      </c>
      <c r="C37" s="92"/>
    </row>
    <row r="38" spans="1:3" s="402" customFormat="1" ht="12" customHeight="1">
      <c r="A38" s="488" t="s">
        <v>498</v>
      </c>
      <c r="B38" s="490" t="s">
        <v>3</v>
      </c>
      <c r="C38" s="345"/>
    </row>
    <row r="39" spans="1:3" s="496" customFormat="1" ht="12" customHeight="1" thickBot="1">
      <c r="A39" s="487" t="s">
        <v>499</v>
      </c>
      <c r="B39" s="156" t="s">
        <v>500</v>
      </c>
      <c r="C39" s="99">
        <v>532</v>
      </c>
    </row>
    <row r="40" spans="1:3" s="496" customFormat="1" ht="15" customHeight="1" thickBot="1">
      <c r="A40" s="261" t="s">
        <v>30</v>
      </c>
      <c r="B40" s="262" t="s">
        <v>501</v>
      </c>
      <c r="C40" s="397">
        <f>+C35+C36</f>
        <v>2332</v>
      </c>
    </row>
    <row r="41" spans="1:3" s="496" customFormat="1" ht="15" customHeight="1">
      <c r="A41" s="263"/>
      <c r="B41" s="264"/>
      <c r="C41" s="395"/>
    </row>
    <row r="42" spans="1:3" ht="13.5" thickBot="1">
      <c r="A42" s="265"/>
      <c r="B42" s="266"/>
      <c r="C42" s="396"/>
    </row>
    <row r="43" spans="1:3" s="495" customFormat="1" ht="16.5" customHeight="1" thickBot="1">
      <c r="A43" s="267"/>
      <c r="B43" s="268" t="s">
        <v>63</v>
      </c>
      <c r="C43" s="397"/>
    </row>
    <row r="44" spans="1:3" s="497" customFormat="1" ht="12" customHeight="1" thickBot="1">
      <c r="A44" s="225" t="s">
        <v>21</v>
      </c>
      <c r="B44" s="146" t="s">
        <v>502</v>
      </c>
      <c r="C44" s="344">
        <f>SUM(C45:C49)</f>
        <v>2332</v>
      </c>
    </row>
    <row r="45" spans="1:3" ht="12" customHeight="1">
      <c r="A45" s="487" t="s">
        <v>109</v>
      </c>
      <c r="B45" s="9" t="s">
        <v>52</v>
      </c>
      <c r="C45" s="92">
        <v>1596</v>
      </c>
    </row>
    <row r="46" spans="1:3" ht="12" customHeight="1">
      <c r="A46" s="487" t="s">
        <v>110</v>
      </c>
      <c r="B46" s="8" t="s">
        <v>193</v>
      </c>
      <c r="C46" s="95">
        <v>431</v>
      </c>
    </row>
    <row r="47" spans="1:3" ht="12" customHeight="1">
      <c r="A47" s="487" t="s">
        <v>111</v>
      </c>
      <c r="B47" s="8" t="s">
        <v>151</v>
      </c>
      <c r="C47" s="95">
        <v>305</v>
      </c>
    </row>
    <row r="48" spans="1:3" ht="12" customHeight="1">
      <c r="A48" s="487" t="s">
        <v>112</v>
      </c>
      <c r="B48" s="8" t="s">
        <v>194</v>
      </c>
      <c r="C48" s="95"/>
    </row>
    <row r="49" spans="1:3" ht="12" customHeight="1" thickBot="1">
      <c r="A49" s="487" t="s">
        <v>160</v>
      </c>
      <c r="B49" s="8" t="s">
        <v>195</v>
      </c>
      <c r="C49" s="95"/>
    </row>
    <row r="50" spans="1:3" ht="12" customHeight="1" thickBot="1">
      <c r="A50" s="225" t="s">
        <v>22</v>
      </c>
      <c r="B50" s="146" t="s">
        <v>503</v>
      </c>
      <c r="C50" s="344">
        <f>SUM(C51:C53)</f>
        <v>0</v>
      </c>
    </row>
    <row r="51" spans="1:3" s="497" customFormat="1" ht="12" customHeight="1">
      <c r="A51" s="487" t="s">
        <v>115</v>
      </c>
      <c r="B51" s="9" t="s">
        <v>245</v>
      </c>
      <c r="C51" s="92"/>
    </row>
    <row r="52" spans="1:3" ht="12" customHeight="1">
      <c r="A52" s="487" t="s">
        <v>116</v>
      </c>
      <c r="B52" s="8" t="s">
        <v>197</v>
      </c>
      <c r="C52" s="95"/>
    </row>
    <row r="53" spans="1:3" ht="12" customHeight="1">
      <c r="A53" s="487" t="s">
        <v>117</v>
      </c>
      <c r="B53" s="8" t="s">
        <v>64</v>
      </c>
      <c r="C53" s="95"/>
    </row>
    <row r="54" spans="1:3" ht="12" customHeight="1" thickBot="1">
      <c r="A54" s="487" t="s">
        <v>118</v>
      </c>
      <c r="B54" s="8" t="s">
        <v>4</v>
      </c>
      <c r="C54" s="95"/>
    </row>
    <row r="55" spans="1:3" ht="15" customHeight="1" thickBot="1">
      <c r="A55" s="225" t="s">
        <v>23</v>
      </c>
      <c r="B55" s="269" t="s">
        <v>504</v>
      </c>
      <c r="C55" s="398">
        <f>+C44+C50</f>
        <v>2332</v>
      </c>
    </row>
    <row r="56" ht="13.5" thickBot="1">
      <c r="C56" s="399"/>
    </row>
    <row r="57" spans="1:3" ht="15" customHeight="1" thickBot="1">
      <c r="A57" s="272" t="s">
        <v>218</v>
      </c>
      <c r="B57" s="273"/>
      <c r="C57" s="143">
        <v>1</v>
      </c>
    </row>
    <row r="58" spans="1:3" ht="14.25" customHeight="1" thickBot="1">
      <c r="A58" s="272" t="s">
        <v>219</v>
      </c>
      <c r="B58" s="273"/>
      <c r="C58" s="14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94" sqref="C94"/>
    </sheetView>
  </sheetViews>
  <sheetFormatPr defaultColWidth="9.00390625" defaultRowHeight="12.75"/>
  <cols>
    <col min="1" max="1" width="9.50390625" style="415" customWidth="1"/>
    <col min="2" max="2" width="91.625" style="415" customWidth="1"/>
    <col min="3" max="3" width="21.625" style="416" customWidth="1"/>
    <col min="4" max="4" width="9.00390625" style="448" customWidth="1"/>
    <col min="5" max="16384" width="9.375" style="448" customWidth="1"/>
  </cols>
  <sheetData>
    <row r="1" spans="1:3" ht="15.75" customHeight="1">
      <c r="A1" s="584" t="s">
        <v>18</v>
      </c>
      <c r="B1" s="584"/>
      <c r="C1" s="584"/>
    </row>
    <row r="2" spans="1:3" ht="15.75" customHeight="1" thickBot="1">
      <c r="A2" s="583" t="s">
        <v>163</v>
      </c>
      <c r="B2" s="583"/>
      <c r="C2" s="335" t="s">
        <v>246</v>
      </c>
    </row>
    <row r="3" spans="1:3" ht="37.5" customHeight="1" thickBot="1">
      <c r="A3" s="23" t="s">
        <v>78</v>
      </c>
      <c r="B3" s="24" t="s">
        <v>20</v>
      </c>
      <c r="C3" s="42" t="s">
        <v>274</v>
      </c>
    </row>
    <row r="4" spans="1:3" s="449" customFormat="1" ht="12" customHeight="1" thickBot="1">
      <c r="A4" s="443">
        <v>1</v>
      </c>
      <c r="B4" s="444">
        <v>2</v>
      </c>
      <c r="C4" s="445">
        <v>3</v>
      </c>
    </row>
    <row r="5" spans="1:3" s="450" customFormat="1" ht="12" customHeight="1" thickBot="1">
      <c r="A5" s="20" t="s">
        <v>21</v>
      </c>
      <c r="B5" s="21" t="s">
        <v>275</v>
      </c>
      <c r="C5" s="325">
        <f>+C6+C7+C8+C9+C10+C11</f>
        <v>208869</v>
      </c>
    </row>
    <row r="6" spans="1:3" s="450" customFormat="1" ht="12" customHeight="1">
      <c r="A6" s="15" t="s">
        <v>109</v>
      </c>
      <c r="B6" s="451" t="s">
        <v>276</v>
      </c>
      <c r="C6" s="328">
        <v>48011</v>
      </c>
    </row>
    <row r="7" spans="1:3" s="450" customFormat="1" ht="12" customHeight="1">
      <c r="A7" s="14" t="s">
        <v>110</v>
      </c>
      <c r="B7" s="452" t="s">
        <v>277</v>
      </c>
      <c r="C7" s="327">
        <v>46081</v>
      </c>
    </row>
    <row r="8" spans="1:3" s="450" customFormat="1" ht="12" customHeight="1">
      <c r="A8" s="14" t="s">
        <v>111</v>
      </c>
      <c r="B8" s="452" t="s">
        <v>278</v>
      </c>
      <c r="C8" s="327">
        <v>83134</v>
      </c>
    </row>
    <row r="9" spans="1:3" s="450" customFormat="1" ht="12" customHeight="1">
      <c r="A9" s="14" t="s">
        <v>112</v>
      </c>
      <c r="B9" s="452" t="s">
        <v>279</v>
      </c>
      <c r="C9" s="327">
        <v>2643</v>
      </c>
    </row>
    <row r="10" spans="1:3" s="450" customFormat="1" ht="12" customHeight="1">
      <c r="A10" s="14" t="s">
        <v>160</v>
      </c>
      <c r="B10" s="452" t="s">
        <v>280</v>
      </c>
      <c r="C10" s="327"/>
    </row>
    <row r="11" spans="1:3" s="450" customFormat="1" ht="12" customHeight="1" thickBot="1">
      <c r="A11" s="16" t="s">
        <v>113</v>
      </c>
      <c r="B11" s="453" t="s">
        <v>281</v>
      </c>
      <c r="C11" s="327">
        <v>29000</v>
      </c>
    </row>
    <row r="12" spans="1:3" s="450" customFormat="1" ht="12" customHeight="1" thickBot="1">
      <c r="A12" s="20" t="s">
        <v>22</v>
      </c>
      <c r="B12" s="320" t="s">
        <v>282</v>
      </c>
      <c r="C12" s="325">
        <f>+C13+C14+C15+C16+C17</f>
        <v>113660</v>
      </c>
    </row>
    <row r="13" spans="1:3" s="450" customFormat="1" ht="12" customHeight="1">
      <c r="A13" s="15" t="s">
        <v>115</v>
      </c>
      <c r="B13" s="451" t="s">
        <v>283</v>
      </c>
      <c r="C13" s="328"/>
    </row>
    <row r="14" spans="1:3" s="450" customFormat="1" ht="12" customHeight="1">
      <c r="A14" s="14" t="s">
        <v>116</v>
      </c>
      <c r="B14" s="452" t="s">
        <v>284</v>
      </c>
      <c r="C14" s="327"/>
    </row>
    <row r="15" spans="1:3" s="450" customFormat="1" ht="12" customHeight="1">
      <c r="A15" s="14" t="s">
        <v>117</v>
      </c>
      <c r="B15" s="452" t="s">
        <v>520</v>
      </c>
      <c r="C15" s="327"/>
    </row>
    <row r="16" spans="1:3" s="450" customFormat="1" ht="12" customHeight="1">
      <c r="A16" s="14" t="s">
        <v>118</v>
      </c>
      <c r="B16" s="452" t="s">
        <v>521</v>
      </c>
      <c r="C16" s="327"/>
    </row>
    <row r="17" spans="1:3" s="450" customFormat="1" ht="12" customHeight="1">
      <c r="A17" s="14" t="s">
        <v>119</v>
      </c>
      <c r="B17" s="452" t="s">
        <v>285</v>
      </c>
      <c r="C17" s="327">
        <v>113660</v>
      </c>
    </row>
    <row r="18" spans="1:3" s="450" customFormat="1" ht="12" customHeight="1" thickBot="1">
      <c r="A18" s="16" t="s">
        <v>128</v>
      </c>
      <c r="B18" s="453" t="s">
        <v>286</v>
      </c>
      <c r="C18" s="329"/>
    </row>
    <row r="19" spans="1:3" s="450" customFormat="1" ht="12" customHeight="1" thickBot="1">
      <c r="A19" s="20" t="s">
        <v>23</v>
      </c>
      <c r="B19" s="21" t="s">
        <v>287</v>
      </c>
      <c r="C19" s="325">
        <f>+C20+C21+C22+C23+C24</f>
        <v>114564</v>
      </c>
    </row>
    <row r="20" spans="1:3" s="450" customFormat="1" ht="12" customHeight="1">
      <c r="A20" s="15" t="s">
        <v>98</v>
      </c>
      <c r="B20" s="451" t="s">
        <v>288</v>
      </c>
      <c r="C20" s="328"/>
    </row>
    <row r="21" spans="1:3" s="450" customFormat="1" ht="12" customHeight="1">
      <c r="A21" s="14" t="s">
        <v>99</v>
      </c>
      <c r="B21" s="452" t="s">
        <v>289</v>
      </c>
      <c r="C21" s="327"/>
    </row>
    <row r="22" spans="1:3" s="450" customFormat="1" ht="12" customHeight="1">
      <c r="A22" s="14" t="s">
        <v>100</v>
      </c>
      <c r="B22" s="452" t="s">
        <v>522</v>
      </c>
      <c r="C22" s="327"/>
    </row>
    <row r="23" spans="1:3" s="450" customFormat="1" ht="12" customHeight="1">
      <c r="A23" s="14" t="s">
        <v>101</v>
      </c>
      <c r="B23" s="452" t="s">
        <v>523</v>
      </c>
      <c r="C23" s="327"/>
    </row>
    <row r="24" spans="1:3" s="450" customFormat="1" ht="12" customHeight="1">
      <c r="A24" s="14" t="s">
        <v>181</v>
      </c>
      <c r="B24" s="452" t="s">
        <v>290</v>
      </c>
      <c r="C24" s="327">
        <v>114564</v>
      </c>
    </row>
    <row r="25" spans="1:3" s="450" customFormat="1" ht="12" customHeight="1" thickBot="1">
      <c r="A25" s="16" t="s">
        <v>182</v>
      </c>
      <c r="B25" s="453" t="s">
        <v>291</v>
      </c>
      <c r="C25" s="329">
        <v>112097</v>
      </c>
    </row>
    <row r="26" spans="1:3" s="450" customFormat="1" ht="12" customHeight="1" thickBot="1">
      <c r="A26" s="20" t="s">
        <v>183</v>
      </c>
      <c r="B26" s="21" t="s">
        <v>292</v>
      </c>
      <c r="C26" s="331">
        <f>+C27+C30+C31+C32</f>
        <v>20750</v>
      </c>
    </row>
    <row r="27" spans="1:3" s="450" customFormat="1" ht="12" customHeight="1">
      <c r="A27" s="15" t="s">
        <v>293</v>
      </c>
      <c r="B27" s="451" t="s">
        <v>299</v>
      </c>
      <c r="C27" s="446">
        <f>+C28+C29</f>
        <v>16700</v>
      </c>
    </row>
    <row r="28" spans="1:3" s="450" customFormat="1" ht="12" customHeight="1">
      <c r="A28" s="14" t="s">
        <v>294</v>
      </c>
      <c r="B28" s="452" t="s">
        <v>300</v>
      </c>
      <c r="C28" s="327">
        <v>8200</v>
      </c>
    </row>
    <row r="29" spans="1:3" s="450" customFormat="1" ht="12" customHeight="1">
      <c r="A29" s="14" t="s">
        <v>295</v>
      </c>
      <c r="B29" s="452" t="s">
        <v>301</v>
      </c>
      <c r="C29" s="327">
        <v>8500</v>
      </c>
    </row>
    <row r="30" spans="1:3" s="450" customFormat="1" ht="12" customHeight="1">
      <c r="A30" s="14" t="s">
        <v>296</v>
      </c>
      <c r="B30" s="452" t="s">
        <v>302</v>
      </c>
      <c r="C30" s="327">
        <v>2950</v>
      </c>
    </row>
    <row r="31" spans="1:3" s="450" customFormat="1" ht="12" customHeight="1">
      <c r="A31" s="14" t="s">
        <v>297</v>
      </c>
      <c r="B31" s="452" t="s">
        <v>303</v>
      </c>
      <c r="C31" s="327">
        <v>500</v>
      </c>
    </row>
    <row r="32" spans="1:3" s="450" customFormat="1" ht="12" customHeight="1" thickBot="1">
      <c r="A32" s="16" t="s">
        <v>298</v>
      </c>
      <c r="B32" s="453" t="s">
        <v>304</v>
      </c>
      <c r="C32" s="329">
        <v>600</v>
      </c>
    </row>
    <row r="33" spans="1:3" s="450" customFormat="1" ht="12" customHeight="1" thickBot="1">
      <c r="A33" s="20" t="s">
        <v>25</v>
      </c>
      <c r="B33" s="21" t="s">
        <v>305</v>
      </c>
      <c r="C33" s="325">
        <f>SUM(C34:C43)</f>
        <v>17009</v>
      </c>
    </row>
    <row r="34" spans="1:3" s="450" customFormat="1" ht="12" customHeight="1">
      <c r="A34" s="15" t="s">
        <v>102</v>
      </c>
      <c r="B34" s="451" t="s">
        <v>308</v>
      </c>
      <c r="C34" s="328">
        <v>250</v>
      </c>
    </row>
    <row r="35" spans="1:3" s="450" customFormat="1" ht="12" customHeight="1">
      <c r="A35" s="14" t="s">
        <v>103</v>
      </c>
      <c r="B35" s="452" t="s">
        <v>309</v>
      </c>
      <c r="C35" s="327">
        <v>5835</v>
      </c>
    </row>
    <row r="36" spans="1:3" s="450" customFormat="1" ht="12" customHeight="1">
      <c r="A36" s="14" t="s">
        <v>104</v>
      </c>
      <c r="B36" s="452" t="s">
        <v>310</v>
      </c>
      <c r="C36" s="327">
        <v>3500</v>
      </c>
    </row>
    <row r="37" spans="1:3" s="450" customFormat="1" ht="12" customHeight="1">
      <c r="A37" s="14" t="s">
        <v>185</v>
      </c>
      <c r="B37" s="452" t="s">
        <v>311</v>
      </c>
      <c r="C37" s="327">
        <v>431</v>
      </c>
    </row>
    <row r="38" spans="1:3" s="450" customFormat="1" ht="12" customHeight="1">
      <c r="A38" s="14" t="s">
        <v>186</v>
      </c>
      <c r="B38" s="452" t="s">
        <v>312</v>
      </c>
      <c r="C38" s="327">
        <v>4671</v>
      </c>
    </row>
    <row r="39" spans="1:3" s="450" customFormat="1" ht="12" customHeight="1">
      <c r="A39" s="14" t="s">
        <v>187</v>
      </c>
      <c r="B39" s="452" t="s">
        <v>313</v>
      </c>
      <c r="C39" s="327">
        <v>2322</v>
      </c>
    </row>
    <row r="40" spans="1:3" s="450" customFormat="1" ht="12" customHeight="1">
      <c r="A40" s="14" t="s">
        <v>188</v>
      </c>
      <c r="B40" s="452" t="s">
        <v>314</v>
      </c>
      <c r="C40" s="327"/>
    </row>
    <row r="41" spans="1:3" s="450" customFormat="1" ht="12" customHeight="1">
      <c r="A41" s="14" t="s">
        <v>189</v>
      </c>
      <c r="B41" s="452" t="s">
        <v>315</v>
      </c>
      <c r="C41" s="327"/>
    </row>
    <row r="42" spans="1:3" s="450" customFormat="1" ht="12" customHeight="1">
      <c r="A42" s="14" t="s">
        <v>306</v>
      </c>
      <c r="B42" s="452" t="s">
        <v>316</v>
      </c>
      <c r="C42" s="330"/>
    </row>
    <row r="43" spans="1:3" s="450" customFormat="1" ht="12" customHeight="1" thickBot="1">
      <c r="A43" s="16" t="s">
        <v>307</v>
      </c>
      <c r="B43" s="453" t="s">
        <v>317</v>
      </c>
      <c r="C43" s="438"/>
    </row>
    <row r="44" spans="1:3" s="450" customFormat="1" ht="12" customHeight="1" thickBot="1">
      <c r="A44" s="20" t="s">
        <v>26</v>
      </c>
      <c r="B44" s="21" t="s">
        <v>318</v>
      </c>
      <c r="C44" s="325">
        <f>SUM(C45:C49)</f>
        <v>0</v>
      </c>
    </row>
    <row r="45" spans="1:3" s="450" customFormat="1" ht="12" customHeight="1">
      <c r="A45" s="15" t="s">
        <v>105</v>
      </c>
      <c r="B45" s="451" t="s">
        <v>322</v>
      </c>
      <c r="C45" s="500"/>
    </row>
    <row r="46" spans="1:3" s="450" customFormat="1" ht="12" customHeight="1">
      <c r="A46" s="14" t="s">
        <v>106</v>
      </c>
      <c r="B46" s="452" t="s">
        <v>323</v>
      </c>
      <c r="C46" s="330"/>
    </row>
    <row r="47" spans="1:3" s="450" customFormat="1" ht="12" customHeight="1">
      <c r="A47" s="14" t="s">
        <v>319</v>
      </c>
      <c r="B47" s="452" t="s">
        <v>324</v>
      </c>
      <c r="C47" s="330"/>
    </row>
    <row r="48" spans="1:3" s="450" customFormat="1" ht="12" customHeight="1">
      <c r="A48" s="14" t="s">
        <v>320</v>
      </c>
      <c r="B48" s="452" t="s">
        <v>325</v>
      </c>
      <c r="C48" s="330"/>
    </row>
    <row r="49" spans="1:3" s="450" customFormat="1" ht="12" customHeight="1" thickBot="1">
      <c r="A49" s="16" t="s">
        <v>321</v>
      </c>
      <c r="B49" s="453" t="s">
        <v>326</v>
      </c>
      <c r="C49" s="438"/>
    </row>
    <row r="50" spans="1:3" s="450" customFormat="1" ht="12" customHeight="1" thickBot="1">
      <c r="A50" s="20" t="s">
        <v>190</v>
      </c>
      <c r="B50" s="21" t="s">
        <v>327</v>
      </c>
      <c r="C50" s="325">
        <f>SUM(C51:C53)</f>
        <v>920</v>
      </c>
    </row>
    <row r="51" spans="1:3" s="450" customFormat="1" ht="12" customHeight="1">
      <c r="A51" s="15" t="s">
        <v>107</v>
      </c>
      <c r="B51" s="451" t="s">
        <v>328</v>
      </c>
      <c r="C51" s="328"/>
    </row>
    <row r="52" spans="1:3" s="450" customFormat="1" ht="12" customHeight="1">
      <c r="A52" s="14" t="s">
        <v>108</v>
      </c>
      <c r="B52" s="452" t="s">
        <v>329</v>
      </c>
      <c r="C52" s="327"/>
    </row>
    <row r="53" spans="1:3" s="450" customFormat="1" ht="12" customHeight="1">
      <c r="A53" s="14" t="s">
        <v>332</v>
      </c>
      <c r="B53" s="452" t="s">
        <v>330</v>
      </c>
      <c r="C53" s="327">
        <v>920</v>
      </c>
    </row>
    <row r="54" spans="1:3" s="450" customFormat="1" ht="12" customHeight="1" thickBot="1">
      <c r="A54" s="16" t="s">
        <v>333</v>
      </c>
      <c r="B54" s="453" t="s">
        <v>331</v>
      </c>
      <c r="C54" s="329"/>
    </row>
    <row r="55" spans="1:3" s="450" customFormat="1" ht="12" customHeight="1" thickBot="1">
      <c r="A55" s="20" t="s">
        <v>28</v>
      </c>
      <c r="B55" s="320" t="s">
        <v>334</v>
      </c>
      <c r="C55" s="325">
        <f>SUM(C56:C58)</f>
        <v>0</v>
      </c>
    </row>
    <row r="56" spans="1:3" s="450" customFormat="1" ht="12" customHeight="1">
      <c r="A56" s="15" t="s">
        <v>191</v>
      </c>
      <c r="B56" s="451" t="s">
        <v>336</v>
      </c>
      <c r="C56" s="330"/>
    </row>
    <row r="57" spans="1:3" s="450" customFormat="1" ht="12" customHeight="1">
      <c r="A57" s="14" t="s">
        <v>192</v>
      </c>
      <c r="B57" s="452" t="s">
        <v>525</v>
      </c>
      <c r="C57" s="330"/>
    </row>
    <row r="58" spans="1:3" s="450" customFormat="1" ht="12" customHeight="1">
      <c r="A58" s="14" t="s">
        <v>247</v>
      </c>
      <c r="B58" s="452" t="s">
        <v>337</v>
      </c>
      <c r="C58" s="330"/>
    </row>
    <row r="59" spans="1:3" s="450" customFormat="1" ht="12" customHeight="1" thickBot="1">
      <c r="A59" s="16" t="s">
        <v>335</v>
      </c>
      <c r="B59" s="453" t="s">
        <v>338</v>
      </c>
      <c r="C59" s="330"/>
    </row>
    <row r="60" spans="1:3" s="450" customFormat="1" ht="12" customHeight="1" thickBot="1">
      <c r="A60" s="20" t="s">
        <v>29</v>
      </c>
      <c r="B60" s="21" t="s">
        <v>339</v>
      </c>
      <c r="C60" s="331">
        <f>+C5+C12+C19+C26+C33+C44+C50+C55</f>
        <v>475772</v>
      </c>
    </row>
    <row r="61" spans="1:3" s="450" customFormat="1" ht="12" customHeight="1" thickBot="1">
      <c r="A61" s="454" t="s">
        <v>340</v>
      </c>
      <c r="B61" s="320" t="s">
        <v>341</v>
      </c>
      <c r="C61" s="325">
        <f>SUM(C62:C64)</f>
        <v>25900</v>
      </c>
    </row>
    <row r="62" spans="1:3" s="450" customFormat="1" ht="12" customHeight="1">
      <c r="A62" s="15" t="s">
        <v>374</v>
      </c>
      <c r="B62" s="451" t="s">
        <v>342</v>
      </c>
      <c r="C62" s="330">
        <v>25900</v>
      </c>
    </row>
    <row r="63" spans="1:3" s="450" customFormat="1" ht="12" customHeight="1">
      <c r="A63" s="14" t="s">
        <v>383</v>
      </c>
      <c r="B63" s="452" t="s">
        <v>343</v>
      </c>
      <c r="C63" s="330"/>
    </row>
    <row r="64" spans="1:3" s="450" customFormat="1" ht="12" customHeight="1" thickBot="1">
      <c r="A64" s="16" t="s">
        <v>384</v>
      </c>
      <c r="B64" s="455" t="s">
        <v>344</v>
      </c>
      <c r="C64" s="330"/>
    </row>
    <row r="65" spans="1:3" s="450" customFormat="1" ht="12" customHeight="1" thickBot="1">
      <c r="A65" s="454" t="s">
        <v>345</v>
      </c>
      <c r="B65" s="320" t="s">
        <v>346</v>
      </c>
      <c r="C65" s="325">
        <f>SUM(C66:C69)</f>
        <v>0</v>
      </c>
    </row>
    <row r="66" spans="1:3" s="450" customFormat="1" ht="12" customHeight="1">
      <c r="A66" s="15" t="s">
        <v>161</v>
      </c>
      <c r="B66" s="451" t="s">
        <v>347</v>
      </c>
      <c r="C66" s="330"/>
    </row>
    <row r="67" spans="1:3" s="450" customFormat="1" ht="12" customHeight="1">
      <c r="A67" s="14" t="s">
        <v>162</v>
      </c>
      <c r="B67" s="452" t="s">
        <v>348</v>
      </c>
      <c r="C67" s="330"/>
    </row>
    <row r="68" spans="1:3" s="450" customFormat="1" ht="12" customHeight="1">
      <c r="A68" s="14" t="s">
        <v>375</v>
      </c>
      <c r="B68" s="452" t="s">
        <v>349</v>
      </c>
      <c r="C68" s="330"/>
    </row>
    <row r="69" spans="1:3" s="450" customFormat="1" ht="12" customHeight="1" thickBot="1">
      <c r="A69" s="16" t="s">
        <v>376</v>
      </c>
      <c r="B69" s="453" t="s">
        <v>350</v>
      </c>
      <c r="C69" s="330"/>
    </row>
    <row r="70" spans="1:3" s="450" customFormat="1" ht="12" customHeight="1" thickBot="1">
      <c r="A70" s="454" t="s">
        <v>351</v>
      </c>
      <c r="B70" s="320" t="s">
        <v>352</v>
      </c>
      <c r="C70" s="325">
        <f>SUM(C71:C72)</f>
        <v>18571</v>
      </c>
    </row>
    <row r="71" spans="1:3" s="450" customFormat="1" ht="12" customHeight="1">
      <c r="A71" s="15" t="s">
        <v>377</v>
      </c>
      <c r="B71" s="451" t="s">
        <v>353</v>
      </c>
      <c r="C71" s="330">
        <v>18571</v>
      </c>
    </row>
    <row r="72" spans="1:3" s="450" customFormat="1" ht="12" customHeight="1" thickBot="1">
      <c r="A72" s="16" t="s">
        <v>378</v>
      </c>
      <c r="B72" s="453" t="s">
        <v>354</v>
      </c>
      <c r="C72" s="330"/>
    </row>
    <row r="73" spans="1:3" s="450" customFormat="1" ht="12" customHeight="1" thickBot="1">
      <c r="A73" s="454" t="s">
        <v>355</v>
      </c>
      <c r="B73" s="320" t="s">
        <v>356</v>
      </c>
      <c r="C73" s="325">
        <f>SUM(C74:C76)</f>
        <v>0</v>
      </c>
    </row>
    <row r="74" spans="1:3" s="450" customFormat="1" ht="12" customHeight="1">
      <c r="A74" s="15" t="s">
        <v>379</v>
      </c>
      <c r="B74" s="451" t="s">
        <v>357</v>
      </c>
      <c r="C74" s="330"/>
    </row>
    <row r="75" spans="1:3" s="450" customFormat="1" ht="12" customHeight="1">
      <c r="A75" s="14" t="s">
        <v>380</v>
      </c>
      <c r="B75" s="452" t="s">
        <v>358</v>
      </c>
      <c r="C75" s="330"/>
    </row>
    <row r="76" spans="1:3" s="450" customFormat="1" ht="12" customHeight="1" thickBot="1">
      <c r="A76" s="16" t="s">
        <v>381</v>
      </c>
      <c r="B76" s="453" t="s">
        <v>359</v>
      </c>
      <c r="C76" s="330"/>
    </row>
    <row r="77" spans="1:3" s="450" customFormat="1" ht="12" customHeight="1" thickBot="1">
      <c r="A77" s="454" t="s">
        <v>360</v>
      </c>
      <c r="B77" s="320" t="s">
        <v>382</v>
      </c>
      <c r="C77" s="325">
        <f>SUM(C78:C81)</f>
        <v>0</v>
      </c>
    </row>
    <row r="78" spans="1:3" s="450" customFormat="1" ht="12" customHeight="1">
      <c r="A78" s="456" t="s">
        <v>361</v>
      </c>
      <c r="B78" s="451" t="s">
        <v>362</v>
      </c>
      <c r="C78" s="330"/>
    </row>
    <row r="79" spans="1:3" s="450" customFormat="1" ht="12" customHeight="1">
      <c r="A79" s="457" t="s">
        <v>363</v>
      </c>
      <c r="B79" s="452" t="s">
        <v>364</v>
      </c>
      <c r="C79" s="330"/>
    </row>
    <row r="80" spans="1:3" s="450" customFormat="1" ht="12" customHeight="1">
      <c r="A80" s="457" t="s">
        <v>365</v>
      </c>
      <c r="B80" s="452" t="s">
        <v>366</v>
      </c>
      <c r="C80" s="330"/>
    </row>
    <row r="81" spans="1:3" s="450" customFormat="1" ht="12" customHeight="1" thickBot="1">
      <c r="A81" s="458" t="s">
        <v>367</v>
      </c>
      <c r="B81" s="453" t="s">
        <v>368</v>
      </c>
      <c r="C81" s="330"/>
    </row>
    <row r="82" spans="1:3" s="450" customFormat="1" ht="13.5" customHeight="1" thickBot="1">
      <c r="A82" s="454" t="s">
        <v>369</v>
      </c>
      <c r="B82" s="320" t="s">
        <v>370</v>
      </c>
      <c r="C82" s="501"/>
    </row>
    <row r="83" spans="1:3" s="450" customFormat="1" ht="15.75" customHeight="1" thickBot="1">
      <c r="A83" s="454" t="s">
        <v>371</v>
      </c>
      <c r="B83" s="459" t="s">
        <v>372</v>
      </c>
      <c r="C83" s="331">
        <f>+C61+C65+C70+C73+C77+C82</f>
        <v>44471</v>
      </c>
    </row>
    <row r="84" spans="1:3" s="450" customFormat="1" ht="16.5" customHeight="1" thickBot="1">
      <c r="A84" s="460" t="s">
        <v>385</v>
      </c>
      <c r="B84" s="461" t="s">
        <v>373</v>
      </c>
      <c r="C84" s="331">
        <f>+C60+C83</f>
        <v>520243</v>
      </c>
    </row>
    <row r="85" spans="1:3" s="450" customFormat="1" ht="83.25" customHeight="1">
      <c r="A85" s="5"/>
      <c r="B85" s="6"/>
      <c r="C85" s="332"/>
    </row>
    <row r="86" spans="1:3" ht="16.5" customHeight="1">
      <c r="A86" s="584" t="s">
        <v>50</v>
      </c>
      <c r="B86" s="584"/>
      <c r="C86" s="584"/>
    </row>
    <row r="87" spans="1:3" s="462" customFormat="1" ht="16.5" customHeight="1" thickBot="1">
      <c r="A87" s="585" t="s">
        <v>164</v>
      </c>
      <c r="B87" s="585"/>
      <c r="C87" s="154" t="s">
        <v>246</v>
      </c>
    </row>
    <row r="88" spans="1:3" ht="37.5" customHeight="1" thickBot="1">
      <c r="A88" s="23" t="s">
        <v>78</v>
      </c>
      <c r="B88" s="24" t="s">
        <v>51</v>
      </c>
      <c r="C88" s="42" t="s">
        <v>274</v>
      </c>
    </row>
    <row r="89" spans="1:3" s="449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388</v>
      </c>
      <c r="C90" s="324">
        <f>SUM(C91:C95)</f>
        <v>358626</v>
      </c>
    </row>
    <row r="91" spans="1:3" ht="12" customHeight="1">
      <c r="A91" s="17" t="s">
        <v>109</v>
      </c>
      <c r="B91" s="10" t="s">
        <v>52</v>
      </c>
      <c r="C91" s="326">
        <v>143614</v>
      </c>
    </row>
    <row r="92" spans="1:3" ht="12" customHeight="1">
      <c r="A92" s="14" t="s">
        <v>110</v>
      </c>
      <c r="B92" s="8" t="s">
        <v>193</v>
      </c>
      <c r="C92" s="327">
        <v>32676</v>
      </c>
    </row>
    <row r="93" spans="1:3" ht="12" customHeight="1">
      <c r="A93" s="14" t="s">
        <v>111</v>
      </c>
      <c r="B93" s="8" t="s">
        <v>151</v>
      </c>
      <c r="C93" s="329">
        <v>78949</v>
      </c>
    </row>
    <row r="94" spans="1:3" ht="12" customHeight="1">
      <c r="A94" s="14" t="s">
        <v>112</v>
      </c>
      <c r="B94" s="11" t="s">
        <v>194</v>
      </c>
      <c r="C94" s="329">
        <v>72650</v>
      </c>
    </row>
    <row r="95" spans="1:3" ht="12" customHeight="1">
      <c r="A95" s="14" t="s">
        <v>123</v>
      </c>
      <c r="B95" s="19" t="s">
        <v>195</v>
      </c>
      <c r="C95" s="329">
        <v>30737</v>
      </c>
    </row>
    <row r="96" spans="1:3" ht="12" customHeight="1">
      <c r="A96" s="14" t="s">
        <v>113</v>
      </c>
      <c r="B96" s="8" t="s">
        <v>389</v>
      </c>
      <c r="C96" s="329"/>
    </row>
    <row r="97" spans="1:3" ht="12" customHeight="1">
      <c r="A97" s="14" t="s">
        <v>114</v>
      </c>
      <c r="B97" s="157" t="s">
        <v>390</v>
      </c>
      <c r="C97" s="329"/>
    </row>
    <row r="98" spans="1:3" ht="12" customHeight="1">
      <c r="A98" s="14" t="s">
        <v>124</v>
      </c>
      <c r="B98" s="158" t="s">
        <v>391</v>
      </c>
      <c r="C98" s="329"/>
    </row>
    <row r="99" spans="1:3" ht="12" customHeight="1">
      <c r="A99" s="14" t="s">
        <v>125</v>
      </c>
      <c r="B99" s="158" t="s">
        <v>392</v>
      </c>
      <c r="C99" s="329"/>
    </row>
    <row r="100" spans="1:3" ht="12" customHeight="1">
      <c r="A100" s="14" t="s">
        <v>126</v>
      </c>
      <c r="B100" s="157" t="s">
        <v>393</v>
      </c>
      <c r="C100" s="329">
        <v>30737</v>
      </c>
    </row>
    <row r="101" spans="1:3" ht="12" customHeight="1">
      <c r="A101" s="14" t="s">
        <v>127</v>
      </c>
      <c r="B101" s="157" t="s">
        <v>394</v>
      </c>
      <c r="C101" s="329"/>
    </row>
    <row r="102" spans="1:3" ht="12" customHeight="1">
      <c r="A102" s="14" t="s">
        <v>129</v>
      </c>
      <c r="B102" s="158" t="s">
        <v>395</v>
      </c>
      <c r="C102" s="329"/>
    </row>
    <row r="103" spans="1:3" ht="12" customHeight="1">
      <c r="A103" s="13" t="s">
        <v>196</v>
      </c>
      <c r="B103" s="159" t="s">
        <v>396</v>
      </c>
      <c r="C103" s="329"/>
    </row>
    <row r="104" spans="1:3" ht="12" customHeight="1">
      <c r="A104" s="14" t="s">
        <v>386</v>
      </c>
      <c r="B104" s="159" t="s">
        <v>397</v>
      </c>
      <c r="C104" s="329"/>
    </row>
    <row r="105" spans="1:3" ht="12" customHeight="1" thickBot="1">
      <c r="A105" s="18" t="s">
        <v>387</v>
      </c>
      <c r="B105" s="160" t="s">
        <v>398</v>
      </c>
      <c r="C105" s="333"/>
    </row>
    <row r="106" spans="1:3" ht="12" customHeight="1" thickBot="1">
      <c r="A106" s="20" t="s">
        <v>22</v>
      </c>
      <c r="B106" s="30" t="s">
        <v>399</v>
      </c>
      <c r="C106" s="325">
        <f>+C107+C109+C111</f>
        <v>156539</v>
      </c>
    </row>
    <row r="107" spans="1:3" ht="12" customHeight="1">
      <c r="A107" s="15" t="s">
        <v>115</v>
      </c>
      <c r="B107" s="8" t="s">
        <v>245</v>
      </c>
      <c r="C107" s="328">
        <v>146639</v>
      </c>
    </row>
    <row r="108" spans="1:3" ht="12" customHeight="1">
      <c r="A108" s="15" t="s">
        <v>116</v>
      </c>
      <c r="B108" s="12" t="s">
        <v>403</v>
      </c>
      <c r="C108" s="328">
        <v>146639</v>
      </c>
    </row>
    <row r="109" spans="1:3" ht="12" customHeight="1">
      <c r="A109" s="15" t="s">
        <v>117</v>
      </c>
      <c r="B109" s="12" t="s">
        <v>197</v>
      </c>
      <c r="C109" s="327">
        <v>9900</v>
      </c>
    </row>
    <row r="110" spans="1:3" ht="12" customHeight="1">
      <c r="A110" s="15" t="s">
        <v>118</v>
      </c>
      <c r="B110" s="12" t="s">
        <v>404</v>
      </c>
      <c r="C110" s="293"/>
    </row>
    <row r="111" spans="1:3" ht="12" customHeight="1">
      <c r="A111" s="15" t="s">
        <v>119</v>
      </c>
      <c r="B111" s="322" t="s">
        <v>248</v>
      </c>
      <c r="C111" s="293"/>
    </row>
    <row r="112" spans="1:3" ht="12" customHeight="1">
      <c r="A112" s="15" t="s">
        <v>128</v>
      </c>
      <c r="B112" s="321" t="s">
        <v>526</v>
      </c>
      <c r="C112" s="293"/>
    </row>
    <row r="113" spans="1:3" ht="12" customHeight="1">
      <c r="A113" s="15" t="s">
        <v>130</v>
      </c>
      <c r="B113" s="447" t="s">
        <v>409</v>
      </c>
      <c r="C113" s="293"/>
    </row>
    <row r="114" spans="1:3" ht="15.75">
      <c r="A114" s="15" t="s">
        <v>198</v>
      </c>
      <c r="B114" s="158" t="s">
        <v>392</v>
      </c>
      <c r="C114" s="293"/>
    </row>
    <row r="115" spans="1:3" ht="12" customHeight="1">
      <c r="A115" s="15" t="s">
        <v>199</v>
      </c>
      <c r="B115" s="158" t="s">
        <v>408</v>
      </c>
      <c r="C115" s="293"/>
    </row>
    <row r="116" spans="1:3" ht="12" customHeight="1">
      <c r="A116" s="15" t="s">
        <v>200</v>
      </c>
      <c r="B116" s="158" t="s">
        <v>407</v>
      </c>
      <c r="C116" s="293"/>
    </row>
    <row r="117" spans="1:3" ht="12" customHeight="1">
      <c r="A117" s="15" t="s">
        <v>400</v>
      </c>
      <c r="B117" s="158" t="s">
        <v>395</v>
      </c>
      <c r="C117" s="293"/>
    </row>
    <row r="118" spans="1:3" ht="12" customHeight="1">
      <c r="A118" s="15" t="s">
        <v>401</v>
      </c>
      <c r="B118" s="158" t="s">
        <v>406</v>
      </c>
      <c r="C118" s="293"/>
    </row>
    <row r="119" spans="1:3" ht="16.5" thickBot="1">
      <c r="A119" s="13" t="s">
        <v>402</v>
      </c>
      <c r="B119" s="158" t="s">
        <v>405</v>
      </c>
      <c r="C119" s="295"/>
    </row>
    <row r="120" spans="1:3" ht="12" customHeight="1" thickBot="1">
      <c r="A120" s="20" t="s">
        <v>23</v>
      </c>
      <c r="B120" s="146" t="s">
        <v>410</v>
      </c>
      <c r="C120" s="325">
        <f>+C121+C122</f>
        <v>1000</v>
      </c>
    </row>
    <row r="121" spans="1:3" ht="12" customHeight="1">
      <c r="A121" s="15" t="s">
        <v>98</v>
      </c>
      <c r="B121" s="9" t="s">
        <v>65</v>
      </c>
      <c r="C121" s="328">
        <v>500</v>
      </c>
    </row>
    <row r="122" spans="1:3" ht="12" customHeight="1" thickBot="1">
      <c r="A122" s="16" t="s">
        <v>99</v>
      </c>
      <c r="B122" s="12" t="s">
        <v>66</v>
      </c>
      <c r="C122" s="329">
        <v>500</v>
      </c>
    </row>
    <row r="123" spans="1:3" ht="12" customHeight="1" thickBot="1">
      <c r="A123" s="20" t="s">
        <v>24</v>
      </c>
      <c r="B123" s="146" t="s">
        <v>411</v>
      </c>
      <c r="C123" s="325">
        <f>+C90+C106+C120</f>
        <v>516165</v>
      </c>
    </row>
    <row r="124" spans="1:3" ht="12" customHeight="1" thickBot="1">
      <c r="A124" s="20" t="s">
        <v>25</v>
      </c>
      <c r="B124" s="146" t="s">
        <v>412</v>
      </c>
      <c r="C124" s="325">
        <f>+C125+C126+C127</f>
        <v>2496</v>
      </c>
    </row>
    <row r="125" spans="1:3" ht="12" customHeight="1">
      <c r="A125" s="15" t="s">
        <v>102</v>
      </c>
      <c r="B125" s="9" t="s">
        <v>413</v>
      </c>
      <c r="C125" s="293">
        <v>2496</v>
      </c>
    </row>
    <row r="126" spans="1:3" ht="12" customHeight="1">
      <c r="A126" s="15" t="s">
        <v>103</v>
      </c>
      <c r="B126" s="9" t="s">
        <v>414</v>
      </c>
      <c r="C126" s="293"/>
    </row>
    <row r="127" spans="1:3" ht="12" customHeight="1" thickBot="1">
      <c r="A127" s="13" t="s">
        <v>104</v>
      </c>
      <c r="B127" s="7" t="s">
        <v>415</v>
      </c>
      <c r="C127" s="293"/>
    </row>
    <row r="128" spans="1:3" ht="12" customHeight="1" thickBot="1">
      <c r="A128" s="20" t="s">
        <v>26</v>
      </c>
      <c r="B128" s="146" t="s">
        <v>469</v>
      </c>
      <c r="C128" s="325">
        <f>+C129+C130+C131+C132</f>
        <v>0</v>
      </c>
    </row>
    <row r="129" spans="1:3" ht="12" customHeight="1">
      <c r="A129" s="15" t="s">
        <v>105</v>
      </c>
      <c r="B129" s="9" t="s">
        <v>416</v>
      </c>
      <c r="C129" s="293"/>
    </row>
    <row r="130" spans="1:3" ht="12" customHeight="1">
      <c r="A130" s="15" t="s">
        <v>106</v>
      </c>
      <c r="B130" s="9" t="s">
        <v>417</v>
      </c>
      <c r="C130" s="293"/>
    </row>
    <row r="131" spans="1:3" ht="12" customHeight="1">
      <c r="A131" s="15" t="s">
        <v>319</v>
      </c>
      <c r="B131" s="9" t="s">
        <v>418</v>
      </c>
      <c r="C131" s="293"/>
    </row>
    <row r="132" spans="1:3" ht="12" customHeight="1" thickBot="1">
      <c r="A132" s="13" t="s">
        <v>320</v>
      </c>
      <c r="B132" s="7" t="s">
        <v>419</v>
      </c>
      <c r="C132" s="293"/>
    </row>
    <row r="133" spans="1:3" ht="12" customHeight="1" thickBot="1">
      <c r="A133" s="20" t="s">
        <v>27</v>
      </c>
      <c r="B133" s="146" t="s">
        <v>420</v>
      </c>
      <c r="C133" s="331">
        <f>+C134+C135+C136+C137</f>
        <v>0</v>
      </c>
    </row>
    <row r="134" spans="1:3" ht="12" customHeight="1">
      <c r="A134" s="15" t="s">
        <v>107</v>
      </c>
      <c r="B134" s="9" t="s">
        <v>421</v>
      </c>
      <c r="C134" s="293"/>
    </row>
    <row r="135" spans="1:3" ht="12" customHeight="1">
      <c r="A135" s="15" t="s">
        <v>108</v>
      </c>
      <c r="B135" s="9" t="s">
        <v>431</v>
      </c>
      <c r="C135" s="293"/>
    </row>
    <row r="136" spans="1:3" ht="12" customHeight="1">
      <c r="A136" s="15" t="s">
        <v>332</v>
      </c>
      <c r="B136" s="9" t="s">
        <v>422</v>
      </c>
      <c r="C136" s="293"/>
    </row>
    <row r="137" spans="1:3" ht="12" customHeight="1" thickBot="1">
      <c r="A137" s="13" t="s">
        <v>333</v>
      </c>
      <c r="B137" s="7" t="s">
        <v>423</v>
      </c>
      <c r="C137" s="293"/>
    </row>
    <row r="138" spans="1:3" ht="12" customHeight="1" thickBot="1">
      <c r="A138" s="20" t="s">
        <v>28</v>
      </c>
      <c r="B138" s="146" t="s">
        <v>424</v>
      </c>
      <c r="C138" s="334">
        <f>+C139+C140+C141+C142</f>
        <v>0</v>
      </c>
    </row>
    <row r="139" spans="1:3" ht="12" customHeight="1">
      <c r="A139" s="15" t="s">
        <v>191</v>
      </c>
      <c r="B139" s="9" t="s">
        <v>425</v>
      </c>
      <c r="C139" s="293"/>
    </row>
    <row r="140" spans="1:3" ht="12" customHeight="1">
      <c r="A140" s="15" t="s">
        <v>192</v>
      </c>
      <c r="B140" s="9" t="s">
        <v>426</v>
      </c>
      <c r="C140" s="293"/>
    </row>
    <row r="141" spans="1:3" ht="12" customHeight="1">
      <c r="A141" s="15" t="s">
        <v>247</v>
      </c>
      <c r="B141" s="9" t="s">
        <v>427</v>
      </c>
      <c r="C141" s="293"/>
    </row>
    <row r="142" spans="1:3" ht="12" customHeight="1" thickBot="1">
      <c r="A142" s="15" t="s">
        <v>335</v>
      </c>
      <c r="B142" s="9" t="s">
        <v>428</v>
      </c>
      <c r="C142" s="293"/>
    </row>
    <row r="143" spans="1:9" ht="15" customHeight="1" thickBot="1">
      <c r="A143" s="20" t="s">
        <v>29</v>
      </c>
      <c r="B143" s="146" t="s">
        <v>429</v>
      </c>
      <c r="C143" s="463">
        <f>+C124+C128+C133+C138</f>
        <v>2496</v>
      </c>
      <c r="F143" s="464"/>
      <c r="G143" s="465"/>
      <c r="H143" s="465"/>
      <c r="I143" s="465"/>
    </row>
    <row r="144" spans="1:3" s="450" customFormat="1" ht="12.75" customHeight="1" thickBot="1">
      <c r="A144" s="323" t="s">
        <v>30</v>
      </c>
      <c r="B144" s="414" t="s">
        <v>430</v>
      </c>
      <c r="C144" s="463">
        <f>+C123+C143</f>
        <v>518661</v>
      </c>
    </row>
    <row r="145" ht="7.5" customHeight="1"/>
    <row r="146" spans="1:3" ht="15.75">
      <c r="A146" s="586" t="s">
        <v>432</v>
      </c>
      <c r="B146" s="586"/>
      <c r="C146" s="586"/>
    </row>
    <row r="147" spans="1:3" ht="15" customHeight="1" thickBot="1">
      <c r="A147" s="583" t="s">
        <v>165</v>
      </c>
      <c r="B147" s="583"/>
      <c r="C147" s="335" t="s">
        <v>246</v>
      </c>
    </row>
    <row r="148" spans="1:4" ht="13.5" customHeight="1" thickBot="1">
      <c r="A148" s="20">
        <v>1</v>
      </c>
      <c r="B148" s="30" t="s">
        <v>433</v>
      </c>
      <c r="C148" s="325">
        <f>+C60-C123</f>
        <v>-40393</v>
      </c>
      <c r="D148" s="466"/>
    </row>
    <row r="149" spans="1:3" ht="27.75" customHeight="1" thickBot="1">
      <c r="A149" s="20" t="s">
        <v>22</v>
      </c>
      <c r="B149" s="30" t="s">
        <v>434</v>
      </c>
      <c r="C149" s="325">
        <f>+C83-C143</f>
        <v>41975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Buj Község Önkormányzat
2014. ÉVI KÖLTSÉGVETÉS
KÖTELEZŐ FELADATAINAK MÉRLEGE &amp;R&amp;"Times New Roman CE,Félkövér dőlt"&amp;11 1.2. melléklet a ........./2014.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D61" sqref="D61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514</v>
      </c>
    </row>
    <row r="2" spans="1:3" s="493" customFormat="1" ht="36">
      <c r="A2" s="441" t="s">
        <v>216</v>
      </c>
      <c r="B2" s="385" t="s">
        <v>534</v>
      </c>
      <c r="C2" s="400" t="s">
        <v>67</v>
      </c>
    </row>
    <row r="3" spans="1:3" s="493" customFormat="1" ht="24.75" thickBot="1">
      <c r="A3" s="485" t="s">
        <v>215</v>
      </c>
      <c r="B3" s="386" t="s">
        <v>511</v>
      </c>
      <c r="C3" s="401" t="s">
        <v>530</v>
      </c>
    </row>
    <row r="4" spans="1:3" s="494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256" t="s">
        <v>60</v>
      </c>
    </row>
    <row r="6" spans="1:3" s="495" customFormat="1" ht="12.75" customHeight="1" thickBot="1">
      <c r="A6" s="217">
        <v>1</v>
      </c>
      <c r="B6" s="218">
        <v>2</v>
      </c>
      <c r="C6" s="219">
        <v>3</v>
      </c>
    </row>
    <row r="7" spans="1:3" s="495" customFormat="1" ht="15.75" customHeight="1" thickBot="1">
      <c r="A7" s="257"/>
      <c r="B7" s="258" t="s">
        <v>61</v>
      </c>
      <c r="C7" s="259"/>
    </row>
    <row r="8" spans="1:3" s="402" customFormat="1" ht="12" customHeight="1" thickBot="1">
      <c r="A8" s="217" t="s">
        <v>21</v>
      </c>
      <c r="B8" s="260" t="s">
        <v>484</v>
      </c>
      <c r="C8" s="344">
        <f>SUM(C9:C18)</f>
        <v>0</v>
      </c>
    </row>
    <row r="9" spans="1:3" s="402" customFormat="1" ht="12" customHeight="1">
      <c r="A9" s="486" t="s">
        <v>109</v>
      </c>
      <c r="B9" s="10" t="s">
        <v>308</v>
      </c>
      <c r="C9" s="391"/>
    </row>
    <row r="10" spans="1:3" s="402" customFormat="1" ht="12" customHeight="1">
      <c r="A10" s="487" t="s">
        <v>110</v>
      </c>
      <c r="B10" s="8" t="s">
        <v>309</v>
      </c>
      <c r="C10" s="342"/>
    </row>
    <row r="11" spans="1:3" s="402" customFormat="1" ht="12" customHeight="1">
      <c r="A11" s="487" t="s">
        <v>111</v>
      </c>
      <c r="B11" s="8" t="s">
        <v>310</v>
      </c>
      <c r="C11" s="342"/>
    </row>
    <row r="12" spans="1:3" s="402" customFormat="1" ht="12" customHeight="1">
      <c r="A12" s="487" t="s">
        <v>112</v>
      </c>
      <c r="B12" s="8" t="s">
        <v>311</v>
      </c>
      <c r="C12" s="342"/>
    </row>
    <row r="13" spans="1:3" s="402" customFormat="1" ht="12" customHeight="1">
      <c r="A13" s="487" t="s">
        <v>160</v>
      </c>
      <c r="B13" s="8" t="s">
        <v>312</v>
      </c>
      <c r="C13" s="342"/>
    </row>
    <row r="14" spans="1:3" s="402" customFormat="1" ht="12" customHeight="1">
      <c r="A14" s="487" t="s">
        <v>113</v>
      </c>
      <c r="B14" s="8" t="s">
        <v>485</v>
      </c>
      <c r="C14" s="342"/>
    </row>
    <row r="15" spans="1:3" s="402" customFormat="1" ht="12" customHeight="1">
      <c r="A15" s="487" t="s">
        <v>114</v>
      </c>
      <c r="B15" s="7" t="s">
        <v>486</v>
      </c>
      <c r="C15" s="342"/>
    </row>
    <row r="16" spans="1:3" s="402" customFormat="1" ht="12" customHeight="1">
      <c r="A16" s="487" t="s">
        <v>124</v>
      </c>
      <c r="B16" s="8" t="s">
        <v>315</v>
      </c>
      <c r="C16" s="392"/>
    </row>
    <row r="17" spans="1:3" s="496" customFormat="1" ht="12" customHeight="1">
      <c r="A17" s="487" t="s">
        <v>125</v>
      </c>
      <c r="B17" s="8" t="s">
        <v>316</v>
      </c>
      <c r="C17" s="342"/>
    </row>
    <row r="18" spans="1:3" s="496" customFormat="1" ht="12" customHeight="1" thickBot="1">
      <c r="A18" s="487" t="s">
        <v>126</v>
      </c>
      <c r="B18" s="7" t="s">
        <v>317</v>
      </c>
      <c r="C18" s="343"/>
    </row>
    <row r="19" spans="1:3" s="402" customFormat="1" ht="12" customHeight="1" thickBot="1">
      <c r="A19" s="217" t="s">
        <v>22</v>
      </c>
      <c r="B19" s="260" t="s">
        <v>487</v>
      </c>
      <c r="C19" s="344">
        <f>SUM(C20:C22)</f>
        <v>0</v>
      </c>
    </row>
    <row r="20" spans="1:3" s="496" customFormat="1" ht="12" customHeight="1">
      <c r="A20" s="487" t="s">
        <v>115</v>
      </c>
      <c r="B20" s="9" t="s">
        <v>283</v>
      </c>
      <c r="C20" s="342"/>
    </row>
    <row r="21" spans="1:3" s="496" customFormat="1" ht="12" customHeight="1">
      <c r="A21" s="487" t="s">
        <v>116</v>
      </c>
      <c r="B21" s="8" t="s">
        <v>488</v>
      </c>
      <c r="C21" s="342"/>
    </row>
    <row r="22" spans="1:3" s="496" customFormat="1" ht="12" customHeight="1">
      <c r="A22" s="487" t="s">
        <v>117</v>
      </c>
      <c r="B22" s="8" t="s">
        <v>489</v>
      </c>
      <c r="C22" s="342"/>
    </row>
    <row r="23" spans="1:3" s="496" customFormat="1" ht="12" customHeight="1" thickBot="1">
      <c r="A23" s="487" t="s">
        <v>118</v>
      </c>
      <c r="B23" s="8" t="s">
        <v>2</v>
      </c>
      <c r="C23" s="342"/>
    </row>
    <row r="24" spans="1:3" s="496" customFormat="1" ht="12" customHeight="1" thickBot="1">
      <c r="A24" s="225" t="s">
        <v>23</v>
      </c>
      <c r="B24" s="146" t="s">
        <v>184</v>
      </c>
      <c r="C24" s="371"/>
    </row>
    <row r="25" spans="1:3" s="496" customFormat="1" ht="12" customHeight="1" thickBot="1">
      <c r="A25" s="225" t="s">
        <v>24</v>
      </c>
      <c r="B25" s="146" t="s">
        <v>490</v>
      </c>
      <c r="C25" s="344">
        <f>+C26+C27</f>
        <v>0</v>
      </c>
    </row>
    <row r="26" spans="1:3" s="496" customFormat="1" ht="12" customHeight="1">
      <c r="A26" s="488" t="s">
        <v>293</v>
      </c>
      <c r="B26" s="489" t="s">
        <v>488</v>
      </c>
      <c r="C26" s="92"/>
    </row>
    <row r="27" spans="1:3" s="496" customFormat="1" ht="12" customHeight="1">
      <c r="A27" s="488" t="s">
        <v>296</v>
      </c>
      <c r="B27" s="490" t="s">
        <v>491</v>
      </c>
      <c r="C27" s="345"/>
    </row>
    <row r="28" spans="1:3" s="496" customFormat="1" ht="12" customHeight="1" thickBot="1">
      <c r="A28" s="487" t="s">
        <v>297</v>
      </c>
      <c r="B28" s="491" t="s">
        <v>492</v>
      </c>
      <c r="C28" s="99"/>
    </row>
    <row r="29" spans="1:3" s="496" customFormat="1" ht="12" customHeight="1" thickBot="1">
      <c r="A29" s="225" t="s">
        <v>25</v>
      </c>
      <c r="B29" s="146" t="s">
        <v>493</v>
      </c>
      <c r="C29" s="344">
        <f>+C30+C31+C32</f>
        <v>0</v>
      </c>
    </row>
    <row r="30" spans="1:3" s="496" customFormat="1" ht="12" customHeight="1">
      <c r="A30" s="488" t="s">
        <v>102</v>
      </c>
      <c r="B30" s="489" t="s">
        <v>322</v>
      </c>
      <c r="C30" s="92"/>
    </row>
    <row r="31" spans="1:3" s="496" customFormat="1" ht="12" customHeight="1">
      <c r="A31" s="488" t="s">
        <v>103</v>
      </c>
      <c r="B31" s="490" t="s">
        <v>323</v>
      </c>
      <c r="C31" s="345"/>
    </row>
    <row r="32" spans="1:3" s="496" customFormat="1" ht="12" customHeight="1" thickBot="1">
      <c r="A32" s="487" t="s">
        <v>104</v>
      </c>
      <c r="B32" s="156" t="s">
        <v>324</v>
      </c>
      <c r="C32" s="99"/>
    </row>
    <row r="33" spans="1:3" s="402" customFormat="1" ht="12" customHeight="1" thickBot="1">
      <c r="A33" s="225" t="s">
        <v>26</v>
      </c>
      <c r="B33" s="146" t="s">
        <v>438</v>
      </c>
      <c r="C33" s="371"/>
    </row>
    <row r="34" spans="1:3" s="402" customFormat="1" ht="12" customHeight="1" thickBot="1">
      <c r="A34" s="225" t="s">
        <v>27</v>
      </c>
      <c r="B34" s="146" t="s">
        <v>494</v>
      </c>
      <c r="C34" s="393"/>
    </row>
    <row r="35" spans="1:3" s="402" customFormat="1" ht="12" customHeight="1" thickBot="1">
      <c r="A35" s="217" t="s">
        <v>28</v>
      </c>
      <c r="B35" s="146" t="s">
        <v>495</v>
      </c>
      <c r="C35" s="394">
        <f>+C8+C19+C24+C25+C29+C33+C34</f>
        <v>0</v>
      </c>
    </row>
    <row r="36" spans="1:3" s="402" customFormat="1" ht="12" customHeight="1" thickBot="1">
      <c r="A36" s="261" t="s">
        <v>29</v>
      </c>
      <c r="B36" s="146" t="s">
        <v>496</v>
      </c>
      <c r="C36" s="394">
        <f>+C37+C38+C39</f>
        <v>4000</v>
      </c>
    </row>
    <row r="37" spans="1:3" s="402" customFormat="1" ht="12" customHeight="1">
      <c r="A37" s="488" t="s">
        <v>497</v>
      </c>
      <c r="B37" s="489" t="s">
        <v>255</v>
      </c>
      <c r="C37" s="92"/>
    </row>
    <row r="38" spans="1:3" s="402" customFormat="1" ht="12" customHeight="1">
      <c r="A38" s="488" t="s">
        <v>498</v>
      </c>
      <c r="B38" s="490" t="s">
        <v>3</v>
      </c>
      <c r="C38" s="345"/>
    </row>
    <row r="39" spans="1:3" s="496" customFormat="1" ht="12" customHeight="1" thickBot="1">
      <c r="A39" s="487" t="s">
        <v>499</v>
      </c>
      <c r="B39" s="156" t="s">
        <v>500</v>
      </c>
      <c r="C39" s="99">
        <v>4000</v>
      </c>
    </row>
    <row r="40" spans="1:3" s="496" customFormat="1" ht="15" customHeight="1" thickBot="1">
      <c r="A40" s="261" t="s">
        <v>30</v>
      </c>
      <c r="B40" s="262" t="s">
        <v>501</v>
      </c>
      <c r="C40" s="397">
        <f>+C35+C36</f>
        <v>4000</v>
      </c>
    </row>
    <row r="41" spans="1:3" s="496" customFormat="1" ht="15" customHeight="1">
      <c r="A41" s="263"/>
      <c r="B41" s="264"/>
      <c r="C41" s="395"/>
    </row>
    <row r="42" spans="1:3" ht="13.5" thickBot="1">
      <c r="A42" s="265"/>
      <c r="B42" s="266"/>
      <c r="C42" s="396"/>
    </row>
    <row r="43" spans="1:3" s="495" customFormat="1" ht="16.5" customHeight="1" thickBot="1">
      <c r="A43" s="267"/>
      <c r="B43" s="268" t="s">
        <v>63</v>
      </c>
      <c r="C43" s="397"/>
    </row>
    <row r="44" spans="1:3" s="497" customFormat="1" ht="12" customHeight="1" thickBot="1">
      <c r="A44" s="225" t="s">
        <v>21</v>
      </c>
      <c r="B44" s="146" t="s">
        <v>502</v>
      </c>
      <c r="C44" s="344">
        <f>SUM(C45:C49)</f>
        <v>4000</v>
      </c>
    </row>
    <row r="45" spans="1:3" ht="12" customHeight="1">
      <c r="A45" s="487" t="s">
        <v>109</v>
      </c>
      <c r="B45" s="9" t="s">
        <v>52</v>
      </c>
      <c r="C45" s="92">
        <v>2959</v>
      </c>
    </row>
    <row r="46" spans="1:3" ht="12" customHeight="1">
      <c r="A46" s="487" t="s">
        <v>110</v>
      </c>
      <c r="B46" s="8" t="s">
        <v>193</v>
      </c>
      <c r="C46" s="95">
        <v>799</v>
      </c>
    </row>
    <row r="47" spans="1:3" ht="12" customHeight="1">
      <c r="A47" s="487" t="s">
        <v>111</v>
      </c>
      <c r="B47" s="8" t="s">
        <v>151</v>
      </c>
      <c r="C47" s="95">
        <v>242</v>
      </c>
    </row>
    <row r="48" spans="1:3" ht="12" customHeight="1">
      <c r="A48" s="487" t="s">
        <v>112</v>
      </c>
      <c r="B48" s="8" t="s">
        <v>194</v>
      </c>
      <c r="C48" s="95"/>
    </row>
    <row r="49" spans="1:3" ht="12" customHeight="1" thickBot="1">
      <c r="A49" s="487" t="s">
        <v>160</v>
      </c>
      <c r="B49" s="8" t="s">
        <v>195</v>
      </c>
      <c r="C49" s="95"/>
    </row>
    <row r="50" spans="1:3" ht="12" customHeight="1" thickBot="1">
      <c r="A50" s="225" t="s">
        <v>22</v>
      </c>
      <c r="B50" s="146" t="s">
        <v>503</v>
      </c>
      <c r="C50" s="344">
        <f>SUM(C51:C53)</f>
        <v>0</v>
      </c>
    </row>
    <row r="51" spans="1:3" s="497" customFormat="1" ht="12" customHeight="1">
      <c r="A51" s="487" t="s">
        <v>115</v>
      </c>
      <c r="B51" s="9" t="s">
        <v>245</v>
      </c>
      <c r="C51" s="92"/>
    </row>
    <row r="52" spans="1:3" ht="12" customHeight="1">
      <c r="A52" s="487" t="s">
        <v>116</v>
      </c>
      <c r="B52" s="8" t="s">
        <v>197</v>
      </c>
      <c r="C52" s="95"/>
    </row>
    <row r="53" spans="1:3" ht="12" customHeight="1">
      <c r="A53" s="487" t="s">
        <v>117</v>
      </c>
      <c r="B53" s="8" t="s">
        <v>64</v>
      </c>
      <c r="C53" s="95"/>
    </row>
    <row r="54" spans="1:3" ht="12" customHeight="1" thickBot="1">
      <c r="A54" s="487" t="s">
        <v>118</v>
      </c>
      <c r="B54" s="8" t="s">
        <v>4</v>
      </c>
      <c r="C54" s="95"/>
    </row>
    <row r="55" spans="1:3" ht="15" customHeight="1" thickBot="1">
      <c r="A55" s="225" t="s">
        <v>23</v>
      </c>
      <c r="B55" s="269" t="s">
        <v>504</v>
      </c>
      <c r="C55" s="398">
        <f>+C44+C50</f>
        <v>4000</v>
      </c>
    </row>
    <row r="56" ht="13.5" thickBot="1">
      <c r="C56" s="399"/>
    </row>
    <row r="57" spans="1:3" ht="15" customHeight="1" thickBot="1">
      <c r="A57" s="272" t="s">
        <v>218</v>
      </c>
      <c r="B57" s="273"/>
      <c r="C57" s="143">
        <v>1</v>
      </c>
    </row>
    <row r="58" spans="1:3" ht="14.25" customHeight="1" thickBot="1">
      <c r="A58" s="272" t="s">
        <v>219</v>
      </c>
      <c r="B58" s="273"/>
      <c r="C58" s="14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0" sqref="C40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508</v>
      </c>
    </row>
    <row r="2" spans="1:3" s="493" customFormat="1" ht="36">
      <c r="A2" s="441" t="s">
        <v>216</v>
      </c>
      <c r="B2" s="385" t="s">
        <v>535</v>
      </c>
      <c r="C2" s="400" t="s">
        <v>68</v>
      </c>
    </row>
    <row r="3" spans="1:3" s="493" customFormat="1" ht="24.75" thickBot="1">
      <c r="A3" s="485" t="s">
        <v>215</v>
      </c>
      <c r="B3" s="386" t="s">
        <v>483</v>
      </c>
      <c r="C3" s="401" t="s">
        <v>57</v>
      </c>
    </row>
    <row r="4" spans="1:3" s="494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256" t="s">
        <v>60</v>
      </c>
    </row>
    <row r="6" spans="1:3" s="495" customFormat="1" ht="12.75" customHeight="1" thickBot="1">
      <c r="A6" s="217">
        <v>1</v>
      </c>
      <c r="B6" s="218">
        <v>2</v>
      </c>
      <c r="C6" s="219">
        <v>3</v>
      </c>
    </row>
    <row r="7" spans="1:3" s="495" customFormat="1" ht="15.75" customHeight="1" thickBot="1">
      <c r="A7" s="257"/>
      <c r="B7" s="258" t="s">
        <v>61</v>
      </c>
      <c r="C7" s="259"/>
    </row>
    <row r="8" spans="1:3" s="402" customFormat="1" ht="12" customHeight="1" thickBot="1">
      <c r="A8" s="217" t="s">
        <v>21</v>
      </c>
      <c r="B8" s="260" t="s">
        <v>484</v>
      </c>
      <c r="C8" s="344">
        <f>SUM(C9:C18)</f>
        <v>15020</v>
      </c>
    </row>
    <row r="9" spans="1:3" s="402" customFormat="1" ht="12" customHeight="1">
      <c r="A9" s="486" t="s">
        <v>109</v>
      </c>
      <c r="B9" s="10" t="s">
        <v>308</v>
      </c>
      <c r="C9" s="391"/>
    </row>
    <row r="10" spans="1:3" s="402" customFormat="1" ht="12" customHeight="1">
      <c r="A10" s="487" t="s">
        <v>110</v>
      </c>
      <c r="B10" s="8" t="s">
        <v>309</v>
      </c>
      <c r="C10" s="342"/>
    </row>
    <row r="11" spans="1:3" s="402" customFormat="1" ht="12" customHeight="1">
      <c r="A11" s="487" t="s">
        <v>111</v>
      </c>
      <c r="B11" s="8" t="s">
        <v>310</v>
      </c>
      <c r="C11" s="342"/>
    </row>
    <row r="12" spans="1:3" s="402" customFormat="1" ht="12" customHeight="1">
      <c r="A12" s="487" t="s">
        <v>112</v>
      </c>
      <c r="B12" s="8" t="s">
        <v>311</v>
      </c>
      <c r="C12" s="342"/>
    </row>
    <row r="13" spans="1:3" s="402" customFormat="1" ht="12" customHeight="1">
      <c r="A13" s="487" t="s">
        <v>160</v>
      </c>
      <c r="B13" s="8" t="s">
        <v>312</v>
      </c>
      <c r="C13" s="342">
        <v>11827</v>
      </c>
    </row>
    <row r="14" spans="1:3" s="402" customFormat="1" ht="12" customHeight="1">
      <c r="A14" s="487" t="s">
        <v>113</v>
      </c>
      <c r="B14" s="8" t="s">
        <v>485</v>
      </c>
      <c r="C14" s="342">
        <v>3193</v>
      </c>
    </row>
    <row r="15" spans="1:3" s="402" customFormat="1" ht="12" customHeight="1">
      <c r="A15" s="487" t="s">
        <v>114</v>
      </c>
      <c r="B15" s="7" t="s">
        <v>486</v>
      </c>
      <c r="C15" s="342"/>
    </row>
    <row r="16" spans="1:3" s="402" customFormat="1" ht="12" customHeight="1">
      <c r="A16" s="487" t="s">
        <v>124</v>
      </c>
      <c r="B16" s="8" t="s">
        <v>315</v>
      </c>
      <c r="C16" s="392"/>
    </row>
    <row r="17" spans="1:3" s="496" customFormat="1" ht="12" customHeight="1">
      <c r="A17" s="487" t="s">
        <v>125</v>
      </c>
      <c r="B17" s="8" t="s">
        <v>316</v>
      </c>
      <c r="C17" s="342"/>
    </row>
    <row r="18" spans="1:3" s="496" customFormat="1" ht="12" customHeight="1" thickBot="1">
      <c r="A18" s="487" t="s">
        <v>126</v>
      </c>
      <c r="B18" s="7" t="s">
        <v>317</v>
      </c>
      <c r="C18" s="343"/>
    </row>
    <row r="19" spans="1:3" s="402" customFormat="1" ht="12" customHeight="1" thickBot="1">
      <c r="A19" s="217" t="s">
        <v>22</v>
      </c>
      <c r="B19" s="260" t="s">
        <v>487</v>
      </c>
      <c r="C19" s="344">
        <f>SUM(C20:C22)</f>
        <v>0</v>
      </c>
    </row>
    <row r="20" spans="1:3" s="496" customFormat="1" ht="12" customHeight="1">
      <c r="A20" s="487" t="s">
        <v>115</v>
      </c>
      <c r="B20" s="9" t="s">
        <v>283</v>
      </c>
      <c r="C20" s="342"/>
    </row>
    <row r="21" spans="1:3" s="496" customFormat="1" ht="12" customHeight="1">
      <c r="A21" s="487" t="s">
        <v>116</v>
      </c>
      <c r="B21" s="8" t="s">
        <v>488</v>
      </c>
      <c r="C21" s="342"/>
    </row>
    <row r="22" spans="1:3" s="496" customFormat="1" ht="12" customHeight="1">
      <c r="A22" s="487" t="s">
        <v>117</v>
      </c>
      <c r="B22" s="8" t="s">
        <v>489</v>
      </c>
      <c r="C22" s="342"/>
    </row>
    <row r="23" spans="1:3" s="496" customFormat="1" ht="12" customHeight="1" thickBot="1">
      <c r="A23" s="487" t="s">
        <v>118</v>
      </c>
      <c r="B23" s="8" t="s">
        <v>2</v>
      </c>
      <c r="C23" s="342"/>
    </row>
    <row r="24" spans="1:3" s="496" customFormat="1" ht="12" customHeight="1" thickBot="1">
      <c r="A24" s="225" t="s">
        <v>23</v>
      </c>
      <c r="B24" s="146" t="s">
        <v>184</v>
      </c>
      <c r="C24" s="371"/>
    </row>
    <row r="25" spans="1:3" s="496" customFormat="1" ht="12" customHeight="1" thickBot="1">
      <c r="A25" s="225" t="s">
        <v>24</v>
      </c>
      <c r="B25" s="146" t="s">
        <v>490</v>
      </c>
      <c r="C25" s="344">
        <f>+C26+C27</f>
        <v>0</v>
      </c>
    </row>
    <row r="26" spans="1:3" s="496" customFormat="1" ht="12" customHeight="1">
      <c r="A26" s="488" t="s">
        <v>293</v>
      </c>
      <c r="B26" s="489" t="s">
        <v>488</v>
      </c>
      <c r="C26" s="92"/>
    </row>
    <row r="27" spans="1:3" s="496" customFormat="1" ht="12" customHeight="1">
      <c r="A27" s="488" t="s">
        <v>296</v>
      </c>
      <c r="B27" s="490" t="s">
        <v>491</v>
      </c>
      <c r="C27" s="345"/>
    </row>
    <row r="28" spans="1:3" s="496" customFormat="1" ht="12" customHeight="1" thickBot="1">
      <c r="A28" s="487" t="s">
        <v>297</v>
      </c>
      <c r="B28" s="491" t="s">
        <v>492</v>
      </c>
      <c r="C28" s="99"/>
    </row>
    <row r="29" spans="1:3" s="496" customFormat="1" ht="12" customHeight="1" thickBot="1">
      <c r="A29" s="225" t="s">
        <v>25</v>
      </c>
      <c r="B29" s="146" t="s">
        <v>493</v>
      </c>
      <c r="C29" s="344">
        <f>+C30+C31+C32</f>
        <v>0</v>
      </c>
    </row>
    <row r="30" spans="1:3" s="496" customFormat="1" ht="12" customHeight="1">
      <c r="A30" s="488" t="s">
        <v>102</v>
      </c>
      <c r="B30" s="489" t="s">
        <v>322</v>
      </c>
      <c r="C30" s="92"/>
    </row>
    <row r="31" spans="1:3" s="496" customFormat="1" ht="12" customHeight="1">
      <c r="A31" s="488" t="s">
        <v>103</v>
      </c>
      <c r="B31" s="490" t="s">
        <v>323</v>
      </c>
      <c r="C31" s="345"/>
    </row>
    <row r="32" spans="1:3" s="496" customFormat="1" ht="12" customHeight="1" thickBot="1">
      <c r="A32" s="487" t="s">
        <v>104</v>
      </c>
      <c r="B32" s="156" t="s">
        <v>324</v>
      </c>
      <c r="C32" s="99"/>
    </row>
    <row r="33" spans="1:3" s="402" customFormat="1" ht="12" customHeight="1" thickBot="1">
      <c r="A33" s="225" t="s">
        <v>26</v>
      </c>
      <c r="B33" s="146" t="s">
        <v>438</v>
      </c>
      <c r="C33" s="371"/>
    </row>
    <row r="34" spans="1:3" s="402" customFormat="1" ht="12" customHeight="1" thickBot="1">
      <c r="A34" s="225" t="s">
        <v>27</v>
      </c>
      <c r="B34" s="146" t="s">
        <v>494</v>
      </c>
      <c r="C34" s="393"/>
    </row>
    <row r="35" spans="1:3" s="402" customFormat="1" ht="12" customHeight="1" thickBot="1">
      <c r="A35" s="217" t="s">
        <v>28</v>
      </c>
      <c r="B35" s="146" t="s">
        <v>495</v>
      </c>
      <c r="C35" s="394">
        <f>+C8+C19+C24+C25+C29+C33+C34</f>
        <v>15020</v>
      </c>
    </row>
    <row r="36" spans="1:3" s="402" customFormat="1" ht="12" customHeight="1" thickBot="1">
      <c r="A36" s="261" t="s">
        <v>29</v>
      </c>
      <c r="B36" s="146" t="s">
        <v>496</v>
      </c>
      <c r="C36" s="394">
        <f>+C37+C38+C39</f>
        <v>76856</v>
      </c>
    </row>
    <row r="37" spans="1:3" s="402" customFormat="1" ht="12" customHeight="1">
      <c r="A37" s="488" t="s">
        <v>497</v>
      </c>
      <c r="B37" s="489" t="s">
        <v>255</v>
      </c>
      <c r="C37" s="92"/>
    </row>
    <row r="38" spans="1:3" s="402" customFormat="1" ht="12" customHeight="1">
      <c r="A38" s="488" t="s">
        <v>498</v>
      </c>
      <c r="B38" s="490" t="s">
        <v>3</v>
      </c>
      <c r="C38" s="345"/>
    </row>
    <row r="39" spans="1:3" s="496" customFormat="1" ht="12" customHeight="1" thickBot="1">
      <c r="A39" s="487" t="s">
        <v>499</v>
      </c>
      <c r="B39" s="156" t="s">
        <v>500</v>
      </c>
      <c r="C39" s="99">
        <v>76856</v>
      </c>
    </row>
    <row r="40" spans="1:3" s="496" customFormat="1" ht="15" customHeight="1" thickBot="1">
      <c r="A40" s="261" t="s">
        <v>30</v>
      </c>
      <c r="B40" s="262" t="s">
        <v>501</v>
      </c>
      <c r="C40" s="397">
        <f>+C35+C36</f>
        <v>91876</v>
      </c>
    </row>
    <row r="41" spans="1:3" s="496" customFormat="1" ht="15" customHeight="1">
      <c r="A41" s="263"/>
      <c r="B41" s="264"/>
      <c r="C41" s="395"/>
    </row>
    <row r="42" spans="1:3" ht="13.5" thickBot="1">
      <c r="A42" s="265"/>
      <c r="B42" s="266"/>
      <c r="C42" s="396"/>
    </row>
    <row r="43" spans="1:3" s="495" customFormat="1" ht="16.5" customHeight="1" thickBot="1">
      <c r="A43" s="267"/>
      <c r="B43" s="268" t="s">
        <v>63</v>
      </c>
      <c r="C43" s="397"/>
    </row>
    <row r="44" spans="1:3" s="497" customFormat="1" ht="12" customHeight="1" thickBot="1">
      <c r="A44" s="225" t="s">
        <v>21</v>
      </c>
      <c r="B44" s="146" t="s">
        <v>502</v>
      </c>
      <c r="C44" s="344">
        <f>SUM(C45:C49)</f>
        <v>91876</v>
      </c>
    </row>
    <row r="45" spans="1:3" ht="12" customHeight="1">
      <c r="A45" s="487" t="s">
        <v>109</v>
      </c>
      <c r="B45" s="9" t="s">
        <v>52</v>
      </c>
      <c r="C45" s="92">
        <v>42322</v>
      </c>
    </row>
    <row r="46" spans="1:3" ht="12" customHeight="1">
      <c r="A46" s="487" t="s">
        <v>110</v>
      </c>
      <c r="B46" s="8" t="s">
        <v>193</v>
      </c>
      <c r="C46" s="95">
        <v>11427</v>
      </c>
    </row>
    <row r="47" spans="1:3" ht="12" customHeight="1">
      <c r="A47" s="487" t="s">
        <v>111</v>
      </c>
      <c r="B47" s="8" t="s">
        <v>151</v>
      </c>
      <c r="C47" s="95">
        <v>38127</v>
      </c>
    </row>
    <row r="48" spans="1:3" ht="12" customHeight="1">
      <c r="A48" s="487" t="s">
        <v>112</v>
      </c>
      <c r="B48" s="8" t="s">
        <v>194</v>
      </c>
      <c r="C48" s="95"/>
    </row>
    <row r="49" spans="1:3" ht="12" customHeight="1" thickBot="1">
      <c r="A49" s="487" t="s">
        <v>160</v>
      </c>
      <c r="B49" s="8" t="s">
        <v>195</v>
      </c>
      <c r="C49" s="95"/>
    </row>
    <row r="50" spans="1:3" ht="12" customHeight="1" thickBot="1">
      <c r="A50" s="225" t="s">
        <v>22</v>
      </c>
      <c r="B50" s="146" t="s">
        <v>503</v>
      </c>
      <c r="C50" s="344">
        <f>SUM(C51:C53)</f>
        <v>0</v>
      </c>
    </row>
    <row r="51" spans="1:3" s="497" customFormat="1" ht="12" customHeight="1">
      <c r="A51" s="487" t="s">
        <v>115</v>
      </c>
      <c r="B51" s="9" t="s">
        <v>245</v>
      </c>
      <c r="C51" s="92"/>
    </row>
    <row r="52" spans="1:3" ht="12" customHeight="1">
      <c r="A52" s="487" t="s">
        <v>116</v>
      </c>
      <c r="B52" s="8" t="s">
        <v>197</v>
      </c>
      <c r="C52" s="95"/>
    </row>
    <row r="53" spans="1:3" ht="12" customHeight="1">
      <c r="A53" s="487" t="s">
        <v>117</v>
      </c>
      <c r="B53" s="8" t="s">
        <v>64</v>
      </c>
      <c r="C53" s="95"/>
    </row>
    <row r="54" spans="1:3" ht="12" customHeight="1" thickBot="1">
      <c r="A54" s="487" t="s">
        <v>118</v>
      </c>
      <c r="B54" s="8" t="s">
        <v>4</v>
      </c>
      <c r="C54" s="95"/>
    </row>
    <row r="55" spans="1:3" ht="15" customHeight="1" thickBot="1">
      <c r="A55" s="225" t="s">
        <v>23</v>
      </c>
      <c r="B55" s="269" t="s">
        <v>504</v>
      </c>
      <c r="C55" s="398">
        <f>+C44+C50</f>
        <v>91876</v>
      </c>
    </row>
    <row r="56" ht="13.5" thickBot="1">
      <c r="C56" s="399"/>
    </row>
    <row r="57" spans="1:3" ht="15" customHeight="1" thickBot="1">
      <c r="A57" s="272" t="s">
        <v>218</v>
      </c>
      <c r="B57" s="273"/>
      <c r="C57" s="143">
        <v>21</v>
      </c>
    </row>
    <row r="58" spans="1:3" ht="14.25" customHeight="1" thickBot="1">
      <c r="A58" s="272" t="s">
        <v>219</v>
      </c>
      <c r="B58" s="273"/>
      <c r="C58" s="14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4" sqref="C14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510</v>
      </c>
    </row>
    <row r="2" spans="1:3" s="493" customFormat="1" ht="36">
      <c r="A2" s="441" t="s">
        <v>216</v>
      </c>
      <c r="B2" s="385" t="s">
        <v>535</v>
      </c>
      <c r="C2" s="400" t="s">
        <v>68</v>
      </c>
    </row>
    <row r="3" spans="1:3" s="493" customFormat="1" ht="24.75" thickBot="1">
      <c r="A3" s="485" t="s">
        <v>215</v>
      </c>
      <c r="B3" s="386" t="s">
        <v>507</v>
      </c>
      <c r="C3" s="401" t="s">
        <v>67</v>
      </c>
    </row>
    <row r="4" spans="1:3" s="494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256" t="s">
        <v>60</v>
      </c>
    </row>
    <row r="6" spans="1:3" s="495" customFormat="1" ht="12.75" customHeight="1" thickBot="1">
      <c r="A6" s="217">
        <v>1</v>
      </c>
      <c r="B6" s="218">
        <v>2</v>
      </c>
      <c r="C6" s="219">
        <v>3</v>
      </c>
    </row>
    <row r="7" spans="1:3" s="495" customFormat="1" ht="15.75" customHeight="1" thickBot="1">
      <c r="A7" s="257"/>
      <c r="B7" s="258" t="s">
        <v>61</v>
      </c>
      <c r="C7" s="259"/>
    </row>
    <row r="8" spans="1:3" s="402" customFormat="1" ht="12" customHeight="1" thickBot="1">
      <c r="A8" s="217" t="s">
        <v>21</v>
      </c>
      <c r="B8" s="260" t="s">
        <v>484</v>
      </c>
      <c r="C8" s="344">
        <f>SUM(C9:C18)</f>
        <v>5932</v>
      </c>
    </row>
    <row r="9" spans="1:3" s="402" customFormat="1" ht="12" customHeight="1">
      <c r="A9" s="486" t="s">
        <v>109</v>
      </c>
      <c r="B9" s="10" t="s">
        <v>308</v>
      </c>
      <c r="C9" s="391"/>
    </row>
    <row r="10" spans="1:3" s="402" customFormat="1" ht="12" customHeight="1">
      <c r="A10" s="487" t="s">
        <v>110</v>
      </c>
      <c r="B10" s="8" t="s">
        <v>309</v>
      </c>
      <c r="C10" s="342"/>
    </row>
    <row r="11" spans="1:3" s="402" customFormat="1" ht="12" customHeight="1">
      <c r="A11" s="487" t="s">
        <v>111</v>
      </c>
      <c r="B11" s="8" t="s">
        <v>310</v>
      </c>
      <c r="C11" s="342"/>
    </row>
    <row r="12" spans="1:3" s="402" customFormat="1" ht="12" customHeight="1">
      <c r="A12" s="487" t="s">
        <v>112</v>
      </c>
      <c r="B12" s="8" t="s">
        <v>311</v>
      </c>
      <c r="C12" s="342"/>
    </row>
    <row r="13" spans="1:3" s="402" customFormat="1" ht="12" customHeight="1">
      <c r="A13" s="487" t="s">
        <v>160</v>
      </c>
      <c r="B13" s="8" t="s">
        <v>312</v>
      </c>
      <c r="C13" s="342">
        <v>4671</v>
      </c>
    </row>
    <row r="14" spans="1:3" s="402" customFormat="1" ht="12" customHeight="1">
      <c r="A14" s="487" t="s">
        <v>113</v>
      </c>
      <c r="B14" s="8" t="s">
        <v>485</v>
      </c>
      <c r="C14" s="342">
        <v>1261</v>
      </c>
    </row>
    <row r="15" spans="1:3" s="402" customFormat="1" ht="12" customHeight="1">
      <c r="A15" s="487" t="s">
        <v>114</v>
      </c>
      <c r="B15" s="7" t="s">
        <v>486</v>
      </c>
      <c r="C15" s="342"/>
    </row>
    <row r="16" spans="1:3" s="402" customFormat="1" ht="12" customHeight="1">
      <c r="A16" s="487" t="s">
        <v>124</v>
      </c>
      <c r="B16" s="8" t="s">
        <v>315</v>
      </c>
      <c r="C16" s="392"/>
    </row>
    <row r="17" spans="1:3" s="496" customFormat="1" ht="12" customHeight="1">
      <c r="A17" s="487" t="s">
        <v>125</v>
      </c>
      <c r="B17" s="8" t="s">
        <v>316</v>
      </c>
      <c r="C17" s="342"/>
    </row>
    <row r="18" spans="1:3" s="496" customFormat="1" ht="12" customHeight="1" thickBot="1">
      <c r="A18" s="487" t="s">
        <v>126</v>
      </c>
      <c r="B18" s="7" t="s">
        <v>317</v>
      </c>
      <c r="C18" s="343"/>
    </row>
    <row r="19" spans="1:3" s="402" customFormat="1" ht="12" customHeight="1" thickBot="1">
      <c r="A19" s="217" t="s">
        <v>22</v>
      </c>
      <c r="B19" s="260" t="s">
        <v>487</v>
      </c>
      <c r="C19" s="344">
        <f>SUM(C20:C22)</f>
        <v>0</v>
      </c>
    </row>
    <row r="20" spans="1:3" s="496" customFormat="1" ht="12" customHeight="1">
      <c r="A20" s="487" t="s">
        <v>115</v>
      </c>
      <c r="B20" s="9" t="s">
        <v>283</v>
      </c>
      <c r="C20" s="342"/>
    </row>
    <row r="21" spans="1:3" s="496" customFormat="1" ht="12" customHeight="1">
      <c r="A21" s="487" t="s">
        <v>116</v>
      </c>
      <c r="B21" s="8" t="s">
        <v>488</v>
      </c>
      <c r="C21" s="342"/>
    </row>
    <row r="22" spans="1:3" s="496" customFormat="1" ht="12" customHeight="1">
      <c r="A22" s="487" t="s">
        <v>117</v>
      </c>
      <c r="B22" s="8" t="s">
        <v>489</v>
      </c>
      <c r="C22" s="342"/>
    </row>
    <row r="23" spans="1:3" s="496" customFormat="1" ht="12" customHeight="1" thickBot="1">
      <c r="A23" s="487" t="s">
        <v>118</v>
      </c>
      <c r="B23" s="8" t="s">
        <v>2</v>
      </c>
      <c r="C23" s="342"/>
    </row>
    <row r="24" spans="1:3" s="496" customFormat="1" ht="12" customHeight="1" thickBot="1">
      <c r="A24" s="225" t="s">
        <v>23</v>
      </c>
      <c r="B24" s="146" t="s">
        <v>184</v>
      </c>
      <c r="C24" s="371"/>
    </row>
    <row r="25" spans="1:3" s="496" customFormat="1" ht="12" customHeight="1" thickBot="1">
      <c r="A25" s="225" t="s">
        <v>24</v>
      </c>
      <c r="B25" s="146" t="s">
        <v>490</v>
      </c>
      <c r="C25" s="344">
        <f>+C26+C27</f>
        <v>0</v>
      </c>
    </row>
    <row r="26" spans="1:3" s="496" customFormat="1" ht="12" customHeight="1">
      <c r="A26" s="488" t="s">
        <v>293</v>
      </c>
      <c r="B26" s="489" t="s">
        <v>488</v>
      </c>
      <c r="C26" s="92"/>
    </row>
    <row r="27" spans="1:3" s="496" customFormat="1" ht="12" customHeight="1">
      <c r="A27" s="488" t="s">
        <v>296</v>
      </c>
      <c r="B27" s="490" t="s">
        <v>491</v>
      </c>
      <c r="C27" s="345"/>
    </row>
    <row r="28" spans="1:3" s="496" customFormat="1" ht="12" customHeight="1" thickBot="1">
      <c r="A28" s="487" t="s">
        <v>297</v>
      </c>
      <c r="B28" s="491" t="s">
        <v>492</v>
      </c>
      <c r="C28" s="99"/>
    </row>
    <row r="29" spans="1:3" s="496" customFormat="1" ht="12" customHeight="1" thickBot="1">
      <c r="A29" s="225" t="s">
        <v>25</v>
      </c>
      <c r="B29" s="146" t="s">
        <v>493</v>
      </c>
      <c r="C29" s="344">
        <f>+C30+C31+C32</f>
        <v>0</v>
      </c>
    </row>
    <row r="30" spans="1:3" s="496" customFormat="1" ht="12" customHeight="1">
      <c r="A30" s="488" t="s">
        <v>102</v>
      </c>
      <c r="B30" s="489" t="s">
        <v>322</v>
      </c>
      <c r="C30" s="92"/>
    </row>
    <row r="31" spans="1:3" s="496" customFormat="1" ht="12" customHeight="1">
      <c r="A31" s="488" t="s">
        <v>103</v>
      </c>
      <c r="B31" s="490" t="s">
        <v>323</v>
      </c>
      <c r="C31" s="345"/>
    </row>
    <row r="32" spans="1:3" s="496" customFormat="1" ht="12" customHeight="1" thickBot="1">
      <c r="A32" s="487" t="s">
        <v>104</v>
      </c>
      <c r="B32" s="156" t="s">
        <v>324</v>
      </c>
      <c r="C32" s="99"/>
    </row>
    <row r="33" spans="1:3" s="402" customFormat="1" ht="12" customHeight="1" thickBot="1">
      <c r="A33" s="225" t="s">
        <v>26</v>
      </c>
      <c r="B33" s="146" t="s">
        <v>438</v>
      </c>
      <c r="C33" s="371"/>
    </row>
    <row r="34" spans="1:3" s="402" customFormat="1" ht="12" customHeight="1" thickBot="1">
      <c r="A34" s="225" t="s">
        <v>27</v>
      </c>
      <c r="B34" s="146" t="s">
        <v>494</v>
      </c>
      <c r="C34" s="393"/>
    </row>
    <row r="35" spans="1:3" s="402" customFormat="1" ht="12" customHeight="1" thickBot="1">
      <c r="A35" s="217" t="s">
        <v>28</v>
      </c>
      <c r="B35" s="146" t="s">
        <v>495</v>
      </c>
      <c r="C35" s="394">
        <f>+C8+C19+C24+C25+C29+C33+C34</f>
        <v>5932</v>
      </c>
    </row>
    <row r="36" spans="1:3" s="402" customFormat="1" ht="12" customHeight="1" thickBot="1">
      <c r="A36" s="261" t="s">
        <v>29</v>
      </c>
      <c r="B36" s="146" t="s">
        <v>496</v>
      </c>
      <c r="C36" s="394">
        <f>+C37+C38+C39</f>
        <v>76856</v>
      </c>
    </row>
    <row r="37" spans="1:3" s="402" customFormat="1" ht="12" customHeight="1">
      <c r="A37" s="488" t="s">
        <v>497</v>
      </c>
      <c r="B37" s="489" t="s">
        <v>255</v>
      </c>
      <c r="C37" s="92"/>
    </row>
    <row r="38" spans="1:3" s="402" customFormat="1" ht="12" customHeight="1">
      <c r="A38" s="488" t="s">
        <v>498</v>
      </c>
      <c r="B38" s="490" t="s">
        <v>3</v>
      </c>
      <c r="C38" s="345"/>
    </row>
    <row r="39" spans="1:3" s="496" customFormat="1" ht="12" customHeight="1" thickBot="1">
      <c r="A39" s="487" t="s">
        <v>499</v>
      </c>
      <c r="B39" s="156" t="s">
        <v>500</v>
      </c>
      <c r="C39" s="99">
        <v>76856</v>
      </c>
    </row>
    <row r="40" spans="1:3" s="496" customFormat="1" ht="15" customHeight="1" thickBot="1">
      <c r="A40" s="261" t="s">
        <v>30</v>
      </c>
      <c r="B40" s="262" t="s">
        <v>501</v>
      </c>
      <c r="C40" s="397">
        <f>+C35+C36</f>
        <v>82788</v>
      </c>
    </row>
    <row r="41" spans="1:3" s="496" customFormat="1" ht="15" customHeight="1">
      <c r="A41" s="263"/>
      <c r="B41" s="264"/>
      <c r="C41" s="395"/>
    </row>
    <row r="42" spans="1:3" ht="13.5" thickBot="1">
      <c r="A42" s="265"/>
      <c r="B42" s="266"/>
      <c r="C42" s="396"/>
    </row>
    <row r="43" spans="1:3" s="495" customFormat="1" ht="16.5" customHeight="1" thickBot="1">
      <c r="A43" s="267"/>
      <c r="B43" s="268" t="s">
        <v>63</v>
      </c>
      <c r="C43" s="397"/>
    </row>
    <row r="44" spans="1:3" s="497" customFormat="1" ht="12" customHeight="1" thickBot="1">
      <c r="A44" s="225" t="s">
        <v>21</v>
      </c>
      <c r="B44" s="146" t="s">
        <v>502</v>
      </c>
      <c r="C44" s="344">
        <f>SUM(C45:C49)</f>
        <v>82788</v>
      </c>
    </row>
    <row r="45" spans="1:3" ht="12" customHeight="1">
      <c r="A45" s="487" t="s">
        <v>109</v>
      </c>
      <c r="B45" s="9" t="s">
        <v>52</v>
      </c>
      <c r="C45" s="92">
        <v>42322</v>
      </c>
    </row>
    <row r="46" spans="1:3" ht="12" customHeight="1">
      <c r="A46" s="487" t="s">
        <v>110</v>
      </c>
      <c r="B46" s="8" t="s">
        <v>193</v>
      </c>
      <c r="C46" s="95">
        <v>11427</v>
      </c>
    </row>
    <row r="47" spans="1:3" ht="12" customHeight="1">
      <c r="A47" s="487" t="s">
        <v>111</v>
      </c>
      <c r="B47" s="8" t="s">
        <v>151</v>
      </c>
      <c r="C47" s="95">
        <v>29039</v>
      </c>
    </row>
    <row r="48" spans="1:3" ht="12" customHeight="1">
      <c r="A48" s="487" t="s">
        <v>112</v>
      </c>
      <c r="B48" s="8" t="s">
        <v>194</v>
      </c>
      <c r="C48" s="95"/>
    </row>
    <row r="49" spans="1:3" ht="12" customHeight="1" thickBot="1">
      <c r="A49" s="487" t="s">
        <v>160</v>
      </c>
      <c r="B49" s="8" t="s">
        <v>195</v>
      </c>
      <c r="C49" s="95"/>
    </row>
    <row r="50" spans="1:3" ht="12" customHeight="1" thickBot="1">
      <c r="A50" s="225" t="s">
        <v>22</v>
      </c>
      <c r="B50" s="146" t="s">
        <v>503</v>
      </c>
      <c r="C50" s="344">
        <f>SUM(C51:C53)</f>
        <v>0</v>
      </c>
    </row>
    <row r="51" spans="1:3" s="497" customFormat="1" ht="12" customHeight="1">
      <c r="A51" s="487" t="s">
        <v>115</v>
      </c>
      <c r="B51" s="9" t="s">
        <v>245</v>
      </c>
      <c r="C51" s="92"/>
    </row>
    <row r="52" spans="1:3" ht="12" customHeight="1">
      <c r="A52" s="487" t="s">
        <v>116</v>
      </c>
      <c r="B52" s="8" t="s">
        <v>197</v>
      </c>
      <c r="C52" s="95"/>
    </row>
    <row r="53" spans="1:3" ht="12" customHeight="1">
      <c r="A53" s="487" t="s">
        <v>117</v>
      </c>
      <c r="B53" s="8" t="s">
        <v>64</v>
      </c>
      <c r="C53" s="95"/>
    </row>
    <row r="54" spans="1:3" ht="12" customHeight="1" thickBot="1">
      <c r="A54" s="487" t="s">
        <v>118</v>
      </c>
      <c r="B54" s="8" t="s">
        <v>4</v>
      </c>
      <c r="C54" s="95"/>
    </row>
    <row r="55" spans="1:3" ht="15" customHeight="1" thickBot="1">
      <c r="A55" s="225" t="s">
        <v>23</v>
      </c>
      <c r="B55" s="269" t="s">
        <v>504</v>
      </c>
      <c r="C55" s="398">
        <f>+C44+C50</f>
        <v>82788</v>
      </c>
    </row>
    <row r="56" ht="13.5" thickBot="1">
      <c r="C56" s="399"/>
    </row>
    <row r="57" spans="1:3" ht="15" customHeight="1" thickBot="1">
      <c r="A57" s="272" t="s">
        <v>218</v>
      </c>
      <c r="B57" s="273"/>
      <c r="C57" s="143">
        <v>21</v>
      </c>
    </row>
    <row r="58" spans="1:3" ht="14.25" customHeight="1" thickBot="1">
      <c r="A58" s="272" t="s">
        <v>219</v>
      </c>
      <c r="B58" s="273"/>
      <c r="C58" s="14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58" sqref="C58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512</v>
      </c>
    </row>
    <row r="2" spans="1:3" s="493" customFormat="1" ht="36">
      <c r="A2" s="441" t="s">
        <v>216</v>
      </c>
      <c r="B2" s="385" t="s">
        <v>535</v>
      </c>
      <c r="C2" s="400" t="s">
        <v>68</v>
      </c>
    </row>
    <row r="3" spans="1:3" s="493" customFormat="1" ht="24.75" thickBot="1">
      <c r="A3" s="485" t="s">
        <v>215</v>
      </c>
      <c r="B3" s="386" t="s">
        <v>509</v>
      </c>
      <c r="C3" s="401" t="s">
        <v>68</v>
      </c>
    </row>
    <row r="4" spans="1:3" s="494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256" t="s">
        <v>60</v>
      </c>
    </row>
    <row r="6" spans="1:3" s="495" customFormat="1" ht="12.75" customHeight="1" thickBot="1">
      <c r="A6" s="217">
        <v>1</v>
      </c>
      <c r="B6" s="218">
        <v>2</v>
      </c>
      <c r="C6" s="219">
        <v>3</v>
      </c>
    </row>
    <row r="7" spans="1:3" s="495" customFormat="1" ht="15.75" customHeight="1" thickBot="1">
      <c r="A7" s="257"/>
      <c r="B7" s="258" t="s">
        <v>61</v>
      </c>
      <c r="C7" s="259"/>
    </row>
    <row r="8" spans="1:3" s="402" customFormat="1" ht="12" customHeight="1" thickBot="1">
      <c r="A8" s="217" t="s">
        <v>21</v>
      </c>
      <c r="B8" s="260" t="s">
        <v>484</v>
      </c>
      <c r="C8" s="344">
        <f>SUM(C9:C18)</f>
        <v>9088</v>
      </c>
    </row>
    <row r="9" spans="1:3" s="402" customFormat="1" ht="12" customHeight="1">
      <c r="A9" s="486" t="s">
        <v>109</v>
      </c>
      <c r="B9" s="10" t="s">
        <v>308</v>
      </c>
      <c r="C9" s="391"/>
    </row>
    <row r="10" spans="1:3" s="402" customFormat="1" ht="12" customHeight="1">
      <c r="A10" s="487" t="s">
        <v>110</v>
      </c>
      <c r="B10" s="8" t="s">
        <v>309</v>
      </c>
      <c r="C10" s="342"/>
    </row>
    <row r="11" spans="1:3" s="402" customFormat="1" ht="12" customHeight="1">
      <c r="A11" s="487" t="s">
        <v>111</v>
      </c>
      <c r="B11" s="8" t="s">
        <v>310</v>
      </c>
      <c r="C11" s="342"/>
    </row>
    <row r="12" spans="1:3" s="402" customFormat="1" ht="12" customHeight="1">
      <c r="A12" s="487" t="s">
        <v>112</v>
      </c>
      <c r="B12" s="8" t="s">
        <v>311</v>
      </c>
      <c r="C12" s="342"/>
    </row>
    <row r="13" spans="1:3" s="402" customFormat="1" ht="12" customHeight="1">
      <c r="A13" s="487" t="s">
        <v>160</v>
      </c>
      <c r="B13" s="8" t="s">
        <v>312</v>
      </c>
      <c r="C13" s="342">
        <v>7156</v>
      </c>
    </row>
    <row r="14" spans="1:3" s="402" customFormat="1" ht="12" customHeight="1">
      <c r="A14" s="487" t="s">
        <v>113</v>
      </c>
      <c r="B14" s="8" t="s">
        <v>485</v>
      </c>
      <c r="C14" s="342">
        <v>1932</v>
      </c>
    </row>
    <row r="15" spans="1:3" s="402" customFormat="1" ht="12" customHeight="1">
      <c r="A15" s="487" t="s">
        <v>114</v>
      </c>
      <c r="B15" s="7" t="s">
        <v>486</v>
      </c>
      <c r="C15" s="342"/>
    </row>
    <row r="16" spans="1:3" s="402" customFormat="1" ht="12" customHeight="1">
      <c r="A16" s="487" t="s">
        <v>124</v>
      </c>
      <c r="B16" s="8" t="s">
        <v>315</v>
      </c>
      <c r="C16" s="392"/>
    </row>
    <row r="17" spans="1:3" s="496" customFormat="1" ht="12" customHeight="1">
      <c r="A17" s="487" t="s">
        <v>125</v>
      </c>
      <c r="B17" s="8" t="s">
        <v>316</v>
      </c>
      <c r="C17" s="342"/>
    </row>
    <row r="18" spans="1:3" s="496" customFormat="1" ht="12" customHeight="1" thickBot="1">
      <c r="A18" s="487" t="s">
        <v>126</v>
      </c>
      <c r="B18" s="7" t="s">
        <v>317</v>
      </c>
      <c r="C18" s="343"/>
    </row>
    <row r="19" spans="1:3" s="402" customFormat="1" ht="12" customHeight="1" thickBot="1">
      <c r="A19" s="217" t="s">
        <v>22</v>
      </c>
      <c r="B19" s="260" t="s">
        <v>487</v>
      </c>
      <c r="C19" s="344">
        <f>SUM(C20:C22)</f>
        <v>0</v>
      </c>
    </row>
    <row r="20" spans="1:3" s="496" customFormat="1" ht="12" customHeight="1">
      <c r="A20" s="487" t="s">
        <v>115</v>
      </c>
      <c r="B20" s="9" t="s">
        <v>283</v>
      </c>
      <c r="C20" s="342"/>
    </row>
    <row r="21" spans="1:3" s="496" customFormat="1" ht="12" customHeight="1">
      <c r="A21" s="487" t="s">
        <v>116</v>
      </c>
      <c r="B21" s="8" t="s">
        <v>488</v>
      </c>
      <c r="C21" s="342"/>
    </row>
    <row r="22" spans="1:3" s="496" customFormat="1" ht="12" customHeight="1">
      <c r="A22" s="487" t="s">
        <v>117</v>
      </c>
      <c r="B22" s="8" t="s">
        <v>489</v>
      </c>
      <c r="C22" s="342"/>
    </row>
    <row r="23" spans="1:3" s="496" customFormat="1" ht="12" customHeight="1" thickBot="1">
      <c r="A23" s="487" t="s">
        <v>118</v>
      </c>
      <c r="B23" s="8" t="s">
        <v>2</v>
      </c>
      <c r="C23" s="342"/>
    </row>
    <row r="24" spans="1:3" s="496" customFormat="1" ht="12" customHeight="1" thickBot="1">
      <c r="A24" s="225" t="s">
        <v>23</v>
      </c>
      <c r="B24" s="146" t="s">
        <v>184</v>
      </c>
      <c r="C24" s="371"/>
    </row>
    <row r="25" spans="1:3" s="496" customFormat="1" ht="12" customHeight="1" thickBot="1">
      <c r="A25" s="225" t="s">
        <v>24</v>
      </c>
      <c r="B25" s="146" t="s">
        <v>490</v>
      </c>
      <c r="C25" s="344">
        <f>+C26+C27</f>
        <v>0</v>
      </c>
    </row>
    <row r="26" spans="1:3" s="496" customFormat="1" ht="12" customHeight="1">
      <c r="A26" s="488" t="s">
        <v>293</v>
      </c>
      <c r="B26" s="489" t="s">
        <v>488</v>
      </c>
      <c r="C26" s="92"/>
    </row>
    <row r="27" spans="1:3" s="496" customFormat="1" ht="12" customHeight="1">
      <c r="A27" s="488" t="s">
        <v>296</v>
      </c>
      <c r="B27" s="490" t="s">
        <v>491</v>
      </c>
      <c r="C27" s="345"/>
    </row>
    <row r="28" spans="1:3" s="496" customFormat="1" ht="12" customHeight="1" thickBot="1">
      <c r="A28" s="487" t="s">
        <v>297</v>
      </c>
      <c r="B28" s="491" t="s">
        <v>492</v>
      </c>
      <c r="C28" s="99"/>
    </row>
    <row r="29" spans="1:3" s="496" customFormat="1" ht="12" customHeight="1" thickBot="1">
      <c r="A29" s="225" t="s">
        <v>25</v>
      </c>
      <c r="B29" s="146" t="s">
        <v>493</v>
      </c>
      <c r="C29" s="344">
        <f>+C30+C31+C32</f>
        <v>0</v>
      </c>
    </row>
    <row r="30" spans="1:3" s="496" customFormat="1" ht="12" customHeight="1">
      <c r="A30" s="488" t="s">
        <v>102</v>
      </c>
      <c r="B30" s="489" t="s">
        <v>322</v>
      </c>
      <c r="C30" s="92"/>
    </row>
    <row r="31" spans="1:3" s="496" customFormat="1" ht="12" customHeight="1">
      <c r="A31" s="488" t="s">
        <v>103</v>
      </c>
      <c r="B31" s="490" t="s">
        <v>323</v>
      </c>
      <c r="C31" s="345"/>
    </row>
    <row r="32" spans="1:3" s="496" customFormat="1" ht="12" customHeight="1" thickBot="1">
      <c r="A32" s="487" t="s">
        <v>104</v>
      </c>
      <c r="B32" s="156" t="s">
        <v>324</v>
      </c>
      <c r="C32" s="99"/>
    </row>
    <row r="33" spans="1:3" s="402" customFormat="1" ht="12" customHeight="1" thickBot="1">
      <c r="A33" s="225" t="s">
        <v>26</v>
      </c>
      <c r="B33" s="146" t="s">
        <v>438</v>
      </c>
      <c r="C33" s="371"/>
    </row>
    <row r="34" spans="1:3" s="402" customFormat="1" ht="12" customHeight="1" thickBot="1">
      <c r="A34" s="225" t="s">
        <v>27</v>
      </c>
      <c r="B34" s="146" t="s">
        <v>494</v>
      </c>
      <c r="C34" s="393"/>
    </row>
    <row r="35" spans="1:3" s="402" customFormat="1" ht="12" customHeight="1" thickBot="1">
      <c r="A35" s="217" t="s">
        <v>28</v>
      </c>
      <c r="B35" s="146" t="s">
        <v>495</v>
      </c>
      <c r="C35" s="394">
        <f>+C8+C19+C24+C25+C29+C33+C34</f>
        <v>9088</v>
      </c>
    </row>
    <row r="36" spans="1:3" s="402" customFormat="1" ht="12" customHeight="1" thickBot="1">
      <c r="A36" s="261" t="s">
        <v>29</v>
      </c>
      <c r="B36" s="146" t="s">
        <v>496</v>
      </c>
      <c r="C36" s="394">
        <f>+C37+C38+C39</f>
        <v>0</v>
      </c>
    </row>
    <row r="37" spans="1:3" s="402" customFormat="1" ht="12" customHeight="1">
      <c r="A37" s="488" t="s">
        <v>497</v>
      </c>
      <c r="B37" s="489" t="s">
        <v>255</v>
      </c>
      <c r="C37" s="92"/>
    </row>
    <row r="38" spans="1:3" s="402" customFormat="1" ht="12" customHeight="1">
      <c r="A38" s="488" t="s">
        <v>498</v>
      </c>
      <c r="B38" s="490" t="s">
        <v>3</v>
      </c>
      <c r="C38" s="345"/>
    </row>
    <row r="39" spans="1:3" s="496" customFormat="1" ht="12" customHeight="1" thickBot="1">
      <c r="A39" s="487" t="s">
        <v>499</v>
      </c>
      <c r="B39" s="156" t="s">
        <v>500</v>
      </c>
      <c r="C39" s="99"/>
    </row>
    <row r="40" spans="1:3" s="496" customFormat="1" ht="15" customHeight="1" thickBot="1">
      <c r="A40" s="261" t="s">
        <v>30</v>
      </c>
      <c r="B40" s="262" t="s">
        <v>501</v>
      </c>
      <c r="C40" s="397">
        <f>+C35+C36</f>
        <v>9088</v>
      </c>
    </row>
    <row r="41" spans="1:3" s="496" customFormat="1" ht="15" customHeight="1">
      <c r="A41" s="263"/>
      <c r="B41" s="264"/>
      <c r="C41" s="395"/>
    </row>
    <row r="42" spans="1:3" ht="13.5" thickBot="1">
      <c r="A42" s="265"/>
      <c r="B42" s="266"/>
      <c r="C42" s="396"/>
    </row>
    <row r="43" spans="1:3" s="495" customFormat="1" ht="16.5" customHeight="1" thickBot="1">
      <c r="A43" s="267"/>
      <c r="B43" s="268" t="s">
        <v>63</v>
      </c>
      <c r="C43" s="397"/>
    </row>
    <row r="44" spans="1:3" s="497" customFormat="1" ht="12" customHeight="1" thickBot="1">
      <c r="A44" s="225" t="s">
        <v>21</v>
      </c>
      <c r="B44" s="146" t="s">
        <v>502</v>
      </c>
      <c r="C44" s="344">
        <f>SUM(C45:C49)</f>
        <v>9088</v>
      </c>
    </row>
    <row r="45" spans="1:3" ht="12" customHeight="1">
      <c r="A45" s="487" t="s">
        <v>109</v>
      </c>
      <c r="B45" s="9" t="s">
        <v>52</v>
      </c>
      <c r="C45" s="92"/>
    </row>
    <row r="46" spans="1:3" ht="12" customHeight="1">
      <c r="A46" s="487" t="s">
        <v>110</v>
      </c>
      <c r="B46" s="8" t="s">
        <v>193</v>
      </c>
      <c r="C46" s="95"/>
    </row>
    <row r="47" spans="1:3" ht="12" customHeight="1">
      <c r="A47" s="487" t="s">
        <v>111</v>
      </c>
      <c r="B47" s="8" t="s">
        <v>151</v>
      </c>
      <c r="C47" s="95">
        <v>9088</v>
      </c>
    </row>
    <row r="48" spans="1:3" ht="12" customHeight="1">
      <c r="A48" s="487" t="s">
        <v>112</v>
      </c>
      <c r="B48" s="8" t="s">
        <v>194</v>
      </c>
      <c r="C48" s="95"/>
    </row>
    <row r="49" spans="1:3" ht="12" customHeight="1" thickBot="1">
      <c r="A49" s="487" t="s">
        <v>160</v>
      </c>
      <c r="B49" s="8" t="s">
        <v>195</v>
      </c>
      <c r="C49" s="95"/>
    </row>
    <row r="50" spans="1:3" ht="12" customHeight="1" thickBot="1">
      <c r="A50" s="225" t="s">
        <v>22</v>
      </c>
      <c r="B50" s="146" t="s">
        <v>503</v>
      </c>
      <c r="C50" s="344">
        <f>SUM(C51:C53)</f>
        <v>0</v>
      </c>
    </row>
    <row r="51" spans="1:3" s="497" customFormat="1" ht="12" customHeight="1">
      <c r="A51" s="487" t="s">
        <v>115</v>
      </c>
      <c r="B51" s="9" t="s">
        <v>245</v>
      </c>
      <c r="C51" s="92"/>
    </row>
    <row r="52" spans="1:3" ht="12" customHeight="1">
      <c r="A52" s="487" t="s">
        <v>116</v>
      </c>
      <c r="B52" s="8" t="s">
        <v>197</v>
      </c>
      <c r="C52" s="95"/>
    </row>
    <row r="53" spans="1:3" ht="12" customHeight="1">
      <c r="A53" s="487" t="s">
        <v>117</v>
      </c>
      <c r="B53" s="8" t="s">
        <v>64</v>
      </c>
      <c r="C53" s="95"/>
    </row>
    <row r="54" spans="1:3" ht="12" customHeight="1" thickBot="1">
      <c r="A54" s="487" t="s">
        <v>118</v>
      </c>
      <c r="B54" s="8" t="s">
        <v>4</v>
      </c>
      <c r="C54" s="95"/>
    </row>
    <row r="55" spans="1:3" ht="15" customHeight="1" thickBot="1">
      <c r="A55" s="225" t="s">
        <v>23</v>
      </c>
      <c r="B55" s="269" t="s">
        <v>504</v>
      </c>
      <c r="C55" s="398">
        <f>+C44+C50</f>
        <v>9088</v>
      </c>
    </row>
    <row r="56" ht="13.5" thickBot="1">
      <c r="C56" s="399"/>
    </row>
    <row r="57" spans="1:3" ht="15" customHeight="1" thickBot="1">
      <c r="A57" s="272" t="s">
        <v>218</v>
      </c>
      <c r="B57" s="273"/>
      <c r="C57" s="143">
        <v>0</v>
      </c>
    </row>
    <row r="58" spans="1:3" ht="14.25" customHeight="1" thickBot="1">
      <c r="A58" s="272" t="s">
        <v>219</v>
      </c>
      <c r="B58" s="273"/>
      <c r="C58" s="14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2" sqref="B2"/>
    </sheetView>
  </sheetViews>
  <sheetFormatPr defaultColWidth="9.00390625" defaultRowHeight="12.75"/>
  <cols>
    <col min="1" max="1" width="13.875" style="270" customWidth="1"/>
    <col min="2" max="2" width="79.125" style="271" customWidth="1"/>
    <col min="3" max="3" width="25.00390625" style="271" customWidth="1"/>
    <col min="4" max="16384" width="9.375" style="271" customWidth="1"/>
  </cols>
  <sheetData>
    <row r="1" spans="1:3" s="250" customFormat="1" ht="21" customHeight="1" thickBot="1">
      <c r="A1" s="249"/>
      <c r="B1" s="251"/>
      <c r="C1" s="492" t="s">
        <v>513</v>
      </c>
    </row>
    <row r="2" spans="1:3" s="493" customFormat="1" ht="36">
      <c r="A2" s="441" t="s">
        <v>216</v>
      </c>
      <c r="B2" s="385" t="s">
        <v>535</v>
      </c>
      <c r="C2" s="400" t="s">
        <v>68</v>
      </c>
    </row>
    <row r="3" spans="1:3" s="493" customFormat="1" ht="24.75" thickBot="1">
      <c r="A3" s="485" t="s">
        <v>215</v>
      </c>
      <c r="B3" s="386" t="s">
        <v>511</v>
      </c>
      <c r="C3" s="401" t="s">
        <v>530</v>
      </c>
    </row>
    <row r="4" spans="1:3" s="494" customFormat="1" ht="15.75" customHeight="1" thickBot="1">
      <c r="A4" s="253"/>
      <c r="B4" s="253"/>
      <c r="C4" s="254" t="s">
        <v>58</v>
      </c>
    </row>
    <row r="5" spans="1:3" ht="13.5" thickBot="1">
      <c r="A5" s="442" t="s">
        <v>217</v>
      </c>
      <c r="B5" s="255" t="s">
        <v>59</v>
      </c>
      <c r="C5" s="256" t="s">
        <v>60</v>
      </c>
    </row>
    <row r="6" spans="1:3" s="495" customFormat="1" ht="12.75" customHeight="1" thickBot="1">
      <c r="A6" s="217">
        <v>1</v>
      </c>
      <c r="B6" s="218">
        <v>2</v>
      </c>
      <c r="C6" s="219">
        <v>3</v>
      </c>
    </row>
    <row r="7" spans="1:3" s="495" customFormat="1" ht="15.75" customHeight="1" thickBot="1">
      <c r="A7" s="257"/>
      <c r="B7" s="258" t="s">
        <v>61</v>
      </c>
      <c r="C7" s="259"/>
    </row>
    <row r="8" spans="1:3" s="402" customFormat="1" ht="12" customHeight="1" thickBot="1">
      <c r="A8" s="217" t="s">
        <v>21</v>
      </c>
      <c r="B8" s="260" t="s">
        <v>484</v>
      </c>
      <c r="C8" s="344">
        <f>SUM(C9:C18)</f>
        <v>0</v>
      </c>
    </row>
    <row r="9" spans="1:3" s="402" customFormat="1" ht="12" customHeight="1">
      <c r="A9" s="486" t="s">
        <v>109</v>
      </c>
      <c r="B9" s="10" t="s">
        <v>308</v>
      </c>
      <c r="C9" s="391"/>
    </row>
    <row r="10" spans="1:3" s="402" customFormat="1" ht="12" customHeight="1">
      <c r="A10" s="487" t="s">
        <v>110</v>
      </c>
      <c r="B10" s="8" t="s">
        <v>309</v>
      </c>
      <c r="C10" s="342"/>
    </row>
    <row r="11" spans="1:3" s="402" customFormat="1" ht="12" customHeight="1">
      <c r="A11" s="487" t="s">
        <v>111</v>
      </c>
      <c r="B11" s="8" t="s">
        <v>310</v>
      </c>
      <c r="C11" s="342"/>
    </row>
    <row r="12" spans="1:3" s="402" customFormat="1" ht="12" customHeight="1">
      <c r="A12" s="487" t="s">
        <v>112</v>
      </c>
      <c r="B12" s="8" t="s">
        <v>311</v>
      </c>
      <c r="C12" s="342"/>
    </row>
    <row r="13" spans="1:3" s="402" customFormat="1" ht="12" customHeight="1">
      <c r="A13" s="487" t="s">
        <v>160</v>
      </c>
      <c r="B13" s="8" t="s">
        <v>312</v>
      </c>
      <c r="C13" s="342"/>
    </row>
    <row r="14" spans="1:3" s="402" customFormat="1" ht="12" customHeight="1">
      <c r="A14" s="487" t="s">
        <v>113</v>
      </c>
      <c r="B14" s="8" t="s">
        <v>485</v>
      </c>
      <c r="C14" s="342"/>
    </row>
    <row r="15" spans="1:3" s="402" customFormat="1" ht="12" customHeight="1">
      <c r="A15" s="487" t="s">
        <v>114</v>
      </c>
      <c r="B15" s="7" t="s">
        <v>486</v>
      </c>
      <c r="C15" s="342"/>
    </row>
    <row r="16" spans="1:3" s="402" customFormat="1" ht="12" customHeight="1">
      <c r="A16" s="487" t="s">
        <v>124</v>
      </c>
      <c r="B16" s="8" t="s">
        <v>315</v>
      </c>
      <c r="C16" s="392"/>
    </row>
    <row r="17" spans="1:3" s="496" customFormat="1" ht="12" customHeight="1">
      <c r="A17" s="487" t="s">
        <v>125</v>
      </c>
      <c r="B17" s="8" t="s">
        <v>316</v>
      </c>
      <c r="C17" s="342"/>
    </row>
    <row r="18" spans="1:3" s="496" customFormat="1" ht="12" customHeight="1" thickBot="1">
      <c r="A18" s="487" t="s">
        <v>126</v>
      </c>
      <c r="B18" s="7" t="s">
        <v>317</v>
      </c>
      <c r="C18" s="343"/>
    </row>
    <row r="19" spans="1:3" s="402" customFormat="1" ht="12" customHeight="1" thickBot="1">
      <c r="A19" s="217" t="s">
        <v>22</v>
      </c>
      <c r="B19" s="260" t="s">
        <v>487</v>
      </c>
      <c r="C19" s="344">
        <f>SUM(C20:C22)</f>
        <v>0</v>
      </c>
    </row>
    <row r="20" spans="1:3" s="496" customFormat="1" ht="12" customHeight="1">
      <c r="A20" s="487" t="s">
        <v>115</v>
      </c>
      <c r="B20" s="9" t="s">
        <v>283</v>
      </c>
      <c r="C20" s="342"/>
    </row>
    <row r="21" spans="1:3" s="496" customFormat="1" ht="12" customHeight="1">
      <c r="A21" s="487" t="s">
        <v>116</v>
      </c>
      <c r="B21" s="8" t="s">
        <v>488</v>
      </c>
      <c r="C21" s="342"/>
    </row>
    <row r="22" spans="1:3" s="496" customFormat="1" ht="12" customHeight="1">
      <c r="A22" s="487" t="s">
        <v>117</v>
      </c>
      <c r="B22" s="8" t="s">
        <v>489</v>
      </c>
      <c r="C22" s="342"/>
    </row>
    <row r="23" spans="1:3" s="496" customFormat="1" ht="12" customHeight="1" thickBot="1">
      <c r="A23" s="487" t="s">
        <v>118</v>
      </c>
      <c r="B23" s="8" t="s">
        <v>2</v>
      </c>
      <c r="C23" s="342"/>
    </row>
    <row r="24" spans="1:3" s="496" customFormat="1" ht="12" customHeight="1" thickBot="1">
      <c r="A24" s="225" t="s">
        <v>23</v>
      </c>
      <c r="B24" s="146" t="s">
        <v>184</v>
      </c>
      <c r="C24" s="371"/>
    </row>
    <row r="25" spans="1:3" s="496" customFormat="1" ht="12" customHeight="1" thickBot="1">
      <c r="A25" s="225" t="s">
        <v>24</v>
      </c>
      <c r="B25" s="146" t="s">
        <v>490</v>
      </c>
      <c r="C25" s="344">
        <f>+C26+C27</f>
        <v>0</v>
      </c>
    </row>
    <row r="26" spans="1:3" s="496" customFormat="1" ht="12" customHeight="1">
      <c r="A26" s="488" t="s">
        <v>293</v>
      </c>
      <c r="B26" s="489" t="s">
        <v>488</v>
      </c>
      <c r="C26" s="92"/>
    </row>
    <row r="27" spans="1:3" s="496" customFormat="1" ht="12" customHeight="1">
      <c r="A27" s="488" t="s">
        <v>296</v>
      </c>
      <c r="B27" s="490" t="s">
        <v>491</v>
      </c>
      <c r="C27" s="345"/>
    </row>
    <row r="28" spans="1:3" s="496" customFormat="1" ht="12" customHeight="1" thickBot="1">
      <c r="A28" s="487" t="s">
        <v>297</v>
      </c>
      <c r="B28" s="491" t="s">
        <v>492</v>
      </c>
      <c r="C28" s="99"/>
    </row>
    <row r="29" spans="1:3" s="496" customFormat="1" ht="12" customHeight="1" thickBot="1">
      <c r="A29" s="225" t="s">
        <v>25</v>
      </c>
      <c r="B29" s="146" t="s">
        <v>493</v>
      </c>
      <c r="C29" s="344">
        <f>+C30+C31+C32</f>
        <v>0</v>
      </c>
    </row>
    <row r="30" spans="1:3" s="496" customFormat="1" ht="12" customHeight="1">
      <c r="A30" s="488" t="s">
        <v>102</v>
      </c>
      <c r="B30" s="489" t="s">
        <v>322</v>
      </c>
      <c r="C30" s="92"/>
    </row>
    <row r="31" spans="1:3" s="496" customFormat="1" ht="12" customHeight="1">
      <c r="A31" s="488" t="s">
        <v>103</v>
      </c>
      <c r="B31" s="490" t="s">
        <v>323</v>
      </c>
      <c r="C31" s="345"/>
    </row>
    <row r="32" spans="1:3" s="496" customFormat="1" ht="12" customHeight="1" thickBot="1">
      <c r="A32" s="487" t="s">
        <v>104</v>
      </c>
      <c r="B32" s="156" t="s">
        <v>324</v>
      </c>
      <c r="C32" s="99"/>
    </row>
    <row r="33" spans="1:3" s="402" customFormat="1" ht="12" customHeight="1" thickBot="1">
      <c r="A33" s="225" t="s">
        <v>26</v>
      </c>
      <c r="B33" s="146" t="s">
        <v>438</v>
      </c>
      <c r="C33" s="371"/>
    </row>
    <row r="34" spans="1:3" s="402" customFormat="1" ht="12" customHeight="1" thickBot="1">
      <c r="A34" s="225" t="s">
        <v>27</v>
      </c>
      <c r="B34" s="146" t="s">
        <v>494</v>
      </c>
      <c r="C34" s="393"/>
    </row>
    <row r="35" spans="1:3" s="402" customFormat="1" ht="12" customHeight="1" thickBot="1">
      <c r="A35" s="217" t="s">
        <v>28</v>
      </c>
      <c r="B35" s="146" t="s">
        <v>495</v>
      </c>
      <c r="C35" s="394">
        <f>+C8+C19+C24+C25+C29+C33+C34</f>
        <v>0</v>
      </c>
    </row>
    <row r="36" spans="1:3" s="402" customFormat="1" ht="12" customHeight="1" thickBot="1">
      <c r="A36" s="261" t="s">
        <v>29</v>
      </c>
      <c r="B36" s="146" t="s">
        <v>496</v>
      </c>
      <c r="C36" s="394">
        <f>+C37+C38+C39</f>
        <v>0</v>
      </c>
    </row>
    <row r="37" spans="1:3" s="402" customFormat="1" ht="12" customHeight="1">
      <c r="A37" s="488" t="s">
        <v>497</v>
      </c>
      <c r="B37" s="489" t="s">
        <v>255</v>
      </c>
      <c r="C37" s="92"/>
    </row>
    <row r="38" spans="1:3" s="402" customFormat="1" ht="12" customHeight="1">
      <c r="A38" s="488" t="s">
        <v>498</v>
      </c>
      <c r="B38" s="490" t="s">
        <v>3</v>
      </c>
      <c r="C38" s="345"/>
    </row>
    <row r="39" spans="1:3" s="496" customFormat="1" ht="12" customHeight="1" thickBot="1">
      <c r="A39" s="487" t="s">
        <v>499</v>
      </c>
      <c r="B39" s="156" t="s">
        <v>500</v>
      </c>
      <c r="C39" s="99"/>
    </row>
    <row r="40" spans="1:3" s="496" customFormat="1" ht="15" customHeight="1" thickBot="1">
      <c r="A40" s="261" t="s">
        <v>30</v>
      </c>
      <c r="B40" s="262" t="s">
        <v>501</v>
      </c>
      <c r="C40" s="397">
        <f>+C35+C36</f>
        <v>0</v>
      </c>
    </row>
    <row r="41" spans="1:3" s="496" customFormat="1" ht="15" customHeight="1">
      <c r="A41" s="263"/>
      <c r="B41" s="264"/>
      <c r="C41" s="395"/>
    </row>
    <row r="42" spans="1:3" ht="13.5" thickBot="1">
      <c r="A42" s="265"/>
      <c r="B42" s="266"/>
      <c r="C42" s="396"/>
    </row>
    <row r="43" spans="1:3" s="495" customFormat="1" ht="16.5" customHeight="1" thickBot="1">
      <c r="A43" s="267"/>
      <c r="B43" s="268" t="s">
        <v>63</v>
      </c>
      <c r="C43" s="397"/>
    </row>
    <row r="44" spans="1:3" s="497" customFormat="1" ht="12" customHeight="1" thickBot="1">
      <c r="A44" s="225" t="s">
        <v>21</v>
      </c>
      <c r="B44" s="146" t="s">
        <v>502</v>
      </c>
      <c r="C44" s="344">
        <f>SUM(C45:C49)</f>
        <v>0</v>
      </c>
    </row>
    <row r="45" spans="1:3" ht="12" customHeight="1">
      <c r="A45" s="487" t="s">
        <v>109</v>
      </c>
      <c r="B45" s="9" t="s">
        <v>52</v>
      </c>
      <c r="C45" s="92"/>
    </row>
    <row r="46" spans="1:3" ht="12" customHeight="1">
      <c r="A46" s="487" t="s">
        <v>110</v>
      </c>
      <c r="B46" s="8" t="s">
        <v>193</v>
      </c>
      <c r="C46" s="95"/>
    </row>
    <row r="47" spans="1:3" ht="12" customHeight="1">
      <c r="A47" s="487" t="s">
        <v>111</v>
      </c>
      <c r="B47" s="8" t="s">
        <v>151</v>
      </c>
      <c r="C47" s="95"/>
    </row>
    <row r="48" spans="1:3" ht="12" customHeight="1">
      <c r="A48" s="487" t="s">
        <v>112</v>
      </c>
      <c r="B48" s="8" t="s">
        <v>194</v>
      </c>
      <c r="C48" s="95"/>
    </row>
    <row r="49" spans="1:3" ht="12" customHeight="1" thickBot="1">
      <c r="A49" s="487" t="s">
        <v>160</v>
      </c>
      <c r="B49" s="8" t="s">
        <v>195</v>
      </c>
      <c r="C49" s="95"/>
    </row>
    <row r="50" spans="1:3" ht="12" customHeight="1" thickBot="1">
      <c r="A50" s="225" t="s">
        <v>22</v>
      </c>
      <c r="B50" s="146" t="s">
        <v>503</v>
      </c>
      <c r="C50" s="344">
        <f>SUM(C51:C53)</f>
        <v>0</v>
      </c>
    </row>
    <row r="51" spans="1:3" s="497" customFormat="1" ht="12" customHeight="1">
      <c r="A51" s="487" t="s">
        <v>115</v>
      </c>
      <c r="B51" s="9" t="s">
        <v>245</v>
      </c>
      <c r="C51" s="92"/>
    </row>
    <row r="52" spans="1:3" ht="12" customHeight="1">
      <c r="A52" s="487" t="s">
        <v>116</v>
      </c>
      <c r="B52" s="8" t="s">
        <v>197</v>
      </c>
      <c r="C52" s="95"/>
    </row>
    <row r="53" spans="1:3" ht="12" customHeight="1">
      <c r="A53" s="487" t="s">
        <v>117</v>
      </c>
      <c r="B53" s="8" t="s">
        <v>64</v>
      </c>
      <c r="C53" s="95"/>
    </row>
    <row r="54" spans="1:3" ht="12" customHeight="1" thickBot="1">
      <c r="A54" s="487" t="s">
        <v>118</v>
      </c>
      <c r="B54" s="8" t="s">
        <v>4</v>
      </c>
      <c r="C54" s="95"/>
    </row>
    <row r="55" spans="1:3" ht="15" customHeight="1" thickBot="1">
      <c r="A55" s="225" t="s">
        <v>23</v>
      </c>
      <c r="B55" s="269" t="s">
        <v>504</v>
      </c>
      <c r="C55" s="398">
        <f>+C44+C50</f>
        <v>0</v>
      </c>
    </row>
    <row r="56" ht="13.5" thickBot="1">
      <c r="C56" s="399"/>
    </row>
    <row r="57" spans="1:3" ht="15" customHeight="1" thickBot="1">
      <c r="A57" s="272" t="s">
        <v>218</v>
      </c>
      <c r="B57" s="273"/>
      <c r="C57" s="143"/>
    </row>
    <row r="58" spans="1:3" ht="14.25" customHeight="1" thickBot="1">
      <c r="A58" s="272" t="s">
        <v>219</v>
      </c>
      <c r="B58" s="273"/>
      <c r="C58" s="14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workbookViewId="0" topLeftCell="A1">
      <selection activeCell="P17" sqref="P17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6" t="s">
        <v>5</v>
      </c>
      <c r="B1" s="626"/>
      <c r="C1" s="626"/>
      <c r="D1" s="626"/>
      <c r="E1" s="626"/>
      <c r="F1" s="626"/>
      <c r="G1" s="626"/>
    </row>
    <row r="3" spans="1:7" s="179" customFormat="1" ht="27" customHeight="1">
      <c r="A3" s="177" t="s">
        <v>223</v>
      </c>
      <c r="B3" s="178"/>
      <c r="C3" s="625" t="s">
        <v>224</v>
      </c>
      <c r="D3" s="625"/>
      <c r="E3" s="625"/>
      <c r="F3" s="625"/>
      <c r="G3" s="625"/>
    </row>
    <row r="4" spans="1:7" s="179" customFormat="1" ht="15.75">
      <c r="A4" s="178"/>
      <c r="B4" s="178"/>
      <c r="C4" s="178"/>
      <c r="D4" s="178"/>
      <c r="E4" s="178"/>
      <c r="F4" s="178"/>
      <c r="G4" s="178"/>
    </row>
    <row r="5" spans="1:7" s="179" customFormat="1" ht="24.75" customHeight="1">
      <c r="A5" s="177" t="s">
        <v>225</v>
      </c>
      <c r="B5" s="178"/>
      <c r="C5" s="625" t="s">
        <v>224</v>
      </c>
      <c r="D5" s="625"/>
      <c r="E5" s="625"/>
      <c r="F5" s="625"/>
      <c r="G5" s="178"/>
    </row>
    <row r="6" spans="1:7" s="180" customFormat="1" ht="12.75">
      <c r="A6" s="235"/>
      <c r="B6" s="235"/>
      <c r="C6" s="235"/>
      <c r="D6" s="235"/>
      <c r="E6" s="235"/>
      <c r="F6" s="235"/>
      <c r="G6" s="235"/>
    </row>
    <row r="7" spans="1:7" s="181" customFormat="1" ht="15" customHeight="1">
      <c r="A7" s="291" t="s">
        <v>226</v>
      </c>
      <c r="B7" s="290"/>
      <c r="C7" s="290"/>
      <c r="D7" s="276"/>
      <c r="E7" s="276"/>
      <c r="F7" s="276"/>
      <c r="G7" s="276"/>
    </row>
    <row r="8" spans="1:7" s="181" customFormat="1" ht="15" customHeight="1" thickBot="1">
      <c r="A8" s="291" t="s">
        <v>227</v>
      </c>
      <c r="B8" s="276"/>
      <c r="C8" s="276"/>
      <c r="D8" s="276"/>
      <c r="E8" s="276"/>
      <c r="F8" s="276"/>
      <c r="G8" s="276"/>
    </row>
    <row r="9" spans="1:7" s="91" customFormat="1" ht="42" customHeight="1" thickBot="1">
      <c r="A9" s="214" t="s">
        <v>19</v>
      </c>
      <c r="B9" s="215" t="s">
        <v>228</v>
      </c>
      <c r="C9" s="215" t="s">
        <v>229</v>
      </c>
      <c r="D9" s="215" t="s">
        <v>230</v>
      </c>
      <c r="E9" s="215" t="s">
        <v>231</v>
      </c>
      <c r="F9" s="215" t="s">
        <v>232</v>
      </c>
      <c r="G9" s="216" t="s">
        <v>56</v>
      </c>
    </row>
    <row r="10" spans="1:7" ht="24" customHeight="1">
      <c r="A10" s="277" t="s">
        <v>21</v>
      </c>
      <c r="B10" s="223" t="s">
        <v>233</v>
      </c>
      <c r="C10" s="182"/>
      <c r="D10" s="182"/>
      <c r="E10" s="182"/>
      <c r="F10" s="182"/>
      <c r="G10" s="278">
        <f>SUM(C10:F10)</f>
        <v>0</v>
      </c>
    </row>
    <row r="11" spans="1:7" ht="24" customHeight="1">
      <c r="A11" s="279" t="s">
        <v>22</v>
      </c>
      <c r="B11" s="224" t="s">
        <v>234</v>
      </c>
      <c r="C11" s="183"/>
      <c r="D11" s="183"/>
      <c r="E11" s="183"/>
      <c r="F11" s="183"/>
      <c r="G11" s="280">
        <f aca="true" t="shared" si="0" ref="G11:G16">SUM(C11:F11)</f>
        <v>0</v>
      </c>
    </row>
    <row r="12" spans="1:7" ht="24" customHeight="1">
      <c r="A12" s="279" t="s">
        <v>23</v>
      </c>
      <c r="B12" s="224" t="s">
        <v>235</v>
      </c>
      <c r="C12" s="183"/>
      <c r="D12" s="183"/>
      <c r="E12" s="183"/>
      <c r="F12" s="183"/>
      <c r="G12" s="280">
        <f t="shared" si="0"/>
        <v>0</v>
      </c>
    </row>
    <row r="13" spans="1:7" ht="24" customHeight="1">
      <c r="A13" s="279" t="s">
        <v>24</v>
      </c>
      <c r="B13" s="224" t="s">
        <v>236</v>
      </c>
      <c r="C13" s="183"/>
      <c r="D13" s="183"/>
      <c r="E13" s="183"/>
      <c r="F13" s="183"/>
      <c r="G13" s="280">
        <f t="shared" si="0"/>
        <v>0</v>
      </c>
    </row>
    <row r="14" spans="1:7" ht="24" customHeight="1">
      <c r="A14" s="279" t="s">
        <v>25</v>
      </c>
      <c r="B14" s="224" t="s">
        <v>237</v>
      </c>
      <c r="C14" s="183"/>
      <c r="D14" s="183"/>
      <c r="E14" s="183"/>
      <c r="F14" s="183"/>
      <c r="G14" s="280">
        <f t="shared" si="0"/>
        <v>0</v>
      </c>
    </row>
    <row r="15" spans="1:7" ht="24" customHeight="1" thickBot="1">
      <c r="A15" s="281" t="s">
        <v>26</v>
      </c>
      <c r="B15" s="282" t="s">
        <v>238</v>
      </c>
      <c r="C15" s="184"/>
      <c r="D15" s="184"/>
      <c r="E15" s="184"/>
      <c r="F15" s="184"/>
      <c r="G15" s="283">
        <f t="shared" si="0"/>
        <v>0</v>
      </c>
    </row>
    <row r="16" spans="1:7" s="185" customFormat="1" ht="24" customHeight="1" thickBot="1">
      <c r="A16" s="284" t="s">
        <v>27</v>
      </c>
      <c r="B16" s="285" t="s">
        <v>56</v>
      </c>
      <c r="C16" s="286">
        <f>SUM(C10:C15)</f>
        <v>0</v>
      </c>
      <c r="D16" s="286">
        <f>SUM(D10:D15)</f>
        <v>0</v>
      </c>
      <c r="E16" s="286">
        <f>SUM(E10:E15)</f>
        <v>0</v>
      </c>
      <c r="F16" s="286">
        <f>SUM(F10:F15)</f>
        <v>0</v>
      </c>
      <c r="G16" s="287">
        <f t="shared" si="0"/>
        <v>0</v>
      </c>
    </row>
    <row r="17" spans="1:7" s="180" customFormat="1" ht="12.75">
      <c r="A17" s="235"/>
      <c r="B17" s="235"/>
      <c r="C17" s="235"/>
      <c r="D17" s="235"/>
      <c r="E17" s="235"/>
      <c r="F17" s="235"/>
      <c r="G17" s="235"/>
    </row>
    <row r="18" spans="1:7" s="180" customFormat="1" ht="12.75">
      <c r="A18" s="235"/>
      <c r="B18" s="235"/>
      <c r="C18" s="235"/>
      <c r="D18" s="235"/>
      <c r="E18" s="235"/>
      <c r="F18" s="235"/>
      <c r="G18" s="235"/>
    </row>
    <row r="19" spans="1:7" s="180" customFormat="1" ht="12.75">
      <c r="A19" s="235"/>
      <c r="B19" s="235"/>
      <c r="C19" s="235"/>
      <c r="D19" s="235"/>
      <c r="E19" s="235"/>
      <c r="F19" s="235"/>
      <c r="G19" s="235"/>
    </row>
    <row r="20" spans="1:7" s="180" customFormat="1" ht="15.75">
      <c r="A20" s="179" t="s">
        <v>471</v>
      </c>
      <c r="B20" s="235"/>
      <c r="C20" s="235"/>
      <c r="D20" s="235"/>
      <c r="E20" s="235"/>
      <c r="F20" s="235"/>
      <c r="G20" s="235"/>
    </row>
    <row r="21" spans="1:7" s="180" customFormat="1" ht="12.75">
      <c r="A21" s="235"/>
      <c r="B21" s="235"/>
      <c r="C21" s="235"/>
      <c r="D21" s="235"/>
      <c r="E21" s="235"/>
      <c r="F21" s="235"/>
      <c r="G21" s="235"/>
    </row>
    <row r="22" spans="1:7" ht="12.75">
      <c r="A22" s="235"/>
      <c r="B22" s="235"/>
      <c r="C22" s="235"/>
      <c r="D22" s="235"/>
      <c r="E22" s="235"/>
      <c r="F22" s="235"/>
      <c r="G22" s="235"/>
    </row>
    <row r="23" spans="1:7" ht="12.75">
      <c r="A23" s="235"/>
      <c r="B23" s="235"/>
      <c r="C23" s="180"/>
      <c r="D23" s="180"/>
      <c r="E23" s="180"/>
      <c r="F23" s="180"/>
      <c r="G23" s="235"/>
    </row>
    <row r="24" spans="1:7" ht="13.5">
      <c r="A24" s="235"/>
      <c r="B24" s="235"/>
      <c r="C24" s="288"/>
      <c r="D24" s="289" t="s">
        <v>239</v>
      </c>
      <c r="E24" s="289"/>
      <c r="F24" s="288"/>
      <c r="G24" s="235"/>
    </row>
    <row r="25" spans="3:6" ht="13.5">
      <c r="C25" s="186"/>
      <c r="D25" s="187"/>
      <c r="E25" s="187"/>
      <c r="F25" s="186"/>
    </row>
    <row r="26" spans="3:6" ht="13.5">
      <c r="C26" s="186"/>
      <c r="D26" s="187"/>
      <c r="E26" s="187"/>
      <c r="F26" s="18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workbookViewId="0" topLeftCell="A124">
      <selection activeCell="C65" sqref="C65"/>
    </sheetView>
  </sheetViews>
  <sheetFormatPr defaultColWidth="9.00390625" defaultRowHeight="12.75"/>
  <cols>
    <col min="1" max="1" width="9.00390625" style="417" customWidth="1"/>
    <col min="2" max="2" width="75.875" style="417" customWidth="1"/>
    <col min="3" max="3" width="15.50390625" style="418" customWidth="1"/>
    <col min="4" max="5" width="15.50390625" style="417" customWidth="1"/>
    <col min="6" max="6" width="9.00390625" style="41" customWidth="1"/>
    <col min="7" max="16384" width="9.375" style="41" customWidth="1"/>
  </cols>
  <sheetData>
    <row r="1" spans="1:5" ht="15.75" customHeight="1">
      <c r="A1" s="584" t="s">
        <v>18</v>
      </c>
      <c r="B1" s="584"/>
      <c r="C1" s="584"/>
      <c r="D1" s="584"/>
      <c r="E1" s="584"/>
    </row>
    <row r="2" spans="1:5" ht="15.75" customHeight="1" thickBot="1">
      <c r="A2" s="583" t="s">
        <v>163</v>
      </c>
      <c r="B2" s="583"/>
      <c r="D2" s="155"/>
      <c r="E2" s="335" t="s">
        <v>246</v>
      </c>
    </row>
    <row r="3" spans="1:5" ht="37.5" customHeight="1" thickBot="1">
      <c r="A3" s="23" t="s">
        <v>78</v>
      </c>
      <c r="B3" s="24" t="s">
        <v>20</v>
      </c>
      <c r="C3" s="24" t="s">
        <v>472</v>
      </c>
      <c r="D3" s="440" t="s">
        <v>473</v>
      </c>
      <c r="E3" s="176" t="s">
        <v>274</v>
      </c>
    </row>
    <row r="4" spans="1:5" s="43" customFormat="1" ht="12" customHeight="1" thickBot="1">
      <c r="A4" s="35">
        <v>1</v>
      </c>
      <c r="B4" s="36">
        <v>2</v>
      </c>
      <c r="C4" s="36">
        <v>3</v>
      </c>
      <c r="D4" s="36">
        <v>4</v>
      </c>
      <c r="E4" s="484">
        <v>5</v>
      </c>
    </row>
    <row r="5" spans="1:5" s="1" customFormat="1" ht="12" customHeight="1" thickBot="1">
      <c r="A5" s="20" t="s">
        <v>21</v>
      </c>
      <c r="B5" s="21" t="s">
        <v>275</v>
      </c>
      <c r="C5" s="432">
        <f>+C6+C7+C8+C9+C10+C11</f>
        <v>334670</v>
      </c>
      <c r="D5" s="432">
        <f>+D6+D7+D8+D9+D10+D11</f>
        <v>259856</v>
      </c>
      <c r="E5" s="292">
        <f>+E6+E7+E8+E9+E10+E11</f>
        <v>212869</v>
      </c>
    </row>
    <row r="6" spans="1:5" s="1" customFormat="1" ht="12" customHeight="1">
      <c r="A6" s="15" t="s">
        <v>109</v>
      </c>
      <c r="B6" s="451" t="s">
        <v>276</v>
      </c>
      <c r="C6" s="434">
        <v>137906</v>
      </c>
      <c r="D6" s="434">
        <v>45195</v>
      </c>
      <c r="E6" s="328">
        <v>52011</v>
      </c>
    </row>
    <row r="7" spans="1:5" s="1" customFormat="1" ht="12" customHeight="1">
      <c r="A7" s="14" t="s">
        <v>110</v>
      </c>
      <c r="B7" s="452" t="s">
        <v>277</v>
      </c>
      <c r="C7" s="433">
        <v>88137</v>
      </c>
      <c r="D7" s="433">
        <v>30911</v>
      </c>
      <c r="E7" s="327">
        <v>46081</v>
      </c>
    </row>
    <row r="8" spans="1:5" s="1" customFormat="1" ht="12" customHeight="1">
      <c r="A8" s="14" t="s">
        <v>111</v>
      </c>
      <c r="B8" s="452" t="s">
        <v>278</v>
      </c>
      <c r="C8" s="433">
        <v>39385</v>
      </c>
      <c r="D8" s="433">
        <v>82536</v>
      </c>
      <c r="E8" s="327">
        <v>83134</v>
      </c>
    </row>
    <row r="9" spans="1:5" s="1" customFormat="1" ht="12" customHeight="1">
      <c r="A9" s="14" t="s">
        <v>112</v>
      </c>
      <c r="B9" s="452" t="s">
        <v>279</v>
      </c>
      <c r="C9" s="433"/>
      <c r="D9" s="433">
        <v>2660</v>
      </c>
      <c r="E9" s="327">
        <v>2643</v>
      </c>
    </row>
    <row r="10" spans="1:5" s="1" customFormat="1" ht="12" customHeight="1">
      <c r="A10" s="14" t="s">
        <v>160</v>
      </c>
      <c r="B10" s="452" t="s">
        <v>280</v>
      </c>
      <c r="C10" s="521">
        <v>36591</v>
      </c>
      <c r="D10" s="521">
        <v>69855</v>
      </c>
      <c r="E10" s="327"/>
    </row>
    <row r="11" spans="1:5" s="1" customFormat="1" ht="12" customHeight="1" thickBot="1">
      <c r="A11" s="16" t="s">
        <v>113</v>
      </c>
      <c r="B11" s="322" t="s">
        <v>281</v>
      </c>
      <c r="C11" s="522">
        <v>32651</v>
      </c>
      <c r="D11" s="522">
        <v>28699</v>
      </c>
      <c r="E11" s="327">
        <v>29000</v>
      </c>
    </row>
    <row r="12" spans="1:5" s="1" customFormat="1" ht="12" customHeight="1" thickBot="1">
      <c r="A12" s="20" t="s">
        <v>22</v>
      </c>
      <c r="B12" s="320" t="s">
        <v>282</v>
      </c>
      <c r="C12" s="432">
        <f>+C13+C14+C15+C16+C17</f>
        <v>50459</v>
      </c>
      <c r="D12" s="432">
        <f>+D13+D14+D15+D16+D17</f>
        <v>85550</v>
      </c>
      <c r="E12" s="292">
        <f>+E13+E14+E15+E16+E17</f>
        <v>114260</v>
      </c>
    </row>
    <row r="13" spans="1:5" s="1" customFormat="1" ht="12" customHeight="1">
      <c r="A13" s="15" t="s">
        <v>115</v>
      </c>
      <c r="B13" s="451" t="s">
        <v>283</v>
      </c>
      <c r="C13" s="434">
        <v>2049</v>
      </c>
      <c r="D13" s="434"/>
      <c r="E13" s="294"/>
    </row>
    <row r="14" spans="1:5" s="1" customFormat="1" ht="12" customHeight="1">
      <c r="A14" s="14" t="s">
        <v>116</v>
      </c>
      <c r="B14" s="452" t="s">
        <v>284</v>
      </c>
      <c r="C14" s="433"/>
      <c r="D14" s="433"/>
      <c r="E14" s="293"/>
    </row>
    <row r="15" spans="1:5" s="1" customFormat="1" ht="12" customHeight="1">
      <c r="A15" s="14" t="s">
        <v>117</v>
      </c>
      <c r="B15" s="452" t="s">
        <v>520</v>
      </c>
      <c r="C15" s="433"/>
      <c r="D15" s="433"/>
      <c r="E15" s="293"/>
    </row>
    <row r="16" spans="1:5" s="1" customFormat="1" ht="12" customHeight="1">
      <c r="A16" s="14" t="s">
        <v>118</v>
      </c>
      <c r="B16" s="452" t="s">
        <v>521</v>
      </c>
      <c r="C16" s="433"/>
      <c r="D16" s="433"/>
      <c r="E16" s="293"/>
    </row>
    <row r="17" spans="1:5" s="1" customFormat="1" ht="12" customHeight="1">
      <c r="A17" s="14" t="s">
        <v>119</v>
      </c>
      <c r="B17" s="452" t="s">
        <v>285</v>
      </c>
      <c r="C17" s="433">
        <v>48410</v>
      </c>
      <c r="D17" s="433">
        <v>85550</v>
      </c>
      <c r="E17" s="327">
        <v>114260</v>
      </c>
    </row>
    <row r="18" spans="1:5" s="1" customFormat="1" ht="12" customHeight="1" thickBot="1">
      <c r="A18" s="16" t="s">
        <v>128</v>
      </c>
      <c r="B18" s="322" t="s">
        <v>286</v>
      </c>
      <c r="C18" s="435"/>
      <c r="D18" s="435"/>
      <c r="E18" s="295"/>
    </row>
    <row r="19" spans="1:5" s="1" customFormat="1" ht="12" customHeight="1" thickBot="1">
      <c r="A19" s="20" t="s">
        <v>23</v>
      </c>
      <c r="B19" s="21" t="s">
        <v>287</v>
      </c>
      <c r="C19" s="432">
        <f>+C20+C21+C22+C23+C24</f>
        <v>36274</v>
      </c>
      <c r="D19" s="432">
        <f>+D20+D21+D22+D23+D24</f>
        <v>67014</v>
      </c>
      <c r="E19" s="292">
        <f>+E20+E21+E22+E23+E24</f>
        <v>114564</v>
      </c>
    </row>
    <row r="20" spans="1:5" s="1" customFormat="1" ht="12" customHeight="1">
      <c r="A20" s="15" t="s">
        <v>98</v>
      </c>
      <c r="B20" s="451" t="s">
        <v>288</v>
      </c>
      <c r="C20" s="434"/>
      <c r="D20" s="434"/>
      <c r="E20" s="294"/>
    </row>
    <row r="21" spans="1:5" s="1" customFormat="1" ht="12" customHeight="1">
      <c r="A21" s="14" t="s">
        <v>99</v>
      </c>
      <c r="B21" s="452" t="s">
        <v>289</v>
      </c>
      <c r="C21" s="433"/>
      <c r="D21" s="433"/>
      <c r="E21" s="293"/>
    </row>
    <row r="22" spans="1:5" s="1" customFormat="1" ht="12" customHeight="1">
      <c r="A22" s="14" t="s">
        <v>100</v>
      </c>
      <c r="B22" s="452" t="s">
        <v>522</v>
      </c>
      <c r="C22" s="433"/>
      <c r="D22" s="433"/>
      <c r="E22" s="293"/>
    </row>
    <row r="23" spans="1:5" s="1" customFormat="1" ht="12" customHeight="1">
      <c r="A23" s="14" t="s">
        <v>101</v>
      </c>
      <c r="B23" s="452" t="s">
        <v>523</v>
      </c>
      <c r="C23" s="433"/>
      <c r="D23" s="433"/>
      <c r="E23" s="293"/>
    </row>
    <row r="24" spans="1:5" s="1" customFormat="1" ht="12" customHeight="1">
      <c r="A24" s="14" t="s">
        <v>181</v>
      </c>
      <c r="B24" s="452" t="s">
        <v>290</v>
      </c>
      <c r="C24" s="433">
        <v>36274</v>
      </c>
      <c r="D24" s="433">
        <v>67014</v>
      </c>
      <c r="E24" s="327">
        <v>114564</v>
      </c>
    </row>
    <row r="25" spans="1:5" s="1" customFormat="1" ht="12" customHeight="1" thickBot="1">
      <c r="A25" s="16" t="s">
        <v>182</v>
      </c>
      <c r="B25" s="322" t="s">
        <v>291</v>
      </c>
      <c r="C25" s="435">
        <v>29981</v>
      </c>
      <c r="D25" s="435">
        <v>62337</v>
      </c>
      <c r="E25" s="329">
        <v>112097</v>
      </c>
    </row>
    <row r="26" spans="1:5" s="1" customFormat="1" ht="12" customHeight="1" thickBot="1">
      <c r="A26" s="20" t="s">
        <v>183</v>
      </c>
      <c r="B26" s="21" t="s">
        <v>292</v>
      </c>
      <c r="C26" s="439">
        <f>+C27+C30+C31+C32</f>
        <v>109739</v>
      </c>
      <c r="D26" s="439">
        <f>+D27+D30+D31+D32</f>
        <v>20683</v>
      </c>
      <c r="E26" s="482">
        <f>+E27+E30+E31+E32</f>
        <v>20750</v>
      </c>
    </row>
    <row r="27" spans="1:5" s="1" customFormat="1" ht="12" customHeight="1">
      <c r="A27" s="15" t="s">
        <v>293</v>
      </c>
      <c r="B27" s="451" t="s">
        <v>299</v>
      </c>
      <c r="C27" s="483">
        <f>+C28+C29</f>
        <v>19486</v>
      </c>
      <c r="D27" s="483">
        <f>+D28+D29</f>
        <v>17166</v>
      </c>
      <c r="E27" s="446">
        <f>+E28+E29</f>
        <v>16700</v>
      </c>
    </row>
    <row r="28" spans="1:5" s="1" customFormat="1" ht="12" customHeight="1">
      <c r="A28" s="14" t="s">
        <v>294</v>
      </c>
      <c r="B28" s="452" t="s">
        <v>300</v>
      </c>
      <c r="C28" s="433">
        <v>10788</v>
      </c>
      <c r="D28" s="433">
        <v>8791</v>
      </c>
      <c r="E28" s="327">
        <v>8200</v>
      </c>
    </row>
    <row r="29" spans="1:5" s="1" customFormat="1" ht="12" customHeight="1">
      <c r="A29" s="14" t="s">
        <v>295</v>
      </c>
      <c r="B29" s="452" t="s">
        <v>301</v>
      </c>
      <c r="C29" s="433">
        <v>8698</v>
      </c>
      <c r="D29" s="433">
        <v>8375</v>
      </c>
      <c r="E29" s="327">
        <v>8500</v>
      </c>
    </row>
    <row r="30" spans="1:5" s="1" customFormat="1" ht="12" customHeight="1">
      <c r="A30" s="14" t="s">
        <v>296</v>
      </c>
      <c r="B30" s="452" t="s">
        <v>302</v>
      </c>
      <c r="C30" s="433">
        <v>7044</v>
      </c>
      <c r="D30" s="433">
        <v>2944</v>
      </c>
      <c r="E30" s="327">
        <v>2950</v>
      </c>
    </row>
    <row r="31" spans="1:5" s="1" customFormat="1" ht="12" customHeight="1">
      <c r="A31" s="14" t="s">
        <v>297</v>
      </c>
      <c r="B31" s="452" t="s">
        <v>303</v>
      </c>
      <c r="C31" s="433"/>
      <c r="D31" s="433"/>
      <c r="E31" s="327">
        <v>500</v>
      </c>
    </row>
    <row r="32" spans="1:5" s="1" customFormat="1" ht="12" customHeight="1" thickBot="1">
      <c r="A32" s="16" t="s">
        <v>298</v>
      </c>
      <c r="B32" s="322" t="s">
        <v>304</v>
      </c>
      <c r="C32" s="435">
        <v>83209</v>
      </c>
      <c r="D32" s="435">
        <v>573</v>
      </c>
      <c r="E32" s="329">
        <v>600</v>
      </c>
    </row>
    <row r="33" spans="1:5" s="1" customFormat="1" ht="12" customHeight="1" thickBot="1">
      <c r="A33" s="20" t="s">
        <v>25</v>
      </c>
      <c r="B33" s="21" t="s">
        <v>305</v>
      </c>
      <c r="C33" s="432">
        <f>SUM(C34:C43)</f>
        <v>57217</v>
      </c>
      <c r="D33" s="432">
        <f>SUM(D34:D43)</f>
        <v>45486</v>
      </c>
      <c r="E33" s="292">
        <f>SUM(E34:E43)</f>
        <v>27297</v>
      </c>
    </row>
    <row r="34" spans="1:5" s="1" customFormat="1" ht="12" customHeight="1">
      <c r="A34" s="15" t="s">
        <v>102</v>
      </c>
      <c r="B34" s="451" t="s">
        <v>308</v>
      </c>
      <c r="C34" s="434">
        <v>12854</v>
      </c>
      <c r="D34" s="434">
        <v>4618</v>
      </c>
      <c r="E34" s="328">
        <v>250</v>
      </c>
    </row>
    <row r="35" spans="1:5" s="1" customFormat="1" ht="12" customHeight="1">
      <c r="A35" s="14" t="s">
        <v>103</v>
      </c>
      <c r="B35" s="452" t="s">
        <v>309</v>
      </c>
      <c r="C35" s="433">
        <v>524</v>
      </c>
      <c r="D35" s="433">
        <v>455</v>
      </c>
      <c r="E35" s="327">
        <v>7035</v>
      </c>
    </row>
    <row r="36" spans="1:5" s="1" customFormat="1" ht="12" customHeight="1">
      <c r="A36" s="14" t="s">
        <v>104</v>
      </c>
      <c r="B36" s="452" t="s">
        <v>310</v>
      </c>
      <c r="C36" s="433"/>
      <c r="D36" s="433">
        <v>3110</v>
      </c>
      <c r="E36" s="327">
        <v>3500</v>
      </c>
    </row>
    <row r="37" spans="1:5" s="1" customFormat="1" ht="12" customHeight="1">
      <c r="A37" s="14" t="s">
        <v>185</v>
      </c>
      <c r="B37" s="452" t="s">
        <v>311</v>
      </c>
      <c r="C37" s="433">
        <v>157</v>
      </c>
      <c r="D37" s="433">
        <v>5068</v>
      </c>
      <c r="E37" s="327">
        <v>431</v>
      </c>
    </row>
    <row r="38" spans="1:5" s="1" customFormat="1" ht="12" customHeight="1">
      <c r="A38" s="14" t="s">
        <v>186</v>
      </c>
      <c r="B38" s="452" t="s">
        <v>312</v>
      </c>
      <c r="C38" s="433">
        <v>28073</v>
      </c>
      <c r="D38" s="433">
        <v>9072</v>
      </c>
      <c r="E38" s="327">
        <v>11827</v>
      </c>
    </row>
    <row r="39" spans="1:5" s="1" customFormat="1" ht="12" customHeight="1">
      <c r="A39" s="14" t="s">
        <v>187</v>
      </c>
      <c r="B39" s="452" t="s">
        <v>313</v>
      </c>
      <c r="C39" s="433">
        <v>12379</v>
      </c>
      <c r="D39" s="433">
        <v>3406</v>
      </c>
      <c r="E39" s="327">
        <v>4254</v>
      </c>
    </row>
    <row r="40" spans="1:5" s="1" customFormat="1" ht="12" customHeight="1">
      <c r="A40" s="14" t="s">
        <v>188</v>
      </c>
      <c r="B40" s="452" t="s">
        <v>314</v>
      </c>
      <c r="C40" s="433"/>
      <c r="D40" s="433">
        <v>18491</v>
      </c>
      <c r="E40" s="293"/>
    </row>
    <row r="41" spans="1:5" s="1" customFormat="1" ht="12" customHeight="1">
      <c r="A41" s="14" t="s">
        <v>189</v>
      </c>
      <c r="B41" s="452" t="s">
        <v>315</v>
      </c>
      <c r="C41" s="433">
        <v>73</v>
      </c>
      <c r="D41" s="433">
        <v>1193</v>
      </c>
      <c r="E41" s="293"/>
    </row>
    <row r="42" spans="1:5" s="1" customFormat="1" ht="12" customHeight="1">
      <c r="A42" s="14" t="s">
        <v>306</v>
      </c>
      <c r="B42" s="452" t="s">
        <v>316</v>
      </c>
      <c r="C42" s="436"/>
      <c r="D42" s="436"/>
      <c r="E42" s="296"/>
    </row>
    <row r="43" spans="1:5" s="1" customFormat="1" ht="12" customHeight="1" thickBot="1">
      <c r="A43" s="16" t="s">
        <v>307</v>
      </c>
      <c r="B43" s="322" t="s">
        <v>317</v>
      </c>
      <c r="C43" s="437">
        <v>3157</v>
      </c>
      <c r="D43" s="437">
        <v>73</v>
      </c>
      <c r="E43" s="297"/>
    </row>
    <row r="44" spans="1:5" s="1" customFormat="1" ht="12" customHeight="1" thickBot="1">
      <c r="A44" s="20" t="s">
        <v>26</v>
      </c>
      <c r="B44" s="21" t="s">
        <v>318</v>
      </c>
      <c r="C44" s="432">
        <f>SUM(C45:C49)</f>
        <v>3512</v>
      </c>
      <c r="D44" s="432">
        <f>SUM(D45:D49)</f>
        <v>0</v>
      </c>
      <c r="E44" s="292">
        <f>SUM(E45:E49)</f>
        <v>0</v>
      </c>
    </row>
    <row r="45" spans="1:5" s="1" customFormat="1" ht="12" customHeight="1">
      <c r="A45" s="15" t="s">
        <v>105</v>
      </c>
      <c r="B45" s="451" t="s">
        <v>322</v>
      </c>
      <c r="C45" s="502"/>
      <c r="D45" s="502"/>
      <c r="E45" s="319"/>
    </row>
    <row r="46" spans="1:5" s="1" customFormat="1" ht="12" customHeight="1">
      <c r="A46" s="14" t="s">
        <v>106</v>
      </c>
      <c r="B46" s="452" t="s">
        <v>606</v>
      </c>
      <c r="C46" s="436">
        <v>3512</v>
      </c>
      <c r="D46" s="436"/>
      <c r="E46" s="296"/>
    </row>
    <row r="47" spans="1:5" s="1" customFormat="1" ht="12" customHeight="1">
      <c r="A47" s="14" t="s">
        <v>319</v>
      </c>
      <c r="B47" s="452" t="s">
        <v>324</v>
      </c>
      <c r="C47" s="436"/>
      <c r="D47" s="436"/>
      <c r="E47" s="296"/>
    </row>
    <row r="48" spans="1:5" s="1" customFormat="1" ht="12" customHeight="1">
      <c r="A48" s="14" t="s">
        <v>320</v>
      </c>
      <c r="B48" s="452" t="s">
        <v>325</v>
      </c>
      <c r="C48" s="436"/>
      <c r="D48" s="436"/>
      <c r="E48" s="296"/>
    </row>
    <row r="49" spans="1:5" s="1" customFormat="1" ht="12" customHeight="1" thickBot="1">
      <c r="A49" s="16" t="s">
        <v>321</v>
      </c>
      <c r="B49" s="322" t="s">
        <v>326</v>
      </c>
      <c r="C49" s="437"/>
      <c r="D49" s="437"/>
      <c r="E49" s="297"/>
    </row>
    <row r="50" spans="1:5" s="1" customFormat="1" ht="12" customHeight="1" thickBot="1">
      <c r="A50" s="20" t="s">
        <v>190</v>
      </c>
      <c r="B50" s="21" t="s">
        <v>327</v>
      </c>
      <c r="C50" s="432">
        <f>SUM(C51:C53)</f>
        <v>793</v>
      </c>
      <c r="D50" s="432">
        <f>SUM(D51:D53)</f>
        <v>1140</v>
      </c>
      <c r="E50" s="292">
        <f>SUM(E51:E53)</f>
        <v>920</v>
      </c>
    </row>
    <row r="51" spans="1:5" s="1" customFormat="1" ht="12" customHeight="1">
      <c r="A51" s="15" t="s">
        <v>107</v>
      </c>
      <c r="B51" s="451" t="s">
        <v>328</v>
      </c>
      <c r="C51" s="434"/>
      <c r="D51" s="434"/>
      <c r="E51" s="294"/>
    </row>
    <row r="52" spans="1:5" s="1" customFormat="1" ht="12" customHeight="1">
      <c r="A52" s="14" t="s">
        <v>108</v>
      </c>
      <c r="B52" s="452" t="s">
        <v>524</v>
      </c>
      <c r="C52" s="433"/>
      <c r="D52" s="433"/>
      <c r="E52" s="293"/>
    </row>
    <row r="53" spans="1:5" s="1" customFormat="1" ht="12" customHeight="1">
      <c r="A53" s="14" t="s">
        <v>332</v>
      </c>
      <c r="B53" s="452" t="s">
        <v>330</v>
      </c>
      <c r="C53" s="433">
        <v>793</v>
      </c>
      <c r="D53" s="433">
        <v>1140</v>
      </c>
      <c r="E53" s="327">
        <v>920</v>
      </c>
    </row>
    <row r="54" spans="1:5" s="1" customFormat="1" ht="12" customHeight="1" thickBot="1">
      <c r="A54" s="16" t="s">
        <v>333</v>
      </c>
      <c r="B54" s="322" t="s">
        <v>331</v>
      </c>
      <c r="C54" s="435"/>
      <c r="D54" s="435"/>
      <c r="E54" s="295"/>
    </row>
    <row r="55" spans="1:5" s="1" customFormat="1" ht="12" customHeight="1" thickBot="1">
      <c r="A55" s="20" t="s">
        <v>28</v>
      </c>
      <c r="B55" s="320" t="s">
        <v>334</v>
      </c>
      <c r="C55" s="432">
        <f>SUM(C56:C58)</f>
        <v>6933</v>
      </c>
      <c r="D55" s="432">
        <f>SUM(D56:D58)</f>
        <v>323</v>
      </c>
      <c r="E55" s="292">
        <f>SUM(E56:E58)</f>
        <v>0</v>
      </c>
    </row>
    <row r="56" spans="1:5" s="1" customFormat="1" ht="12" customHeight="1">
      <c r="A56" s="14" t="s">
        <v>191</v>
      </c>
      <c r="B56" s="451" t="s">
        <v>336</v>
      </c>
      <c r="C56" s="436"/>
      <c r="D56" s="436"/>
      <c r="E56" s="296"/>
    </row>
    <row r="57" spans="1:5" s="1" customFormat="1" ht="12" customHeight="1">
      <c r="A57" s="14" t="s">
        <v>192</v>
      </c>
      <c r="B57" s="452" t="s">
        <v>525</v>
      </c>
      <c r="C57" s="436"/>
      <c r="D57" s="436"/>
      <c r="E57" s="296"/>
    </row>
    <row r="58" spans="1:5" s="1" customFormat="1" ht="12" customHeight="1">
      <c r="A58" s="14" t="s">
        <v>247</v>
      </c>
      <c r="B58" s="452" t="s">
        <v>337</v>
      </c>
      <c r="C58" s="436">
        <v>6933</v>
      </c>
      <c r="D58" s="436">
        <v>323</v>
      </c>
      <c r="E58" s="296"/>
    </row>
    <row r="59" spans="1:5" s="1" customFormat="1" ht="12" customHeight="1" thickBot="1">
      <c r="A59" s="14" t="s">
        <v>335</v>
      </c>
      <c r="B59" s="322" t="s">
        <v>338</v>
      </c>
      <c r="C59" s="436"/>
      <c r="D59" s="436"/>
      <c r="E59" s="296"/>
    </row>
    <row r="60" spans="1:5" s="1" customFormat="1" ht="12" customHeight="1" thickBot="1">
      <c r="A60" s="20" t="s">
        <v>29</v>
      </c>
      <c r="B60" s="21" t="s">
        <v>339</v>
      </c>
      <c r="C60" s="439">
        <f>+C5+C12+C19+C26+C33+C44+C50+C55</f>
        <v>599597</v>
      </c>
      <c r="D60" s="439">
        <f>+D5+D12+D19+D26+D33+D44+D50+D55</f>
        <v>480052</v>
      </c>
      <c r="E60" s="482">
        <f>+E5+E12+E19+E26+E33+E44+E50+E55</f>
        <v>490660</v>
      </c>
    </row>
    <row r="61" spans="1:5" s="1" customFormat="1" ht="12" customHeight="1" thickBot="1">
      <c r="A61" s="503" t="s">
        <v>340</v>
      </c>
      <c r="B61" s="320" t="s">
        <v>341</v>
      </c>
      <c r="C61" s="432">
        <f>SUM(C62:C64)</f>
        <v>0</v>
      </c>
      <c r="D61" s="432">
        <f>SUM(D62:D64)</f>
        <v>0</v>
      </c>
      <c r="E61" s="292">
        <f>SUM(E62:E64)</f>
        <v>25900</v>
      </c>
    </row>
    <row r="62" spans="1:5" s="1" customFormat="1" ht="12" customHeight="1">
      <c r="A62" s="14" t="s">
        <v>374</v>
      </c>
      <c r="B62" s="451" t="s">
        <v>342</v>
      </c>
      <c r="C62" s="436"/>
      <c r="D62" s="436"/>
      <c r="E62" s="330">
        <v>25900</v>
      </c>
    </row>
    <row r="63" spans="1:5" s="1" customFormat="1" ht="12" customHeight="1">
      <c r="A63" s="14" t="s">
        <v>383</v>
      </c>
      <c r="B63" s="452" t="s">
        <v>343</v>
      </c>
      <c r="C63" s="436"/>
      <c r="D63" s="436"/>
      <c r="E63" s="296"/>
    </row>
    <row r="64" spans="1:5" s="1" customFormat="1" ht="12" customHeight="1" thickBot="1">
      <c r="A64" s="14" t="s">
        <v>384</v>
      </c>
      <c r="B64" s="536" t="s">
        <v>533</v>
      </c>
      <c r="C64" s="436"/>
      <c r="D64" s="436"/>
      <c r="E64" s="296"/>
    </row>
    <row r="65" spans="1:5" s="1" customFormat="1" ht="12" customHeight="1" thickBot="1">
      <c r="A65" s="503" t="s">
        <v>345</v>
      </c>
      <c r="B65" s="320" t="s">
        <v>346</v>
      </c>
      <c r="C65" s="432">
        <f>SUM(C66:C69)</f>
        <v>0</v>
      </c>
      <c r="D65" s="432">
        <f>SUM(D66:D69)</f>
        <v>0</v>
      </c>
      <c r="E65" s="292">
        <f>SUM(E66:E69)</f>
        <v>0</v>
      </c>
    </row>
    <row r="66" spans="1:5" s="1" customFormat="1" ht="12" customHeight="1">
      <c r="A66" s="14" t="s">
        <v>161</v>
      </c>
      <c r="B66" s="451" t="s">
        <v>347</v>
      </c>
      <c r="C66" s="436"/>
      <c r="D66" s="436"/>
      <c r="E66" s="296"/>
    </row>
    <row r="67" spans="1:5" s="1" customFormat="1" ht="12" customHeight="1">
      <c r="A67" s="14" t="s">
        <v>162</v>
      </c>
      <c r="B67" s="452" t="s">
        <v>348</v>
      </c>
      <c r="C67" s="436"/>
      <c r="D67" s="436"/>
      <c r="E67" s="296"/>
    </row>
    <row r="68" spans="1:5" s="1" customFormat="1" ht="12" customHeight="1">
      <c r="A68" s="14" t="s">
        <v>375</v>
      </c>
      <c r="B68" s="452" t="s">
        <v>349</v>
      </c>
      <c r="C68" s="436"/>
      <c r="D68" s="436"/>
      <c r="E68" s="296"/>
    </row>
    <row r="69" spans="1:7" s="1" customFormat="1" ht="17.25" customHeight="1" thickBot="1">
      <c r="A69" s="14" t="s">
        <v>376</v>
      </c>
      <c r="B69" s="322" t="s">
        <v>350</v>
      </c>
      <c r="C69" s="436"/>
      <c r="D69" s="436"/>
      <c r="E69" s="296"/>
      <c r="G69" s="44"/>
    </row>
    <row r="70" spans="1:5" s="1" customFormat="1" ht="12" customHeight="1" thickBot="1">
      <c r="A70" s="503" t="s">
        <v>351</v>
      </c>
      <c r="B70" s="320" t="s">
        <v>352</v>
      </c>
      <c r="C70" s="432">
        <f>SUM(C71:C72)</f>
        <v>18074</v>
      </c>
      <c r="D70" s="432">
        <f>SUM(D71:D72)</f>
        <v>37557</v>
      </c>
      <c r="E70" s="292">
        <f>SUM(E71:E72)</f>
        <v>18571</v>
      </c>
    </row>
    <row r="71" spans="1:5" s="1" customFormat="1" ht="12" customHeight="1">
      <c r="A71" s="14" t="s">
        <v>377</v>
      </c>
      <c r="B71" s="451" t="s">
        <v>353</v>
      </c>
      <c r="C71" s="436">
        <v>18074</v>
      </c>
      <c r="D71" s="436">
        <v>37557</v>
      </c>
      <c r="E71" s="330">
        <v>18571</v>
      </c>
    </row>
    <row r="72" spans="1:5" s="1" customFormat="1" ht="12" customHeight="1" thickBot="1">
      <c r="A72" s="14" t="s">
        <v>378</v>
      </c>
      <c r="B72" s="322" t="s">
        <v>354</v>
      </c>
      <c r="C72" s="436"/>
      <c r="D72" s="436"/>
      <c r="E72" s="296"/>
    </row>
    <row r="73" spans="1:5" s="1" customFormat="1" ht="12" customHeight="1" thickBot="1">
      <c r="A73" s="503" t="s">
        <v>355</v>
      </c>
      <c r="B73" s="320" t="s">
        <v>356</v>
      </c>
      <c r="C73" s="432">
        <f>SUM(C74:C76)</f>
        <v>0</v>
      </c>
      <c r="D73" s="432">
        <f>SUM(D74:D76)</f>
        <v>0</v>
      </c>
      <c r="E73" s="292">
        <f>SUM(E74:E76)</f>
        <v>0</v>
      </c>
    </row>
    <row r="74" spans="1:5" s="1" customFormat="1" ht="12" customHeight="1">
      <c r="A74" s="14" t="s">
        <v>379</v>
      </c>
      <c r="B74" s="451" t="s">
        <v>357</v>
      </c>
      <c r="C74" s="436"/>
      <c r="D74" s="436"/>
      <c r="E74" s="296"/>
    </row>
    <row r="75" spans="1:5" s="1" customFormat="1" ht="12" customHeight="1">
      <c r="A75" s="14" t="s">
        <v>380</v>
      </c>
      <c r="B75" s="452" t="s">
        <v>358</v>
      </c>
      <c r="C75" s="436"/>
      <c r="D75" s="436"/>
      <c r="E75" s="296"/>
    </row>
    <row r="76" spans="1:5" s="1" customFormat="1" ht="12" customHeight="1" thickBot="1">
      <c r="A76" s="14" t="s">
        <v>381</v>
      </c>
      <c r="B76" s="322" t="s">
        <v>359</v>
      </c>
      <c r="C76" s="436"/>
      <c r="D76" s="436"/>
      <c r="E76" s="296"/>
    </row>
    <row r="77" spans="1:5" s="1" customFormat="1" ht="12" customHeight="1" thickBot="1">
      <c r="A77" s="503" t="s">
        <v>360</v>
      </c>
      <c r="B77" s="320" t="s">
        <v>382</v>
      </c>
      <c r="C77" s="432">
        <f>SUM(C78:C81)</f>
        <v>0</v>
      </c>
      <c r="D77" s="432">
        <f>SUM(D78:D81)</f>
        <v>0</v>
      </c>
      <c r="E77" s="292">
        <f>SUM(E78:E81)</f>
        <v>0</v>
      </c>
    </row>
    <row r="78" spans="1:5" s="1" customFormat="1" ht="12" customHeight="1">
      <c r="A78" s="504" t="s">
        <v>361</v>
      </c>
      <c r="B78" s="451" t="s">
        <v>362</v>
      </c>
      <c r="C78" s="436"/>
      <c r="D78" s="436"/>
      <c r="E78" s="296"/>
    </row>
    <row r="79" spans="1:5" s="1" customFormat="1" ht="12" customHeight="1">
      <c r="A79" s="505" t="s">
        <v>363</v>
      </c>
      <c r="B79" s="452" t="s">
        <v>364</v>
      </c>
      <c r="C79" s="436"/>
      <c r="D79" s="436"/>
      <c r="E79" s="296"/>
    </row>
    <row r="80" spans="1:5" s="1" customFormat="1" ht="12" customHeight="1">
      <c r="A80" s="505" t="s">
        <v>365</v>
      </c>
      <c r="B80" s="452" t="s">
        <v>366</v>
      </c>
      <c r="C80" s="436"/>
      <c r="D80" s="436"/>
      <c r="E80" s="296"/>
    </row>
    <row r="81" spans="1:5" s="1" customFormat="1" ht="12" customHeight="1" thickBot="1">
      <c r="A81" s="506" t="s">
        <v>367</v>
      </c>
      <c r="B81" s="322" t="s">
        <v>368</v>
      </c>
      <c r="C81" s="436"/>
      <c r="D81" s="436"/>
      <c r="E81" s="296"/>
    </row>
    <row r="82" spans="1:5" s="1" customFormat="1" ht="12" customHeight="1" thickBot="1">
      <c r="A82" s="503" t="s">
        <v>369</v>
      </c>
      <c r="B82" s="320" t="s">
        <v>370</v>
      </c>
      <c r="C82" s="508"/>
      <c r="D82" s="508"/>
      <c r="E82" s="509"/>
    </row>
    <row r="83" spans="1:5" s="1" customFormat="1" ht="12" customHeight="1" thickBot="1">
      <c r="A83" s="503" t="s">
        <v>371</v>
      </c>
      <c r="B83" s="534" t="s">
        <v>372</v>
      </c>
      <c r="C83" s="439">
        <f>+C61+C65+C70+C73+C77+C82</f>
        <v>18074</v>
      </c>
      <c r="D83" s="439">
        <f>+D61+D65+D70+D73+D77+D82</f>
        <v>37557</v>
      </c>
      <c r="E83" s="482">
        <f>+E61+E65+E70+E73+E77+E82</f>
        <v>44471</v>
      </c>
    </row>
    <row r="84" spans="1:5" s="1" customFormat="1" ht="12" customHeight="1" thickBot="1">
      <c r="A84" s="507" t="s">
        <v>385</v>
      </c>
      <c r="B84" s="535" t="s">
        <v>373</v>
      </c>
      <c r="C84" s="439">
        <f>+C60+C83</f>
        <v>617671</v>
      </c>
      <c r="D84" s="439">
        <f>+D60+D83</f>
        <v>517609</v>
      </c>
      <c r="E84" s="482">
        <f>+E60+E83</f>
        <v>535131</v>
      </c>
    </row>
    <row r="85" spans="1:5" s="1" customFormat="1" ht="12" customHeight="1">
      <c r="A85" s="403"/>
      <c r="B85" s="404"/>
      <c r="C85" s="405"/>
      <c r="D85" s="406"/>
      <c r="E85" s="407"/>
    </row>
    <row r="86" spans="1:5" s="1" customFormat="1" ht="12" customHeight="1">
      <c r="A86" s="584" t="s">
        <v>50</v>
      </c>
      <c r="B86" s="584"/>
      <c r="C86" s="584"/>
      <c r="D86" s="584"/>
      <c r="E86" s="584"/>
    </row>
    <row r="87" spans="1:5" s="1" customFormat="1" ht="12" customHeight="1" thickBot="1">
      <c r="A87" s="585" t="s">
        <v>164</v>
      </c>
      <c r="B87" s="585"/>
      <c r="C87" s="418"/>
      <c r="D87" s="155"/>
      <c r="E87" s="335" t="s">
        <v>246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472</v>
      </c>
      <c r="D88" s="440" t="s">
        <v>473</v>
      </c>
      <c r="E88" s="176" t="s">
        <v>274</v>
      </c>
      <c r="F88" s="161"/>
    </row>
    <row r="89" spans="1:6" s="1" customFormat="1" ht="12" customHeight="1" thickBot="1">
      <c r="A89" s="35">
        <v>1</v>
      </c>
      <c r="B89" s="36">
        <v>2</v>
      </c>
      <c r="C89" s="36">
        <v>3</v>
      </c>
      <c r="D89" s="36">
        <v>4</v>
      </c>
      <c r="E89" s="37">
        <v>5</v>
      </c>
      <c r="F89" s="161"/>
    </row>
    <row r="90" spans="1:6" s="1" customFormat="1" ht="15" customHeight="1" thickBot="1">
      <c r="A90" s="22" t="s">
        <v>21</v>
      </c>
      <c r="B90" s="31" t="s">
        <v>388</v>
      </c>
      <c r="C90" s="537">
        <f>SUM(C91:C95)</f>
        <v>492102</v>
      </c>
      <c r="D90" s="431">
        <f>+D91+D92+D93+D94+D95</f>
        <v>376019</v>
      </c>
      <c r="E90" s="549">
        <f>+E91+E92+E93+E94+E95</f>
        <v>375096</v>
      </c>
      <c r="F90" s="161"/>
    </row>
    <row r="91" spans="1:5" s="1" customFormat="1" ht="12.75" customHeight="1">
      <c r="A91" s="17" t="s">
        <v>109</v>
      </c>
      <c r="B91" s="10" t="s">
        <v>52</v>
      </c>
      <c r="C91" s="538">
        <v>187672</v>
      </c>
      <c r="D91" s="553">
        <v>122746</v>
      </c>
      <c r="E91" s="326">
        <v>148169</v>
      </c>
    </row>
    <row r="92" spans="1:5" ht="16.5" customHeight="1">
      <c r="A92" s="14" t="s">
        <v>110</v>
      </c>
      <c r="B92" s="8" t="s">
        <v>193</v>
      </c>
      <c r="C92" s="539">
        <v>47047</v>
      </c>
      <c r="D92" s="433">
        <v>30495</v>
      </c>
      <c r="E92" s="327">
        <v>33906</v>
      </c>
    </row>
    <row r="93" spans="1:5" ht="15.75">
      <c r="A93" s="14" t="s">
        <v>111</v>
      </c>
      <c r="B93" s="8" t="s">
        <v>151</v>
      </c>
      <c r="C93" s="540">
        <v>151714</v>
      </c>
      <c r="D93" s="435">
        <v>107018</v>
      </c>
      <c r="E93" s="329">
        <v>88784</v>
      </c>
    </row>
    <row r="94" spans="1:5" s="43" customFormat="1" ht="12" customHeight="1">
      <c r="A94" s="14" t="s">
        <v>112</v>
      </c>
      <c r="B94" s="11" t="s">
        <v>194</v>
      </c>
      <c r="C94" s="540">
        <v>941</v>
      </c>
      <c r="D94" s="435">
        <v>77062</v>
      </c>
      <c r="E94" s="329">
        <v>72650</v>
      </c>
    </row>
    <row r="95" spans="1:5" ht="12" customHeight="1">
      <c r="A95" s="14" t="s">
        <v>123</v>
      </c>
      <c r="B95" s="19" t="s">
        <v>195</v>
      </c>
      <c r="C95" s="540">
        <v>104728</v>
      </c>
      <c r="D95" s="435">
        <v>38698</v>
      </c>
      <c r="E95" s="329">
        <v>31587</v>
      </c>
    </row>
    <row r="96" spans="1:5" ht="12" customHeight="1">
      <c r="A96" s="14" t="s">
        <v>113</v>
      </c>
      <c r="B96" s="8" t="s">
        <v>389</v>
      </c>
      <c r="C96" s="540"/>
      <c r="D96" s="435"/>
      <c r="E96" s="295"/>
    </row>
    <row r="97" spans="1:5" ht="12" customHeight="1">
      <c r="A97" s="14" t="s">
        <v>114</v>
      </c>
      <c r="B97" s="157" t="s">
        <v>390</v>
      </c>
      <c r="C97" s="540"/>
      <c r="D97" s="435"/>
      <c r="E97" s="295"/>
    </row>
    <row r="98" spans="1:5" ht="12" customHeight="1">
      <c r="A98" s="14" t="s">
        <v>124</v>
      </c>
      <c r="B98" s="158" t="s">
        <v>391</v>
      </c>
      <c r="C98" s="540"/>
      <c r="D98" s="435"/>
      <c r="E98" s="295"/>
    </row>
    <row r="99" spans="1:5" ht="12" customHeight="1">
      <c r="A99" s="14" t="s">
        <v>125</v>
      </c>
      <c r="B99" s="158" t="s">
        <v>392</v>
      </c>
      <c r="C99" s="540"/>
      <c r="D99" s="435"/>
      <c r="E99" s="295"/>
    </row>
    <row r="100" spans="1:5" ht="12" customHeight="1">
      <c r="A100" s="14" t="s">
        <v>126</v>
      </c>
      <c r="B100" s="157" t="s">
        <v>393</v>
      </c>
      <c r="C100" s="540"/>
      <c r="D100" s="435"/>
      <c r="E100" s="295"/>
    </row>
    <row r="101" spans="1:5" ht="12" customHeight="1">
      <c r="A101" s="14" t="s">
        <v>127</v>
      </c>
      <c r="B101" s="157" t="s">
        <v>394</v>
      </c>
      <c r="C101" s="540"/>
      <c r="D101" s="435"/>
      <c r="E101" s="295"/>
    </row>
    <row r="102" spans="1:5" ht="12" customHeight="1">
      <c r="A102" s="14" t="s">
        <v>129</v>
      </c>
      <c r="B102" s="158" t="s">
        <v>395</v>
      </c>
      <c r="C102" s="540"/>
      <c r="D102" s="435"/>
      <c r="E102" s="295"/>
    </row>
    <row r="103" spans="1:5" ht="12" customHeight="1">
      <c r="A103" s="13" t="s">
        <v>196</v>
      </c>
      <c r="B103" s="159" t="s">
        <v>396</v>
      </c>
      <c r="C103" s="540"/>
      <c r="D103" s="435"/>
      <c r="E103" s="295"/>
    </row>
    <row r="104" spans="1:5" ht="12" customHeight="1">
      <c r="A104" s="14" t="s">
        <v>386</v>
      </c>
      <c r="B104" s="159" t="s">
        <v>397</v>
      </c>
      <c r="C104" s="540"/>
      <c r="D104" s="435"/>
      <c r="E104" s="295"/>
    </row>
    <row r="105" spans="1:5" ht="12" customHeight="1" thickBot="1">
      <c r="A105" s="18" t="s">
        <v>387</v>
      </c>
      <c r="B105" s="160" t="s">
        <v>398</v>
      </c>
      <c r="C105" s="541"/>
      <c r="D105" s="554"/>
      <c r="E105" s="550"/>
    </row>
    <row r="106" spans="1:5" ht="12" customHeight="1" thickBot="1">
      <c r="A106" s="20" t="s">
        <v>22</v>
      </c>
      <c r="B106" s="30" t="s">
        <v>399</v>
      </c>
      <c r="C106" s="542">
        <f>+C107+C109+C111</f>
        <v>58037</v>
      </c>
      <c r="D106" s="432">
        <f>+D107+D109+D111</f>
        <v>121318</v>
      </c>
      <c r="E106" s="292">
        <f>+E107+E109+E111</f>
        <v>156539</v>
      </c>
    </row>
    <row r="107" spans="1:5" ht="12" customHeight="1">
      <c r="A107" s="15" t="s">
        <v>115</v>
      </c>
      <c r="B107" s="8" t="s">
        <v>245</v>
      </c>
      <c r="C107" s="543">
        <v>34921</v>
      </c>
      <c r="D107" s="434">
        <v>90199</v>
      </c>
      <c r="E107" s="328">
        <v>146639</v>
      </c>
    </row>
    <row r="108" spans="1:5" ht="12" customHeight="1">
      <c r="A108" s="15" t="s">
        <v>116</v>
      </c>
      <c r="B108" s="12" t="s">
        <v>403</v>
      </c>
      <c r="C108" s="543">
        <v>31682</v>
      </c>
      <c r="D108" s="434">
        <v>69261</v>
      </c>
      <c r="E108" s="328">
        <v>146639</v>
      </c>
    </row>
    <row r="109" spans="1:5" ht="12" customHeight="1">
      <c r="A109" s="15" t="s">
        <v>117</v>
      </c>
      <c r="B109" s="12" t="s">
        <v>197</v>
      </c>
      <c r="C109" s="539">
        <v>22216</v>
      </c>
      <c r="D109" s="433">
        <v>30119</v>
      </c>
      <c r="E109" s="327">
        <v>9900</v>
      </c>
    </row>
    <row r="110" spans="1:5" ht="12" customHeight="1">
      <c r="A110" s="15" t="s">
        <v>118</v>
      </c>
      <c r="B110" s="12" t="s">
        <v>404</v>
      </c>
      <c r="C110" s="544"/>
      <c r="D110" s="433"/>
      <c r="E110" s="293"/>
    </row>
    <row r="111" spans="1:5" ht="12" customHeight="1">
      <c r="A111" s="15" t="s">
        <v>119</v>
      </c>
      <c r="B111" s="322" t="s">
        <v>248</v>
      </c>
      <c r="C111" s="544">
        <v>900</v>
      </c>
      <c r="D111" s="433">
        <v>1000</v>
      </c>
      <c r="E111" s="293"/>
    </row>
    <row r="112" spans="1:5" ht="12" customHeight="1">
      <c r="A112" s="15" t="s">
        <v>128</v>
      </c>
      <c r="B112" s="321" t="s">
        <v>526</v>
      </c>
      <c r="C112" s="544"/>
      <c r="D112" s="433"/>
      <c r="E112" s="293"/>
    </row>
    <row r="113" spans="1:5" ht="15.75">
      <c r="A113" s="15" t="s">
        <v>130</v>
      </c>
      <c r="B113" s="447" t="s">
        <v>409</v>
      </c>
      <c r="C113" s="544"/>
      <c r="D113" s="433"/>
      <c r="E113" s="293"/>
    </row>
    <row r="114" spans="1:5" ht="12" customHeight="1">
      <c r="A114" s="15" t="s">
        <v>198</v>
      </c>
      <c r="B114" s="158" t="s">
        <v>392</v>
      </c>
      <c r="C114" s="544"/>
      <c r="D114" s="433"/>
      <c r="E114" s="293"/>
    </row>
    <row r="115" spans="1:5" ht="12" customHeight="1">
      <c r="A115" s="15" t="s">
        <v>199</v>
      </c>
      <c r="B115" s="158" t="s">
        <v>408</v>
      </c>
      <c r="C115" s="544"/>
      <c r="D115" s="433"/>
      <c r="E115" s="293"/>
    </row>
    <row r="116" spans="1:5" ht="12" customHeight="1">
      <c r="A116" s="15" t="s">
        <v>200</v>
      </c>
      <c r="B116" s="158" t="s">
        <v>407</v>
      </c>
      <c r="C116" s="544"/>
      <c r="D116" s="433"/>
      <c r="E116" s="293"/>
    </row>
    <row r="117" spans="1:5" ht="12" customHeight="1">
      <c r="A117" s="15" t="s">
        <v>400</v>
      </c>
      <c r="B117" s="158" t="s">
        <v>395</v>
      </c>
      <c r="C117" s="544"/>
      <c r="D117" s="433"/>
      <c r="E117" s="293"/>
    </row>
    <row r="118" spans="1:5" ht="12" customHeight="1">
      <c r="A118" s="15" t="s">
        <v>401</v>
      </c>
      <c r="B118" s="158" t="s">
        <v>406</v>
      </c>
      <c r="C118" s="544">
        <v>900</v>
      </c>
      <c r="D118" s="433"/>
      <c r="E118" s="293"/>
    </row>
    <row r="119" spans="1:5" ht="12" customHeight="1" thickBot="1">
      <c r="A119" s="13" t="s">
        <v>402</v>
      </c>
      <c r="B119" s="158" t="s">
        <v>405</v>
      </c>
      <c r="C119" s="545"/>
      <c r="D119" s="435">
        <v>1000</v>
      </c>
      <c r="E119" s="295"/>
    </row>
    <row r="120" spans="1:5" ht="12" customHeight="1" thickBot="1">
      <c r="A120" s="20" t="s">
        <v>23</v>
      </c>
      <c r="B120" s="146" t="s">
        <v>410</v>
      </c>
      <c r="C120" s="542">
        <f>+C121+C122</f>
        <v>0</v>
      </c>
      <c r="D120" s="432">
        <f>+D121+D122</f>
        <v>0</v>
      </c>
      <c r="E120" s="292">
        <f>+E121+E122</f>
        <v>1000</v>
      </c>
    </row>
    <row r="121" spans="1:5" ht="12" customHeight="1">
      <c r="A121" s="15" t="s">
        <v>98</v>
      </c>
      <c r="B121" s="9" t="s">
        <v>65</v>
      </c>
      <c r="C121" s="543"/>
      <c r="D121" s="434"/>
      <c r="E121" s="328">
        <v>500</v>
      </c>
    </row>
    <row r="122" spans="1:5" ht="12" customHeight="1" thickBot="1">
      <c r="A122" s="16" t="s">
        <v>99</v>
      </c>
      <c r="B122" s="12" t="s">
        <v>66</v>
      </c>
      <c r="C122" s="540"/>
      <c r="D122" s="435"/>
      <c r="E122" s="329">
        <v>500</v>
      </c>
    </row>
    <row r="123" spans="1:5" ht="12" customHeight="1" thickBot="1">
      <c r="A123" s="20" t="s">
        <v>24</v>
      </c>
      <c r="B123" s="146" t="s">
        <v>411</v>
      </c>
      <c r="C123" s="542">
        <f>+C90+C106+C120</f>
        <v>550139</v>
      </c>
      <c r="D123" s="432">
        <f>+D90+D106+D120</f>
        <v>497337</v>
      </c>
      <c r="E123" s="292">
        <f>+E90+E106+E120</f>
        <v>532635</v>
      </c>
    </row>
    <row r="124" spans="1:5" ht="12" customHeight="1" thickBot="1">
      <c r="A124" s="20" t="s">
        <v>25</v>
      </c>
      <c r="B124" s="146" t="s">
        <v>412</v>
      </c>
      <c r="C124" s="542">
        <f>+C125+C126+C127</f>
        <v>10847</v>
      </c>
      <c r="D124" s="432">
        <f>+D125+D126+D127</f>
        <v>0</v>
      </c>
      <c r="E124" s="292">
        <f>+E125+E126+E127</f>
        <v>2496</v>
      </c>
    </row>
    <row r="125" spans="1:5" ht="12" customHeight="1">
      <c r="A125" s="15" t="s">
        <v>102</v>
      </c>
      <c r="B125" s="9" t="s">
        <v>413</v>
      </c>
      <c r="C125" s="544"/>
      <c r="D125" s="433"/>
      <c r="E125" s="293">
        <v>2496</v>
      </c>
    </row>
    <row r="126" spans="1:5" ht="12" customHeight="1">
      <c r="A126" s="15" t="s">
        <v>103</v>
      </c>
      <c r="B126" s="9" t="s">
        <v>414</v>
      </c>
      <c r="C126" s="544"/>
      <c r="D126" s="433"/>
      <c r="E126" s="293"/>
    </row>
    <row r="127" spans="1:5" ht="12" customHeight="1" thickBot="1">
      <c r="A127" s="13" t="s">
        <v>104</v>
      </c>
      <c r="B127" s="7" t="s">
        <v>415</v>
      </c>
      <c r="C127" s="544">
        <v>10847</v>
      </c>
      <c r="D127" s="433"/>
      <c r="E127" s="293"/>
    </row>
    <row r="128" spans="1:5" ht="12" customHeight="1" thickBot="1">
      <c r="A128" s="20" t="s">
        <v>26</v>
      </c>
      <c r="B128" s="146" t="s">
        <v>469</v>
      </c>
      <c r="C128" s="542">
        <f>+C129+C130+C131+C132</f>
        <v>0</v>
      </c>
      <c r="D128" s="432">
        <f>+D129+D130+D131+D132</f>
        <v>0</v>
      </c>
      <c r="E128" s="292">
        <f>+E129+E130+E131+E132</f>
        <v>0</v>
      </c>
    </row>
    <row r="129" spans="1:5" ht="12" customHeight="1">
      <c r="A129" s="15" t="s">
        <v>105</v>
      </c>
      <c r="B129" s="9" t="s">
        <v>416</v>
      </c>
      <c r="C129" s="544"/>
      <c r="D129" s="433"/>
      <c r="E129" s="293"/>
    </row>
    <row r="130" spans="1:5" ht="12" customHeight="1">
      <c r="A130" s="15" t="s">
        <v>106</v>
      </c>
      <c r="B130" s="9" t="s">
        <v>417</v>
      </c>
      <c r="C130" s="544"/>
      <c r="D130" s="433"/>
      <c r="E130" s="293"/>
    </row>
    <row r="131" spans="1:5" ht="12" customHeight="1">
      <c r="A131" s="15" t="s">
        <v>319</v>
      </c>
      <c r="B131" s="9" t="s">
        <v>418</v>
      </c>
      <c r="C131" s="544"/>
      <c r="D131" s="433"/>
      <c r="E131" s="293"/>
    </row>
    <row r="132" spans="1:5" ht="12" customHeight="1" thickBot="1">
      <c r="A132" s="13" t="s">
        <v>320</v>
      </c>
      <c r="B132" s="7" t="s">
        <v>419</v>
      </c>
      <c r="C132" s="544"/>
      <c r="D132" s="433"/>
      <c r="E132" s="293"/>
    </row>
    <row r="133" spans="1:5" ht="12" customHeight="1" thickBot="1">
      <c r="A133" s="20" t="s">
        <v>27</v>
      </c>
      <c r="B133" s="146" t="s">
        <v>420</v>
      </c>
      <c r="C133" s="546">
        <f>+C134+C135+C136+C137</f>
        <v>0</v>
      </c>
      <c r="D133" s="439">
        <f>+D134+D135+D136+D137</f>
        <v>0</v>
      </c>
      <c r="E133" s="482">
        <f>+E134+E135+E136+E137</f>
        <v>0</v>
      </c>
    </row>
    <row r="134" spans="1:5" ht="12" customHeight="1">
      <c r="A134" s="15" t="s">
        <v>107</v>
      </c>
      <c r="B134" s="9" t="s">
        <v>421</v>
      </c>
      <c r="C134" s="544"/>
      <c r="D134" s="433"/>
      <c r="E134" s="293"/>
    </row>
    <row r="135" spans="1:5" ht="12" customHeight="1">
      <c r="A135" s="15" t="s">
        <v>108</v>
      </c>
      <c r="B135" s="9" t="s">
        <v>431</v>
      </c>
      <c r="C135" s="544"/>
      <c r="D135" s="433"/>
      <c r="E135" s="293"/>
    </row>
    <row r="136" spans="1:5" ht="12" customHeight="1">
      <c r="A136" s="15" t="s">
        <v>332</v>
      </c>
      <c r="B136" s="9" t="s">
        <v>422</v>
      </c>
      <c r="C136" s="544"/>
      <c r="D136" s="433"/>
      <c r="E136" s="293"/>
    </row>
    <row r="137" spans="1:5" ht="12" customHeight="1" thickBot="1">
      <c r="A137" s="13" t="s">
        <v>333</v>
      </c>
      <c r="B137" s="7" t="s">
        <v>423</v>
      </c>
      <c r="C137" s="544"/>
      <c r="D137" s="433"/>
      <c r="E137" s="293"/>
    </row>
    <row r="138" spans="1:5" ht="12" customHeight="1" thickBot="1">
      <c r="A138" s="20" t="s">
        <v>28</v>
      </c>
      <c r="B138" s="146" t="s">
        <v>424</v>
      </c>
      <c r="C138" s="547">
        <f>+C139+C140+C141+C142</f>
        <v>0</v>
      </c>
      <c r="D138" s="555">
        <f>+D139+D140+D141+D142</f>
        <v>0</v>
      </c>
      <c r="E138" s="551">
        <f>+E139+E140+E141+E142</f>
        <v>0</v>
      </c>
    </row>
    <row r="139" spans="1:5" ht="12" customHeight="1">
      <c r="A139" s="15" t="s">
        <v>191</v>
      </c>
      <c r="B139" s="9" t="s">
        <v>425</v>
      </c>
      <c r="C139" s="544"/>
      <c r="D139" s="433"/>
      <c r="E139" s="293"/>
    </row>
    <row r="140" spans="1:5" ht="12" customHeight="1">
      <c r="A140" s="15" t="s">
        <v>192</v>
      </c>
      <c r="B140" s="9" t="s">
        <v>426</v>
      </c>
      <c r="C140" s="544"/>
      <c r="D140" s="433"/>
      <c r="E140" s="293"/>
    </row>
    <row r="141" spans="1:5" ht="12" customHeight="1">
      <c r="A141" s="15" t="s">
        <v>247</v>
      </c>
      <c r="B141" s="9" t="s">
        <v>427</v>
      </c>
      <c r="C141" s="544"/>
      <c r="D141" s="433"/>
      <c r="E141" s="293"/>
    </row>
    <row r="142" spans="1:5" ht="12" customHeight="1" thickBot="1">
      <c r="A142" s="15" t="s">
        <v>335</v>
      </c>
      <c r="B142" s="9" t="s">
        <v>428</v>
      </c>
      <c r="C142" s="544"/>
      <c r="D142" s="433"/>
      <c r="E142" s="293"/>
    </row>
    <row r="143" spans="1:5" ht="12" customHeight="1" thickBot="1">
      <c r="A143" s="20" t="s">
        <v>29</v>
      </c>
      <c r="B143" s="146" t="s">
        <v>429</v>
      </c>
      <c r="C143" s="548">
        <f>+C124+C128+C133+C138</f>
        <v>10847</v>
      </c>
      <c r="D143" s="556">
        <f>+D124+D128+D133+D138</f>
        <v>0</v>
      </c>
      <c r="E143" s="552">
        <f>+E124+E128+E133+E138</f>
        <v>2496</v>
      </c>
    </row>
    <row r="144" spans="1:5" ht="12" customHeight="1" thickBot="1">
      <c r="A144" s="323" t="s">
        <v>30</v>
      </c>
      <c r="B144" s="414" t="s">
        <v>430</v>
      </c>
      <c r="C144" s="548">
        <f>+C123+C143</f>
        <v>560986</v>
      </c>
      <c r="D144" s="556">
        <f>+D123+D143</f>
        <v>497337</v>
      </c>
      <c r="E144" s="552">
        <f>+E123+E143</f>
        <v>535131</v>
      </c>
    </row>
    <row r="145" ht="12" customHeight="1">
      <c r="C145" s="417"/>
    </row>
    <row r="146" ht="12" customHeight="1">
      <c r="C146" s="417"/>
    </row>
    <row r="147" ht="12" customHeight="1">
      <c r="C147" s="417"/>
    </row>
    <row r="148" ht="12" customHeight="1">
      <c r="C148" s="417"/>
    </row>
    <row r="149" ht="12" customHeight="1">
      <c r="C149" s="417"/>
    </row>
    <row r="150" spans="3:6" ht="15" customHeight="1">
      <c r="C150" s="147"/>
      <c r="D150" s="147"/>
      <c r="E150" s="147"/>
      <c r="F150" s="147"/>
    </row>
    <row r="151" s="1" customFormat="1" ht="12.75" customHeight="1"/>
    <row r="152" ht="15.75">
      <c r="C152" s="417"/>
    </row>
    <row r="153" ht="15.75">
      <c r="C153" s="417"/>
    </row>
    <row r="154" ht="15.75">
      <c r="C154" s="417"/>
    </row>
    <row r="155" ht="16.5" customHeight="1">
      <c r="C155" s="417"/>
    </row>
    <row r="156" ht="15.75">
      <c r="C156" s="417"/>
    </row>
    <row r="157" ht="15.75">
      <c r="C157" s="417"/>
    </row>
    <row r="158" ht="15.75">
      <c r="C158" s="417"/>
    </row>
    <row r="159" ht="15.75">
      <c r="C159" s="417"/>
    </row>
    <row r="160" ht="15.75">
      <c r="C160" s="417"/>
    </row>
    <row r="161" ht="15.75">
      <c r="C161" s="417"/>
    </row>
    <row r="162" ht="15.75">
      <c r="C162" s="417"/>
    </row>
    <row r="163" ht="15.75">
      <c r="C163" s="417"/>
    </row>
    <row r="164" ht="15.75">
      <c r="C164" s="417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Buj Község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4">
      <selection activeCell="H12" sqref="H12"/>
    </sheetView>
  </sheetViews>
  <sheetFormatPr defaultColWidth="9.00390625" defaultRowHeight="12.75"/>
  <cols>
    <col min="1" max="1" width="6.875" style="209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27" t="s">
        <v>6</v>
      </c>
      <c r="B1" s="627"/>
      <c r="C1" s="627"/>
      <c r="D1" s="627"/>
      <c r="E1" s="627"/>
      <c r="F1" s="627"/>
      <c r="G1" s="627"/>
      <c r="H1" s="627"/>
      <c r="I1" s="627"/>
    </row>
    <row r="2" ht="20.25" customHeight="1" thickBot="1">
      <c r="I2" s="528" t="s">
        <v>69</v>
      </c>
    </row>
    <row r="3" spans="1:9" s="529" customFormat="1" ht="26.25" customHeight="1">
      <c r="A3" s="635" t="s">
        <v>78</v>
      </c>
      <c r="B3" s="630" t="s">
        <v>95</v>
      </c>
      <c r="C3" s="635" t="s">
        <v>96</v>
      </c>
      <c r="D3" s="635" t="s">
        <v>531</v>
      </c>
      <c r="E3" s="632" t="s">
        <v>77</v>
      </c>
      <c r="F3" s="633"/>
      <c r="G3" s="633"/>
      <c r="H3" s="634"/>
      <c r="I3" s="630" t="s">
        <v>54</v>
      </c>
    </row>
    <row r="4" spans="1:9" s="530" customFormat="1" ht="32.25" customHeight="1" thickBot="1">
      <c r="A4" s="636"/>
      <c r="B4" s="631"/>
      <c r="C4" s="631"/>
      <c r="D4" s="636"/>
      <c r="E4" s="298" t="s">
        <v>209</v>
      </c>
      <c r="F4" s="298" t="s">
        <v>267</v>
      </c>
      <c r="G4" s="298" t="s">
        <v>268</v>
      </c>
      <c r="H4" s="299" t="s">
        <v>478</v>
      </c>
      <c r="I4" s="631"/>
    </row>
    <row r="5" spans="1:9" s="531" customFormat="1" ht="12.75" customHeight="1" thickBot="1">
      <c r="A5" s="300">
        <v>1</v>
      </c>
      <c r="B5" s="301">
        <v>2</v>
      </c>
      <c r="C5" s="302">
        <v>3</v>
      </c>
      <c r="D5" s="301">
        <v>4</v>
      </c>
      <c r="E5" s="300">
        <v>5</v>
      </c>
      <c r="F5" s="302">
        <v>6</v>
      </c>
      <c r="G5" s="302">
        <v>7</v>
      </c>
      <c r="H5" s="303">
        <v>8</v>
      </c>
      <c r="I5" s="304" t="s">
        <v>97</v>
      </c>
    </row>
    <row r="6" spans="1:9" ht="24.75" customHeight="1" thickBot="1">
      <c r="A6" s="305" t="s">
        <v>21</v>
      </c>
      <c r="B6" s="306" t="s">
        <v>7</v>
      </c>
      <c r="C6" s="523"/>
      <c r="D6" s="74">
        <f>+D7+D8</f>
        <v>0</v>
      </c>
      <c r="E6" s="75">
        <f>+E7+E8</f>
        <v>0</v>
      </c>
      <c r="F6" s="76">
        <f>+F7+F8</f>
        <v>0</v>
      </c>
      <c r="G6" s="76">
        <f>+G7+G8</f>
        <v>0</v>
      </c>
      <c r="H6" s="77">
        <f>+H7+H8</f>
        <v>0</v>
      </c>
      <c r="I6" s="74">
        <f aca="true" t="shared" si="0" ref="I6:I17">SUM(D6:H6)</f>
        <v>0</v>
      </c>
    </row>
    <row r="7" spans="1:9" ht="19.5" customHeight="1">
      <c r="A7" s="307" t="s">
        <v>22</v>
      </c>
      <c r="B7" s="78" t="s">
        <v>79</v>
      </c>
      <c r="C7" s="524"/>
      <c r="D7" s="79"/>
      <c r="E7" s="80"/>
      <c r="F7" s="28"/>
      <c r="G7" s="28"/>
      <c r="H7" s="25"/>
      <c r="I7" s="308">
        <f t="shared" si="0"/>
        <v>0</v>
      </c>
    </row>
    <row r="8" spans="1:9" ht="19.5" customHeight="1" thickBot="1">
      <c r="A8" s="307" t="s">
        <v>23</v>
      </c>
      <c r="B8" s="78" t="s">
        <v>79</v>
      </c>
      <c r="C8" s="524"/>
      <c r="D8" s="79"/>
      <c r="E8" s="80"/>
      <c r="F8" s="28"/>
      <c r="G8" s="28"/>
      <c r="H8" s="25"/>
      <c r="I8" s="308">
        <f t="shared" si="0"/>
        <v>0</v>
      </c>
    </row>
    <row r="9" spans="1:9" ht="25.5" customHeight="1" thickBot="1">
      <c r="A9" s="305" t="s">
        <v>24</v>
      </c>
      <c r="B9" s="306" t="s">
        <v>8</v>
      </c>
      <c r="C9" s="525"/>
      <c r="D9" s="74">
        <f>+D10+D11</f>
        <v>0</v>
      </c>
      <c r="E9" s="75">
        <f>+E10+E11</f>
        <v>4780</v>
      </c>
      <c r="F9" s="76">
        <f>+F10+F11</f>
        <v>4514</v>
      </c>
      <c r="G9" s="76">
        <f>+G10+G11</f>
        <v>4296</v>
      </c>
      <c r="H9" s="77">
        <f>+H10+H11</f>
        <v>27245</v>
      </c>
      <c r="I9" s="74">
        <f t="shared" si="0"/>
        <v>40835</v>
      </c>
    </row>
    <row r="10" spans="1:9" ht="25.5">
      <c r="A10" s="307" t="s">
        <v>25</v>
      </c>
      <c r="B10" s="562" t="s">
        <v>540</v>
      </c>
      <c r="C10" s="524" t="s">
        <v>605</v>
      </c>
      <c r="D10" s="79"/>
      <c r="E10" s="80">
        <v>2990</v>
      </c>
      <c r="F10" s="28">
        <v>2799</v>
      </c>
      <c r="G10" s="28">
        <v>2664</v>
      </c>
      <c r="H10" s="25">
        <v>16347</v>
      </c>
      <c r="I10" s="308">
        <f t="shared" si="0"/>
        <v>24800</v>
      </c>
    </row>
    <row r="11" spans="1:9" ht="26.25" thickBot="1">
      <c r="A11" s="307" t="s">
        <v>26</v>
      </c>
      <c r="B11" s="577" t="s">
        <v>604</v>
      </c>
      <c r="C11" s="524" t="s">
        <v>605</v>
      </c>
      <c r="D11" s="79"/>
      <c r="E11" s="80">
        <v>1790</v>
      </c>
      <c r="F11" s="28">
        <v>1715</v>
      </c>
      <c r="G11" s="28">
        <v>1632</v>
      </c>
      <c r="H11" s="25">
        <v>10898</v>
      </c>
      <c r="I11" s="308">
        <f t="shared" si="0"/>
        <v>16035</v>
      </c>
    </row>
    <row r="12" spans="1:9" ht="19.5" customHeight="1" thickBot="1">
      <c r="A12" s="305" t="s">
        <v>27</v>
      </c>
      <c r="B12" s="306" t="s">
        <v>220</v>
      </c>
      <c r="C12" s="525"/>
      <c r="D12" s="74">
        <f>+D13</f>
        <v>0</v>
      </c>
      <c r="E12" s="75">
        <f>+E13</f>
        <v>0</v>
      </c>
      <c r="F12" s="76">
        <f>+F13</f>
        <v>0</v>
      </c>
      <c r="G12" s="76">
        <f>+G13</f>
        <v>0</v>
      </c>
      <c r="H12" s="77">
        <f>+H13</f>
        <v>0</v>
      </c>
      <c r="I12" s="74">
        <f t="shared" si="0"/>
        <v>0</v>
      </c>
    </row>
    <row r="13" spans="1:9" ht="19.5" customHeight="1" thickBot="1">
      <c r="A13" s="307" t="s">
        <v>28</v>
      </c>
      <c r="B13" s="78" t="s">
        <v>79</v>
      </c>
      <c r="C13" s="524"/>
      <c r="D13" s="79"/>
      <c r="E13" s="80"/>
      <c r="F13" s="28"/>
      <c r="G13" s="28"/>
      <c r="H13" s="25"/>
      <c r="I13" s="308">
        <f t="shared" si="0"/>
        <v>0</v>
      </c>
    </row>
    <row r="14" spans="1:9" ht="19.5" customHeight="1" thickBot="1">
      <c r="A14" s="305" t="s">
        <v>29</v>
      </c>
      <c r="B14" s="306" t="s">
        <v>221</v>
      </c>
      <c r="C14" s="525"/>
      <c r="D14" s="74">
        <f>+D15</f>
        <v>0</v>
      </c>
      <c r="E14" s="75">
        <f>+E15</f>
        <v>0</v>
      </c>
      <c r="F14" s="76">
        <f>+F15</f>
        <v>0</v>
      </c>
      <c r="G14" s="76">
        <f>+G15</f>
        <v>0</v>
      </c>
      <c r="H14" s="77">
        <f>+H15</f>
        <v>0</v>
      </c>
      <c r="I14" s="74">
        <f t="shared" si="0"/>
        <v>0</v>
      </c>
    </row>
    <row r="15" spans="1:9" ht="19.5" customHeight="1" thickBot="1">
      <c r="A15" s="309" t="s">
        <v>30</v>
      </c>
      <c r="B15" s="81" t="s">
        <v>79</v>
      </c>
      <c r="C15" s="526"/>
      <c r="D15" s="82"/>
      <c r="E15" s="83"/>
      <c r="F15" s="29"/>
      <c r="G15" s="29"/>
      <c r="H15" s="27"/>
      <c r="I15" s="310">
        <f t="shared" si="0"/>
        <v>0</v>
      </c>
    </row>
    <row r="16" spans="1:9" ht="19.5" customHeight="1" thickBot="1">
      <c r="A16" s="305" t="s">
        <v>31</v>
      </c>
      <c r="B16" s="311" t="s">
        <v>222</v>
      </c>
      <c r="C16" s="525"/>
      <c r="D16" s="74">
        <f>+D17</f>
        <v>0</v>
      </c>
      <c r="E16" s="75">
        <f>+E17</f>
        <v>0</v>
      </c>
      <c r="F16" s="76">
        <f>+F17</f>
        <v>0</v>
      </c>
      <c r="G16" s="76">
        <f>+G17</f>
        <v>0</v>
      </c>
      <c r="H16" s="77">
        <f>+H17</f>
        <v>0</v>
      </c>
      <c r="I16" s="74">
        <f t="shared" si="0"/>
        <v>0</v>
      </c>
    </row>
    <row r="17" spans="1:9" ht="19.5" customHeight="1" thickBot="1">
      <c r="A17" s="312" t="s">
        <v>32</v>
      </c>
      <c r="B17" s="84" t="s">
        <v>79</v>
      </c>
      <c r="C17" s="527"/>
      <c r="D17" s="85"/>
      <c r="E17" s="86"/>
      <c r="F17" s="87"/>
      <c r="G17" s="87"/>
      <c r="H17" s="26"/>
      <c r="I17" s="313">
        <f t="shared" si="0"/>
        <v>0</v>
      </c>
    </row>
    <row r="18" spans="1:9" ht="19.5" customHeight="1" thickBot="1">
      <c r="A18" s="628" t="s">
        <v>157</v>
      </c>
      <c r="B18" s="629"/>
      <c r="C18" s="142"/>
      <c r="D18" s="74">
        <f aca="true" t="shared" si="1" ref="D18:I18">+D6+D9+D12+D14+D16</f>
        <v>0</v>
      </c>
      <c r="E18" s="75">
        <f t="shared" si="1"/>
        <v>4780</v>
      </c>
      <c r="F18" s="76">
        <f t="shared" si="1"/>
        <v>4514</v>
      </c>
      <c r="G18" s="76">
        <f t="shared" si="1"/>
        <v>4296</v>
      </c>
      <c r="H18" s="77">
        <f t="shared" si="1"/>
        <v>27245</v>
      </c>
      <c r="I18" s="74">
        <f t="shared" si="1"/>
        <v>40835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H24" sqref="H24"/>
    </sheetView>
  </sheetViews>
  <sheetFormatPr defaultColWidth="9.00390625" defaultRowHeight="12.75"/>
  <cols>
    <col min="1" max="1" width="5.875" style="10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38" t="s">
        <v>9</v>
      </c>
      <c r="C1" s="638"/>
      <c r="D1" s="638"/>
    </row>
    <row r="2" spans="1:4" s="89" customFormat="1" ht="16.5" thickBot="1">
      <c r="A2" s="88"/>
      <c r="B2" s="408"/>
      <c r="D2" s="47" t="s">
        <v>69</v>
      </c>
    </row>
    <row r="3" spans="1:4" s="91" customFormat="1" ht="48" customHeight="1" thickBot="1">
      <c r="A3" s="90" t="s">
        <v>19</v>
      </c>
      <c r="B3" s="215" t="s">
        <v>20</v>
      </c>
      <c r="C3" s="215" t="s">
        <v>80</v>
      </c>
      <c r="D3" s="216" t="s">
        <v>81</v>
      </c>
    </row>
    <row r="4" spans="1:4" s="91" customFormat="1" ht="13.5" customHeight="1" thickBot="1">
      <c r="A4" s="38">
        <v>1</v>
      </c>
      <c r="B4" s="218">
        <v>2</v>
      </c>
      <c r="C4" s="218">
        <v>3</v>
      </c>
      <c r="D4" s="219">
        <v>4</v>
      </c>
    </row>
    <row r="5" spans="1:4" ht="18" customHeight="1">
      <c r="A5" s="152" t="s">
        <v>21</v>
      </c>
      <c r="B5" s="220" t="s">
        <v>177</v>
      </c>
      <c r="C5" s="150"/>
      <c r="D5" s="92"/>
    </row>
    <row r="6" spans="1:4" ht="18" customHeight="1">
      <c r="A6" s="93" t="s">
        <v>22</v>
      </c>
      <c r="B6" s="221" t="s">
        <v>178</v>
      </c>
      <c r="C6" s="151"/>
      <c r="D6" s="95"/>
    </row>
    <row r="7" spans="1:4" ht="18" customHeight="1">
      <c r="A7" s="93" t="s">
        <v>23</v>
      </c>
      <c r="B7" s="221" t="s">
        <v>131</v>
      </c>
      <c r="C7" s="151"/>
      <c r="D7" s="95"/>
    </row>
    <row r="8" spans="1:4" ht="18" customHeight="1">
      <c r="A8" s="93" t="s">
        <v>24</v>
      </c>
      <c r="B8" s="221" t="s">
        <v>132</v>
      </c>
      <c r="C8" s="151"/>
      <c r="D8" s="95"/>
    </row>
    <row r="9" spans="1:4" ht="18" customHeight="1">
      <c r="A9" s="93" t="s">
        <v>25</v>
      </c>
      <c r="B9" s="221" t="s">
        <v>170</v>
      </c>
      <c r="C9" s="151"/>
      <c r="D9" s="95"/>
    </row>
    <row r="10" spans="1:4" ht="18" customHeight="1">
      <c r="A10" s="93" t="s">
        <v>26</v>
      </c>
      <c r="B10" s="221" t="s">
        <v>171</v>
      </c>
      <c r="C10" s="151"/>
      <c r="D10" s="95"/>
    </row>
    <row r="11" spans="1:4" ht="18" customHeight="1">
      <c r="A11" s="93" t="s">
        <v>27</v>
      </c>
      <c r="B11" s="222" t="s">
        <v>172</v>
      </c>
      <c r="C11" s="151"/>
      <c r="D11" s="95"/>
    </row>
    <row r="12" spans="1:4" ht="18" customHeight="1">
      <c r="A12" s="93" t="s">
        <v>29</v>
      </c>
      <c r="B12" s="222" t="s">
        <v>173</v>
      </c>
      <c r="C12" s="151"/>
      <c r="D12" s="95"/>
    </row>
    <row r="13" spans="1:4" ht="18" customHeight="1">
      <c r="A13" s="93" t="s">
        <v>30</v>
      </c>
      <c r="B13" s="222" t="s">
        <v>174</v>
      </c>
      <c r="C13" s="151"/>
      <c r="D13" s="95"/>
    </row>
    <row r="14" spans="1:4" ht="18" customHeight="1">
      <c r="A14" s="93" t="s">
        <v>31</v>
      </c>
      <c r="B14" s="222" t="s">
        <v>175</v>
      </c>
      <c r="C14" s="151"/>
      <c r="D14" s="95"/>
    </row>
    <row r="15" spans="1:4" ht="22.5" customHeight="1">
      <c r="A15" s="93" t="s">
        <v>32</v>
      </c>
      <c r="B15" s="222" t="s">
        <v>176</v>
      </c>
      <c r="C15" s="151"/>
      <c r="D15" s="95"/>
    </row>
    <row r="16" spans="1:4" ht="18" customHeight="1">
      <c r="A16" s="93" t="s">
        <v>33</v>
      </c>
      <c r="B16" s="221" t="s">
        <v>133</v>
      </c>
      <c r="C16" s="151"/>
      <c r="D16" s="95"/>
    </row>
    <row r="17" spans="1:4" ht="18" customHeight="1">
      <c r="A17" s="93" t="s">
        <v>34</v>
      </c>
      <c r="B17" s="221" t="s">
        <v>11</v>
      </c>
      <c r="C17" s="151"/>
      <c r="D17" s="95"/>
    </row>
    <row r="18" spans="1:4" ht="18" customHeight="1">
      <c r="A18" s="93" t="s">
        <v>35</v>
      </c>
      <c r="B18" s="221" t="s">
        <v>10</v>
      </c>
      <c r="C18" s="151"/>
      <c r="D18" s="95"/>
    </row>
    <row r="19" spans="1:4" ht="18" customHeight="1">
      <c r="A19" s="93" t="s">
        <v>36</v>
      </c>
      <c r="B19" s="221" t="s">
        <v>134</v>
      </c>
      <c r="C19" s="151"/>
      <c r="D19" s="95"/>
    </row>
    <row r="20" spans="1:4" ht="18" customHeight="1">
      <c r="A20" s="93" t="s">
        <v>37</v>
      </c>
      <c r="B20" s="221" t="s">
        <v>135</v>
      </c>
      <c r="C20" s="151"/>
      <c r="D20" s="95"/>
    </row>
    <row r="21" spans="1:4" ht="18" customHeight="1">
      <c r="A21" s="93" t="s">
        <v>38</v>
      </c>
      <c r="B21" s="145"/>
      <c r="C21" s="94"/>
      <c r="D21" s="95"/>
    </row>
    <row r="22" spans="1:4" ht="18" customHeight="1">
      <c r="A22" s="93" t="s">
        <v>39</v>
      </c>
      <c r="B22" s="96"/>
      <c r="C22" s="94"/>
      <c r="D22" s="95"/>
    </row>
    <row r="23" spans="1:4" ht="18" customHeight="1">
      <c r="A23" s="93" t="s">
        <v>40</v>
      </c>
      <c r="B23" s="96"/>
      <c r="C23" s="94"/>
      <c r="D23" s="95"/>
    </row>
    <row r="24" spans="1:4" ht="18" customHeight="1">
      <c r="A24" s="93" t="s">
        <v>41</v>
      </c>
      <c r="B24" s="96"/>
      <c r="C24" s="94"/>
      <c r="D24" s="95"/>
    </row>
    <row r="25" spans="1:4" ht="18" customHeight="1">
      <c r="A25" s="93" t="s">
        <v>42</v>
      </c>
      <c r="B25" s="96"/>
      <c r="C25" s="94"/>
      <c r="D25" s="95"/>
    </row>
    <row r="26" spans="1:4" ht="18" customHeight="1">
      <c r="A26" s="93" t="s">
        <v>43</v>
      </c>
      <c r="B26" s="96"/>
      <c r="C26" s="94"/>
      <c r="D26" s="95"/>
    </row>
    <row r="27" spans="1:4" ht="18" customHeight="1">
      <c r="A27" s="93" t="s">
        <v>44</v>
      </c>
      <c r="B27" s="96"/>
      <c r="C27" s="94"/>
      <c r="D27" s="95"/>
    </row>
    <row r="28" spans="1:4" ht="18" customHeight="1">
      <c r="A28" s="93" t="s">
        <v>45</v>
      </c>
      <c r="B28" s="96"/>
      <c r="C28" s="94"/>
      <c r="D28" s="95"/>
    </row>
    <row r="29" spans="1:4" ht="18" customHeight="1" thickBot="1">
      <c r="A29" s="153" t="s">
        <v>46</v>
      </c>
      <c r="B29" s="97"/>
      <c r="C29" s="98"/>
      <c r="D29" s="99"/>
    </row>
    <row r="30" spans="1:4" ht="18" customHeight="1" thickBot="1">
      <c r="A30" s="39" t="s">
        <v>47</v>
      </c>
      <c r="B30" s="226" t="s">
        <v>56</v>
      </c>
      <c r="C30" s="227">
        <f>+C5+C6+C7+C8+C9+C16+C17+C18+C19+C20+C21+C22+C23+C24+C25+C26+C27+C28+C29</f>
        <v>0</v>
      </c>
      <c r="D30" s="228">
        <f>+D5+D6+D7+D8+D9+D16+D17+D18+D19+D20+D21+D22+D23+D24+D25+D26+D27+D28+D29</f>
        <v>0</v>
      </c>
    </row>
    <row r="31" spans="1:4" ht="8.25" customHeight="1">
      <c r="A31" s="100"/>
      <c r="B31" s="637"/>
      <c r="C31" s="637"/>
      <c r="D31" s="63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4">
      <selection activeCell="B15" sqref="B15:O15"/>
    </sheetView>
  </sheetViews>
  <sheetFormatPr defaultColWidth="9.00390625" defaultRowHeight="12.75"/>
  <cols>
    <col min="1" max="1" width="4.875" style="118" customWidth="1"/>
    <col min="2" max="2" width="31.125" style="136" customWidth="1"/>
    <col min="3" max="4" width="9.00390625" style="136" customWidth="1"/>
    <col min="5" max="5" width="9.50390625" style="136" customWidth="1"/>
    <col min="6" max="6" width="8.875" style="136" customWidth="1"/>
    <col min="7" max="7" width="8.625" style="136" customWidth="1"/>
    <col min="8" max="8" width="8.875" style="136" customWidth="1"/>
    <col min="9" max="9" width="8.125" style="136" customWidth="1"/>
    <col min="10" max="14" width="9.50390625" style="136" customWidth="1"/>
    <col min="15" max="15" width="12.625" style="118" customWidth="1"/>
    <col min="16" max="16384" width="9.375" style="136" customWidth="1"/>
  </cols>
  <sheetData>
    <row r="1" spans="1:15" ht="31.5" customHeight="1">
      <c r="A1" s="642" t="s">
        <v>479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ht="16.5" thickBot="1">
      <c r="O2" s="4" t="s">
        <v>58</v>
      </c>
    </row>
    <row r="3" spans="1:15" s="118" customFormat="1" ht="25.5" customHeight="1" thickBot="1">
      <c r="A3" s="115" t="s">
        <v>19</v>
      </c>
      <c r="B3" s="116" t="s">
        <v>70</v>
      </c>
      <c r="C3" s="116" t="s">
        <v>82</v>
      </c>
      <c r="D3" s="116" t="s">
        <v>83</v>
      </c>
      <c r="E3" s="116" t="s">
        <v>84</v>
      </c>
      <c r="F3" s="116" t="s">
        <v>85</v>
      </c>
      <c r="G3" s="116" t="s">
        <v>86</v>
      </c>
      <c r="H3" s="116" t="s">
        <v>87</v>
      </c>
      <c r="I3" s="116" t="s">
        <v>88</v>
      </c>
      <c r="J3" s="116" t="s">
        <v>89</v>
      </c>
      <c r="K3" s="116" t="s">
        <v>90</v>
      </c>
      <c r="L3" s="116" t="s">
        <v>91</v>
      </c>
      <c r="M3" s="116" t="s">
        <v>92</v>
      </c>
      <c r="N3" s="116" t="s">
        <v>93</v>
      </c>
      <c r="O3" s="117" t="s">
        <v>56</v>
      </c>
    </row>
    <row r="4" spans="1:15" s="120" customFormat="1" ht="15" customHeight="1" thickBot="1">
      <c r="A4" s="119" t="s">
        <v>21</v>
      </c>
      <c r="B4" s="639" t="s">
        <v>61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1"/>
    </row>
    <row r="5" spans="1:15" s="120" customFormat="1" ht="22.5">
      <c r="A5" s="121" t="s">
        <v>22</v>
      </c>
      <c r="B5" s="532" t="s">
        <v>436</v>
      </c>
      <c r="C5" s="122">
        <v>19257</v>
      </c>
      <c r="D5" s="122">
        <v>17740</v>
      </c>
      <c r="E5" s="122">
        <v>17700</v>
      </c>
      <c r="F5" s="122">
        <v>17750</v>
      </c>
      <c r="G5" s="122">
        <v>17700</v>
      </c>
      <c r="H5" s="122">
        <v>17740</v>
      </c>
      <c r="I5" s="122">
        <v>17750</v>
      </c>
      <c r="J5" s="122">
        <v>17700</v>
      </c>
      <c r="K5" s="122">
        <v>17750</v>
      </c>
      <c r="L5" s="122">
        <v>17750</v>
      </c>
      <c r="M5" s="122">
        <v>17700</v>
      </c>
      <c r="N5" s="122">
        <v>16332</v>
      </c>
      <c r="O5" s="123">
        <f aca="true" t="shared" si="0" ref="O5:O25">SUM(C5:N5)</f>
        <v>212869</v>
      </c>
    </row>
    <row r="6" spans="1:15" s="127" customFormat="1" ht="22.5">
      <c r="A6" s="124" t="s">
        <v>23</v>
      </c>
      <c r="B6" s="316" t="s">
        <v>517</v>
      </c>
      <c r="C6" s="125">
        <v>9500</v>
      </c>
      <c r="D6" s="125">
        <v>9520</v>
      </c>
      <c r="E6" s="125">
        <v>9520</v>
      </c>
      <c r="F6" s="125">
        <v>9700</v>
      </c>
      <c r="G6" s="125">
        <v>9000</v>
      </c>
      <c r="H6" s="125">
        <v>9520</v>
      </c>
      <c r="I6" s="125">
        <v>9522</v>
      </c>
      <c r="J6" s="125">
        <v>9200</v>
      </c>
      <c r="K6" s="125">
        <v>9800</v>
      </c>
      <c r="L6" s="125">
        <v>9520</v>
      </c>
      <c r="M6" s="125">
        <v>9520</v>
      </c>
      <c r="N6" s="125">
        <v>9938</v>
      </c>
      <c r="O6" s="126">
        <f t="shared" si="0"/>
        <v>114260</v>
      </c>
    </row>
    <row r="7" spans="1:15" s="127" customFormat="1" ht="22.5">
      <c r="A7" s="124" t="s">
        <v>24</v>
      </c>
      <c r="B7" s="315" t="s">
        <v>518</v>
      </c>
      <c r="C7" s="128"/>
      <c r="D7" s="128">
        <v>23500</v>
      </c>
      <c r="E7" s="128">
        <v>57800</v>
      </c>
      <c r="F7" s="128"/>
      <c r="G7" s="128"/>
      <c r="H7" s="128"/>
      <c r="I7" s="128">
        <v>12000</v>
      </c>
      <c r="J7" s="128">
        <v>12500</v>
      </c>
      <c r="K7" s="128">
        <v>8764</v>
      </c>
      <c r="L7" s="128"/>
      <c r="M7" s="128"/>
      <c r="N7" s="128"/>
      <c r="O7" s="129">
        <f t="shared" si="0"/>
        <v>114564</v>
      </c>
    </row>
    <row r="8" spans="1:15" s="127" customFormat="1" ht="13.5" customHeight="1">
      <c r="A8" s="124" t="s">
        <v>25</v>
      </c>
      <c r="B8" s="314" t="s">
        <v>184</v>
      </c>
      <c r="C8" s="125">
        <v>150</v>
      </c>
      <c r="D8" s="125">
        <v>1200</v>
      </c>
      <c r="E8" s="125">
        <v>5350</v>
      </c>
      <c r="F8" s="125">
        <v>2540</v>
      </c>
      <c r="G8" s="125">
        <v>500</v>
      </c>
      <c r="H8" s="125">
        <v>420</v>
      </c>
      <c r="I8" s="125">
        <v>120</v>
      </c>
      <c r="J8" s="125">
        <v>2400</v>
      </c>
      <c r="K8" s="125">
        <v>5560</v>
      </c>
      <c r="L8" s="125">
        <v>1200</v>
      </c>
      <c r="M8" s="125">
        <v>540</v>
      </c>
      <c r="N8" s="125">
        <v>770</v>
      </c>
      <c r="O8" s="126">
        <f t="shared" si="0"/>
        <v>20750</v>
      </c>
    </row>
    <row r="9" spans="1:15" s="127" customFormat="1" ht="13.5" customHeight="1">
      <c r="A9" s="124" t="s">
        <v>26</v>
      </c>
      <c r="B9" s="314" t="s">
        <v>519</v>
      </c>
      <c r="C9" s="125">
        <v>2275</v>
      </c>
      <c r="D9" s="125">
        <v>2300</v>
      </c>
      <c r="E9" s="125">
        <v>2450</v>
      </c>
      <c r="F9" s="125">
        <v>2116</v>
      </c>
      <c r="G9" s="125">
        <v>2750</v>
      </c>
      <c r="H9" s="125">
        <v>2500</v>
      </c>
      <c r="I9" s="125">
        <v>800</v>
      </c>
      <c r="J9" s="125">
        <v>802</v>
      </c>
      <c r="K9" s="125">
        <v>2870</v>
      </c>
      <c r="L9" s="125">
        <v>2500</v>
      </c>
      <c r="M9" s="125">
        <v>2750</v>
      </c>
      <c r="N9" s="125">
        <v>3184</v>
      </c>
      <c r="O9" s="126">
        <f t="shared" si="0"/>
        <v>27297</v>
      </c>
    </row>
    <row r="10" spans="1:15" s="127" customFormat="1" ht="13.5" customHeight="1">
      <c r="A10" s="124" t="s">
        <v>27</v>
      </c>
      <c r="B10" s="314" t="s">
        <v>12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>
        <f t="shared" si="0"/>
        <v>0</v>
      </c>
    </row>
    <row r="11" spans="1:15" s="127" customFormat="1" ht="13.5" customHeight="1">
      <c r="A11" s="124" t="s">
        <v>28</v>
      </c>
      <c r="B11" s="314" t="s">
        <v>438</v>
      </c>
      <c r="C11" s="125">
        <v>75</v>
      </c>
      <c r="D11" s="125">
        <v>70</v>
      </c>
      <c r="E11" s="125">
        <v>78</v>
      </c>
      <c r="F11" s="125">
        <v>79</v>
      </c>
      <c r="G11" s="125">
        <v>50</v>
      </c>
      <c r="H11" s="125">
        <v>19</v>
      </c>
      <c r="I11" s="125">
        <v>55</v>
      </c>
      <c r="J11" s="125">
        <v>102</v>
      </c>
      <c r="K11" s="125">
        <v>80</v>
      </c>
      <c r="L11" s="125">
        <v>85</v>
      </c>
      <c r="M11" s="125">
        <v>100</v>
      </c>
      <c r="N11" s="125">
        <v>127</v>
      </c>
      <c r="O11" s="126">
        <f t="shared" si="0"/>
        <v>920</v>
      </c>
    </row>
    <row r="12" spans="1:15" s="127" customFormat="1" ht="22.5">
      <c r="A12" s="124" t="s">
        <v>29</v>
      </c>
      <c r="B12" s="316" t="s">
        <v>494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14" t="s">
        <v>13</v>
      </c>
      <c r="C13" s="125">
        <v>1000</v>
      </c>
      <c r="D13" s="125">
        <v>8010</v>
      </c>
      <c r="E13" s="125">
        <v>127</v>
      </c>
      <c r="F13" s="125"/>
      <c r="G13" s="125">
        <v>1284</v>
      </c>
      <c r="H13" s="125">
        <v>10989</v>
      </c>
      <c r="I13" s="125"/>
      <c r="J13" s="125"/>
      <c r="K13" s="125">
        <v>20182</v>
      </c>
      <c r="L13" s="125">
        <v>229</v>
      </c>
      <c r="M13" s="125">
        <v>674</v>
      </c>
      <c r="N13" s="125">
        <v>1976</v>
      </c>
      <c r="O13" s="126">
        <f t="shared" si="0"/>
        <v>44471</v>
      </c>
    </row>
    <row r="14" spans="1:15" s="120" customFormat="1" ht="15.75" customHeight="1" thickBot="1">
      <c r="A14" s="119" t="s">
        <v>31</v>
      </c>
      <c r="B14" s="40" t="s">
        <v>120</v>
      </c>
      <c r="C14" s="130">
        <f aca="true" t="shared" si="1" ref="C14:N14">SUM(C5:C13)</f>
        <v>32257</v>
      </c>
      <c r="D14" s="130">
        <f t="shared" si="1"/>
        <v>62340</v>
      </c>
      <c r="E14" s="130">
        <f t="shared" si="1"/>
        <v>93025</v>
      </c>
      <c r="F14" s="130">
        <f t="shared" si="1"/>
        <v>32185</v>
      </c>
      <c r="G14" s="130">
        <f t="shared" si="1"/>
        <v>31284</v>
      </c>
      <c r="H14" s="130">
        <f t="shared" si="1"/>
        <v>41188</v>
      </c>
      <c r="I14" s="130">
        <f t="shared" si="1"/>
        <v>40247</v>
      </c>
      <c r="J14" s="130">
        <f t="shared" si="1"/>
        <v>42704</v>
      </c>
      <c r="K14" s="130">
        <f t="shared" si="1"/>
        <v>65006</v>
      </c>
      <c r="L14" s="130">
        <f t="shared" si="1"/>
        <v>31284</v>
      </c>
      <c r="M14" s="130">
        <f t="shared" si="1"/>
        <v>31284</v>
      </c>
      <c r="N14" s="130">
        <f t="shared" si="1"/>
        <v>32327</v>
      </c>
      <c r="O14" s="131">
        <f>SUM(C14:N14)</f>
        <v>535131</v>
      </c>
    </row>
    <row r="15" spans="1:15" s="120" customFormat="1" ht="15" customHeight="1" thickBot="1">
      <c r="A15" s="119" t="s">
        <v>32</v>
      </c>
      <c r="B15" s="639" t="s">
        <v>63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1"/>
    </row>
    <row r="16" spans="1:15" s="127" customFormat="1" ht="13.5" customHeight="1">
      <c r="A16" s="132" t="s">
        <v>33</v>
      </c>
      <c r="B16" s="317" t="s">
        <v>71</v>
      </c>
      <c r="C16" s="128">
        <v>12347</v>
      </c>
      <c r="D16" s="128">
        <v>12274</v>
      </c>
      <c r="E16" s="128">
        <v>12274</v>
      </c>
      <c r="F16" s="128">
        <v>12274</v>
      </c>
      <c r="G16" s="128">
        <v>12374</v>
      </c>
      <c r="H16" s="128">
        <v>12375</v>
      </c>
      <c r="I16" s="128">
        <v>12380</v>
      </c>
      <c r="J16" s="128">
        <v>12375</v>
      </c>
      <c r="K16" s="128">
        <v>12374</v>
      </c>
      <c r="L16" s="128">
        <v>12374</v>
      </c>
      <c r="M16" s="128">
        <v>12374</v>
      </c>
      <c r="N16" s="128">
        <v>12374</v>
      </c>
      <c r="O16" s="129">
        <f t="shared" si="0"/>
        <v>148169</v>
      </c>
    </row>
    <row r="17" spans="1:15" s="127" customFormat="1" ht="27" customHeight="1">
      <c r="A17" s="124" t="s">
        <v>34</v>
      </c>
      <c r="B17" s="316" t="s">
        <v>193</v>
      </c>
      <c r="C17" s="125">
        <v>2825</v>
      </c>
      <c r="D17" s="125">
        <v>2825</v>
      </c>
      <c r="E17" s="125">
        <v>2825</v>
      </c>
      <c r="F17" s="125">
        <v>2831</v>
      </c>
      <c r="G17" s="125">
        <v>2825</v>
      </c>
      <c r="H17" s="125">
        <v>2825</v>
      </c>
      <c r="I17" s="125">
        <v>2825</v>
      </c>
      <c r="J17" s="125">
        <v>2825</v>
      </c>
      <c r="K17" s="125">
        <v>2825</v>
      </c>
      <c r="L17" s="125">
        <v>2825</v>
      </c>
      <c r="M17" s="125">
        <v>2825</v>
      </c>
      <c r="N17" s="125">
        <v>2825</v>
      </c>
      <c r="O17" s="126">
        <f t="shared" si="0"/>
        <v>33906</v>
      </c>
    </row>
    <row r="18" spans="1:15" s="127" customFormat="1" ht="13.5" customHeight="1">
      <c r="A18" s="124" t="s">
        <v>35</v>
      </c>
      <c r="B18" s="314" t="s">
        <v>151</v>
      </c>
      <c r="C18" s="125">
        <v>7399</v>
      </c>
      <c r="D18" s="125">
        <v>7399</v>
      </c>
      <c r="E18" s="125">
        <v>7399</v>
      </c>
      <c r="F18" s="125">
        <v>8394</v>
      </c>
      <c r="G18" s="125">
        <v>7229</v>
      </c>
      <c r="H18" s="125">
        <v>6775</v>
      </c>
      <c r="I18" s="125">
        <v>7399</v>
      </c>
      <c r="J18" s="125">
        <v>7399</v>
      </c>
      <c r="K18" s="125">
        <v>6775</v>
      </c>
      <c r="L18" s="125">
        <v>7399</v>
      </c>
      <c r="M18" s="125">
        <v>7399</v>
      </c>
      <c r="N18" s="125">
        <v>7818</v>
      </c>
      <c r="O18" s="126">
        <f t="shared" si="0"/>
        <v>88784</v>
      </c>
    </row>
    <row r="19" spans="1:15" s="127" customFormat="1" ht="13.5" customHeight="1">
      <c r="A19" s="124" t="s">
        <v>36</v>
      </c>
      <c r="B19" s="314" t="s">
        <v>194</v>
      </c>
      <c r="C19" s="125">
        <v>6054</v>
      </c>
      <c r="D19" s="125">
        <v>6054</v>
      </c>
      <c r="E19" s="125">
        <v>5884</v>
      </c>
      <c r="F19" s="125">
        <v>6054</v>
      </c>
      <c r="G19" s="125">
        <v>6224</v>
      </c>
      <c r="H19" s="125">
        <v>6054</v>
      </c>
      <c r="I19" s="125">
        <v>6056</v>
      </c>
      <c r="J19" s="125">
        <v>6054</v>
      </c>
      <c r="K19" s="125">
        <v>6054</v>
      </c>
      <c r="L19" s="125">
        <v>6054</v>
      </c>
      <c r="M19" s="125">
        <v>6054</v>
      </c>
      <c r="N19" s="125">
        <v>6054</v>
      </c>
      <c r="O19" s="126">
        <f t="shared" si="0"/>
        <v>72650</v>
      </c>
    </row>
    <row r="20" spans="1:15" s="127" customFormat="1" ht="13.5" customHeight="1">
      <c r="A20" s="124" t="s">
        <v>37</v>
      </c>
      <c r="B20" s="314" t="s">
        <v>14</v>
      </c>
      <c r="C20" s="125">
        <v>2632</v>
      </c>
      <c r="D20" s="125">
        <v>2632</v>
      </c>
      <c r="E20" s="125">
        <v>2632</v>
      </c>
      <c r="F20" s="125">
        <v>2632</v>
      </c>
      <c r="G20" s="125">
        <v>2632</v>
      </c>
      <c r="H20" s="125">
        <v>2635</v>
      </c>
      <c r="I20" s="125">
        <v>2632</v>
      </c>
      <c r="J20" s="125">
        <v>2632</v>
      </c>
      <c r="K20" s="125">
        <v>2632</v>
      </c>
      <c r="L20" s="125">
        <v>2632</v>
      </c>
      <c r="M20" s="125">
        <v>2632</v>
      </c>
      <c r="N20" s="125">
        <v>2632</v>
      </c>
      <c r="O20" s="126">
        <f t="shared" si="0"/>
        <v>31587</v>
      </c>
    </row>
    <row r="21" spans="1:15" s="127" customFormat="1" ht="13.5" customHeight="1">
      <c r="A21" s="124" t="s">
        <v>38</v>
      </c>
      <c r="B21" s="314" t="s">
        <v>245</v>
      </c>
      <c r="C21" s="125"/>
      <c r="D21" s="125">
        <v>31156</v>
      </c>
      <c r="E21" s="125">
        <v>61387</v>
      </c>
      <c r="F21" s="125"/>
      <c r="G21" s="125"/>
      <c r="H21" s="125"/>
      <c r="I21" s="125">
        <v>8955</v>
      </c>
      <c r="J21" s="125">
        <v>11419</v>
      </c>
      <c r="K21" s="125">
        <v>33722</v>
      </c>
      <c r="L21" s="125"/>
      <c r="M21" s="125"/>
      <c r="N21" s="125"/>
      <c r="O21" s="126">
        <f t="shared" si="0"/>
        <v>146639</v>
      </c>
    </row>
    <row r="22" spans="1:15" s="127" customFormat="1" ht="15.75">
      <c r="A22" s="124" t="s">
        <v>39</v>
      </c>
      <c r="B22" s="316" t="s">
        <v>197</v>
      </c>
      <c r="C22" s="125"/>
      <c r="D22" s="125"/>
      <c r="E22" s="125"/>
      <c r="F22" s="125"/>
      <c r="G22" s="125"/>
      <c r="H22" s="125">
        <v>9900</v>
      </c>
      <c r="I22" s="125"/>
      <c r="J22" s="125"/>
      <c r="K22" s="125"/>
      <c r="L22" s="125"/>
      <c r="M22" s="125"/>
      <c r="N22" s="125"/>
      <c r="O22" s="126">
        <f t="shared" si="0"/>
        <v>9900</v>
      </c>
    </row>
    <row r="23" spans="1:15" s="127" customFormat="1" ht="13.5" customHeight="1">
      <c r="A23" s="124" t="s">
        <v>40</v>
      </c>
      <c r="B23" s="314" t="s">
        <v>248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>
        <f t="shared" si="0"/>
        <v>0</v>
      </c>
    </row>
    <row r="24" spans="1:15" s="127" customFormat="1" ht="13.5" customHeight="1" thickBot="1">
      <c r="A24" s="124" t="s">
        <v>41</v>
      </c>
      <c r="B24" s="314" t="s">
        <v>15</v>
      </c>
      <c r="C24" s="125"/>
      <c r="D24" s="125"/>
      <c r="E24" s="125">
        <v>624</v>
      </c>
      <c r="F24" s="125"/>
      <c r="G24" s="125"/>
      <c r="H24" s="125">
        <v>624</v>
      </c>
      <c r="I24" s="125"/>
      <c r="J24" s="125"/>
      <c r="K24" s="125">
        <v>624</v>
      </c>
      <c r="L24" s="125"/>
      <c r="M24" s="125"/>
      <c r="N24" s="125">
        <v>624</v>
      </c>
      <c r="O24" s="126">
        <f t="shared" si="0"/>
        <v>2496</v>
      </c>
    </row>
    <row r="25" spans="1:15" s="120" customFormat="1" ht="15.75" customHeight="1" thickBot="1">
      <c r="A25" s="133" t="s">
        <v>42</v>
      </c>
      <c r="B25" s="40" t="s">
        <v>121</v>
      </c>
      <c r="C25" s="130">
        <f aca="true" t="shared" si="2" ref="C25:N25">SUM(C16:C24)</f>
        <v>31257</v>
      </c>
      <c r="D25" s="130">
        <f t="shared" si="2"/>
        <v>62340</v>
      </c>
      <c r="E25" s="130">
        <f>SUM(E16:E24)</f>
        <v>93025</v>
      </c>
      <c r="F25" s="130">
        <f t="shared" si="2"/>
        <v>32185</v>
      </c>
      <c r="G25" s="130">
        <f t="shared" si="2"/>
        <v>31284</v>
      </c>
      <c r="H25" s="130">
        <f t="shared" si="2"/>
        <v>41188</v>
      </c>
      <c r="I25" s="130">
        <f t="shared" si="2"/>
        <v>40247</v>
      </c>
      <c r="J25" s="130">
        <f t="shared" si="2"/>
        <v>42704</v>
      </c>
      <c r="K25" s="130">
        <f t="shared" si="2"/>
        <v>65006</v>
      </c>
      <c r="L25" s="130">
        <f t="shared" si="2"/>
        <v>31284</v>
      </c>
      <c r="M25" s="130">
        <f t="shared" si="2"/>
        <v>31284</v>
      </c>
      <c r="N25" s="130">
        <f t="shared" si="2"/>
        <v>32327</v>
      </c>
      <c r="O25" s="131">
        <f t="shared" si="0"/>
        <v>534131</v>
      </c>
    </row>
    <row r="26" spans="1:15" ht="16.5" thickBot="1">
      <c r="A26" s="133" t="s">
        <v>43</v>
      </c>
      <c r="B26" s="318" t="s">
        <v>122</v>
      </c>
      <c r="C26" s="134">
        <f aca="true" t="shared" si="3" ref="C26:O26">C14-C25</f>
        <v>1000</v>
      </c>
      <c r="D26" s="134">
        <f t="shared" si="3"/>
        <v>0</v>
      </c>
      <c r="E26" s="134">
        <f t="shared" si="3"/>
        <v>0</v>
      </c>
      <c r="F26" s="134">
        <f t="shared" si="3"/>
        <v>0</v>
      </c>
      <c r="G26" s="134">
        <f t="shared" si="3"/>
        <v>0</v>
      </c>
      <c r="H26" s="134">
        <f t="shared" si="3"/>
        <v>0</v>
      </c>
      <c r="I26" s="134">
        <f t="shared" si="3"/>
        <v>0</v>
      </c>
      <c r="J26" s="134">
        <f t="shared" si="3"/>
        <v>0</v>
      </c>
      <c r="K26" s="134">
        <f t="shared" si="3"/>
        <v>0</v>
      </c>
      <c r="L26" s="134">
        <f t="shared" si="3"/>
        <v>0</v>
      </c>
      <c r="M26" s="134">
        <f t="shared" si="3"/>
        <v>0</v>
      </c>
      <c r="N26" s="134">
        <f t="shared" si="3"/>
        <v>0</v>
      </c>
      <c r="O26" s="135">
        <f t="shared" si="3"/>
        <v>1000</v>
      </c>
    </row>
    <row r="27" ht="15.75">
      <c r="A27" s="137"/>
    </row>
    <row r="28" spans="2:15" ht="15.75">
      <c r="B28" s="138"/>
      <c r="C28" s="139"/>
      <c r="D28" s="139"/>
      <c r="O28" s="136"/>
    </row>
    <row r="29" ht="15.75">
      <c r="O29" s="136"/>
    </row>
    <row r="30" ht="15.75">
      <c r="O30" s="136"/>
    </row>
    <row r="31" ht="15.75">
      <c r="O31" s="136"/>
    </row>
    <row r="32" ht="15.75">
      <c r="O32" s="136"/>
    </row>
    <row r="33" ht="15.75">
      <c r="O33" s="136"/>
    </row>
    <row r="34" ht="15.75">
      <c r="O34" s="136"/>
    </row>
    <row r="35" ht="15.75">
      <c r="O35" s="136"/>
    </row>
    <row r="36" ht="15.75">
      <c r="O36" s="136"/>
    </row>
    <row r="37" ht="15.75">
      <c r="O37" s="136"/>
    </row>
    <row r="38" ht="15.75">
      <c r="O38" s="136"/>
    </row>
    <row r="39" ht="15.75">
      <c r="O39" s="136"/>
    </row>
    <row r="40" ht="15.75">
      <c r="O40" s="136"/>
    </row>
    <row r="41" ht="15.75">
      <c r="O41" s="136"/>
    </row>
    <row r="42" ht="15.75">
      <c r="O42" s="136"/>
    </row>
    <row r="43" ht="15.75">
      <c r="O43" s="136"/>
    </row>
    <row r="44" ht="15.75">
      <c r="O44" s="136"/>
    </row>
    <row r="45" ht="15.75">
      <c r="O45" s="136"/>
    </row>
    <row r="46" ht="15.75">
      <c r="O46" s="136"/>
    </row>
    <row r="47" ht="15.75">
      <c r="O47" s="136"/>
    </row>
    <row r="48" ht="15.75">
      <c r="O48" s="136"/>
    </row>
    <row r="49" ht="15.75">
      <c r="O49" s="136"/>
    </row>
    <row r="50" ht="15.75">
      <c r="O50" s="136"/>
    </row>
    <row r="51" ht="15.75">
      <c r="O51" s="136"/>
    </row>
    <row r="52" ht="15.75">
      <c r="O52" s="136"/>
    </row>
    <row r="53" ht="15.75">
      <c r="O53" s="136"/>
    </row>
    <row r="54" ht="15.75">
      <c r="O54" s="136"/>
    </row>
    <row r="55" ht="15.75">
      <c r="O55" s="136"/>
    </row>
    <row r="56" ht="15.75">
      <c r="O56" s="136"/>
    </row>
    <row r="57" ht="15.75">
      <c r="O57" s="136"/>
    </row>
    <row r="58" ht="15.75">
      <c r="O58" s="136"/>
    </row>
    <row r="59" ht="15.75">
      <c r="O59" s="136"/>
    </row>
    <row r="60" ht="15.75">
      <c r="O60" s="136"/>
    </row>
    <row r="61" ht="15.75">
      <c r="O61" s="136"/>
    </row>
    <row r="62" ht="15.75">
      <c r="O62" s="136"/>
    </row>
    <row r="63" ht="15.75">
      <c r="O63" s="136"/>
    </row>
    <row r="64" ht="15.75">
      <c r="O64" s="136"/>
    </row>
    <row r="65" ht="15.75">
      <c r="O65" s="136"/>
    </row>
    <row r="66" ht="15.75">
      <c r="O66" s="136"/>
    </row>
    <row r="67" ht="15.75">
      <c r="O67" s="136"/>
    </row>
    <row r="68" ht="15.75">
      <c r="O68" s="136"/>
    </row>
    <row r="69" ht="15.75">
      <c r="O69" s="136"/>
    </row>
    <row r="70" ht="15.75">
      <c r="O70" s="136"/>
    </row>
    <row r="71" ht="15.75">
      <c r="O71" s="136"/>
    </row>
    <row r="72" ht="15.75">
      <c r="O72" s="136"/>
    </row>
    <row r="73" ht="15.75">
      <c r="O73" s="136"/>
    </row>
    <row r="74" ht="15.75">
      <c r="O74" s="136"/>
    </row>
    <row r="75" ht="15.75">
      <c r="O75" s="136"/>
    </row>
    <row r="76" ht="15.75">
      <c r="O76" s="136"/>
    </row>
    <row r="77" ht="15.75">
      <c r="O77" s="136"/>
    </row>
    <row r="78" ht="15.75">
      <c r="O78" s="136"/>
    </row>
    <row r="79" ht="15.75">
      <c r="O79" s="136"/>
    </row>
    <row r="80" ht="15.75">
      <c r="O80" s="136"/>
    </row>
    <row r="81" ht="15.75">
      <c r="O81" s="136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95" sqref="C95"/>
    </sheetView>
  </sheetViews>
  <sheetFormatPr defaultColWidth="9.00390625" defaultRowHeight="12.75"/>
  <cols>
    <col min="1" max="1" width="9.50390625" style="415" customWidth="1"/>
    <col min="2" max="2" width="91.625" style="415" customWidth="1"/>
    <col min="3" max="3" width="21.625" style="416" customWidth="1"/>
    <col min="4" max="4" width="9.00390625" style="448" customWidth="1"/>
    <col min="5" max="16384" width="9.375" style="448" customWidth="1"/>
  </cols>
  <sheetData>
    <row r="1" spans="1:3" ht="15.75" customHeight="1">
      <c r="A1" s="584" t="s">
        <v>18</v>
      </c>
      <c r="B1" s="584"/>
      <c r="C1" s="584"/>
    </row>
    <row r="2" spans="1:3" ht="15.75" customHeight="1" thickBot="1">
      <c r="A2" s="583" t="s">
        <v>163</v>
      </c>
      <c r="B2" s="583"/>
      <c r="C2" s="335" t="s">
        <v>246</v>
      </c>
    </row>
    <row r="3" spans="1:3" ht="37.5" customHeight="1" thickBot="1">
      <c r="A3" s="23" t="s">
        <v>78</v>
      </c>
      <c r="B3" s="24" t="s">
        <v>20</v>
      </c>
      <c r="C3" s="42" t="s">
        <v>274</v>
      </c>
    </row>
    <row r="4" spans="1:3" s="449" customFormat="1" ht="12" customHeight="1" thickBot="1">
      <c r="A4" s="443">
        <v>1</v>
      </c>
      <c r="B4" s="444">
        <v>2</v>
      </c>
      <c r="C4" s="445">
        <v>3</v>
      </c>
    </row>
    <row r="5" spans="1:3" s="450" customFormat="1" ht="12" customHeight="1" thickBot="1">
      <c r="A5" s="20" t="s">
        <v>21</v>
      </c>
      <c r="B5" s="21" t="s">
        <v>275</v>
      </c>
      <c r="C5" s="325">
        <f>+C6+C7+C8+C9+C10+C11</f>
        <v>0</v>
      </c>
    </row>
    <row r="6" spans="1:3" s="450" customFormat="1" ht="12" customHeight="1">
      <c r="A6" s="15" t="s">
        <v>109</v>
      </c>
      <c r="B6" s="451" t="s">
        <v>276</v>
      </c>
      <c r="C6" s="328"/>
    </row>
    <row r="7" spans="1:3" s="450" customFormat="1" ht="12" customHeight="1">
      <c r="A7" s="14" t="s">
        <v>110</v>
      </c>
      <c r="B7" s="452" t="s">
        <v>277</v>
      </c>
      <c r="C7" s="327"/>
    </row>
    <row r="8" spans="1:3" s="450" customFormat="1" ht="12" customHeight="1">
      <c r="A8" s="14" t="s">
        <v>111</v>
      </c>
      <c r="B8" s="452" t="s">
        <v>278</v>
      </c>
      <c r="C8" s="327"/>
    </row>
    <row r="9" spans="1:3" s="450" customFormat="1" ht="12" customHeight="1">
      <c r="A9" s="14" t="s">
        <v>112</v>
      </c>
      <c r="B9" s="452" t="s">
        <v>279</v>
      </c>
      <c r="C9" s="327"/>
    </row>
    <row r="10" spans="1:3" s="450" customFormat="1" ht="12" customHeight="1">
      <c r="A10" s="14" t="s">
        <v>160</v>
      </c>
      <c r="B10" s="452" t="s">
        <v>280</v>
      </c>
      <c r="C10" s="327"/>
    </row>
    <row r="11" spans="1:3" s="450" customFormat="1" ht="12" customHeight="1" thickBot="1">
      <c r="A11" s="16" t="s">
        <v>113</v>
      </c>
      <c r="B11" s="453" t="s">
        <v>281</v>
      </c>
      <c r="C11" s="327"/>
    </row>
    <row r="12" spans="1:3" s="450" customFormat="1" ht="12" customHeight="1" thickBot="1">
      <c r="A12" s="20" t="s">
        <v>22</v>
      </c>
      <c r="B12" s="320" t="s">
        <v>282</v>
      </c>
      <c r="C12" s="325">
        <f>+C13+C14+C15+C16+C17</f>
        <v>0</v>
      </c>
    </row>
    <row r="13" spans="1:3" s="450" customFormat="1" ht="12" customHeight="1">
      <c r="A13" s="15" t="s">
        <v>115</v>
      </c>
      <c r="B13" s="451" t="s">
        <v>283</v>
      </c>
      <c r="C13" s="328"/>
    </row>
    <row r="14" spans="1:3" s="450" customFormat="1" ht="12" customHeight="1">
      <c r="A14" s="14" t="s">
        <v>116</v>
      </c>
      <c r="B14" s="452" t="s">
        <v>284</v>
      </c>
      <c r="C14" s="327"/>
    </row>
    <row r="15" spans="1:3" s="450" customFormat="1" ht="12" customHeight="1">
      <c r="A15" s="14" t="s">
        <v>117</v>
      </c>
      <c r="B15" s="452" t="s">
        <v>520</v>
      </c>
      <c r="C15" s="327"/>
    </row>
    <row r="16" spans="1:3" s="450" customFormat="1" ht="12" customHeight="1">
      <c r="A16" s="14" t="s">
        <v>118</v>
      </c>
      <c r="B16" s="452" t="s">
        <v>521</v>
      </c>
      <c r="C16" s="327"/>
    </row>
    <row r="17" spans="1:3" s="450" customFormat="1" ht="12" customHeight="1">
      <c r="A17" s="14" t="s">
        <v>119</v>
      </c>
      <c r="B17" s="452" t="s">
        <v>285</v>
      </c>
      <c r="C17" s="327"/>
    </row>
    <row r="18" spans="1:3" s="450" customFormat="1" ht="12" customHeight="1" thickBot="1">
      <c r="A18" s="16" t="s">
        <v>128</v>
      </c>
      <c r="B18" s="453" t="s">
        <v>286</v>
      </c>
      <c r="C18" s="329"/>
    </row>
    <row r="19" spans="1:3" s="450" customFormat="1" ht="12" customHeight="1" thickBot="1">
      <c r="A19" s="20" t="s">
        <v>23</v>
      </c>
      <c r="B19" s="21" t="s">
        <v>287</v>
      </c>
      <c r="C19" s="325">
        <f>+C20+C21+C22+C23+C24</f>
        <v>0</v>
      </c>
    </row>
    <row r="20" spans="1:3" s="450" customFormat="1" ht="12" customHeight="1">
      <c r="A20" s="15" t="s">
        <v>98</v>
      </c>
      <c r="B20" s="451" t="s">
        <v>288</v>
      </c>
      <c r="C20" s="328"/>
    </row>
    <row r="21" spans="1:3" s="450" customFormat="1" ht="12" customHeight="1">
      <c r="A21" s="14" t="s">
        <v>99</v>
      </c>
      <c r="B21" s="452" t="s">
        <v>289</v>
      </c>
      <c r="C21" s="327"/>
    </row>
    <row r="22" spans="1:3" s="450" customFormat="1" ht="12" customHeight="1">
      <c r="A22" s="14" t="s">
        <v>100</v>
      </c>
      <c r="B22" s="452" t="s">
        <v>522</v>
      </c>
      <c r="C22" s="327"/>
    </row>
    <row r="23" spans="1:3" s="450" customFormat="1" ht="12" customHeight="1">
      <c r="A23" s="14" t="s">
        <v>101</v>
      </c>
      <c r="B23" s="452" t="s">
        <v>523</v>
      </c>
      <c r="C23" s="327"/>
    </row>
    <row r="24" spans="1:3" s="450" customFormat="1" ht="12" customHeight="1">
      <c r="A24" s="14" t="s">
        <v>181</v>
      </c>
      <c r="B24" s="452" t="s">
        <v>290</v>
      </c>
      <c r="C24" s="327"/>
    </row>
    <row r="25" spans="1:3" s="450" customFormat="1" ht="12" customHeight="1" thickBot="1">
      <c r="A25" s="16" t="s">
        <v>182</v>
      </c>
      <c r="B25" s="453" t="s">
        <v>291</v>
      </c>
      <c r="C25" s="329"/>
    </row>
    <row r="26" spans="1:3" s="450" customFormat="1" ht="12" customHeight="1" thickBot="1">
      <c r="A26" s="20" t="s">
        <v>183</v>
      </c>
      <c r="B26" s="21" t="s">
        <v>292</v>
      </c>
      <c r="C26" s="331">
        <f>+C27+C30+C31+C32</f>
        <v>0</v>
      </c>
    </row>
    <row r="27" spans="1:3" s="450" customFormat="1" ht="12" customHeight="1">
      <c r="A27" s="15" t="s">
        <v>293</v>
      </c>
      <c r="B27" s="451" t="s">
        <v>299</v>
      </c>
      <c r="C27" s="446">
        <f>+C28+C29</f>
        <v>0</v>
      </c>
    </row>
    <row r="28" spans="1:3" s="450" customFormat="1" ht="12" customHeight="1">
      <c r="A28" s="14" t="s">
        <v>294</v>
      </c>
      <c r="B28" s="452" t="s">
        <v>300</v>
      </c>
      <c r="C28" s="327"/>
    </row>
    <row r="29" spans="1:3" s="450" customFormat="1" ht="12" customHeight="1">
      <c r="A29" s="14" t="s">
        <v>295</v>
      </c>
      <c r="B29" s="452" t="s">
        <v>301</v>
      </c>
      <c r="C29" s="327"/>
    </row>
    <row r="30" spans="1:3" s="450" customFormat="1" ht="12" customHeight="1">
      <c r="A30" s="14" t="s">
        <v>296</v>
      </c>
      <c r="B30" s="452" t="s">
        <v>302</v>
      </c>
      <c r="C30" s="327"/>
    </row>
    <row r="31" spans="1:3" s="450" customFormat="1" ht="12" customHeight="1">
      <c r="A31" s="14" t="s">
        <v>297</v>
      </c>
      <c r="B31" s="452" t="s">
        <v>303</v>
      </c>
      <c r="C31" s="327"/>
    </row>
    <row r="32" spans="1:3" s="450" customFormat="1" ht="12" customHeight="1" thickBot="1">
      <c r="A32" s="16" t="s">
        <v>298</v>
      </c>
      <c r="B32" s="453" t="s">
        <v>304</v>
      </c>
      <c r="C32" s="329"/>
    </row>
    <row r="33" spans="1:3" s="450" customFormat="1" ht="12" customHeight="1" thickBot="1">
      <c r="A33" s="20" t="s">
        <v>25</v>
      </c>
      <c r="B33" s="21" t="s">
        <v>305</v>
      </c>
      <c r="C33" s="325">
        <f>SUM(C34:C43)</f>
        <v>10288</v>
      </c>
    </row>
    <row r="34" spans="1:3" s="450" customFormat="1" ht="12" customHeight="1">
      <c r="A34" s="15" t="s">
        <v>102</v>
      </c>
      <c r="B34" s="451" t="s">
        <v>308</v>
      </c>
      <c r="C34" s="328"/>
    </row>
    <row r="35" spans="1:3" s="450" customFormat="1" ht="12" customHeight="1">
      <c r="A35" s="14" t="s">
        <v>103</v>
      </c>
      <c r="B35" s="452" t="s">
        <v>309</v>
      </c>
      <c r="C35" s="327">
        <v>1200</v>
      </c>
    </row>
    <row r="36" spans="1:3" s="450" customFormat="1" ht="12" customHeight="1">
      <c r="A36" s="14" t="s">
        <v>104</v>
      </c>
      <c r="B36" s="452" t="s">
        <v>310</v>
      </c>
      <c r="C36" s="327"/>
    </row>
    <row r="37" spans="1:3" s="450" customFormat="1" ht="12" customHeight="1">
      <c r="A37" s="14" t="s">
        <v>185</v>
      </c>
      <c r="B37" s="452" t="s">
        <v>311</v>
      </c>
      <c r="C37" s="327"/>
    </row>
    <row r="38" spans="1:3" s="450" customFormat="1" ht="12" customHeight="1">
      <c r="A38" s="14" t="s">
        <v>186</v>
      </c>
      <c r="B38" s="452" t="s">
        <v>312</v>
      </c>
      <c r="C38" s="327">
        <v>7156</v>
      </c>
    </row>
    <row r="39" spans="1:3" s="450" customFormat="1" ht="12" customHeight="1">
      <c r="A39" s="14" t="s">
        <v>187</v>
      </c>
      <c r="B39" s="452" t="s">
        <v>313</v>
      </c>
      <c r="C39" s="327">
        <v>1932</v>
      </c>
    </row>
    <row r="40" spans="1:3" s="450" customFormat="1" ht="12" customHeight="1">
      <c r="A40" s="14" t="s">
        <v>188</v>
      </c>
      <c r="B40" s="452" t="s">
        <v>314</v>
      </c>
      <c r="C40" s="327"/>
    </row>
    <row r="41" spans="1:3" s="450" customFormat="1" ht="12" customHeight="1">
      <c r="A41" s="14" t="s">
        <v>189</v>
      </c>
      <c r="B41" s="452" t="s">
        <v>315</v>
      </c>
      <c r="C41" s="327"/>
    </row>
    <row r="42" spans="1:3" s="450" customFormat="1" ht="12" customHeight="1">
      <c r="A42" s="14" t="s">
        <v>306</v>
      </c>
      <c r="B42" s="452" t="s">
        <v>316</v>
      </c>
      <c r="C42" s="330"/>
    </row>
    <row r="43" spans="1:3" s="450" customFormat="1" ht="12" customHeight="1" thickBot="1">
      <c r="A43" s="16" t="s">
        <v>307</v>
      </c>
      <c r="B43" s="453" t="s">
        <v>317</v>
      </c>
      <c r="C43" s="438"/>
    </row>
    <row r="44" spans="1:3" s="450" customFormat="1" ht="12" customHeight="1" thickBot="1">
      <c r="A44" s="20" t="s">
        <v>26</v>
      </c>
      <c r="B44" s="21" t="s">
        <v>318</v>
      </c>
      <c r="C44" s="325">
        <f>SUM(C45:C49)</f>
        <v>0</v>
      </c>
    </row>
    <row r="45" spans="1:3" s="450" customFormat="1" ht="12" customHeight="1">
      <c r="A45" s="15" t="s">
        <v>105</v>
      </c>
      <c r="B45" s="451" t="s">
        <v>322</v>
      </c>
      <c r="C45" s="500"/>
    </row>
    <row r="46" spans="1:3" s="450" customFormat="1" ht="12" customHeight="1">
      <c r="A46" s="14" t="s">
        <v>106</v>
      </c>
      <c r="B46" s="452" t="s">
        <v>323</v>
      </c>
      <c r="C46" s="330"/>
    </row>
    <row r="47" spans="1:3" s="450" customFormat="1" ht="12" customHeight="1">
      <c r="A47" s="14" t="s">
        <v>319</v>
      </c>
      <c r="B47" s="452" t="s">
        <v>324</v>
      </c>
      <c r="C47" s="330"/>
    </row>
    <row r="48" spans="1:3" s="450" customFormat="1" ht="12" customHeight="1">
      <c r="A48" s="14" t="s">
        <v>320</v>
      </c>
      <c r="B48" s="452" t="s">
        <v>325</v>
      </c>
      <c r="C48" s="330"/>
    </row>
    <row r="49" spans="1:3" s="450" customFormat="1" ht="12" customHeight="1" thickBot="1">
      <c r="A49" s="16" t="s">
        <v>321</v>
      </c>
      <c r="B49" s="453" t="s">
        <v>326</v>
      </c>
      <c r="C49" s="438"/>
    </row>
    <row r="50" spans="1:3" s="450" customFormat="1" ht="12" customHeight="1" thickBot="1">
      <c r="A50" s="20" t="s">
        <v>190</v>
      </c>
      <c r="B50" s="21" t="s">
        <v>327</v>
      </c>
      <c r="C50" s="325">
        <f>SUM(C51:C53)</f>
        <v>600</v>
      </c>
    </row>
    <row r="51" spans="1:3" s="450" customFormat="1" ht="12" customHeight="1">
      <c r="A51" s="15" t="s">
        <v>107</v>
      </c>
      <c r="B51" s="451" t="s">
        <v>328</v>
      </c>
      <c r="C51" s="328"/>
    </row>
    <row r="52" spans="1:3" s="450" customFormat="1" ht="12" customHeight="1">
      <c r="A52" s="14" t="s">
        <v>108</v>
      </c>
      <c r="B52" s="452" t="s">
        <v>524</v>
      </c>
      <c r="C52" s="327"/>
    </row>
    <row r="53" spans="1:3" s="450" customFormat="1" ht="12" customHeight="1">
      <c r="A53" s="14" t="s">
        <v>332</v>
      </c>
      <c r="B53" s="452" t="s">
        <v>330</v>
      </c>
      <c r="C53" s="327">
        <v>600</v>
      </c>
    </row>
    <row r="54" spans="1:3" s="450" customFormat="1" ht="12" customHeight="1" thickBot="1">
      <c r="A54" s="16" t="s">
        <v>333</v>
      </c>
      <c r="B54" s="453" t="s">
        <v>331</v>
      </c>
      <c r="C54" s="329"/>
    </row>
    <row r="55" spans="1:3" s="450" customFormat="1" ht="12" customHeight="1" thickBot="1">
      <c r="A55" s="20" t="s">
        <v>28</v>
      </c>
      <c r="B55" s="320" t="s">
        <v>334</v>
      </c>
      <c r="C55" s="325">
        <f>SUM(C56:C58)</f>
        <v>0</v>
      </c>
    </row>
    <row r="56" spans="1:3" s="450" customFormat="1" ht="12" customHeight="1">
      <c r="A56" s="15" t="s">
        <v>191</v>
      </c>
      <c r="B56" s="451" t="s">
        <v>336</v>
      </c>
      <c r="C56" s="330"/>
    </row>
    <row r="57" spans="1:3" s="450" customFormat="1" ht="12" customHeight="1">
      <c r="A57" s="14" t="s">
        <v>192</v>
      </c>
      <c r="B57" s="452" t="s">
        <v>525</v>
      </c>
      <c r="C57" s="330"/>
    </row>
    <row r="58" spans="1:3" s="450" customFormat="1" ht="12" customHeight="1">
      <c r="A58" s="14" t="s">
        <v>247</v>
      </c>
      <c r="B58" s="452" t="s">
        <v>337</v>
      </c>
      <c r="C58" s="330"/>
    </row>
    <row r="59" spans="1:3" s="450" customFormat="1" ht="12" customHeight="1" thickBot="1">
      <c r="A59" s="16" t="s">
        <v>335</v>
      </c>
      <c r="B59" s="453" t="s">
        <v>338</v>
      </c>
      <c r="C59" s="330"/>
    </row>
    <row r="60" spans="1:3" s="450" customFormat="1" ht="12" customHeight="1" thickBot="1">
      <c r="A60" s="20" t="s">
        <v>29</v>
      </c>
      <c r="B60" s="21" t="s">
        <v>339</v>
      </c>
      <c r="C60" s="331">
        <f>+C5+C12+C19+C26+C33+C44+C50+C55</f>
        <v>10888</v>
      </c>
    </row>
    <row r="61" spans="1:3" s="450" customFormat="1" ht="12" customHeight="1" thickBot="1">
      <c r="A61" s="454" t="s">
        <v>340</v>
      </c>
      <c r="B61" s="320" t="s">
        <v>341</v>
      </c>
      <c r="C61" s="325">
        <f>SUM(C62:C64)</f>
        <v>0</v>
      </c>
    </row>
    <row r="62" spans="1:3" s="450" customFormat="1" ht="12" customHeight="1">
      <c r="A62" s="15" t="s">
        <v>374</v>
      </c>
      <c r="B62" s="451" t="s">
        <v>342</v>
      </c>
      <c r="C62" s="330"/>
    </row>
    <row r="63" spans="1:3" s="450" customFormat="1" ht="12" customHeight="1">
      <c r="A63" s="14" t="s">
        <v>383</v>
      </c>
      <c r="B63" s="452" t="s">
        <v>343</v>
      </c>
      <c r="C63" s="330"/>
    </row>
    <row r="64" spans="1:3" s="450" customFormat="1" ht="12" customHeight="1" thickBot="1">
      <c r="A64" s="16" t="s">
        <v>384</v>
      </c>
      <c r="B64" s="455" t="s">
        <v>344</v>
      </c>
      <c r="C64" s="330"/>
    </row>
    <row r="65" spans="1:3" s="450" customFormat="1" ht="12" customHeight="1" thickBot="1">
      <c r="A65" s="454" t="s">
        <v>345</v>
      </c>
      <c r="B65" s="320" t="s">
        <v>346</v>
      </c>
      <c r="C65" s="325">
        <f>SUM(C66:C69)</f>
        <v>0</v>
      </c>
    </row>
    <row r="66" spans="1:3" s="450" customFormat="1" ht="12" customHeight="1">
      <c r="A66" s="15" t="s">
        <v>161</v>
      </c>
      <c r="B66" s="451" t="s">
        <v>347</v>
      </c>
      <c r="C66" s="330"/>
    </row>
    <row r="67" spans="1:3" s="450" customFormat="1" ht="12" customHeight="1">
      <c r="A67" s="14" t="s">
        <v>162</v>
      </c>
      <c r="B67" s="452" t="s">
        <v>348</v>
      </c>
      <c r="C67" s="330"/>
    </row>
    <row r="68" spans="1:3" s="450" customFormat="1" ht="12" customHeight="1">
      <c r="A68" s="14" t="s">
        <v>375</v>
      </c>
      <c r="B68" s="452" t="s">
        <v>349</v>
      </c>
      <c r="C68" s="330"/>
    </row>
    <row r="69" spans="1:3" s="450" customFormat="1" ht="12" customHeight="1" thickBot="1">
      <c r="A69" s="16" t="s">
        <v>376</v>
      </c>
      <c r="B69" s="453" t="s">
        <v>350</v>
      </c>
      <c r="C69" s="330"/>
    </row>
    <row r="70" spans="1:3" s="450" customFormat="1" ht="12" customHeight="1" thickBot="1">
      <c r="A70" s="454" t="s">
        <v>351</v>
      </c>
      <c r="B70" s="320" t="s">
        <v>352</v>
      </c>
      <c r="C70" s="325">
        <f>SUM(C71:C72)</f>
        <v>0</v>
      </c>
    </row>
    <row r="71" spans="1:3" s="450" customFormat="1" ht="12" customHeight="1">
      <c r="A71" s="15" t="s">
        <v>377</v>
      </c>
      <c r="B71" s="451" t="s">
        <v>353</v>
      </c>
      <c r="C71" s="330"/>
    </row>
    <row r="72" spans="1:3" s="450" customFormat="1" ht="12" customHeight="1" thickBot="1">
      <c r="A72" s="16" t="s">
        <v>378</v>
      </c>
      <c r="B72" s="453" t="s">
        <v>354</v>
      </c>
      <c r="C72" s="330"/>
    </row>
    <row r="73" spans="1:3" s="450" customFormat="1" ht="12" customHeight="1" thickBot="1">
      <c r="A73" s="454" t="s">
        <v>355</v>
      </c>
      <c r="B73" s="320" t="s">
        <v>356</v>
      </c>
      <c r="C73" s="325">
        <f>SUM(C74:C76)</f>
        <v>0</v>
      </c>
    </row>
    <row r="74" spans="1:3" s="450" customFormat="1" ht="12" customHeight="1">
      <c r="A74" s="15" t="s">
        <v>379</v>
      </c>
      <c r="B74" s="451" t="s">
        <v>357</v>
      </c>
      <c r="C74" s="330"/>
    </row>
    <row r="75" spans="1:3" s="450" customFormat="1" ht="12" customHeight="1">
      <c r="A75" s="14" t="s">
        <v>380</v>
      </c>
      <c r="B75" s="452" t="s">
        <v>358</v>
      </c>
      <c r="C75" s="330"/>
    </row>
    <row r="76" spans="1:3" s="450" customFormat="1" ht="12" customHeight="1" thickBot="1">
      <c r="A76" s="16" t="s">
        <v>381</v>
      </c>
      <c r="B76" s="453" t="s">
        <v>359</v>
      </c>
      <c r="C76" s="330"/>
    </row>
    <row r="77" spans="1:3" s="450" customFormat="1" ht="12" customHeight="1" thickBot="1">
      <c r="A77" s="454" t="s">
        <v>360</v>
      </c>
      <c r="B77" s="320" t="s">
        <v>382</v>
      </c>
      <c r="C77" s="325">
        <f>SUM(C78:C81)</f>
        <v>0</v>
      </c>
    </row>
    <row r="78" spans="1:3" s="450" customFormat="1" ht="12" customHeight="1">
      <c r="A78" s="456" t="s">
        <v>361</v>
      </c>
      <c r="B78" s="451" t="s">
        <v>362</v>
      </c>
      <c r="C78" s="330"/>
    </row>
    <row r="79" spans="1:3" s="450" customFormat="1" ht="12" customHeight="1">
      <c r="A79" s="457" t="s">
        <v>363</v>
      </c>
      <c r="B79" s="452" t="s">
        <v>364</v>
      </c>
      <c r="C79" s="330"/>
    </row>
    <row r="80" spans="1:3" s="450" customFormat="1" ht="12" customHeight="1">
      <c r="A80" s="457" t="s">
        <v>365</v>
      </c>
      <c r="B80" s="452" t="s">
        <v>366</v>
      </c>
      <c r="C80" s="330"/>
    </row>
    <row r="81" spans="1:3" s="450" customFormat="1" ht="12" customHeight="1" thickBot="1">
      <c r="A81" s="458" t="s">
        <v>367</v>
      </c>
      <c r="B81" s="453" t="s">
        <v>368</v>
      </c>
      <c r="C81" s="330"/>
    </row>
    <row r="82" spans="1:3" s="450" customFormat="1" ht="13.5" customHeight="1" thickBot="1">
      <c r="A82" s="454" t="s">
        <v>369</v>
      </c>
      <c r="B82" s="320" t="s">
        <v>370</v>
      </c>
      <c r="C82" s="501"/>
    </row>
    <row r="83" spans="1:3" s="450" customFormat="1" ht="15.75" customHeight="1" thickBot="1">
      <c r="A83" s="454" t="s">
        <v>371</v>
      </c>
      <c r="B83" s="459" t="s">
        <v>372</v>
      </c>
      <c r="C83" s="331">
        <f>+C61+C65+C70+C73+C77+C82</f>
        <v>0</v>
      </c>
    </row>
    <row r="84" spans="1:3" s="450" customFormat="1" ht="16.5" customHeight="1" thickBot="1">
      <c r="A84" s="460" t="s">
        <v>385</v>
      </c>
      <c r="B84" s="461" t="s">
        <v>373</v>
      </c>
      <c r="C84" s="331">
        <f>+C60+C83</f>
        <v>10888</v>
      </c>
    </row>
    <row r="85" spans="1:3" s="450" customFormat="1" ht="83.25" customHeight="1">
      <c r="A85" s="5"/>
      <c r="B85" s="6"/>
      <c r="C85" s="332"/>
    </row>
    <row r="86" spans="1:3" ht="16.5" customHeight="1">
      <c r="A86" s="584" t="s">
        <v>50</v>
      </c>
      <c r="B86" s="584"/>
      <c r="C86" s="584"/>
    </row>
    <row r="87" spans="1:3" s="462" customFormat="1" ht="16.5" customHeight="1" thickBot="1">
      <c r="A87" s="585" t="s">
        <v>164</v>
      </c>
      <c r="B87" s="585"/>
      <c r="C87" s="154" t="s">
        <v>246</v>
      </c>
    </row>
    <row r="88" spans="1:3" ht="37.5" customHeight="1" thickBot="1">
      <c r="A88" s="23" t="s">
        <v>78</v>
      </c>
      <c r="B88" s="24" t="s">
        <v>51</v>
      </c>
      <c r="C88" s="42" t="s">
        <v>274</v>
      </c>
    </row>
    <row r="89" spans="1:3" s="449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388</v>
      </c>
      <c r="C90" s="324">
        <f>SUM(C91:C95)</f>
        <v>12470</v>
      </c>
    </row>
    <row r="91" spans="1:3" ht="12" customHeight="1">
      <c r="A91" s="17" t="s">
        <v>109</v>
      </c>
      <c r="B91" s="10" t="s">
        <v>52</v>
      </c>
      <c r="C91" s="326">
        <v>1596</v>
      </c>
    </row>
    <row r="92" spans="1:3" ht="12" customHeight="1">
      <c r="A92" s="14" t="s">
        <v>110</v>
      </c>
      <c r="B92" s="8" t="s">
        <v>193</v>
      </c>
      <c r="C92" s="327">
        <v>431</v>
      </c>
    </row>
    <row r="93" spans="1:3" ht="12" customHeight="1">
      <c r="A93" s="14" t="s">
        <v>111</v>
      </c>
      <c r="B93" s="8" t="s">
        <v>151</v>
      </c>
      <c r="C93" s="329">
        <v>9393</v>
      </c>
    </row>
    <row r="94" spans="1:3" ht="12" customHeight="1">
      <c r="A94" s="14" t="s">
        <v>112</v>
      </c>
      <c r="B94" s="11" t="s">
        <v>194</v>
      </c>
      <c r="C94" s="329"/>
    </row>
    <row r="95" spans="1:3" ht="12" customHeight="1">
      <c r="A95" s="14" t="s">
        <v>123</v>
      </c>
      <c r="B95" s="19" t="s">
        <v>195</v>
      </c>
      <c r="C95" s="329">
        <v>1050</v>
      </c>
    </row>
    <row r="96" spans="1:3" ht="12" customHeight="1">
      <c r="A96" s="14" t="s">
        <v>113</v>
      </c>
      <c r="B96" s="8" t="s">
        <v>389</v>
      </c>
      <c r="C96" s="329"/>
    </row>
    <row r="97" spans="1:3" ht="12" customHeight="1">
      <c r="A97" s="14" t="s">
        <v>114</v>
      </c>
      <c r="B97" s="157" t="s">
        <v>390</v>
      </c>
      <c r="C97" s="329"/>
    </row>
    <row r="98" spans="1:3" ht="12" customHeight="1">
      <c r="A98" s="14" t="s">
        <v>124</v>
      </c>
      <c r="B98" s="158" t="s">
        <v>391</v>
      </c>
      <c r="C98" s="329"/>
    </row>
    <row r="99" spans="1:3" ht="12" customHeight="1">
      <c r="A99" s="14" t="s">
        <v>125</v>
      </c>
      <c r="B99" s="158" t="s">
        <v>392</v>
      </c>
      <c r="C99" s="329"/>
    </row>
    <row r="100" spans="1:3" ht="12" customHeight="1">
      <c r="A100" s="14" t="s">
        <v>126</v>
      </c>
      <c r="B100" s="157" t="s">
        <v>393</v>
      </c>
      <c r="C100" s="329"/>
    </row>
    <row r="101" spans="1:3" ht="12" customHeight="1">
      <c r="A101" s="14" t="s">
        <v>127</v>
      </c>
      <c r="B101" s="157" t="s">
        <v>394</v>
      </c>
      <c r="C101" s="329"/>
    </row>
    <row r="102" spans="1:3" ht="12" customHeight="1">
      <c r="A102" s="14" t="s">
        <v>129</v>
      </c>
      <c r="B102" s="158" t="s">
        <v>395</v>
      </c>
      <c r="C102" s="329"/>
    </row>
    <row r="103" spans="1:3" ht="12" customHeight="1">
      <c r="A103" s="13" t="s">
        <v>196</v>
      </c>
      <c r="B103" s="159" t="s">
        <v>396</v>
      </c>
      <c r="C103" s="329"/>
    </row>
    <row r="104" spans="1:3" ht="12" customHeight="1">
      <c r="A104" s="14" t="s">
        <v>386</v>
      </c>
      <c r="B104" s="159" t="s">
        <v>397</v>
      </c>
      <c r="C104" s="329"/>
    </row>
    <row r="105" spans="1:3" ht="12" customHeight="1" thickBot="1">
      <c r="A105" s="18" t="s">
        <v>387</v>
      </c>
      <c r="B105" s="160" t="s">
        <v>398</v>
      </c>
      <c r="C105" s="333">
        <v>1050</v>
      </c>
    </row>
    <row r="106" spans="1:3" ht="12" customHeight="1" thickBot="1">
      <c r="A106" s="20" t="s">
        <v>22</v>
      </c>
      <c r="B106" s="30" t="s">
        <v>399</v>
      </c>
      <c r="C106" s="325">
        <f>+C107+C109+C111</f>
        <v>0</v>
      </c>
    </row>
    <row r="107" spans="1:3" ht="12" customHeight="1">
      <c r="A107" s="15" t="s">
        <v>115</v>
      </c>
      <c r="B107" s="8" t="s">
        <v>245</v>
      </c>
      <c r="C107" s="328"/>
    </row>
    <row r="108" spans="1:3" ht="12" customHeight="1">
      <c r="A108" s="15" t="s">
        <v>116</v>
      </c>
      <c r="B108" s="12" t="s">
        <v>403</v>
      </c>
      <c r="C108" s="328"/>
    </row>
    <row r="109" spans="1:3" ht="12" customHeight="1">
      <c r="A109" s="15" t="s">
        <v>117</v>
      </c>
      <c r="B109" s="12" t="s">
        <v>197</v>
      </c>
      <c r="C109" s="327"/>
    </row>
    <row r="110" spans="1:3" ht="12" customHeight="1">
      <c r="A110" s="15" t="s">
        <v>118</v>
      </c>
      <c r="B110" s="12" t="s">
        <v>404</v>
      </c>
      <c r="C110" s="293"/>
    </row>
    <row r="111" spans="1:3" ht="12" customHeight="1">
      <c r="A111" s="15" t="s">
        <v>119</v>
      </c>
      <c r="B111" s="322" t="s">
        <v>248</v>
      </c>
      <c r="C111" s="293"/>
    </row>
    <row r="112" spans="1:3" ht="12" customHeight="1">
      <c r="A112" s="15" t="s">
        <v>128</v>
      </c>
      <c r="B112" s="321" t="s">
        <v>526</v>
      </c>
      <c r="C112" s="293"/>
    </row>
    <row r="113" spans="1:3" ht="12" customHeight="1">
      <c r="A113" s="15" t="s">
        <v>130</v>
      </c>
      <c r="B113" s="447" t="s">
        <v>409</v>
      </c>
      <c r="C113" s="293"/>
    </row>
    <row r="114" spans="1:3" ht="15.75">
      <c r="A114" s="15" t="s">
        <v>198</v>
      </c>
      <c r="B114" s="158" t="s">
        <v>392</v>
      </c>
      <c r="C114" s="293"/>
    </row>
    <row r="115" spans="1:3" ht="12" customHeight="1">
      <c r="A115" s="15" t="s">
        <v>199</v>
      </c>
      <c r="B115" s="158" t="s">
        <v>408</v>
      </c>
      <c r="C115" s="293"/>
    </row>
    <row r="116" spans="1:3" ht="12" customHeight="1">
      <c r="A116" s="15" t="s">
        <v>200</v>
      </c>
      <c r="B116" s="158" t="s">
        <v>407</v>
      </c>
      <c r="C116" s="293"/>
    </row>
    <row r="117" spans="1:3" ht="12" customHeight="1">
      <c r="A117" s="15" t="s">
        <v>400</v>
      </c>
      <c r="B117" s="158" t="s">
        <v>395</v>
      </c>
      <c r="C117" s="293"/>
    </row>
    <row r="118" spans="1:3" ht="12" customHeight="1">
      <c r="A118" s="15" t="s">
        <v>401</v>
      </c>
      <c r="B118" s="158" t="s">
        <v>406</v>
      </c>
      <c r="C118" s="293"/>
    </row>
    <row r="119" spans="1:3" ht="16.5" thickBot="1">
      <c r="A119" s="13" t="s">
        <v>402</v>
      </c>
      <c r="B119" s="158" t="s">
        <v>405</v>
      </c>
      <c r="C119" s="295"/>
    </row>
    <row r="120" spans="1:3" ht="12" customHeight="1" thickBot="1">
      <c r="A120" s="20" t="s">
        <v>23</v>
      </c>
      <c r="B120" s="146" t="s">
        <v>410</v>
      </c>
      <c r="C120" s="325">
        <f>+C121+C122</f>
        <v>0</v>
      </c>
    </row>
    <row r="121" spans="1:3" ht="12" customHeight="1">
      <c r="A121" s="15" t="s">
        <v>98</v>
      </c>
      <c r="B121" s="9" t="s">
        <v>65</v>
      </c>
      <c r="C121" s="328"/>
    </row>
    <row r="122" spans="1:3" ht="12" customHeight="1" thickBot="1">
      <c r="A122" s="16" t="s">
        <v>99</v>
      </c>
      <c r="B122" s="12" t="s">
        <v>66</v>
      </c>
      <c r="C122" s="329"/>
    </row>
    <row r="123" spans="1:3" ht="12" customHeight="1" thickBot="1">
      <c r="A123" s="20" t="s">
        <v>24</v>
      </c>
      <c r="B123" s="146" t="s">
        <v>411</v>
      </c>
      <c r="C123" s="325">
        <f>+C90+C106+C120</f>
        <v>12470</v>
      </c>
    </row>
    <row r="124" spans="1:3" ht="12" customHeight="1" thickBot="1">
      <c r="A124" s="20" t="s">
        <v>25</v>
      </c>
      <c r="B124" s="146" t="s">
        <v>412</v>
      </c>
      <c r="C124" s="325">
        <f>+C125+C126+C127</f>
        <v>0</v>
      </c>
    </row>
    <row r="125" spans="1:3" ht="12" customHeight="1">
      <c r="A125" s="15" t="s">
        <v>102</v>
      </c>
      <c r="B125" s="9" t="s">
        <v>413</v>
      </c>
      <c r="C125" s="293"/>
    </row>
    <row r="126" spans="1:3" ht="12" customHeight="1">
      <c r="A126" s="15" t="s">
        <v>103</v>
      </c>
      <c r="B126" s="9" t="s">
        <v>414</v>
      </c>
      <c r="C126" s="293"/>
    </row>
    <row r="127" spans="1:3" ht="12" customHeight="1" thickBot="1">
      <c r="A127" s="13" t="s">
        <v>104</v>
      </c>
      <c r="B127" s="7" t="s">
        <v>415</v>
      </c>
      <c r="C127" s="293"/>
    </row>
    <row r="128" spans="1:3" ht="12" customHeight="1" thickBot="1">
      <c r="A128" s="20" t="s">
        <v>26</v>
      </c>
      <c r="B128" s="146" t="s">
        <v>469</v>
      </c>
      <c r="C128" s="325">
        <f>+C129+C130+C131+C132</f>
        <v>0</v>
      </c>
    </row>
    <row r="129" spans="1:3" ht="12" customHeight="1">
      <c r="A129" s="15" t="s">
        <v>105</v>
      </c>
      <c r="B129" s="9" t="s">
        <v>416</v>
      </c>
      <c r="C129" s="293"/>
    </row>
    <row r="130" spans="1:3" ht="12" customHeight="1">
      <c r="A130" s="15" t="s">
        <v>106</v>
      </c>
      <c r="B130" s="9" t="s">
        <v>417</v>
      </c>
      <c r="C130" s="293"/>
    </row>
    <row r="131" spans="1:3" ht="12" customHeight="1">
      <c r="A131" s="15" t="s">
        <v>319</v>
      </c>
      <c r="B131" s="9" t="s">
        <v>418</v>
      </c>
      <c r="C131" s="293"/>
    </row>
    <row r="132" spans="1:3" ht="12" customHeight="1" thickBot="1">
      <c r="A132" s="13" t="s">
        <v>320</v>
      </c>
      <c r="B132" s="7" t="s">
        <v>419</v>
      </c>
      <c r="C132" s="293"/>
    </row>
    <row r="133" spans="1:3" ht="12" customHeight="1" thickBot="1">
      <c r="A133" s="20" t="s">
        <v>27</v>
      </c>
      <c r="B133" s="146" t="s">
        <v>420</v>
      </c>
      <c r="C133" s="331">
        <f>+C134+C135+C136+C137</f>
        <v>0</v>
      </c>
    </row>
    <row r="134" spans="1:3" ht="12" customHeight="1">
      <c r="A134" s="15" t="s">
        <v>107</v>
      </c>
      <c r="B134" s="9" t="s">
        <v>421</v>
      </c>
      <c r="C134" s="293"/>
    </row>
    <row r="135" spans="1:3" ht="12" customHeight="1">
      <c r="A135" s="15" t="s">
        <v>108</v>
      </c>
      <c r="B135" s="9" t="s">
        <v>431</v>
      </c>
      <c r="C135" s="293"/>
    </row>
    <row r="136" spans="1:3" ht="12" customHeight="1">
      <c r="A136" s="15" t="s">
        <v>332</v>
      </c>
      <c r="B136" s="9" t="s">
        <v>422</v>
      </c>
      <c r="C136" s="293"/>
    </row>
    <row r="137" spans="1:3" ht="12" customHeight="1" thickBot="1">
      <c r="A137" s="13" t="s">
        <v>333</v>
      </c>
      <c r="B137" s="7" t="s">
        <v>423</v>
      </c>
      <c r="C137" s="293"/>
    </row>
    <row r="138" spans="1:3" ht="12" customHeight="1" thickBot="1">
      <c r="A138" s="20" t="s">
        <v>28</v>
      </c>
      <c r="B138" s="146" t="s">
        <v>424</v>
      </c>
      <c r="C138" s="334">
        <f>+C139+C140+C141+C142</f>
        <v>0</v>
      </c>
    </row>
    <row r="139" spans="1:3" ht="12" customHeight="1">
      <c r="A139" s="15" t="s">
        <v>191</v>
      </c>
      <c r="B139" s="9" t="s">
        <v>425</v>
      </c>
      <c r="C139" s="293"/>
    </row>
    <row r="140" spans="1:3" ht="12" customHeight="1">
      <c r="A140" s="15" t="s">
        <v>192</v>
      </c>
      <c r="B140" s="9" t="s">
        <v>426</v>
      </c>
      <c r="C140" s="293"/>
    </row>
    <row r="141" spans="1:3" ht="12" customHeight="1">
      <c r="A141" s="15" t="s">
        <v>247</v>
      </c>
      <c r="B141" s="9" t="s">
        <v>427</v>
      </c>
      <c r="C141" s="293"/>
    </row>
    <row r="142" spans="1:3" ht="12" customHeight="1" thickBot="1">
      <c r="A142" s="15" t="s">
        <v>335</v>
      </c>
      <c r="B142" s="9" t="s">
        <v>428</v>
      </c>
      <c r="C142" s="293"/>
    </row>
    <row r="143" spans="1:9" ht="15" customHeight="1" thickBot="1">
      <c r="A143" s="20" t="s">
        <v>29</v>
      </c>
      <c r="B143" s="146" t="s">
        <v>429</v>
      </c>
      <c r="C143" s="463">
        <f>+C124+C128+C133+C138</f>
        <v>0</v>
      </c>
      <c r="F143" s="464"/>
      <c r="G143" s="465"/>
      <c r="H143" s="465"/>
      <c r="I143" s="465"/>
    </row>
    <row r="144" spans="1:3" s="450" customFormat="1" ht="12.75" customHeight="1" thickBot="1">
      <c r="A144" s="323" t="s">
        <v>30</v>
      </c>
      <c r="B144" s="414" t="s">
        <v>430</v>
      </c>
      <c r="C144" s="463">
        <f>+C123+C143</f>
        <v>12470</v>
      </c>
    </row>
    <row r="145" ht="7.5" customHeight="1"/>
    <row r="146" spans="1:3" ht="15.75">
      <c r="A146" s="586" t="s">
        <v>432</v>
      </c>
      <c r="B146" s="586"/>
      <c r="C146" s="586"/>
    </row>
    <row r="147" spans="1:3" ht="15" customHeight="1" thickBot="1">
      <c r="A147" s="583" t="s">
        <v>165</v>
      </c>
      <c r="B147" s="583"/>
      <c r="C147" s="335" t="s">
        <v>246</v>
      </c>
    </row>
    <row r="148" spans="1:4" ht="13.5" customHeight="1" thickBot="1">
      <c r="A148" s="20">
        <v>1</v>
      </c>
      <c r="B148" s="30" t="s">
        <v>433</v>
      </c>
      <c r="C148" s="325">
        <f>+C60-C123</f>
        <v>-1582</v>
      </c>
      <c r="D148" s="466"/>
    </row>
    <row r="149" spans="1:3" ht="27.75" customHeight="1" thickBot="1">
      <c r="A149" s="20" t="s">
        <v>22</v>
      </c>
      <c r="B149" s="30" t="s">
        <v>434</v>
      </c>
      <c r="C149" s="325">
        <f>+C83-C143</f>
        <v>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Buj Község Önkormányzat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9"/>
  <sheetViews>
    <sheetView workbookViewId="0" topLeftCell="A1">
      <selection activeCell="C16" sqref="C16"/>
    </sheetView>
  </sheetViews>
  <sheetFormatPr defaultColWidth="9.00390625" defaultRowHeight="12.75"/>
  <cols>
    <col min="1" max="1" width="71.875" style="50" customWidth="1"/>
    <col min="2" max="2" width="27.00390625" style="575" customWidth="1"/>
    <col min="3" max="4" width="27.875" style="50" customWidth="1"/>
    <col min="5" max="16384" width="9.375" style="50" customWidth="1"/>
  </cols>
  <sheetData>
    <row r="1" spans="1:4" ht="47.25" customHeight="1">
      <c r="A1" s="644" t="s">
        <v>549</v>
      </c>
      <c r="B1" s="644"/>
      <c r="C1" s="644"/>
      <c r="D1" s="644"/>
    </row>
    <row r="2" spans="1:4" ht="22.5" customHeight="1" thickBot="1">
      <c r="A2" s="410"/>
      <c r="B2" s="410"/>
      <c r="C2" s="411" t="s">
        <v>16</v>
      </c>
      <c r="D2" s="411" t="s">
        <v>16</v>
      </c>
    </row>
    <row r="3" spans="1:4" s="51" customFormat="1" ht="37.5" customHeight="1" thickBot="1">
      <c r="A3" s="645" t="s">
        <v>55</v>
      </c>
      <c r="B3" s="646"/>
      <c r="C3" s="563" t="s">
        <v>550</v>
      </c>
      <c r="D3" s="563" t="s">
        <v>480</v>
      </c>
    </row>
    <row r="4" spans="1:4" s="52" customFormat="1" ht="12.75">
      <c r="A4" s="647">
        <v>1</v>
      </c>
      <c r="B4" s="648"/>
      <c r="C4" s="564">
        <v>2</v>
      </c>
      <c r="D4" s="564">
        <v>2</v>
      </c>
    </row>
    <row r="5" spans="1:5" ht="47.25">
      <c r="A5" s="651" t="s">
        <v>551</v>
      </c>
      <c r="B5" s="565" t="s">
        <v>552</v>
      </c>
      <c r="C5" s="566">
        <v>28487600</v>
      </c>
      <c r="D5" s="652">
        <v>30411200</v>
      </c>
      <c r="E5" s="659"/>
    </row>
    <row r="6" spans="1:5" ht="47.25">
      <c r="A6" s="651"/>
      <c r="B6" s="565" t="s">
        <v>553</v>
      </c>
      <c r="C6" s="566"/>
      <c r="D6" s="653"/>
      <c r="E6" s="659"/>
    </row>
    <row r="7" spans="1:4" ht="18" customHeight="1">
      <c r="A7" s="656" t="s">
        <v>554</v>
      </c>
      <c r="B7" s="657"/>
      <c r="C7" s="566">
        <v>12880658</v>
      </c>
      <c r="D7" s="566">
        <v>15341120</v>
      </c>
    </row>
    <row r="8" spans="1:4" ht="18" customHeight="1">
      <c r="A8" s="656" t="s">
        <v>555</v>
      </c>
      <c r="B8" s="657"/>
      <c r="C8" s="566">
        <v>3845995</v>
      </c>
      <c r="D8" s="566">
        <v>0</v>
      </c>
    </row>
    <row r="9" spans="1:4" ht="18" customHeight="1">
      <c r="A9" s="660" t="s">
        <v>556</v>
      </c>
      <c r="B9" s="661"/>
      <c r="C9" s="662">
        <v>37522263</v>
      </c>
      <c r="D9" s="652">
        <f>SUM(D5:D8)</f>
        <v>45752320</v>
      </c>
    </row>
    <row r="10" spans="1:4" ht="18" customHeight="1">
      <c r="A10" s="664" t="s">
        <v>557</v>
      </c>
      <c r="B10" s="665"/>
      <c r="C10" s="662"/>
      <c r="D10" s="663"/>
    </row>
    <row r="11" spans="1:4" ht="18" customHeight="1">
      <c r="A11" s="660" t="s">
        <v>558</v>
      </c>
      <c r="B11" s="661"/>
      <c r="C11" s="666"/>
      <c r="D11" s="663"/>
    </row>
    <row r="12" spans="1:4" ht="18" customHeight="1">
      <c r="A12" s="654" t="s">
        <v>559</v>
      </c>
      <c r="B12" s="655"/>
      <c r="C12" s="666"/>
      <c r="D12" s="653"/>
    </row>
    <row r="13" spans="1:4" ht="18" customHeight="1">
      <c r="A13" s="654" t="s">
        <v>560</v>
      </c>
      <c r="B13" s="655"/>
      <c r="C13" s="566">
        <v>6299100</v>
      </c>
      <c r="D13" s="566">
        <v>6258600</v>
      </c>
    </row>
    <row r="14" spans="1:4" ht="18" customHeight="1">
      <c r="A14" s="656" t="s">
        <v>561</v>
      </c>
      <c r="B14" s="657"/>
      <c r="C14" s="566"/>
      <c r="D14" s="566"/>
    </row>
    <row r="15" spans="1:4" ht="31.5" customHeight="1">
      <c r="A15" s="649" t="s">
        <v>562</v>
      </c>
      <c r="B15" s="650"/>
      <c r="C15" s="567">
        <v>43821363</v>
      </c>
      <c r="D15" s="567">
        <f>SUM(D13,D9)</f>
        <v>52010920</v>
      </c>
    </row>
    <row r="16" spans="1:4" ht="18" customHeight="1">
      <c r="A16" s="565" t="s">
        <v>563</v>
      </c>
      <c r="B16" s="568" t="s">
        <v>564</v>
      </c>
      <c r="C16" s="566">
        <v>11328000</v>
      </c>
      <c r="D16" s="566">
        <v>21129867</v>
      </c>
    </row>
    <row r="17" spans="1:4" ht="18" customHeight="1">
      <c r="A17" s="565" t="s">
        <v>565</v>
      </c>
      <c r="B17" s="568" t="s">
        <v>564</v>
      </c>
      <c r="C17" s="566">
        <v>3264000</v>
      </c>
      <c r="D17" s="566">
        <v>7200000</v>
      </c>
    </row>
    <row r="18" spans="1:4" ht="18" customHeight="1">
      <c r="A18" s="565" t="s">
        <v>563</v>
      </c>
      <c r="B18" s="568" t="s">
        <v>566</v>
      </c>
      <c r="C18" s="566">
        <v>5664000</v>
      </c>
      <c r="D18" s="566">
        <v>9628800</v>
      </c>
    </row>
    <row r="19" spans="1:4" ht="18" customHeight="1">
      <c r="A19" s="565" t="s">
        <v>565</v>
      </c>
      <c r="B19" s="568" t="s">
        <v>566</v>
      </c>
      <c r="C19" s="566">
        <v>3264000</v>
      </c>
      <c r="D19" s="566">
        <v>3600000</v>
      </c>
    </row>
    <row r="20" spans="1:4" ht="18" customHeight="1">
      <c r="A20" s="565" t="s">
        <v>567</v>
      </c>
      <c r="B20" s="568" t="s">
        <v>566</v>
      </c>
      <c r="C20" s="566"/>
      <c r="D20" s="566">
        <v>247680</v>
      </c>
    </row>
    <row r="21" spans="1:4" ht="18" customHeight="1">
      <c r="A21" s="565" t="s">
        <v>568</v>
      </c>
      <c r="B21" s="568" t="s">
        <v>564</v>
      </c>
      <c r="C21" s="566">
        <v>2520000</v>
      </c>
      <c r="D21" s="566">
        <v>2949333</v>
      </c>
    </row>
    <row r="22" spans="1:4" ht="18" customHeight="1">
      <c r="A22" s="565" t="s">
        <v>568</v>
      </c>
      <c r="B22" s="568" t="s">
        <v>566</v>
      </c>
      <c r="C22" s="566">
        <v>1206000</v>
      </c>
      <c r="D22" s="566">
        <v>1325333</v>
      </c>
    </row>
    <row r="23" spans="1:4" s="53" customFormat="1" ht="31.5" customHeight="1">
      <c r="A23" s="649" t="s">
        <v>571</v>
      </c>
      <c r="B23" s="650"/>
      <c r="C23" s="570">
        <f>SUM(C16:C22)</f>
        <v>27246000</v>
      </c>
      <c r="D23" s="570">
        <f>SUM(D16:D22)</f>
        <v>46081013</v>
      </c>
    </row>
    <row r="24" spans="1:4" ht="18" customHeight="1">
      <c r="A24" s="658" t="s">
        <v>569</v>
      </c>
      <c r="B24" s="658"/>
      <c r="C24" s="566">
        <v>1122000</v>
      </c>
      <c r="D24" s="566"/>
    </row>
    <row r="25" spans="1:4" s="53" customFormat="1" ht="18" customHeight="1">
      <c r="A25" s="658" t="s">
        <v>570</v>
      </c>
      <c r="B25" s="658"/>
      <c r="C25" s="566">
        <v>21522000</v>
      </c>
      <c r="D25" s="566">
        <v>9824640</v>
      </c>
    </row>
    <row r="26" spans="1:4" s="53" customFormat="1" ht="18" customHeight="1">
      <c r="A26" s="569" t="s">
        <v>597</v>
      </c>
      <c r="B26" s="569"/>
      <c r="C26" s="566"/>
      <c r="D26" s="566">
        <v>19891278</v>
      </c>
    </row>
    <row r="27" spans="1:4" ht="26.25" customHeight="1">
      <c r="A27" s="649" t="s">
        <v>598</v>
      </c>
      <c r="B27" s="650"/>
      <c r="C27" s="570">
        <f>SUM(C24:C26)</f>
        <v>22644000</v>
      </c>
      <c r="D27" s="570">
        <f>SUM(D25:D26)</f>
        <v>29715918</v>
      </c>
    </row>
    <row r="28" spans="1:4" ht="18" customHeight="1">
      <c r="A28" s="656" t="s">
        <v>572</v>
      </c>
      <c r="B28" s="667"/>
      <c r="C28" s="566">
        <v>24541117</v>
      </c>
      <c r="D28" s="566">
        <v>24962709</v>
      </c>
    </row>
    <row r="29" spans="1:4" ht="18" customHeight="1">
      <c r="A29" s="656" t="s">
        <v>573</v>
      </c>
      <c r="B29" s="667"/>
      <c r="C29" s="566"/>
      <c r="D29" s="566"/>
    </row>
    <row r="30" spans="1:4" ht="18" customHeight="1">
      <c r="A30" s="656" t="s">
        <v>574</v>
      </c>
      <c r="B30" s="667"/>
      <c r="C30" s="566"/>
      <c r="D30" s="566"/>
    </row>
    <row r="31" spans="1:4" ht="18" customHeight="1">
      <c r="A31" s="656" t="s">
        <v>575</v>
      </c>
      <c r="B31" s="667"/>
      <c r="C31" s="566">
        <v>12788160</v>
      </c>
      <c r="D31" s="566">
        <v>9134400</v>
      </c>
    </row>
    <row r="32" spans="1:4" ht="18" customHeight="1">
      <c r="A32" s="656" t="s">
        <v>576</v>
      </c>
      <c r="B32" s="667"/>
      <c r="C32" s="566">
        <v>11875500</v>
      </c>
      <c r="D32" s="566">
        <v>11310000</v>
      </c>
    </row>
    <row r="33" spans="1:4" ht="18" customHeight="1">
      <c r="A33" s="660" t="s">
        <v>577</v>
      </c>
      <c r="B33" s="668"/>
      <c r="C33" s="566"/>
      <c r="D33" s="566"/>
    </row>
    <row r="34" spans="1:5" ht="18" customHeight="1">
      <c r="A34" s="660" t="s">
        <v>578</v>
      </c>
      <c r="B34" s="668"/>
      <c r="C34" s="652">
        <v>8011500</v>
      </c>
      <c r="D34" s="652">
        <v>8011500</v>
      </c>
      <c r="E34" s="669"/>
    </row>
    <row r="35" spans="1:5" ht="18" customHeight="1">
      <c r="A35" s="664" t="s">
        <v>579</v>
      </c>
      <c r="B35" s="670"/>
      <c r="C35" s="653"/>
      <c r="D35" s="653"/>
      <c r="E35" s="669"/>
    </row>
    <row r="36" spans="1:4" ht="18" customHeight="1">
      <c r="A36" s="660" t="s">
        <v>580</v>
      </c>
      <c r="B36" s="668"/>
      <c r="C36" s="671"/>
      <c r="D36" s="671"/>
    </row>
    <row r="37" spans="1:4" ht="18" customHeight="1">
      <c r="A37" s="664" t="s">
        <v>581</v>
      </c>
      <c r="B37" s="670"/>
      <c r="C37" s="672"/>
      <c r="D37" s="672"/>
    </row>
    <row r="38" spans="1:4" ht="18" customHeight="1">
      <c r="A38" s="660" t="s">
        <v>582</v>
      </c>
      <c r="B38" s="668"/>
      <c r="C38" s="671"/>
      <c r="D38" s="671"/>
    </row>
    <row r="39" spans="1:4" ht="18" customHeight="1">
      <c r="A39" s="664" t="s">
        <v>583</v>
      </c>
      <c r="B39" s="670"/>
      <c r="C39" s="672"/>
      <c r="D39" s="672"/>
    </row>
    <row r="40" spans="1:4" ht="18" customHeight="1">
      <c r="A40" s="660" t="s">
        <v>584</v>
      </c>
      <c r="B40" s="668"/>
      <c r="C40" s="673"/>
      <c r="D40" s="673"/>
    </row>
    <row r="41" spans="1:4" ht="18" customHeight="1">
      <c r="A41" s="654" t="s">
        <v>585</v>
      </c>
      <c r="B41" s="675"/>
      <c r="C41" s="674"/>
      <c r="D41" s="674"/>
    </row>
    <row r="42" spans="1:4" ht="18" customHeight="1">
      <c r="A42" s="664" t="s">
        <v>586</v>
      </c>
      <c r="B42" s="670"/>
      <c r="C42" s="652">
        <v>7905600</v>
      </c>
      <c r="D42" s="652">
        <v>0</v>
      </c>
    </row>
    <row r="43" spans="1:4" ht="18" customHeight="1">
      <c r="A43" s="664" t="s">
        <v>587</v>
      </c>
      <c r="B43" s="670"/>
      <c r="C43" s="653"/>
      <c r="D43" s="653"/>
    </row>
    <row r="44" spans="1:4" ht="18" customHeight="1">
      <c r="A44" s="660" t="s">
        <v>588</v>
      </c>
      <c r="B44" s="668"/>
      <c r="C44" s="673"/>
      <c r="D44" s="673"/>
    </row>
    <row r="45" spans="1:4" ht="18" customHeight="1">
      <c r="A45" s="664" t="s">
        <v>589</v>
      </c>
      <c r="B45" s="670"/>
      <c r="C45" s="674"/>
      <c r="D45" s="674"/>
    </row>
    <row r="46" spans="1:4" ht="18" customHeight="1">
      <c r="A46" s="660" t="s">
        <v>590</v>
      </c>
      <c r="B46" s="668"/>
      <c r="C46" s="671"/>
      <c r="D46" s="671"/>
    </row>
    <row r="47" spans="1:4" ht="18" customHeight="1">
      <c r="A47" s="654" t="s">
        <v>591</v>
      </c>
      <c r="B47" s="675"/>
      <c r="C47" s="672"/>
      <c r="D47" s="672"/>
    </row>
    <row r="48" spans="1:4" ht="18" customHeight="1">
      <c r="A48" s="654" t="s">
        <v>592</v>
      </c>
      <c r="B48" s="675"/>
      <c r="C48" s="566">
        <v>40580760</v>
      </c>
      <c r="D48" s="566">
        <f>SUM(D31:D47)</f>
        <v>28455900</v>
      </c>
    </row>
    <row r="49" spans="1:4" ht="18" customHeight="1">
      <c r="A49" s="656" t="s">
        <v>593</v>
      </c>
      <c r="B49" s="667"/>
      <c r="C49" s="566"/>
      <c r="D49" s="566"/>
    </row>
    <row r="50" spans="1:4" ht="18" customHeight="1">
      <c r="A50" s="656" t="s">
        <v>594</v>
      </c>
      <c r="B50" s="667"/>
      <c r="C50" s="566"/>
      <c r="D50" s="566"/>
    </row>
    <row r="51" spans="1:4" ht="15.75">
      <c r="A51" s="656" t="s">
        <v>595</v>
      </c>
      <c r="B51" s="667"/>
      <c r="C51" s="566"/>
      <c r="D51" s="566"/>
    </row>
    <row r="52" spans="1:4" ht="31.5" customHeight="1">
      <c r="A52" s="649" t="s">
        <v>599</v>
      </c>
      <c r="B52" s="650"/>
      <c r="C52" s="571">
        <v>65121877</v>
      </c>
      <c r="D52" s="571">
        <f>SUM(D48,D28)</f>
        <v>53418609</v>
      </c>
    </row>
    <row r="53" spans="1:4" ht="18" customHeight="1">
      <c r="A53" s="676" t="s">
        <v>600</v>
      </c>
      <c r="B53" s="677"/>
      <c r="C53" s="571">
        <v>158833240</v>
      </c>
      <c r="D53" s="571">
        <f>SUM(D52,D23,D15,D27)</f>
        <v>181226460</v>
      </c>
    </row>
    <row r="54" spans="1:4" ht="18" customHeight="1">
      <c r="A54" s="572" t="s">
        <v>601</v>
      </c>
      <c r="B54" s="573"/>
      <c r="C54" s="571"/>
      <c r="D54" s="571"/>
    </row>
    <row r="55" spans="1:5" ht="31.5" customHeight="1">
      <c r="A55" s="678" t="s">
        <v>596</v>
      </c>
      <c r="B55" s="678"/>
      <c r="C55" s="566">
        <v>2659620</v>
      </c>
      <c r="D55" s="566">
        <v>2642520</v>
      </c>
      <c r="E55" s="574"/>
    </row>
    <row r="56" spans="1:4" ht="15.75">
      <c r="A56" s="679" t="s">
        <v>602</v>
      </c>
      <c r="B56" s="679"/>
      <c r="C56" s="571">
        <v>2659620</v>
      </c>
      <c r="D56" s="571">
        <f>SUM(D55)</f>
        <v>2642520</v>
      </c>
    </row>
    <row r="57" spans="1:4" ht="12.75">
      <c r="A57" s="186"/>
      <c r="B57" s="186"/>
      <c r="C57" s="186"/>
      <c r="D57" s="186"/>
    </row>
    <row r="58" spans="1:4" ht="12.75">
      <c r="A58" s="186"/>
      <c r="B58" s="186"/>
      <c r="C58" s="186"/>
      <c r="D58" s="186"/>
    </row>
    <row r="59" spans="1:4" ht="12.75">
      <c r="A59" s="186"/>
      <c r="B59" s="186"/>
      <c r="C59" s="186"/>
      <c r="D59" s="186"/>
    </row>
    <row r="60" spans="1:4" ht="12.75">
      <c r="A60" s="186"/>
      <c r="B60" s="186"/>
      <c r="C60" s="186"/>
      <c r="D60" s="186"/>
    </row>
    <row r="61" spans="1:4" ht="12.75">
      <c r="A61" s="186"/>
      <c r="B61" s="186"/>
      <c r="C61" s="186"/>
      <c r="D61" s="186"/>
    </row>
    <row r="62" spans="1:4" ht="12.75">
      <c r="A62" s="186"/>
      <c r="B62" s="186"/>
      <c r="C62" s="186"/>
      <c r="D62" s="186"/>
    </row>
    <row r="63" spans="1:4" ht="12.75">
      <c r="A63" s="186"/>
      <c r="B63" s="186"/>
      <c r="C63" s="186"/>
      <c r="D63" s="186"/>
    </row>
    <row r="64" spans="1:4" ht="12.75">
      <c r="A64" s="186"/>
      <c r="B64" s="186"/>
      <c r="C64" s="186"/>
      <c r="D64" s="186"/>
    </row>
    <row r="65" spans="1:4" ht="12.75">
      <c r="A65" s="186"/>
      <c r="B65" s="186"/>
      <c r="C65" s="186"/>
      <c r="D65" s="186"/>
    </row>
    <row r="66" spans="1:4" ht="12.75">
      <c r="A66" s="186"/>
      <c r="B66" s="186"/>
      <c r="C66" s="186"/>
      <c r="D66" s="186"/>
    </row>
    <row r="67" spans="1:4" ht="12.75">
      <c r="A67" s="186"/>
      <c r="B67" s="186"/>
      <c r="C67" s="186"/>
      <c r="D67" s="186"/>
    </row>
    <row r="68" spans="1:4" ht="12.75">
      <c r="A68" s="186"/>
      <c r="B68" s="186"/>
      <c r="C68" s="186"/>
      <c r="D68" s="186"/>
    </row>
    <row r="69" spans="1:4" ht="12.75">
      <c r="A69" s="186"/>
      <c r="B69" s="186"/>
      <c r="C69" s="186"/>
      <c r="D69" s="186"/>
    </row>
    <row r="70" spans="1:4" ht="12.75">
      <c r="A70" s="186"/>
      <c r="B70" s="186"/>
      <c r="C70" s="186"/>
      <c r="D70" s="186"/>
    </row>
    <row r="71" spans="1:4" ht="12.75">
      <c r="A71" s="186"/>
      <c r="B71" s="186"/>
      <c r="C71" s="186"/>
      <c r="D71" s="186"/>
    </row>
    <row r="72" spans="1:4" ht="12.75">
      <c r="A72" s="186"/>
      <c r="B72" s="186"/>
      <c r="C72" s="186"/>
      <c r="D72" s="186"/>
    </row>
    <row r="73" spans="1:4" ht="12.75">
      <c r="A73" s="186"/>
      <c r="B73" s="186"/>
      <c r="C73" s="186"/>
      <c r="D73" s="186"/>
    </row>
    <row r="74" spans="1:4" ht="12.75">
      <c r="A74" s="186"/>
      <c r="B74" s="186"/>
      <c r="C74" s="186"/>
      <c r="D74" s="186"/>
    </row>
    <row r="75" spans="1:4" ht="12.75">
      <c r="A75" s="186"/>
      <c r="B75" s="186"/>
      <c r="C75" s="186"/>
      <c r="D75" s="186"/>
    </row>
    <row r="76" spans="1:4" ht="12.75">
      <c r="A76" s="186"/>
      <c r="B76" s="186"/>
      <c r="C76" s="186"/>
      <c r="D76" s="186"/>
    </row>
    <row r="77" spans="1:4" ht="12.75">
      <c r="A77" s="186"/>
      <c r="B77" s="186"/>
      <c r="C77" s="186"/>
      <c r="D77" s="186"/>
    </row>
    <row r="78" spans="1:4" ht="12.75">
      <c r="A78" s="186"/>
      <c r="B78" s="186"/>
      <c r="C78" s="186"/>
      <c r="D78" s="186"/>
    </row>
    <row r="79" spans="1:4" ht="12.75">
      <c r="A79" s="186"/>
      <c r="B79" s="186"/>
      <c r="C79" s="186"/>
      <c r="D79" s="186"/>
    </row>
    <row r="80" spans="1:4" ht="12.75">
      <c r="A80" s="186"/>
      <c r="B80" s="186"/>
      <c r="C80" s="186"/>
      <c r="D80" s="186"/>
    </row>
    <row r="81" spans="1:4" ht="12.75">
      <c r="A81" s="186"/>
      <c r="B81" s="186"/>
      <c r="C81" s="186"/>
      <c r="D81" s="186"/>
    </row>
    <row r="82" spans="1:4" ht="12.75">
      <c r="A82" s="186"/>
      <c r="B82" s="186"/>
      <c r="C82" s="186"/>
      <c r="D82" s="186"/>
    </row>
    <row r="83" ht="12.75">
      <c r="B83" s="186"/>
    </row>
    <row r="84" ht="12.75">
      <c r="B84" s="186"/>
    </row>
    <row r="85" ht="12.75">
      <c r="B85" s="186"/>
    </row>
    <row r="86" ht="12.75">
      <c r="B86" s="186"/>
    </row>
    <row r="87" ht="12.75">
      <c r="B87" s="186"/>
    </row>
    <row r="88" ht="12.75">
      <c r="B88" s="186"/>
    </row>
    <row r="89" ht="12.75">
      <c r="B89" s="186"/>
    </row>
    <row r="90" ht="12.75">
      <c r="B90" s="186"/>
    </row>
    <row r="91" ht="12.75">
      <c r="B91" s="186"/>
    </row>
    <row r="92" ht="12.75">
      <c r="B92" s="186"/>
    </row>
    <row r="93" ht="12.75">
      <c r="B93" s="186"/>
    </row>
    <row r="94" ht="12.75">
      <c r="B94" s="186"/>
    </row>
    <row r="95" ht="12.75">
      <c r="B95" s="186"/>
    </row>
    <row r="96" ht="12.75">
      <c r="B96" s="186"/>
    </row>
    <row r="97" ht="12.75">
      <c r="B97" s="186"/>
    </row>
    <row r="98" ht="12.75">
      <c r="B98" s="186"/>
    </row>
    <row r="99" ht="12.75">
      <c r="B99" s="186"/>
    </row>
    <row r="100" ht="12.75">
      <c r="B100" s="186"/>
    </row>
    <row r="101" ht="12.75">
      <c r="B101" s="186"/>
    </row>
    <row r="102" ht="12.75">
      <c r="B102" s="186"/>
    </row>
    <row r="103" ht="12.75">
      <c r="B103" s="186"/>
    </row>
    <row r="104" ht="12.75">
      <c r="B104" s="186"/>
    </row>
    <row r="105" ht="12.75">
      <c r="B105" s="186"/>
    </row>
    <row r="106" ht="12.75">
      <c r="B106" s="186"/>
    </row>
    <row r="107" ht="12.75">
      <c r="B107" s="186"/>
    </row>
    <row r="108" ht="12.75">
      <c r="B108" s="186"/>
    </row>
    <row r="109" ht="12.75">
      <c r="B109" s="186"/>
    </row>
    <row r="110" ht="12.75">
      <c r="B110" s="186"/>
    </row>
    <row r="111" ht="12.75">
      <c r="B111" s="186"/>
    </row>
    <row r="112" ht="12.75">
      <c r="B112" s="186"/>
    </row>
    <row r="113" ht="12.75">
      <c r="B113" s="186"/>
    </row>
    <row r="114" ht="12.75">
      <c r="B114" s="186"/>
    </row>
    <row r="115" ht="12.75">
      <c r="B115" s="186"/>
    </row>
    <row r="116" ht="12.75">
      <c r="B116" s="186"/>
    </row>
    <row r="117" ht="12.75">
      <c r="B117" s="186"/>
    </row>
    <row r="118" ht="12.75">
      <c r="B118" s="186"/>
    </row>
    <row r="119" ht="12.75">
      <c r="B119" s="186"/>
    </row>
    <row r="120" ht="12.75">
      <c r="B120" s="186"/>
    </row>
    <row r="121" ht="12.75">
      <c r="B121" s="186"/>
    </row>
    <row r="122" ht="12.75">
      <c r="B122" s="186"/>
    </row>
    <row r="123" ht="12.75">
      <c r="B123" s="186"/>
    </row>
    <row r="124" ht="12.75">
      <c r="B124" s="186"/>
    </row>
    <row r="125" ht="12.75">
      <c r="B125" s="186"/>
    </row>
    <row r="126" ht="12.75">
      <c r="B126" s="186"/>
    </row>
    <row r="127" ht="12.75">
      <c r="B127" s="186"/>
    </row>
    <row r="128" ht="12.75">
      <c r="B128" s="186"/>
    </row>
    <row r="129" ht="12.75">
      <c r="B129" s="186"/>
    </row>
    <row r="130" ht="12.75">
      <c r="B130" s="186"/>
    </row>
    <row r="131" ht="12.75">
      <c r="B131" s="186"/>
    </row>
    <row r="132" ht="12.75">
      <c r="B132" s="186"/>
    </row>
    <row r="133" ht="12.75">
      <c r="B133" s="186"/>
    </row>
    <row r="134" ht="12.75">
      <c r="B134" s="186"/>
    </row>
    <row r="135" ht="12.75">
      <c r="B135" s="186"/>
    </row>
    <row r="136" ht="12.75">
      <c r="B136" s="186"/>
    </row>
    <row r="137" ht="12.75">
      <c r="B137" s="186"/>
    </row>
    <row r="138" ht="12.75">
      <c r="B138" s="186"/>
    </row>
    <row r="139" ht="12.75">
      <c r="B139" s="186"/>
    </row>
    <row r="140" ht="12.75">
      <c r="B140" s="186"/>
    </row>
    <row r="141" ht="12.75">
      <c r="B141" s="186"/>
    </row>
    <row r="142" ht="12.75">
      <c r="B142" s="186"/>
    </row>
    <row r="143" ht="12.75">
      <c r="B143" s="186"/>
    </row>
    <row r="144" ht="12.75">
      <c r="B144" s="186"/>
    </row>
    <row r="145" ht="12.75">
      <c r="B145" s="186"/>
    </row>
    <row r="146" ht="12.75">
      <c r="B146" s="186"/>
    </row>
    <row r="147" ht="12.75">
      <c r="B147" s="186"/>
    </row>
    <row r="148" ht="12.75">
      <c r="B148" s="186"/>
    </row>
    <row r="149" ht="12.75">
      <c r="B149" s="186"/>
    </row>
    <row r="150" ht="12.75">
      <c r="B150" s="186"/>
    </row>
    <row r="151" ht="12.75">
      <c r="B151" s="186"/>
    </row>
    <row r="152" ht="12.75">
      <c r="B152" s="186"/>
    </row>
    <row r="153" ht="12.75">
      <c r="B153" s="186"/>
    </row>
    <row r="154" ht="12.75">
      <c r="B154" s="186"/>
    </row>
    <row r="155" ht="12.75">
      <c r="B155" s="186"/>
    </row>
    <row r="156" ht="12.75">
      <c r="B156" s="186"/>
    </row>
    <row r="157" ht="12.75">
      <c r="B157" s="186"/>
    </row>
    <row r="158" ht="12" customHeight="1">
      <c r="B158" s="186"/>
    </row>
    <row r="159" ht="12.75" hidden="1">
      <c r="B159" s="186"/>
    </row>
  </sheetData>
  <sheetProtection/>
  <mergeCells count="65">
    <mergeCell ref="A52:B52"/>
    <mergeCell ref="A53:B53"/>
    <mergeCell ref="A55:B55"/>
    <mergeCell ref="A56:B56"/>
    <mergeCell ref="A48:B48"/>
    <mergeCell ref="A49:B49"/>
    <mergeCell ref="A50:B50"/>
    <mergeCell ref="A51:B51"/>
    <mergeCell ref="A46:B46"/>
    <mergeCell ref="C46:C47"/>
    <mergeCell ref="D46:D47"/>
    <mergeCell ref="A47:B47"/>
    <mergeCell ref="A44:B44"/>
    <mergeCell ref="C44:C45"/>
    <mergeCell ref="D44:D45"/>
    <mergeCell ref="A45:B45"/>
    <mergeCell ref="A42:B42"/>
    <mergeCell ref="C42:C43"/>
    <mergeCell ref="D42:D43"/>
    <mergeCell ref="A43:B43"/>
    <mergeCell ref="A40:B40"/>
    <mergeCell ref="C40:C41"/>
    <mergeCell ref="D40:D41"/>
    <mergeCell ref="A41:B41"/>
    <mergeCell ref="A38:B38"/>
    <mergeCell ref="C38:C39"/>
    <mergeCell ref="D38:D39"/>
    <mergeCell ref="A39:B39"/>
    <mergeCell ref="A36:B36"/>
    <mergeCell ref="C36:C37"/>
    <mergeCell ref="D36:D37"/>
    <mergeCell ref="A37:B37"/>
    <mergeCell ref="A34:B34"/>
    <mergeCell ref="C34:C35"/>
    <mergeCell ref="D34:D35"/>
    <mergeCell ref="E34:E35"/>
    <mergeCell ref="A35:B35"/>
    <mergeCell ref="A30:B30"/>
    <mergeCell ref="A31:B31"/>
    <mergeCell ref="A32:B32"/>
    <mergeCell ref="A33:B33"/>
    <mergeCell ref="A25:B25"/>
    <mergeCell ref="A23:B23"/>
    <mergeCell ref="A28:B28"/>
    <mergeCell ref="A29:B29"/>
    <mergeCell ref="E5:E6"/>
    <mergeCell ref="A7:B7"/>
    <mergeCell ref="A8:B8"/>
    <mergeCell ref="A9:B9"/>
    <mergeCell ref="C9:C10"/>
    <mergeCell ref="D9:D12"/>
    <mergeCell ref="A10:B10"/>
    <mergeCell ref="A11:B11"/>
    <mergeCell ref="C11:C12"/>
    <mergeCell ref="A12:B12"/>
    <mergeCell ref="A1:D1"/>
    <mergeCell ref="A3:B3"/>
    <mergeCell ref="A4:B4"/>
    <mergeCell ref="A27:B27"/>
    <mergeCell ref="A5:A6"/>
    <mergeCell ref="D5:D6"/>
    <mergeCell ref="A13:B13"/>
    <mergeCell ref="A14:B14"/>
    <mergeCell ref="A15:B15"/>
    <mergeCell ref="A24:B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58" r:id="rId1"/>
  <headerFooter alignWithMargins="0">
    <oddHeader>&amp;R&amp;"Times New Roman CE,Félkövér dőlt"&amp;11 5.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7">
      <selection activeCell="D14" sqref="D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3" t="s">
        <v>481</v>
      </c>
      <c r="B1" s="683"/>
      <c r="C1" s="683"/>
      <c r="D1" s="683"/>
    </row>
    <row r="2" spans="1:4" ht="17.25" customHeight="1">
      <c r="A2" s="409"/>
      <c r="B2" s="409"/>
      <c r="C2" s="409"/>
      <c r="D2" s="409"/>
    </row>
    <row r="3" spans="1:4" ht="13.5" thickBot="1">
      <c r="A3" s="229"/>
      <c r="B3" s="229"/>
      <c r="C3" s="680" t="s">
        <v>58</v>
      </c>
      <c r="D3" s="680"/>
    </row>
    <row r="4" spans="1:4" ht="42.75" customHeight="1" thickBot="1">
      <c r="A4" s="412" t="s">
        <v>78</v>
      </c>
      <c r="B4" s="688" t="s">
        <v>136</v>
      </c>
      <c r="C4" s="688" t="s">
        <v>137</v>
      </c>
      <c r="D4" s="413" t="s">
        <v>17</v>
      </c>
    </row>
    <row r="5" spans="1:4" ht="15.75" customHeight="1">
      <c r="A5" s="230" t="s">
        <v>21</v>
      </c>
      <c r="B5" s="687" t="s">
        <v>607</v>
      </c>
      <c r="C5" s="687" t="s">
        <v>608</v>
      </c>
      <c r="D5" s="684">
        <v>100</v>
      </c>
    </row>
    <row r="6" spans="1:4" ht="15.75" customHeight="1">
      <c r="A6" s="231" t="s">
        <v>22</v>
      </c>
      <c r="B6" s="685" t="s">
        <v>609</v>
      </c>
      <c r="C6" s="685" t="s">
        <v>608</v>
      </c>
      <c r="D6" s="686">
        <v>100</v>
      </c>
    </row>
    <row r="7" spans="1:4" ht="15.75" customHeight="1">
      <c r="A7" s="231" t="s">
        <v>23</v>
      </c>
      <c r="B7" s="685" t="s">
        <v>610</v>
      </c>
      <c r="C7" s="685" t="s">
        <v>608</v>
      </c>
      <c r="D7" s="686">
        <v>100</v>
      </c>
    </row>
    <row r="8" spans="1:4" ht="15.75" customHeight="1">
      <c r="A8" s="231" t="s">
        <v>24</v>
      </c>
      <c r="B8" s="685" t="s">
        <v>611</v>
      </c>
      <c r="C8" s="685" t="s">
        <v>608</v>
      </c>
      <c r="D8" s="686">
        <v>200</v>
      </c>
    </row>
    <row r="9" spans="1:4" ht="15.75" customHeight="1">
      <c r="A9" s="231" t="s">
        <v>25</v>
      </c>
      <c r="B9" s="685" t="s">
        <v>612</v>
      </c>
      <c r="C9" s="685" t="s">
        <v>608</v>
      </c>
      <c r="D9" s="686">
        <v>100</v>
      </c>
    </row>
    <row r="10" spans="1:4" ht="15.75" customHeight="1">
      <c r="A10" s="231" t="s">
        <v>26</v>
      </c>
      <c r="B10" s="685" t="s">
        <v>613</v>
      </c>
      <c r="C10" s="685" t="s">
        <v>608</v>
      </c>
      <c r="D10" s="686">
        <v>400</v>
      </c>
    </row>
    <row r="11" spans="1:4" ht="15.75" customHeight="1">
      <c r="A11" s="231" t="s">
        <v>27</v>
      </c>
      <c r="B11" s="685" t="s">
        <v>614</v>
      </c>
      <c r="C11" s="685" t="s">
        <v>608</v>
      </c>
      <c r="D11" s="686">
        <v>50</v>
      </c>
    </row>
    <row r="12" spans="1:4" ht="15.75" customHeight="1">
      <c r="A12" s="231" t="s">
        <v>28</v>
      </c>
      <c r="B12" s="32"/>
      <c r="C12" s="32"/>
      <c r="D12" s="33"/>
    </row>
    <row r="13" spans="1:4" ht="15.75" customHeight="1">
      <c r="A13" s="231" t="s">
        <v>29</v>
      </c>
      <c r="B13" s="32"/>
      <c r="C13" s="32"/>
      <c r="D13" s="33"/>
    </row>
    <row r="14" spans="1:4" ht="15.75" customHeight="1">
      <c r="A14" s="231" t="s">
        <v>30</v>
      </c>
      <c r="B14" s="32"/>
      <c r="C14" s="32"/>
      <c r="D14" s="33"/>
    </row>
    <row r="15" spans="1:4" ht="15.75" customHeight="1">
      <c r="A15" s="231" t="s">
        <v>31</v>
      </c>
      <c r="B15" s="32"/>
      <c r="C15" s="32"/>
      <c r="D15" s="33"/>
    </row>
    <row r="16" spans="1:4" ht="15.75" customHeight="1">
      <c r="A16" s="231" t="s">
        <v>32</v>
      </c>
      <c r="B16" s="32"/>
      <c r="C16" s="32"/>
      <c r="D16" s="33"/>
    </row>
    <row r="17" spans="1:4" ht="15.75" customHeight="1">
      <c r="A17" s="231" t="s">
        <v>33</v>
      </c>
      <c r="B17" s="32"/>
      <c r="C17" s="32"/>
      <c r="D17" s="33"/>
    </row>
    <row r="18" spans="1:4" ht="15.75" customHeight="1">
      <c r="A18" s="231" t="s">
        <v>34</v>
      </c>
      <c r="B18" s="32"/>
      <c r="C18" s="32"/>
      <c r="D18" s="33"/>
    </row>
    <row r="19" spans="1:4" ht="15.75" customHeight="1">
      <c r="A19" s="231" t="s">
        <v>35</v>
      </c>
      <c r="B19" s="32"/>
      <c r="C19" s="32"/>
      <c r="D19" s="33"/>
    </row>
    <row r="20" spans="1:4" ht="15.75" customHeight="1">
      <c r="A20" s="231" t="s">
        <v>36</v>
      </c>
      <c r="B20" s="32"/>
      <c r="C20" s="32"/>
      <c r="D20" s="33"/>
    </row>
    <row r="21" spans="1:4" ht="15.75" customHeight="1">
      <c r="A21" s="231" t="s">
        <v>37</v>
      </c>
      <c r="B21" s="32"/>
      <c r="C21" s="32"/>
      <c r="D21" s="33"/>
    </row>
    <row r="22" spans="1:4" ht="15.75" customHeight="1">
      <c r="A22" s="231" t="s">
        <v>38</v>
      </c>
      <c r="B22" s="32"/>
      <c r="C22" s="32"/>
      <c r="D22" s="33"/>
    </row>
    <row r="23" spans="1:4" ht="15.75" customHeight="1">
      <c r="A23" s="231" t="s">
        <v>39</v>
      </c>
      <c r="B23" s="32"/>
      <c r="C23" s="32"/>
      <c r="D23" s="33"/>
    </row>
    <row r="24" spans="1:4" ht="15.75" customHeight="1">
      <c r="A24" s="231" t="s">
        <v>40</v>
      </c>
      <c r="B24" s="32"/>
      <c r="C24" s="32"/>
      <c r="D24" s="33"/>
    </row>
    <row r="25" spans="1:4" ht="15.75" customHeight="1">
      <c r="A25" s="231" t="s">
        <v>41</v>
      </c>
      <c r="B25" s="32"/>
      <c r="C25" s="32"/>
      <c r="D25" s="33"/>
    </row>
    <row r="26" spans="1:4" ht="15.75" customHeight="1">
      <c r="A26" s="231" t="s">
        <v>42</v>
      </c>
      <c r="B26" s="32"/>
      <c r="C26" s="32"/>
      <c r="D26" s="33"/>
    </row>
    <row r="27" spans="1:4" ht="15.75" customHeight="1">
      <c r="A27" s="231" t="s">
        <v>43</v>
      </c>
      <c r="B27" s="32"/>
      <c r="C27" s="32"/>
      <c r="D27" s="33"/>
    </row>
    <row r="28" spans="1:4" ht="15.75" customHeight="1">
      <c r="A28" s="231" t="s">
        <v>44</v>
      </c>
      <c r="B28" s="32"/>
      <c r="C28" s="32"/>
      <c r="D28" s="33"/>
    </row>
    <row r="29" spans="1:4" ht="15.75" customHeight="1">
      <c r="A29" s="231" t="s">
        <v>45</v>
      </c>
      <c r="B29" s="32"/>
      <c r="C29" s="32"/>
      <c r="D29" s="33"/>
    </row>
    <row r="30" spans="1:4" ht="15.75" customHeight="1">
      <c r="A30" s="231" t="s">
        <v>46</v>
      </c>
      <c r="B30" s="32"/>
      <c r="C30" s="32"/>
      <c r="D30" s="33"/>
    </row>
    <row r="31" spans="1:4" ht="15.75" customHeight="1">
      <c r="A31" s="231" t="s">
        <v>47</v>
      </c>
      <c r="B31" s="32"/>
      <c r="C31" s="32"/>
      <c r="D31" s="33"/>
    </row>
    <row r="32" spans="1:4" ht="15.75" customHeight="1">
      <c r="A32" s="231" t="s">
        <v>48</v>
      </c>
      <c r="B32" s="32"/>
      <c r="C32" s="32"/>
      <c r="D32" s="33"/>
    </row>
    <row r="33" spans="1:4" ht="15.75" customHeight="1">
      <c r="A33" s="231" t="s">
        <v>49</v>
      </c>
      <c r="B33" s="32"/>
      <c r="C33" s="32"/>
      <c r="D33" s="33"/>
    </row>
    <row r="34" spans="1:4" ht="15.75" customHeight="1">
      <c r="A34" s="231" t="s">
        <v>138</v>
      </c>
      <c r="B34" s="32"/>
      <c r="C34" s="32"/>
      <c r="D34" s="102"/>
    </row>
    <row r="35" spans="1:4" ht="15.75" customHeight="1">
      <c r="A35" s="231" t="s">
        <v>139</v>
      </c>
      <c r="B35" s="32"/>
      <c r="C35" s="32"/>
      <c r="D35" s="102"/>
    </row>
    <row r="36" spans="1:4" ht="15.75" customHeight="1">
      <c r="A36" s="231" t="s">
        <v>140</v>
      </c>
      <c r="B36" s="32"/>
      <c r="C36" s="32"/>
      <c r="D36" s="102"/>
    </row>
    <row r="37" spans="1:4" ht="15.75" customHeight="1" thickBot="1">
      <c r="A37" s="232" t="s">
        <v>141</v>
      </c>
      <c r="B37" s="34"/>
      <c r="C37" s="34"/>
      <c r="D37" s="103"/>
    </row>
    <row r="38" spans="1:4" ht="15.75" customHeight="1" thickBot="1">
      <c r="A38" s="681" t="s">
        <v>56</v>
      </c>
      <c r="B38" s="682"/>
      <c r="C38" s="233"/>
      <c r="D38" s="234">
        <f>SUM(D5:D37)</f>
        <v>1050</v>
      </c>
    </row>
    <row r="39" ht="12.75">
      <c r="A39" t="s">
        <v>214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7" sqref="C7"/>
    </sheetView>
  </sheetViews>
  <sheetFormatPr defaultColWidth="9.00390625" defaultRowHeight="12.75"/>
  <cols>
    <col min="1" max="1" width="9.50390625" style="415" customWidth="1"/>
    <col min="2" max="2" width="91.625" style="415" customWidth="1"/>
    <col min="3" max="3" width="21.625" style="416" customWidth="1"/>
    <col min="4" max="4" width="9.00390625" style="448" customWidth="1"/>
    <col min="5" max="16384" width="9.375" style="448" customWidth="1"/>
  </cols>
  <sheetData>
    <row r="1" spans="1:3" ht="15.75" customHeight="1">
      <c r="A1" s="584" t="s">
        <v>18</v>
      </c>
      <c r="B1" s="584"/>
      <c r="C1" s="584"/>
    </row>
    <row r="2" spans="1:3" ht="15.75" customHeight="1" thickBot="1">
      <c r="A2" s="583" t="s">
        <v>163</v>
      </c>
      <c r="B2" s="583"/>
      <c r="C2" s="335" t="s">
        <v>246</v>
      </c>
    </row>
    <row r="3" spans="1:3" ht="37.5" customHeight="1" thickBot="1">
      <c r="A3" s="23" t="s">
        <v>78</v>
      </c>
      <c r="B3" s="24" t="s">
        <v>20</v>
      </c>
      <c r="C3" s="42" t="s">
        <v>274</v>
      </c>
    </row>
    <row r="4" spans="1:3" s="449" customFormat="1" ht="12" customHeight="1" thickBot="1">
      <c r="A4" s="443">
        <v>1</v>
      </c>
      <c r="B4" s="444">
        <v>2</v>
      </c>
      <c r="C4" s="445">
        <v>3</v>
      </c>
    </row>
    <row r="5" spans="1:3" s="450" customFormat="1" ht="12" customHeight="1" thickBot="1">
      <c r="A5" s="20" t="s">
        <v>21</v>
      </c>
      <c r="B5" s="21" t="s">
        <v>275</v>
      </c>
      <c r="C5" s="325">
        <f>+C6+C7+C8+C9+C10+C11</f>
        <v>4000</v>
      </c>
    </row>
    <row r="6" spans="1:3" s="450" customFormat="1" ht="12" customHeight="1">
      <c r="A6" s="15" t="s">
        <v>109</v>
      </c>
      <c r="B6" s="451" t="s">
        <v>276</v>
      </c>
      <c r="C6" s="328">
        <v>4000</v>
      </c>
    </row>
    <row r="7" spans="1:3" s="450" customFormat="1" ht="12" customHeight="1">
      <c r="A7" s="14" t="s">
        <v>110</v>
      </c>
      <c r="B7" s="452" t="s">
        <v>277</v>
      </c>
      <c r="C7" s="327"/>
    </row>
    <row r="8" spans="1:3" s="450" customFormat="1" ht="12" customHeight="1">
      <c r="A8" s="14" t="s">
        <v>111</v>
      </c>
      <c r="B8" s="452" t="s">
        <v>278</v>
      </c>
      <c r="C8" s="327"/>
    </row>
    <row r="9" spans="1:3" s="450" customFormat="1" ht="12" customHeight="1">
      <c r="A9" s="14" t="s">
        <v>112</v>
      </c>
      <c r="B9" s="452" t="s">
        <v>279</v>
      </c>
      <c r="C9" s="327"/>
    </row>
    <row r="10" spans="1:3" s="450" customFormat="1" ht="12" customHeight="1">
      <c r="A10" s="14" t="s">
        <v>160</v>
      </c>
      <c r="B10" s="452" t="s">
        <v>280</v>
      </c>
      <c r="C10" s="327"/>
    </row>
    <row r="11" spans="1:3" s="450" customFormat="1" ht="12" customHeight="1" thickBot="1">
      <c r="A11" s="16" t="s">
        <v>113</v>
      </c>
      <c r="B11" s="453" t="s">
        <v>281</v>
      </c>
      <c r="C11" s="327"/>
    </row>
    <row r="12" spans="1:3" s="450" customFormat="1" ht="12" customHeight="1" thickBot="1">
      <c r="A12" s="20" t="s">
        <v>22</v>
      </c>
      <c r="B12" s="320" t="s">
        <v>282</v>
      </c>
      <c r="C12" s="325">
        <f>+C13+C14+C15+C16+C17</f>
        <v>0</v>
      </c>
    </row>
    <row r="13" spans="1:3" s="450" customFormat="1" ht="12" customHeight="1">
      <c r="A13" s="15" t="s">
        <v>115</v>
      </c>
      <c r="B13" s="451" t="s">
        <v>283</v>
      </c>
      <c r="C13" s="328"/>
    </row>
    <row r="14" spans="1:3" s="450" customFormat="1" ht="12" customHeight="1">
      <c r="A14" s="14" t="s">
        <v>116</v>
      </c>
      <c r="B14" s="452" t="s">
        <v>284</v>
      </c>
      <c r="C14" s="327"/>
    </row>
    <row r="15" spans="1:3" s="450" customFormat="1" ht="12" customHeight="1">
      <c r="A15" s="14" t="s">
        <v>117</v>
      </c>
      <c r="B15" s="452" t="s">
        <v>520</v>
      </c>
      <c r="C15" s="327"/>
    </row>
    <row r="16" spans="1:3" s="450" customFormat="1" ht="12" customHeight="1">
      <c r="A16" s="14" t="s">
        <v>118</v>
      </c>
      <c r="B16" s="452" t="s">
        <v>521</v>
      </c>
      <c r="C16" s="327"/>
    </row>
    <row r="17" spans="1:3" s="450" customFormat="1" ht="12" customHeight="1">
      <c r="A17" s="14" t="s">
        <v>119</v>
      </c>
      <c r="B17" s="452" t="s">
        <v>285</v>
      </c>
      <c r="C17" s="327"/>
    </row>
    <row r="18" spans="1:3" s="450" customFormat="1" ht="12" customHeight="1" thickBot="1">
      <c r="A18" s="16" t="s">
        <v>128</v>
      </c>
      <c r="B18" s="453" t="s">
        <v>286</v>
      </c>
      <c r="C18" s="329"/>
    </row>
    <row r="19" spans="1:3" s="450" customFormat="1" ht="12" customHeight="1" thickBot="1">
      <c r="A19" s="20" t="s">
        <v>23</v>
      </c>
      <c r="B19" s="21" t="s">
        <v>287</v>
      </c>
      <c r="C19" s="325">
        <f>+C20+C21+C22+C23+C24</f>
        <v>0</v>
      </c>
    </row>
    <row r="20" spans="1:3" s="450" customFormat="1" ht="12" customHeight="1">
      <c r="A20" s="15" t="s">
        <v>98</v>
      </c>
      <c r="B20" s="451" t="s">
        <v>288</v>
      </c>
      <c r="C20" s="328"/>
    </row>
    <row r="21" spans="1:3" s="450" customFormat="1" ht="12" customHeight="1">
      <c r="A21" s="14" t="s">
        <v>99</v>
      </c>
      <c r="B21" s="452" t="s">
        <v>289</v>
      </c>
      <c r="C21" s="327"/>
    </row>
    <row r="22" spans="1:3" s="450" customFormat="1" ht="12" customHeight="1">
      <c r="A22" s="14" t="s">
        <v>100</v>
      </c>
      <c r="B22" s="452" t="s">
        <v>522</v>
      </c>
      <c r="C22" s="327"/>
    </row>
    <row r="23" spans="1:3" s="450" customFormat="1" ht="12" customHeight="1">
      <c r="A23" s="14" t="s">
        <v>101</v>
      </c>
      <c r="B23" s="452" t="s">
        <v>523</v>
      </c>
      <c r="C23" s="327"/>
    </row>
    <row r="24" spans="1:3" s="450" customFormat="1" ht="12" customHeight="1">
      <c r="A24" s="14" t="s">
        <v>181</v>
      </c>
      <c r="B24" s="452" t="s">
        <v>290</v>
      </c>
      <c r="C24" s="327"/>
    </row>
    <row r="25" spans="1:3" s="450" customFormat="1" ht="12" customHeight="1" thickBot="1">
      <c r="A25" s="16" t="s">
        <v>182</v>
      </c>
      <c r="B25" s="453" t="s">
        <v>291</v>
      </c>
      <c r="C25" s="329"/>
    </row>
    <row r="26" spans="1:3" s="450" customFormat="1" ht="12" customHeight="1" thickBot="1">
      <c r="A26" s="20" t="s">
        <v>183</v>
      </c>
      <c r="B26" s="21" t="s">
        <v>292</v>
      </c>
      <c r="C26" s="331">
        <f>+C27+C30+C31+C32</f>
        <v>0</v>
      </c>
    </row>
    <row r="27" spans="1:3" s="450" customFormat="1" ht="12" customHeight="1">
      <c r="A27" s="15" t="s">
        <v>293</v>
      </c>
      <c r="B27" s="451" t="s">
        <v>299</v>
      </c>
      <c r="C27" s="446">
        <f>+C28+C29</f>
        <v>0</v>
      </c>
    </row>
    <row r="28" spans="1:3" s="450" customFormat="1" ht="12" customHeight="1">
      <c r="A28" s="14" t="s">
        <v>294</v>
      </c>
      <c r="B28" s="452" t="s">
        <v>300</v>
      </c>
      <c r="C28" s="327"/>
    </row>
    <row r="29" spans="1:3" s="450" customFormat="1" ht="12" customHeight="1">
      <c r="A29" s="14" t="s">
        <v>295</v>
      </c>
      <c r="B29" s="452" t="s">
        <v>301</v>
      </c>
      <c r="C29" s="327"/>
    </row>
    <row r="30" spans="1:3" s="450" customFormat="1" ht="12" customHeight="1">
      <c r="A30" s="14" t="s">
        <v>296</v>
      </c>
      <c r="B30" s="452" t="s">
        <v>302</v>
      </c>
      <c r="C30" s="327"/>
    </row>
    <row r="31" spans="1:3" s="450" customFormat="1" ht="12" customHeight="1">
      <c r="A31" s="14" t="s">
        <v>297</v>
      </c>
      <c r="B31" s="452" t="s">
        <v>303</v>
      </c>
      <c r="C31" s="327"/>
    </row>
    <row r="32" spans="1:3" s="450" customFormat="1" ht="12" customHeight="1" thickBot="1">
      <c r="A32" s="16" t="s">
        <v>298</v>
      </c>
      <c r="B32" s="453" t="s">
        <v>304</v>
      </c>
      <c r="C32" s="329"/>
    </row>
    <row r="33" spans="1:3" s="450" customFormat="1" ht="12" customHeight="1" thickBot="1">
      <c r="A33" s="20" t="s">
        <v>25</v>
      </c>
      <c r="B33" s="21" t="s">
        <v>305</v>
      </c>
      <c r="C33" s="325">
        <f>SUM(C34:C43)</f>
        <v>0</v>
      </c>
    </row>
    <row r="34" spans="1:3" s="450" customFormat="1" ht="12" customHeight="1">
      <c r="A34" s="15" t="s">
        <v>102</v>
      </c>
      <c r="B34" s="451" t="s">
        <v>308</v>
      </c>
      <c r="C34" s="328"/>
    </row>
    <row r="35" spans="1:3" s="450" customFormat="1" ht="12" customHeight="1">
      <c r="A35" s="14" t="s">
        <v>103</v>
      </c>
      <c r="B35" s="452" t="s">
        <v>309</v>
      </c>
      <c r="C35" s="327"/>
    </row>
    <row r="36" spans="1:3" s="450" customFormat="1" ht="12" customHeight="1">
      <c r="A36" s="14" t="s">
        <v>104</v>
      </c>
      <c r="B36" s="452" t="s">
        <v>310</v>
      </c>
      <c r="C36" s="327"/>
    </row>
    <row r="37" spans="1:3" s="450" customFormat="1" ht="12" customHeight="1">
      <c r="A37" s="14" t="s">
        <v>185</v>
      </c>
      <c r="B37" s="452" t="s">
        <v>311</v>
      </c>
      <c r="C37" s="327"/>
    </row>
    <row r="38" spans="1:3" s="450" customFormat="1" ht="12" customHeight="1">
      <c r="A38" s="14" t="s">
        <v>186</v>
      </c>
      <c r="B38" s="452" t="s">
        <v>312</v>
      </c>
      <c r="C38" s="327"/>
    </row>
    <row r="39" spans="1:3" s="450" customFormat="1" ht="12" customHeight="1">
      <c r="A39" s="14" t="s">
        <v>187</v>
      </c>
      <c r="B39" s="452" t="s">
        <v>313</v>
      </c>
      <c r="C39" s="327"/>
    </row>
    <row r="40" spans="1:3" s="450" customFormat="1" ht="12" customHeight="1">
      <c r="A40" s="14" t="s">
        <v>188</v>
      </c>
      <c r="B40" s="452" t="s">
        <v>314</v>
      </c>
      <c r="C40" s="327"/>
    </row>
    <row r="41" spans="1:3" s="450" customFormat="1" ht="12" customHeight="1">
      <c r="A41" s="14" t="s">
        <v>189</v>
      </c>
      <c r="B41" s="452" t="s">
        <v>315</v>
      </c>
      <c r="C41" s="327"/>
    </row>
    <row r="42" spans="1:3" s="450" customFormat="1" ht="12" customHeight="1">
      <c r="A42" s="14" t="s">
        <v>306</v>
      </c>
      <c r="B42" s="452" t="s">
        <v>316</v>
      </c>
      <c r="C42" s="330"/>
    </row>
    <row r="43" spans="1:3" s="450" customFormat="1" ht="12" customHeight="1" thickBot="1">
      <c r="A43" s="16" t="s">
        <v>307</v>
      </c>
      <c r="B43" s="453" t="s">
        <v>317</v>
      </c>
      <c r="C43" s="438"/>
    </row>
    <row r="44" spans="1:3" s="450" customFormat="1" ht="12" customHeight="1" thickBot="1">
      <c r="A44" s="20" t="s">
        <v>26</v>
      </c>
      <c r="B44" s="21" t="s">
        <v>318</v>
      </c>
      <c r="C44" s="325">
        <f>SUM(C45:C49)</f>
        <v>0</v>
      </c>
    </row>
    <row r="45" spans="1:3" s="450" customFormat="1" ht="12" customHeight="1">
      <c r="A45" s="15" t="s">
        <v>105</v>
      </c>
      <c r="B45" s="451" t="s">
        <v>322</v>
      </c>
      <c r="C45" s="500"/>
    </row>
    <row r="46" spans="1:3" s="450" customFormat="1" ht="12" customHeight="1">
      <c r="A46" s="14" t="s">
        <v>106</v>
      </c>
      <c r="B46" s="452" t="s">
        <v>323</v>
      </c>
      <c r="C46" s="330"/>
    </row>
    <row r="47" spans="1:3" s="450" customFormat="1" ht="12" customHeight="1">
      <c r="A47" s="14" t="s">
        <v>319</v>
      </c>
      <c r="B47" s="452" t="s">
        <v>324</v>
      </c>
      <c r="C47" s="330"/>
    </row>
    <row r="48" spans="1:3" s="450" customFormat="1" ht="12" customHeight="1">
      <c r="A48" s="14" t="s">
        <v>320</v>
      </c>
      <c r="B48" s="452" t="s">
        <v>325</v>
      </c>
      <c r="C48" s="330"/>
    </row>
    <row r="49" spans="1:3" s="450" customFormat="1" ht="12" customHeight="1" thickBot="1">
      <c r="A49" s="16" t="s">
        <v>321</v>
      </c>
      <c r="B49" s="453" t="s">
        <v>326</v>
      </c>
      <c r="C49" s="438"/>
    </row>
    <row r="50" spans="1:3" s="450" customFormat="1" ht="12" customHeight="1" thickBot="1">
      <c r="A50" s="20" t="s">
        <v>190</v>
      </c>
      <c r="B50" s="21" t="s">
        <v>327</v>
      </c>
      <c r="C50" s="325">
        <f>SUM(C51:C53)</f>
        <v>0</v>
      </c>
    </row>
    <row r="51" spans="1:3" s="450" customFormat="1" ht="12" customHeight="1">
      <c r="A51" s="15" t="s">
        <v>107</v>
      </c>
      <c r="B51" s="451" t="s">
        <v>328</v>
      </c>
      <c r="C51" s="328"/>
    </row>
    <row r="52" spans="1:3" s="450" customFormat="1" ht="12" customHeight="1">
      <c r="A52" s="14" t="s">
        <v>108</v>
      </c>
      <c r="B52" s="452" t="s">
        <v>524</v>
      </c>
      <c r="C52" s="327"/>
    </row>
    <row r="53" spans="1:3" s="450" customFormat="1" ht="12" customHeight="1">
      <c r="A53" s="14" t="s">
        <v>332</v>
      </c>
      <c r="B53" s="452" t="s">
        <v>330</v>
      </c>
      <c r="C53" s="327"/>
    </row>
    <row r="54" spans="1:3" s="450" customFormat="1" ht="12" customHeight="1" thickBot="1">
      <c r="A54" s="16" t="s">
        <v>333</v>
      </c>
      <c r="B54" s="453" t="s">
        <v>331</v>
      </c>
      <c r="C54" s="329"/>
    </row>
    <row r="55" spans="1:3" s="450" customFormat="1" ht="12" customHeight="1" thickBot="1">
      <c r="A55" s="20" t="s">
        <v>28</v>
      </c>
      <c r="B55" s="320" t="s">
        <v>334</v>
      </c>
      <c r="C55" s="325">
        <f>SUM(C56:C58)</f>
        <v>0</v>
      </c>
    </row>
    <row r="56" spans="1:3" s="450" customFormat="1" ht="12" customHeight="1">
      <c r="A56" s="15" t="s">
        <v>191</v>
      </c>
      <c r="B56" s="451" t="s">
        <v>336</v>
      </c>
      <c r="C56" s="330"/>
    </row>
    <row r="57" spans="1:3" s="450" customFormat="1" ht="12" customHeight="1">
      <c r="A57" s="14" t="s">
        <v>192</v>
      </c>
      <c r="B57" s="452" t="s">
        <v>525</v>
      </c>
      <c r="C57" s="330"/>
    </row>
    <row r="58" spans="1:3" s="450" customFormat="1" ht="12" customHeight="1">
      <c r="A58" s="14" t="s">
        <v>247</v>
      </c>
      <c r="B58" s="452" t="s">
        <v>337</v>
      </c>
      <c r="C58" s="330"/>
    </row>
    <row r="59" spans="1:3" s="450" customFormat="1" ht="12" customHeight="1" thickBot="1">
      <c r="A59" s="16" t="s">
        <v>335</v>
      </c>
      <c r="B59" s="453" t="s">
        <v>338</v>
      </c>
      <c r="C59" s="330"/>
    </row>
    <row r="60" spans="1:3" s="450" customFormat="1" ht="12" customHeight="1" thickBot="1">
      <c r="A60" s="20" t="s">
        <v>29</v>
      </c>
      <c r="B60" s="21" t="s">
        <v>339</v>
      </c>
      <c r="C60" s="331">
        <f>+C5+C12+C19+C26+C33+C44+C50+C55</f>
        <v>4000</v>
      </c>
    </row>
    <row r="61" spans="1:3" s="450" customFormat="1" ht="12" customHeight="1" thickBot="1">
      <c r="A61" s="454" t="s">
        <v>340</v>
      </c>
      <c r="B61" s="320" t="s">
        <v>341</v>
      </c>
      <c r="C61" s="325">
        <f>SUM(C62:C64)</f>
        <v>0</v>
      </c>
    </row>
    <row r="62" spans="1:3" s="450" customFormat="1" ht="12" customHeight="1">
      <c r="A62" s="15" t="s">
        <v>374</v>
      </c>
      <c r="B62" s="451" t="s">
        <v>342</v>
      </c>
      <c r="C62" s="330"/>
    </row>
    <row r="63" spans="1:3" s="450" customFormat="1" ht="12" customHeight="1">
      <c r="A63" s="14" t="s">
        <v>383</v>
      </c>
      <c r="B63" s="452" t="s">
        <v>343</v>
      </c>
      <c r="C63" s="330"/>
    </row>
    <row r="64" spans="1:3" s="450" customFormat="1" ht="12" customHeight="1" thickBot="1">
      <c r="A64" s="16" t="s">
        <v>384</v>
      </c>
      <c r="B64" s="455" t="s">
        <v>344</v>
      </c>
      <c r="C64" s="330"/>
    </row>
    <row r="65" spans="1:3" s="450" customFormat="1" ht="12" customHeight="1" thickBot="1">
      <c r="A65" s="454" t="s">
        <v>345</v>
      </c>
      <c r="B65" s="320" t="s">
        <v>346</v>
      </c>
      <c r="C65" s="325">
        <f>SUM(C66:C69)</f>
        <v>0</v>
      </c>
    </row>
    <row r="66" spans="1:3" s="450" customFormat="1" ht="12" customHeight="1">
      <c r="A66" s="15" t="s">
        <v>161</v>
      </c>
      <c r="B66" s="451" t="s">
        <v>347</v>
      </c>
      <c r="C66" s="330"/>
    </row>
    <row r="67" spans="1:3" s="450" customFormat="1" ht="12" customHeight="1">
      <c r="A67" s="14" t="s">
        <v>162</v>
      </c>
      <c r="B67" s="452" t="s">
        <v>348</v>
      </c>
      <c r="C67" s="330"/>
    </row>
    <row r="68" spans="1:3" s="450" customFormat="1" ht="12" customHeight="1">
      <c r="A68" s="14" t="s">
        <v>375</v>
      </c>
      <c r="B68" s="452" t="s">
        <v>349</v>
      </c>
      <c r="C68" s="330"/>
    </row>
    <row r="69" spans="1:3" s="450" customFormat="1" ht="12" customHeight="1" thickBot="1">
      <c r="A69" s="16" t="s">
        <v>376</v>
      </c>
      <c r="B69" s="453" t="s">
        <v>350</v>
      </c>
      <c r="C69" s="330"/>
    </row>
    <row r="70" spans="1:3" s="450" customFormat="1" ht="12" customHeight="1" thickBot="1">
      <c r="A70" s="454" t="s">
        <v>351</v>
      </c>
      <c r="B70" s="320" t="s">
        <v>352</v>
      </c>
      <c r="C70" s="325">
        <f>SUM(C71:C72)</f>
        <v>0</v>
      </c>
    </row>
    <row r="71" spans="1:3" s="450" customFormat="1" ht="12" customHeight="1">
      <c r="A71" s="15" t="s">
        <v>377</v>
      </c>
      <c r="B71" s="451" t="s">
        <v>353</v>
      </c>
      <c r="C71" s="330"/>
    </row>
    <row r="72" spans="1:3" s="450" customFormat="1" ht="12" customHeight="1" thickBot="1">
      <c r="A72" s="16" t="s">
        <v>378</v>
      </c>
      <c r="B72" s="453" t="s">
        <v>354</v>
      </c>
      <c r="C72" s="330"/>
    </row>
    <row r="73" spans="1:3" s="450" customFormat="1" ht="12" customHeight="1" thickBot="1">
      <c r="A73" s="454" t="s">
        <v>355</v>
      </c>
      <c r="B73" s="320" t="s">
        <v>356</v>
      </c>
      <c r="C73" s="325">
        <f>SUM(C74:C76)</f>
        <v>0</v>
      </c>
    </row>
    <row r="74" spans="1:3" s="450" customFormat="1" ht="12" customHeight="1">
      <c r="A74" s="15" t="s">
        <v>379</v>
      </c>
      <c r="B74" s="451" t="s">
        <v>357</v>
      </c>
      <c r="C74" s="330"/>
    </row>
    <row r="75" spans="1:3" s="450" customFormat="1" ht="12" customHeight="1">
      <c r="A75" s="14" t="s">
        <v>380</v>
      </c>
      <c r="B75" s="452" t="s">
        <v>358</v>
      </c>
      <c r="C75" s="330"/>
    </row>
    <row r="76" spans="1:3" s="450" customFormat="1" ht="12" customHeight="1" thickBot="1">
      <c r="A76" s="16" t="s">
        <v>381</v>
      </c>
      <c r="B76" s="453" t="s">
        <v>359</v>
      </c>
      <c r="C76" s="330"/>
    </row>
    <row r="77" spans="1:3" s="450" customFormat="1" ht="12" customHeight="1" thickBot="1">
      <c r="A77" s="454" t="s">
        <v>360</v>
      </c>
      <c r="B77" s="320" t="s">
        <v>382</v>
      </c>
      <c r="C77" s="325">
        <f>SUM(C78:C81)</f>
        <v>0</v>
      </c>
    </row>
    <row r="78" spans="1:3" s="450" customFormat="1" ht="12" customHeight="1">
      <c r="A78" s="456" t="s">
        <v>361</v>
      </c>
      <c r="B78" s="451" t="s">
        <v>362</v>
      </c>
      <c r="C78" s="330"/>
    </row>
    <row r="79" spans="1:3" s="450" customFormat="1" ht="12" customHeight="1">
      <c r="A79" s="457" t="s">
        <v>363</v>
      </c>
      <c r="B79" s="452" t="s">
        <v>364</v>
      </c>
      <c r="C79" s="330"/>
    </row>
    <row r="80" spans="1:3" s="450" customFormat="1" ht="12" customHeight="1">
      <c r="A80" s="457" t="s">
        <v>365</v>
      </c>
      <c r="B80" s="452" t="s">
        <v>366</v>
      </c>
      <c r="C80" s="330"/>
    </row>
    <row r="81" spans="1:3" s="450" customFormat="1" ht="12" customHeight="1" thickBot="1">
      <c r="A81" s="458" t="s">
        <v>367</v>
      </c>
      <c r="B81" s="453" t="s">
        <v>368</v>
      </c>
      <c r="C81" s="330"/>
    </row>
    <row r="82" spans="1:3" s="450" customFormat="1" ht="13.5" customHeight="1" thickBot="1">
      <c r="A82" s="454" t="s">
        <v>369</v>
      </c>
      <c r="B82" s="320" t="s">
        <v>370</v>
      </c>
      <c r="C82" s="501"/>
    </row>
    <row r="83" spans="1:3" s="450" customFormat="1" ht="15.75" customHeight="1" thickBot="1">
      <c r="A83" s="454" t="s">
        <v>371</v>
      </c>
      <c r="B83" s="459" t="s">
        <v>372</v>
      </c>
      <c r="C83" s="331">
        <f>+C61+C65+C70+C73+C77+C82</f>
        <v>0</v>
      </c>
    </row>
    <row r="84" spans="1:3" s="450" customFormat="1" ht="16.5" customHeight="1" thickBot="1">
      <c r="A84" s="460" t="s">
        <v>385</v>
      </c>
      <c r="B84" s="461" t="s">
        <v>373</v>
      </c>
      <c r="C84" s="331">
        <f>+C60+C83</f>
        <v>4000</v>
      </c>
    </row>
    <row r="85" spans="1:3" s="450" customFormat="1" ht="83.25" customHeight="1">
      <c r="A85" s="5"/>
      <c r="B85" s="6"/>
      <c r="C85" s="332"/>
    </row>
    <row r="86" spans="1:3" ht="16.5" customHeight="1">
      <c r="A86" s="584" t="s">
        <v>50</v>
      </c>
      <c r="B86" s="584"/>
      <c r="C86" s="584"/>
    </row>
    <row r="87" spans="1:3" s="462" customFormat="1" ht="16.5" customHeight="1" thickBot="1">
      <c r="A87" s="585" t="s">
        <v>164</v>
      </c>
      <c r="B87" s="585"/>
      <c r="C87" s="154" t="s">
        <v>246</v>
      </c>
    </row>
    <row r="88" spans="1:3" ht="37.5" customHeight="1" thickBot="1">
      <c r="A88" s="23" t="s">
        <v>78</v>
      </c>
      <c r="B88" s="24" t="s">
        <v>51</v>
      </c>
      <c r="C88" s="42" t="s">
        <v>274</v>
      </c>
    </row>
    <row r="89" spans="1:3" s="449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388</v>
      </c>
      <c r="C90" s="324">
        <f>SUM(C91:C95)</f>
        <v>4000</v>
      </c>
    </row>
    <row r="91" spans="1:3" ht="12" customHeight="1">
      <c r="A91" s="17" t="s">
        <v>109</v>
      </c>
      <c r="B91" s="10" t="s">
        <v>52</v>
      </c>
      <c r="C91" s="326">
        <v>2959</v>
      </c>
    </row>
    <row r="92" spans="1:3" ht="12" customHeight="1">
      <c r="A92" s="14" t="s">
        <v>110</v>
      </c>
      <c r="B92" s="8" t="s">
        <v>193</v>
      </c>
      <c r="C92" s="327">
        <v>799</v>
      </c>
    </row>
    <row r="93" spans="1:3" ht="12" customHeight="1">
      <c r="A93" s="14" t="s">
        <v>111</v>
      </c>
      <c r="B93" s="8" t="s">
        <v>151</v>
      </c>
      <c r="C93" s="329">
        <v>242</v>
      </c>
    </row>
    <row r="94" spans="1:3" ht="12" customHeight="1">
      <c r="A94" s="14" t="s">
        <v>112</v>
      </c>
      <c r="B94" s="11" t="s">
        <v>194</v>
      </c>
      <c r="C94" s="329"/>
    </row>
    <row r="95" spans="1:3" ht="12" customHeight="1">
      <c r="A95" s="14" t="s">
        <v>123</v>
      </c>
      <c r="B95" s="19" t="s">
        <v>195</v>
      </c>
      <c r="C95" s="329"/>
    </row>
    <row r="96" spans="1:3" ht="12" customHeight="1">
      <c r="A96" s="14" t="s">
        <v>113</v>
      </c>
      <c r="B96" s="8" t="s">
        <v>389</v>
      </c>
      <c r="C96" s="329"/>
    </row>
    <row r="97" spans="1:3" ht="12" customHeight="1">
      <c r="A97" s="14" t="s">
        <v>114</v>
      </c>
      <c r="B97" s="157" t="s">
        <v>390</v>
      </c>
      <c r="C97" s="329"/>
    </row>
    <row r="98" spans="1:3" ht="12" customHeight="1">
      <c r="A98" s="14" t="s">
        <v>124</v>
      </c>
      <c r="B98" s="158" t="s">
        <v>391</v>
      </c>
      <c r="C98" s="329"/>
    </row>
    <row r="99" spans="1:3" ht="12" customHeight="1">
      <c r="A99" s="14" t="s">
        <v>125</v>
      </c>
      <c r="B99" s="158" t="s">
        <v>392</v>
      </c>
      <c r="C99" s="329"/>
    </row>
    <row r="100" spans="1:3" ht="12" customHeight="1">
      <c r="A100" s="14" t="s">
        <v>126</v>
      </c>
      <c r="B100" s="157" t="s">
        <v>393</v>
      </c>
      <c r="C100" s="329"/>
    </row>
    <row r="101" spans="1:3" ht="12" customHeight="1">
      <c r="A101" s="14" t="s">
        <v>127</v>
      </c>
      <c r="B101" s="157" t="s">
        <v>394</v>
      </c>
      <c r="C101" s="329"/>
    </row>
    <row r="102" spans="1:3" ht="12" customHeight="1">
      <c r="A102" s="14" t="s">
        <v>129</v>
      </c>
      <c r="B102" s="158" t="s">
        <v>395</v>
      </c>
      <c r="C102" s="329"/>
    </row>
    <row r="103" spans="1:3" ht="12" customHeight="1">
      <c r="A103" s="13" t="s">
        <v>196</v>
      </c>
      <c r="B103" s="159" t="s">
        <v>396</v>
      </c>
      <c r="C103" s="329"/>
    </row>
    <row r="104" spans="1:3" ht="12" customHeight="1">
      <c r="A104" s="14" t="s">
        <v>386</v>
      </c>
      <c r="B104" s="159" t="s">
        <v>397</v>
      </c>
      <c r="C104" s="329"/>
    </row>
    <row r="105" spans="1:3" ht="12" customHeight="1" thickBot="1">
      <c r="A105" s="18" t="s">
        <v>387</v>
      </c>
      <c r="B105" s="160" t="s">
        <v>398</v>
      </c>
      <c r="C105" s="333"/>
    </row>
    <row r="106" spans="1:3" ht="12" customHeight="1" thickBot="1">
      <c r="A106" s="20" t="s">
        <v>22</v>
      </c>
      <c r="B106" s="30" t="s">
        <v>399</v>
      </c>
      <c r="C106" s="325">
        <f>+C107+C109+C111</f>
        <v>0</v>
      </c>
    </row>
    <row r="107" spans="1:3" ht="12" customHeight="1">
      <c r="A107" s="15" t="s">
        <v>115</v>
      </c>
      <c r="B107" s="8" t="s">
        <v>245</v>
      </c>
      <c r="C107" s="328"/>
    </row>
    <row r="108" spans="1:3" ht="12" customHeight="1">
      <c r="A108" s="15" t="s">
        <v>116</v>
      </c>
      <c r="B108" s="12" t="s">
        <v>403</v>
      </c>
      <c r="C108" s="328"/>
    </row>
    <row r="109" spans="1:3" ht="12" customHeight="1">
      <c r="A109" s="15" t="s">
        <v>117</v>
      </c>
      <c r="B109" s="12" t="s">
        <v>197</v>
      </c>
      <c r="C109" s="327"/>
    </row>
    <row r="110" spans="1:3" ht="12" customHeight="1">
      <c r="A110" s="15" t="s">
        <v>118</v>
      </c>
      <c r="B110" s="12" t="s">
        <v>404</v>
      </c>
      <c r="C110" s="293"/>
    </row>
    <row r="111" spans="1:3" ht="12" customHeight="1">
      <c r="A111" s="15" t="s">
        <v>119</v>
      </c>
      <c r="B111" s="322" t="s">
        <v>248</v>
      </c>
      <c r="C111" s="293"/>
    </row>
    <row r="112" spans="1:3" ht="12" customHeight="1">
      <c r="A112" s="15" t="s">
        <v>128</v>
      </c>
      <c r="B112" s="321" t="s">
        <v>526</v>
      </c>
      <c r="C112" s="293"/>
    </row>
    <row r="113" spans="1:3" ht="12" customHeight="1">
      <c r="A113" s="15" t="s">
        <v>130</v>
      </c>
      <c r="B113" s="447" t="s">
        <v>409</v>
      </c>
      <c r="C113" s="293"/>
    </row>
    <row r="114" spans="1:3" ht="15.75">
      <c r="A114" s="15" t="s">
        <v>198</v>
      </c>
      <c r="B114" s="158" t="s">
        <v>392</v>
      </c>
      <c r="C114" s="293"/>
    </row>
    <row r="115" spans="1:3" ht="12" customHeight="1">
      <c r="A115" s="15" t="s">
        <v>199</v>
      </c>
      <c r="B115" s="158" t="s">
        <v>408</v>
      </c>
      <c r="C115" s="293"/>
    </row>
    <row r="116" spans="1:3" ht="12" customHeight="1">
      <c r="A116" s="15" t="s">
        <v>200</v>
      </c>
      <c r="B116" s="158" t="s">
        <v>407</v>
      </c>
      <c r="C116" s="293"/>
    </row>
    <row r="117" spans="1:3" ht="12" customHeight="1">
      <c r="A117" s="15" t="s">
        <v>400</v>
      </c>
      <c r="B117" s="158" t="s">
        <v>395</v>
      </c>
      <c r="C117" s="293"/>
    </row>
    <row r="118" spans="1:3" ht="12" customHeight="1">
      <c r="A118" s="15" t="s">
        <v>401</v>
      </c>
      <c r="B118" s="158" t="s">
        <v>406</v>
      </c>
      <c r="C118" s="293"/>
    </row>
    <row r="119" spans="1:3" ht="16.5" thickBot="1">
      <c r="A119" s="13" t="s">
        <v>402</v>
      </c>
      <c r="B119" s="158" t="s">
        <v>405</v>
      </c>
      <c r="C119" s="295"/>
    </row>
    <row r="120" spans="1:3" ht="12" customHeight="1" thickBot="1">
      <c r="A120" s="20" t="s">
        <v>23</v>
      </c>
      <c r="B120" s="146" t="s">
        <v>410</v>
      </c>
      <c r="C120" s="325">
        <f>+C121+C122</f>
        <v>0</v>
      </c>
    </row>
    <row r="121" spans="1:3" ht="12" customHeight="1">
      <c r="A121" s="15" t="s">
        <v>98</v>
      </c>
      <c r="B121" s="9" t="s">
        <v>65</v>
      </c>
      <c r="C121" s="328"/>
    </row>
    <row r="122" spans="1:3" ht="12" customHeight="1" thickBot="1">
      <c r="A122" s="16" t="s">
        <v>99</v>
      </c>
      <c r="B122" s="12" t="s">
        <v>66</v>
      </c>
      <c r="C122" s="329"/>
    </row>
    <row r="123" spans="1:3" ht="12" customHeight="1" thickBot="1">
      <c r="A123" s="20" t="s">
        <v>24</v>
      </c>
      <c r="B123" s="146" t="s">
        <v>411</v>
      </c>
      <c r="C123" s="325">
        <f>+C90+C106+C120</f>
        <v>4000</v>
      </c>
    </row>
    <row r="124" spans="1:3" ht="12" customHeight="1" thickBot="1">
      <c r="A124" s="20" t="s">
        <v>25</v>
      </c>
      <c r="B124" s="146" t="s">
        <v>412</v>
      </c>
      <c r="C124" s="325">
        <f>+C125+C126+C127</f>
        <v>0</v>
      </c>
    </row>
    <row r="125" spans="1:3" ht="12" customHeight="1">
      <c r="A125" s="15" t="s">
        <v>102</v>
      </c>
      <c r="B125" s="9" t="s">
        <v>413</v>
      </c>
      <c r="C125" s="293"/>
    </row>
    <row r="126" spans="1:3" ht="12" customHeight="1">
      <c r="A126" s="15" t="s">
        <v>103</v>
      </c>
      <c r="B126" s="9" t="s">
        <v>414</v>
      </c>
      <c r="C126" s="293"/>
    </row>
    <row r="127" spans="1:3" ht="12" customHeight="1" thickBot="1">
      <c r="A127" s="13" t="s">
        <v>104</v>
      </c>
      <c r="B127" s="7" t="s">
        <v>415</v>
      </c>
      <c r="C127" s="293"/>
    </row>
    <row r="128" spans="1:3" ht="12" customHeight="1" thickBot="1">
      <c r="A128" s="20" t="s">
        <v>26</v>
      </c>
      <c r="B128" s="146" t="s">
        <v>469</v>
      </c>
      <c r="C128" s="325">
        <f>+C129+C130+C131+C132</f>
        <v>0</v>
      </c>
    </row>
    <row r="129" spans="1:3" ht="12" customHeight="1">
      <c r="A129" s="15" t="s">
        <v>105</v>
      </c>
      <c r="B129" s="9" t="s">
        <v>416</v>
      </c>
      <c r="C129" s="293"/>
    </row>
    <row r="130" spans="1:3" ht="12" customHeight="1">
      <c r="A130" s="15" t="s">
        <v>106</v>
      </c>
      <c r="B130" s="9" t="s">
        <v>417</v>
      </c>
      <c r="C130" s="293"/>
    </row>
    <row r="131" spans="1:3" ht="12" customHeight="1">
      <c r="A131" s="15" t="s">
        <v>319</v>
      </c>
      <c r="B131" s="9" t="s">
        <v>418</v>
      </c>
      <c r="C131" s="293"/>
    </row>
    <row r="132" spans="1:3" ht="12" customHeight="1" thickBot="1">
      <c r="A132" s="13" t="s">
        <v>320</v>
      </c>
      <c r="B132" s="7" t="s">
        <v>419</v>
      </c>
      <c r="C132" s="293"/>
    </row>
    <row r="133" spans="1:3" ht="12" customHeight="1" thickBot="1">
      <c r="A133" s="20" t="s">
        <v>27</v>
      </c>
      <c r="B133" s="146" t="s">
        <v>420</v>
      </c>
      <c r="C133" s="331">
        <f>+C134+C135+C136+C137</f>
        <v>0</v>
      </c>
    </row>
    <row r="134" spans="1:3" ht="12" customHeight="1">
      <c r="A134" s="15" t="s">
        <v>107</v>
      </c>
      <c r="B134" s="9" t="s">
        <v>421</v>
      </c>
      <c r="C134" s="293"/>
    </row>
    <row r="135" spans="1:3" ht="12" customHeight="1">
      <c r="A135" s="15" t="s">
        <v>108</v>
      </c>
      <c r="B135" s="9" t="s">
        <v>431</v>
      </c>
      <c r="C135" s="293"/>
    </row>
    <row r="136" spans="1:3" ht="12" customHeight="1">
      <c r="A136" s="15" t="s">
        <v>332</v>
      </c>
      <c r="B136" s="9" t="s">
        <v>422</v>
      </c>
      <c r="C136" s="293"/>
    </row>
    <row r="137" spans="1:3" ht="12" customHeight="1" thickBot="1">
      <c r="A137" s="13" t="s">
        <v>333</v>
      </c>
      <c r="B137" s="7" t="s">
        <v>423</v>
      </c>
      <c r="C137" s="293"/>
    </row>
    <row r="138" spans="1:3" ht="12" customHeight="1" thickBot="1">
      <c r="A138" s="20" t="s">
        <v>28</v>
      </c>
      <c r="B138" s="146" t="s">
        <v>424</v>
      </c>
      <c r="C138" s="334">
        <f>+C139+C140+C141+C142</f>
        <v>0</v>
      </c>
    </row>
    <row r="139" spans="1:3" ht="12" customHeight="1">
      <c r="A139" s="15" t="s">
        <v>191</v>
      </c>
      <c r="B139" s="9" t="s">
        <v>425</v>
      </c>
      <c r="C139" s="293"/>
    </row>
    <row r="140" spans="1:3" ht="12" customHeight="1">
      <c r="A140" s="15" t="s">
        <v>192</v>
      </c>
      <c r="B140" s="9" t="s">
        <v>426</v>
      </c>
      <c r="C140" s="293"/>
    </row>
    <row r="141" spans="1:3" ht="12" customHeight="1">
      <c r="A141" s="15" t="s">
        <v>247</v>
      </c>
      <c r="B141" s="9" t="s">
        <v>427</v>
      </c>
      <c r="C141" s="293"/>
    </row>
    <row r="142" spans="1:3" ht="12" customHeight="1" thickBot="1">
      <c r="A142" s="15" t="s">
        <v>335</v>
      </c>
      <c r="B142" s="9" t="s">
        <v>428</v>
      </c>
      <c r="C142" s="293"/>
    </row>
    <row r="143" spans="1:9" ht="15" customHeight="1" thickBot="1">
      <c r="A143" s="20" t="s">
        <v>29</v>
      </c>
      <c r="B143" s="146" t="s">
        <v>429</v>
      </c>
      <c r="C143" s="463">
        <f>+C124+C128+C133+C138</f>
        <v>0</v>
      </c>
      <c r="F143" s="464"/>
      <c r="G143" s="465"/>
      <c r="H143" s="465"/>
      <c r="I143" s="465"/>
    </row>
    <row r="144" spans="1:3" s="450" customFormat="1" ht="12.75" customHeight="1" thickBot="1">
      <c r="A144" s="323" t="s">
        <v>30</v>
      </c>
      <c r="B144" s="414" t="s">
        <v>430</v>
      </c>
      <c r="C144" s="463">
        <f>+C123+C143</f>
        <v>4000</v>
      </c>
    </row>
    <row r="145" ht="7.5" customHeight="1"/>
    <row r="146" spans="1:3" ht="15.75">
      <c r="A146" s="586" t="s">
        <v>432</v>
      </c>
      <c r="B146" s="586"/>
      <c r="C146" s="586"/>
    </row>
    <row r="147" spans="1:3" ht="15" customHeight="1" thickBot="1">
      <c r="A147" s="583" t="s">
        <v>165</v>
      </c>
      <c r="B147" s="583"/>
      <c r="C147" s="335" t="s">
        <v>246</v>
      </c>
    </row>
    <row r="148" spans="1:4" ht="13.5" customHeight="1" thickBot="1">
      <c r="A148" s="20">
        <v>1</v>
      </c>
      <c r="B148" s="30" t="s">
        <v>433</v>
      </c>
      <c r="C148" s="325">
        <f>+C60-C123</f>
        <v>0</v>
      </c>
      <c r="D148" s="466"/>
    </row>
    <row r="149" spans="1:3" ht="27.75" customHeight="1" thickBot="1">
      <c r="A149" s="20" t="s">
        <v>22</v>
      </c>
      <c r="B149" s="30" t="s">
        <v>434</v>
      </c>
      <c r="C149" s="325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Buj Község 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22">
      <selection activeCell="E13" sqref="E13"/>
    </sheetView>
  </sheetViews>
  <sheetFormatPr defaultColWidth="9.00390625" defaultRowHeight="12.75"/>
  <cols>
    <col min="1" max="1" width="6.875" style="59" customWidth="1"/>
    <col min="2" max="2" width="55.125" style="209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46" t="s">
        <v>168</v>
      </c>
      <c r="C1" s="347"/>
      <c r="D1" s="347"/>
      <c r="E1" s="347"/>
      <c r="F1" s="589" t="s">
        <v>435</v>
      </c>
    </row>
    <row r="2" spans="5:6" ht="14.25" thickBot="1">
      <c r="E2" s="348" t="s">
        <v>69</v>
      </c>
      <c r="F2" s="589"/>
    </row>
    <row r="3" spans="1:6" ht="18" customHeight="1" thickBot="1">
      <c r="A3" s="587" t="s">
        <v>78</v>
      </c>
      <c r="B3" s="349" t="s">
        <v>61</v>
      </c>
      <c r="C3" s="350"/>
      <c r="D3" s="349" t="s">
        <v>63</v>
      </c>
      <c r="E3" s="351"/>
      <c r="F3" s="589"/>
    </row>
    <row r="4" spans="1:6" s="352" customFormat="1" ht="35.25" customHeight="1" thickBot="1">
      <c r="A4" s="588"/>
      <c r="B4" s="210" t="s">
        <v>70</v>
      </c>
      <c r="C4" s="211" t="s">
        <v>274</v>
      </c>
      <c r="D4" s="210" t="s">
        <v>70</v>
      </c>
      <c r="E4" s="55" t="s">
        <v>274</v>
      </c>
      <c r="F4" s="589"/>
    </row>
    <row r="5" spans="1:6" s="357" customFormat="1" ht="12" customHeight="1" thickBot="1">
      <c r="A5" s="353">
        <v>1</v>
      </c>
      <c r="B5" s="354">
        <v>2</v>
      </c>
      <c r="C5" s="355" t="s">
        <v>23</v>
      </c>
      <c r="D5" s="354" t="s">
        <v>24</v>
      </c>
      <c r="E5" s="356" t="s">
        <v>25</v>
      </c>
      <c r="F5" s="589"/>
    </row>
    <row r="6" spans="1:6" ht="12.75" customHeight="1">
      <c r="A6" s="358" t="s">
        <v>21</v>
      </c>
      <c r="B6" s="359" t="s">
        <v>436</v>
      </c>
      <c r="C6" s="336">
        <v>212869</v>
      </c>
      <c r="D6" s="359" t="s">
        <v>71</v>
      </c>
      <c r="E6" s="326">
        <v>148169</v>
      </c>
      <c r="F6" s="589"/>
    </row>
    <row r="7" spans="1:6" ht="12.75" customHeight="1">
      <c r="A7" s="360" t="s">
        <v>22</v>
      </c>
      <c r="B7" s="361" t="s">
        <v>437</v>
      </c>
      <c r="C7" s="337">
        <v>114260</v>
      </c>
      <c r="D7" s="361" t="s">
        <v>193</v>
      </c>
      <c r="E7" s="327">
        <v>33906</v>
      </c>
      <c r="F7" s="589"/>
    </row>
    <row r="8" spans="1:6" ht="12.75" customHeight="1">
      <c r="A8" s="360" t="s">
        <v>23</v>
      </c>
      <c r="B8" s="361" t="s">
        <v>474</v>
      </c>
      <c r="C8" s="337"/>
      <c r="D8" s="361" t="s">
        <v>251</v>
      </c>
      <c r="E8" s="329">
        <v>88584</v>
      </c>
      <c r="F8" s="589"/>
    </row>
    <row r="9" spans="1:6" ht="12.75" customHeight="1">
      <c r="A9" s="360" t="s">
        <v>24</v>
      </c>
      <c r="B9" s="361" t="s">
        <v>184</v>
      </c>
      <c r="C9" s="337">
        <v>20750</v>
      </c>
      <c r="D9" s="361" t="s">
        <v>194</v>
      </c>
      <c r="E9" s="329">
        <v>72650</v>
      </c>
      <c r="F9" s="589"/>
    </row>
    <row r="10" spans="1:6" ht="12.75" customHeight="1">
      <c r="A10" s="360" t="s">
        <v>25</v>
      </c>
      <c r="B10" s="362" t="s">
        <v>438</v>
      </c>
      <c r="C10" s="337">
        <v>27297</v>
      </c>
      <c r="D10" s="361" t="s">
        <v>195</v>
      </c>
      <c r="E10" s="329">
        <v>31787</v>
      </c>
      <c r="F10" s="589"/>
    </row>
    <row r="11" spans="1:6" ht="12.75" customHeight="1">
      <c r="A11" s="360" t="s">
        <v>26</v>
      </c>
      <c r="B11" s="361" t="s">
        <v>439</v>
      </c>
      <c r="C11" s="338"/>
      <c r="D11" s="361" t="s">
        <v>53</v>
      </c>
      <c r="E11" s="342">
        <v>1000</v>
      </c>
      <c r="F11" s="589"/>
    </row>
    <row r="12" spans="1:6" ht="12.75" customHeight="1">
      <c r="A12" s="360" t="s">
        <v>27</v>
      </c>
      <c r="B12" s="361" t="s">
        <v>317</v>
      </c>
      <c r="C12" s="337">
        <v>920</v>
      </c>
      <c r="D12" s="49"/>
      <c r="E12" s="342"/>
      <c r="F12" s="589"/>
    </row>
    <row r="13" spans="1:6" ht="12.75" customHeight="1">
      <c r="A13" s="360" t="s">
        <v>28</v>
      </c>
      <c r="B13" s="49"/>
      <c r="C13" s="337"/>
      <c r="D13" s="49"/>
      <c r="E13" s="342"/>
      <c r="F13" s="589"/>
    </row>
    <row r="14" spans="1:6" ht="12.75" customHeight="1">
      <c r="A14" s="360" t="s">
        <v>29</v>
      </c>
      <c r="B14" s="467"/>
      <c r="C14" s="338"/>
      <c r="D14" s="49"/>
      <c r="E14" s="342"/>
      <c r="F14" s="589"/>
    </row>
    <row r="15" spans="1:6" ht="12.75" customHeight="1">
      <c r="A15" s="360" t="s">
        <v>30</v>
      </c>
      <c r="B15" s="49"/>
      <c r="C15" s="337"/>
      <c r="D15" s="49"/>
      <c r="E15" s="342"/>
      <c r="F15" s="589"/>
    </row>
    <row r="16" spans="1:6" ht="12.75" customHeight="1">
      <c r="A16" s="360" t="s">
        <v>31</v>
      </c>
      <c r="B16" s="49"/>
      <c r="C16" s="337"/>
      <c r="D16" s="49"/>
      <c r="E16" s="342"/>
      <c r="F16" s="589"/>
    </row>
    <row r="17" spans="1:6" ht="12.75" customHeight="1" thickBot="1">
      <c r="A17" s="360" t="s">
        <v>32</v>
      </c>
      <c r="B17" s="61"/>
      <c r="C17" s="339"/>
      <c r="D17" s="49"/>
      <c r="E17" s="343"/>
      <c r="F17" s="589"/>
    </row>
    <row r="18" spans="1:6" ht="15.75" customHeight="1" thickBot="1">
      <c r="A18" s="363" t="s">
        <v>33</v>
      </c>
      <c r="B18" s="148" t="s">
        <v>475</v>
      </c>
      <c r="C18" s="340">
        <f>+C6+C7+C9+C10+C12+C13+C14+C15+C16+C17</f>
        <v>376096</v>
      </c>
      <c r="D18" s="148" t="s">
        <v>447</v>
      </c>
      <c r="E18" s="344">
        <f>SUM(E6:E17)</f>
        <v>376096</v>
      </c>
      <c r="F18" s="589"/>
    </row>
    <row r="19" spans="1:6" ht="12.75" customHeight="1">
      <c r="A19" s="364" t="s">
        <v>34</v>
      </c>
      <c r="B19" s="365" t="s">
        <v>442</v>
      </c>
      <c r="C19" s="533">
        <f>+C20+C21+C22+C23</f>
        <v>0</v>
      </c>
      <c r="D19" s="366" t="s">
        <v>201</v>
      </c>
      <c r="E19" s="345"/>
      <c r="F19" s="589"/>
    </row>
    <row r="20" spans="1:6" ht="12.75" customHeight="1">
      <c r="A20" s="367" t="s">
        <v>35</v>
      </c>
      <c r="B20" s="366" t="s">
        <v>243</v>
      </c>
      <c r="C20" s="94"/>
      <c r="D20" s="366" t="s">
        <v>446</v>
      </c>
      <c r="E20" s="95"/>
      <c r="F20" s="589"/>
    </row>
    <row r="21" spans="1:6" ht="12.75" customHeight="1">
      <c r="A21" s="367" t="s">
        <v>36</v>
      </c>
      <c r="B21" s="366" t="s">
        <v>244</v>
      </c>
      <c r="C21" s="94"/>
      <c r="D21" s="366" t="s">
        <v>166</v>
      </c>
      <c r="E21" s="95"/>
      <c r="F21" s="589"/>
    </row>
    <row r="22" spans="1:6" ht="12.75" customHeight="1">
      <c r="A22" s="367" t="s">
        <v>37</v>
      </c>
      <c r="B22" s="366" t="s">
        <v>249</v>
      </c>
      <c r="C22" s="94"/>
      <c r="D22" s="366" t="s">
        <v>167</v>
      </c>
      <c r="E22" s="95"/>
      <c r="F22" s="589"/>
    </row>
    <row r="23" spans="1:6" ht="12.75" customHeight="1">
      <c r="A23" s="367" t="s">
        <v>38</v>
      </c>
      <c r="B23" s="366" t="s">
        <v>250</v>
      </c>
      <c r="C23" s="94"/>
      <c r="D23" s="365" t="s">
        <v>252</v>
      </c>
      <c r="E23" s="95"/>
      <c r="F23" s="589"/>
    </row>
    <row r="24" spans="1:6" ht="12.75" customHeight="1">
      <c r="A24" s="367" t="s">
        <v>39</v>
      </c>
      <c r="B24" s="366" t="s">
        <v>443</v>
      </c>
      <c r="C24" s="368">
        <f>+C25+C26</f>
        <v>0</v>
      </c>
      <c r="D24" s="366" t="s">
        <v>202</v>
      </c>
      <c r="E24" s="95"/>
      <c r="F24" s="589"/>
    </row>
    <row r="25" spans="1:6" ht="12.75" customHeight="1">
      <c r="A25" s="364" t="s">
        <v>40</v>
      </c>
      <c r="B25" s="365" t="s">
        <v>440</v>
      </c>
      <c r="C25" s="341"/>
      <c r="D25" s="359" t="s">
        <v>203</v>
      </c>
      <c r="E25" s="345"/>
      <c r="F25" s="589"/>
    </row>
    <row r="26" spans="1:6" ht="12.75" customHeight="1" thickBot="1">
      <c r="A26" s="367" t="s">
        <v>41</v>
      </c>
      <c r="B26" s="366" t="s">
        <v>441</v>
      </c>
      <c r="C26" s="94"/>
      <c r="D26" s="49"/>
      <c r="E26" s="95"/>
      <c r="F26" s="589"/>
    </row>
    <row r="27" spans="1:6" ht="15.75" customHeight="1" thickBot="1">
      <c r="A27" s="363" t="s">
        <v>42</v>
      </c>
      <c r="B27" s="148" t="s">
        <v>444</v>
      </c>
      <c r="C27" s="340">
        <f>+C19+C24</f>
        <v>0</v>
      </c>
      <c r="D27" s="148" t="s">
        <v>448</v>
      </c>
      <c r="E27" s="344">
        <f>SUM(E19:E26)</f>
        <v>0</v>
      </c>
      <c r="F27" s="589"/>
    </row>
    <row r="28" spans="1:6" ht="13.5" thickBot="1">
      <c r="A28" s="363" t="s">
        <v>43</v>
      </c>
      <c r="B28" s="369" t="s">
        <v>445</v>
      </c>
      <c r="C28" s="370">
        <f>+C18+C27</f>
        <v>376096</v>
      </c>
      <c r="D28" s="369" t="s">
        <v>449</v>
      </c>
      <c r="E28" s="370">
        <f>+E18+E27</f>
        <v>376096</v>
      </c>
      <c r="F28" s="589"/>
    </row>
    <row r="29" spans="1:6" ht="13.5" thickBot="1">
      <c r="A29" s="363" t="s">
        <v>44</v>
      </c>
      <c r="B29" s="369" t="s">
        <v>179</v>
      </c>
      <c r="C29" s="370" t="str">
        <f>IF(C18-E18&lt;0,E18-C18,"-")</f>
        <v>-</v>
      </c>
      <c r="D29" s="369" t="s">
        <v>180</v>
      </c>
      <c r="E29" s="370" t="str">
        <f>IF(C18-E18&gt;0,C18-E18,"-")</f>
        <v>-</v>
      </c>
      <c r="F29" s="589"/>
    </row>
    <row r="30" spans="1:6" ht="13.5" thickBot="1">
      <c r="A30" s="363" t="s">
        <v>45</v>
      </c>
      <c r="B30" s="369" t="s">
        <v>253</v>
      </c>
      <c r="C30" s="370" t="str">
        <f>IF(C18+C19-E28&lt;0,E28-(C18+C19),"-")</f>
        <v>-</v>
      </c>
      <c r="D30" s="369" t="s">
        <v>254</v>
      </c>
      <c r="E30" s="370" t="str">
        <f>IF(C18+C19-E28&gt;0,C18+C19-E28,"-")</f>
        <v>-</v>
      </c>
      <c r="F30" s="589"/>
    </row>
    <row r="31" spans="2:4" ht="18.75">
      <c r="B31" s="580"/>
      <c r="C31" s="580"/>
      <c r="D31" s="580"/>
    </row>
  </sheetData>
  <sheetProtection sheet="1" objects="1" scenarios="1"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20" sqref="C20"/>
    </sheetView>
  </sheetViews>
  <sheetFormatPr defaultColWidth="9.00390625" defaultRowHeight="12.75"/>
  <cols>
    <col min="1" max="1" width="6.875" style="59" customWidth="1"/>
    <col min="2" max="2" width="55.125" style="209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46" t="s">
        <v>169</v>
      </c>
      <c r="C1" s="347"/>
      <c r="D1" s="347"/>
      <c r="E1" s="347"/>
      <c r="F1" s="589" t="s">
        <v>450</v>
      </c>
    </row>
    <row r="2" spans="5:6" ht="14.25" thickBot="1">
      <c r="E2" s="348" t="s">
        <v>69</v>
      </c>
      <c r="F2" s="589"/>
    </row>
    <row r="3" spans="1:6" ht="13.5" thickBot="1">
      <c r="A3" s="581" t="s">
        <v>78</v>
      </c>
      <c r="B3" s="349" t="s">
        <v>61</v>
      </c>
      <c r="C3" s="350"/>
      <c r="D3" s="349" t="s">
        <v>63</v>
      </c>
      <c r="E3" s="351"/>
      <c r="F3" s="589"/>
    </row>
    <row r="4" spans="1:6" s="352" customFormat="1" ht="24.75" thickBot="1">
      <c r="A4" s="582"/>
      <c r="B4" s="210" t="s">
        <v>70</v>
      </c>
      <c r="C4" s="211" t="s">
        <v>274</v>
      </c>
      <c r="D4" s="210" t="s">
        <v>70</v>
      </c>
      <c r="E4" s="211" t="s">
        <v>274</v>
      </c>
      <c r="F4" s="589"/>
    </row>
    <row r="5" spans="1:6" s="352" customFormat="1" ht="13.5" thickBot="1">
      <c r="A5" s="353">
        <v>1</v>
      </c>
      <c r="B5" s="354">
        <v>2</v>
      </c>
      <c r="C5" s="355">
        <v>3</v>
      </c>
      <c r="D5" s="354">
        <v>4</v>
      </c>
      <c r="E5" s="356">
        <v>5</v>
      </c>
      <c r="F5" s="589"/>
    </row>
    <row r="6" spans="1:6" ht="12.75" customHeight="1">
      <c r="A6" s="358" t="s">
        <v>21</v>
      </c>
      <c r="B6" s="359" t="s">
        <v>451</v>
      </c>
      <c r="C6" s="327">
        <v>114564</v>
      </c>
      <c r="D6" s="359" t="s">
        <v>245</v>
      </c>
      <c r="E6" s="328">
        <v>146639</v>
      </c>
      <c r="F6" s="589"/>
    </row>
    <row r="7" spans="1:6" ht="12.75">
      <c r="A7" s="360" t="s">
        <v>22</v>
      </c>
      <c r="B7" s="361" t="s">
        <v>452</v>
      </c>
      <c r="C7" s="329">
        <v>112097</v>
      </c>
      <c r="D7" s="361" t="s">
        <v>457</v>
      </c>
      <c r="E7" s="328">
        <v>146639</v>
      </c>
      <c r="F7" s="589"/>
    </row>
    <row r="8" spans="1:6" ht="12.75" customHeight="1">
      <c r="A8" s="360" t="s">
        <v>23</v>
      </c>
      <c r="B8" s="361" t="s">
        <v>12</v>
      </c>
      <c r="C8" s="337"/>
      <c r="D8" s="361" t="s">
        <v>197</v>
      </c>
      <c r="E8" s="342">
        <v>9900</v>
      </c>
      <c r="F8" s="589"/>
    </row>
    <row r="9" spans="1:6" ht="12.75" customHeight="1">
      <c r="A9" s="360" t="s">
        <v>24</v>
      </c>
      <c r="B9" s="361" t="s">
        <v>453</v>
      </c>
      <c r="C9" s="337"/>
      <c r="D9" s="361" t="s">
        <v>458</v>
      </c>
      <c r="E9" s="342"/>
      <c r="F9" s="589"/>
    </row>
    <row r="10" spans="1:6" ht="12.75" customHeight="1">
      <c r="A10" s="360" t="s">
        <v>25</v>
      </c>
      <c r="B10" s="361" t="s">
        <v>454</v>
      </c>
      <c r="C10" s="337"/>
      <c r="D10" s="361" t="s">
        <v>248</v>
      </c>
      <c r="E10" s="342"/>
      <c r="F10" s="589"/>
    </row>
    <row r="11" spans="1:6" ht="12.75" customHeight="1">
      <c r="A11" s="360" t="s">
        <v>26</v>
      </c>
      <c r="B11" s="361" t="s">
        <v>455</v>
      </c>
      <c r="C11" s="338"/>
      <c r="D11" s="49"/>
      <c r="E11" s="342"/>
      <c r="F11" s="589"/>
    </row>
    <row r="12" spans="1:6" ht="12.75" customHeight="1">
      <c r="A12" s="360" t="s">
        <v>27</v>
      </c>
      <c r="B12" s="49"/>
      <c r="C12" s="337"/>
      <c r="D12" s="49"/>
      <c r="E12" s="342"/>
      <c r="F12" s="589"/>
    </row>
    <row r="13" spans="1:6" ht="12.75" customHeight="1">
      <c r="A13" s="360" t="s">
        <v>28</v>
      </c>
      <c r="B13" s="49"/>
      <c r="C13" s="337"/>
      <c r="D13" s="49"/>
      <c r="E13" s="342"/>
      <c r="F13" s="589"/>
    </row>
    <row r="14" spans="1:6" ht="12.75" customHeight="1">
      <c r="A14" s="360" t="s">
        <v>29</v>
      </c>
      <c r="B14" s="49"/>
      <c r="C14" s="338"/>
      <c r="D14" s="49"/>
      <c r="E14" s="342"/>
      <c r="F14" s="589"/>
    </row>
    <row r="15" spans="1:6" ht="12.75">
      <c r="A15" s="360" t="s">
        <v>30</v>
      </c>
      <c r="B15" s="49"/>
      <c r="C15" s="338"/>
      <c r="D15" s="49"/>
      <c r="E15" s="342"/>
      <c r="F15" s="589"/>
    </row>
    <row r="16" spans="1:6" ht="12.75" customHeight="1" thickBot="1">
      <c r="A16" s="428" t="s">
        <v>31</v>
      </c>
      <c r="B16" s="468"/>
      <c r="C16" s="430"/>
      <c r="D16" s="429" t="s">
        <v>53</v>
      </c>
      <c r="E16" s="392"/>
      <c r="F16" s="589"/>
    </row>
    <row r="17" spans="1:6" ht="15.75" customHeight="1" thickBot="1">
      <c r="A17" s="363" t="s">
        <v>32</v>
      </c>
      <c r="B17" s="148" t="s">
        <v>476</v>
      </c>
      <c r="C17" s="340">
        <f>+C6+C8+C9+C11+C12+C13+C14+C15+C16</f>
        <v>114564</v>
      </c>
      <c r="D17" s="148" t="s">
        <v>477</v>
      </c>
      <c r="E17" s="344">
        <f>+E6+E8+E10+E11+E12+E13+E14+E15+E16</f>
        <v>156539</v>
      </c>
      <c r="F17" s="589"/>
    </row>
    <row r="18" spans="1:6" ht="12.75" customHeight="1">
      <c r="A18" s="358" t="s">
        <v>33</v>
      </c>
      <c r="B18" s="373" t="s">
        <v>266</v>
      </c>
      <c r="C18" s="380">
        <f>+C19+C20+C21+C22+C23</f>
        <v>18571</v>
      </c>
      <c r="D18" s="366" t="s">
        <v>201</v>
      </c>
      <c r="E18" s="92"/>
      <c r="F18" s="589"/>
    </row>
    <row r="19" spans="1:6" ht="12.75" customHeight="1">
      <c r="A19" s="360" t="s">
        <v>34</v>
      </c>
      <c r="B19" s="374" t="s">
        <v>255</v>
      </c>
      <c r="C19" s="94">
        <v>18571</v>
      </c>
      <c r="D19" s="366" t="s">
        <v>204</v>
      </c>
      <c r="E19" s="293">
        <v>2496</v>
      </c>
      <c r="F19" s="589"/>
    </row>
    <row r="20" spans="1:6" ht="12.75" customHeight="1">
      <c r="A20" s="358" t="s">
        <v>35</v>
      </c>
      <c r="B20" s="374" t="s">
        <v>256</v>
      </c>
      <c r="C20" s="94"/>
      <c r="D20" s="366" t="s">
        <v>166</v>
      </c>
      <c r="E20" s="95"/>
      <c r="F20" s="589"/>
    </row>
    <row r="21" spans="1:6" ht="12.75" customHeight="1">
      <c r="A21" s="360" t="s">
        <v>36</v>
      </c>
      <c r="B21" s="374" t="s">
        <v>257</v>
      </c>
      <c r="C21" s="94"/>
      <c r="D21" s="366" t="s">
        <v>167</v>
      </c>
      <c r="E21" s="95"/>
      <c r="F21" s="589"/>
    </row>
    <row r="22" spans="1:6" ht="12.75" customHeight="1">
      <c r="A22" s="358" t="s">
        <v>37</v>
      </c>
      <c r="B22" s="374" t="s">
        <v>258</v>
      </c>
      <c r="C22" s="94"/>
      <c r="D22" s="365" t="s">
        <v>252</v>
      </c>
      <c r="E22" s="95"/>
      <c r="F22" s="589"/>
    </row>
    <row r="23" spans="1:6" ht="12.75" customHeight="1">
      <c r="A23" s="360" t="s">
        <v>38</v>
      </c>
      <c r="B23" s="375" t="s">
        <v>259</v>
      </c>
      <c r="C23" s="94"/>
      <c r="D23" s="366" t="s">
        <v>205</v>
      </c>
      <c r="E23" s="95"/>
      <c r="F23" s="589"/>
    </row>
    <row r="24" spans="1:6" ht="12.75" customHeight="1">
      <c r="A24" s="358" t="s">
        <v>39</v>
      </c>
      <c r="B24" s="376" t="s">
        <v>260</v>
      </c>
      <c r="C24" s="368">
        <f>+C25+C26+C27+C28+C29</f>
        <v>25900</v>
      </c>
      <c r="D24" s="377" t="s">
        <v>203</v>
      </c>
      <c r="E24" s="95"/>
      <c r="F24" s="589"/>
    </row>
    <row r="25" spans="1:6" ht="12.75" customHeight="1">
      <c r="A25" s="360" t="s">
        <v>40</v>
      </c>
      <c r="B25" s="375" t="s">
        <v>261</v>
      </c>
      <c r="C25" s="330">
        <v>25900</v>
      </c>
      <c r="D25" s="377" t="s">
        <v>459</v>
      </c>
      <c r="E25" s="95"/>
      <c r="F25" s="589"/>
    </row>
    <row r="26" spans="1:6" ht="12.75" customHeight="1">
      <c r="A26" s="358" t="s">
        <v>41</v>
      </c>
      <c r="B26" s="375" t="s">
        <v>262</v>
      </c>
      <c r="C26" s="94"/>
      <c r="D26" s="372"/>
      <c r="E26" s="95"/>
      <c r="F26" s="589"/>
    </row>
    <row r="27" spans="1:6" ht="12.75" customHeight="1">
      <c r="A27" s="360" t="s">
        <v>42</v>
      </c>
      <c r="B27" s="374" t="s">
        <v>263</v>
      </c>
      <c r="C27" s="94"/>
      <c r="D27" s="144"/>
      <c r="E27" s="95"/>
      <c r="F27" s="589"/>
    </row>
    <row r="28" spans="1:6" ht="12.75" customHeight="1">
      <c r="A28" s="358" t="s">
        <v>43</v>
      </c>
      <c r="B28" s="378" t="s">
        <v>264</v>
      </c>
      <c r="C28" s="94"/>
      <c r="D28" s="49"/>
      <c r="E28" s="95"/>
      <c r="F28" s="589"/>
    </row>
    <row r="29" spans="1:6" ht="12.75" customHeight="1" thickBot="1">
      <c r="A29" s="360" t="s">
        <v>44</v>
      </c>
      <c r="B29" s="379" t="s">
        <v>265</v>
      </c>
      <c r="C29" s="94"/>
      <c r="D29" s="144"/>
      <c r="E29" s="95"/>
      <c r="F29" s="589"/>
    </row>
    <row r="30" spans="1:6" ht="21.75" customHeight="1" thickBot="1">
      <c r="A30" s="363" t="s">
        <v>45</v>
      </c>
      <c r="B30" s="148" t="s">
        <v>456</v>
      </c>
      <c r="C30" s="340">
        <f>+C18+C24</f>
        <v>44471</v>
      </c>
      <c r="D30" s="148" t="s">
        <v>460</v>
      </c>
      <c r="E30" s="344">
        <f>SUM(E18:E29)</f>
        <v>2496</v>
      </c>
      <c r="F30" s="589"/>
    </row>
    <row r="31" spans="1:6" ht="13.5" thickBot="1">
      <c r="A31" s="363" t="s">
        <v>46</v>
      </c>
      <c r="B31" s="369" t="s">
        <v>461</v>
      </c>
      <c r="C31" s="370">
        <f>+C17+C30</f>
        <v>159035</v>
      </c>
      <c r="D31" s="369" t="s">
        <v>462</v>
      </c>
      <c r="E31" s="370">
        <f>+E17+E30</f>
        <v>159035</v>
      </c>
      <c r="F31" s="589"/>
    </row>
    <row r="32" spans="1:6" ht="13.5" thickBot="1">
      <c r="A32" s="363" t="s">
        <v>47</v>
      </c>
      <c r="B32" s="369" t="s">
        <v>179</v>
      </c>
      <c r="C32" s="370">
        <f>IF(C17-E17&lt;0,E17-C17,"-")</f>
        <v>41975</v>
      </c>
      <c r="D32" s="369" t="s">
        <v>180</v>
      </c>
      <c r="E32" s="370" t="str">
        <f>IF(C17-E17&gt;0,C17-E17,"-")</f>
        <v>-</v>
      </c>
      <c r="F32" s="589"/>
    </row>
    <row r="33" spans="1:6" ht="13.5" thickBot="1">
      <c r="A33" s="363" t="s">
        <v>48</v>
      </c>
      <c r="B33" s="369" t="s">
        <v>253</v>
      </c>
      <c r="C33" s="370">
        <f>IF(C17+C18-E31&lt;0,E31-(C17+C18),"-")</f>
        <v>25900</v>
      </c>
      <c r="D33" s="369" t="s">
        <v>254</v>
      </c>
      <c r="E33" s="370" t="str">
        <f>IF(C17+C18-E31&gt;0,C17+C18-E31,"-")</f>
        <v>-</v>
      </c>
      <c r="F33" s="589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6" sqref="B6:B7"/>
    </sheetView>
  </sheetViews>
  <sheetFormatPr defaultColWidth="9.00390625" defaultRowHeight="12.75"/>
  <cols>
    <col min="1" max="1" width="5.625" style="162" customWidth="1"/>
    <col min="2" max="2" width="35.625" style="162" customWidth="1"/>
    <col min="3" max="6" width="14.00390625" style="162" customWidth="1"/>
    <col min="7" max="16384" width="9.375" style="162" customWidth="1"/>
  </cols>
  <sheetData>
    <row r="1" spans="1:6" ht="33" customHeight="1">
      <c r="A1" s="579" t="s">
        <v>539</v>
      </c>
      <c r="B1" s="579"/>
      <c r="C1" s="579"/>
      <c r="D1" s="579"/>
      <c r="E1" s="579"/>
      <c r="F1" s="579"/>
    </row>
    <row r="2" spans="1:7" ht="15.75" customHeight="1" thickBot="1">
      <c r="A2" s="163"/>
      <c r="B2" s="163"/>
      <c r="C2" s="590"/>
      <c r="D2" s="590"/>
      <c r="E2" s="597" t="s">
        <v>58</v>
      </c>
      <c r="F2" s="597"/>
      <c r="G2" s="170"/>
    </row>
    <row r="3" spans="1:6" ht="63" customHeight="1">
      <c r="A3" s="593" t="s">
        <v>19</v>
      </c>
      <c r="B3" s="595" t="s">
        <v>208</v>
      </c>
      <c r="C3" s="595" t="s">
        <v>273</v>
      </c>
      <c r="D3" s="595"/>
      <c r="E3" s="595"/>
      <c r="F3" s="591" t="s">
        <v>269</v>
      </c>
    </row>
    <row r="4" spans="1:6" ht="15.75" thickBot="1">
      <c r="A4" s="594"/>
      <c r="B4" s="596"/>
      <c r="C4" s="165" t="s">
        <v>267</v>
      </c>
      <c r="D4" s="165" t="s">
        <v>268</v>
      </c>
      <c r="E4" s="165" t="s">
        <v>463</v>
      </c>
      <c r="F4" s="592"/>
    </row>
    <row r="5" spans="1:6" ht="15.75" thickBot="1">
      <c r="A5" s="167">
        <v>1</v>
      </c>
      <c r="B5" s="168">
        <v>2</v>
      </c>
      <c r="C5" s="168">
        <v>3</v>
      </c>
      <c r="D5" s="168">
        <v>4</v>
      </c>
      <c r="E5" s="168">
        <v>5</v>
      </c>
      <c r="F5" s="169">
        <v>6</v>
      </c>
    </row>
    <row r="6" spans="1:6" ht="26.25">
      <c r="A6" s="166" t="s">
        <v>21</v>
      </c>
      <c r="B6" s="562" t="s">
        <v>540</v>
      </c>
      <c r="C6" s="188">
        <v>2799</v>
      </c>
      <c r="D6" s="188">
        <v>2664</v>
      </c>
      <c r="E6" s="188">
        <v>2509</v>
      </c>
      <c r="F6" s="173">
        <f>SUM(C6:E6)</f>
        <v>7972</v>
      </c>
    </row>
    <row r="7" spans="1:6" ht="26.25">
      <c r="A7" s="164" t="s">
        <v>22</v>
      </c>
      <c r="B7" s="577" t="s">
        <v>604</v>
      </c>
      <c r="C7" s="190">
        <v>1715</v>
      </c>
      <c r="D7" s="190">
        <v>1632</v>
      </c>
      <c r="E7" s="190">
        <v>1537</v>
      </c>
      <c r="F7" s="174">
        <f>SUM(C7:E7)</f>
        <v>4884</v>
      </c>
    </row>
    <row r="8" spans="1:6" ht="15">
      <c r="A8" s="164" t="s">
        <v>23</v>
      </c>
      <c r="B8" s="189"/>
      <c r="C8" s="190"/>
      <c r="D8" s="190"/>
      <c r="E8" s="190"/>
      <c r="F8" s="174">
        <f>SUM(C8:E8)</f>
        <v>0</v>
      </c>
    </row>
    <row r="9" spans="1:6" ht="15">
      <c r="A9" s="164" t="s">
        <v>24</v>
      </c>
      <c r="B9" s="189"/>
      <c r="C9" s="190"/>
      <c r="D9" s="190"/>
      <c r="E9" s="190"/>
      <c r="F9" s="174">
        <f>SUM(C9:E9)</f>
        <v>0</v>
      </c>
    </row>
    <row r="10" spans="1:6" ht="15.75" thickBot="1">
      <c r="A10" s="171" t="s">
        <v>25</v>
      </c>
      <c r="B10" s="191"/>
      <c r="C10" s="192"/>
      <c r="D10" s="192"/>
      <c r="E10" s="192"/>
      <c r="F10" s="174">
        <f>SUM(C10:E10)</f>
        <v>0</v>
      </c>
    </row>
    <row r="11" spans="1:6" s="513" customFormat="1" ht="15" thickBot="1">
      <c r="A11" s="510" t="s">
        <v>26</v>
      </c>
      <c r="B11" s="172" t="s">
        <v>210</v>
      </c>
      <c r="C11" s="511">
        <f>SUM(C6:C10)</f>
        <v>4514</v>
      </c>
      <c r="D11" s="511">
        <f>SUM(D6:D10)</f>
        <v>4296</v>
      </c>
      <c r="E11" s="511">
        <f>SUM(E6:E10)</f>
        <v>4046</v>
      </c>
      <c r="F11" s="512">
        <f>SUM(F6:F10)</f>
        <v>12856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62" customWidth="1"/>
    <col min="2" max="2" width="68.625" style="162" customWidth="1"/>
    <col min="3" max="3" width="19.50390625" style="162" customWidth="1"/>
    <col min="4" max="16384" width="9.375" style="162" customWidth="1"/>
  </cols>
  <sheetData>
    <row r="1" spans="1:3" ht="33" customHeight="1">
      <c r="A1" s="579" t="s">
        <v>541</v>
      </c>
      <c r="B1" s="579"/>
      <c r="C1" s="579"/>
    </row>
    <row r="2" spans="1:4" ht="15.75" customHeight="1" thickBot="1">
      <c r="A2" s="163"/>
      <c r="B2" s="163"/>
      <c r="C2" s="175" t="s">
        <v>58</v>
      </c>
      <c r="D2" s="170"/>
    </row>
    <row r="3" spans="1:3" ht="26.25" customHeight="1" thickBot="1">
      <c r="A3" s="193" t="s">
        <v>19</v>
      </c>
      <c r="B3" s="194" t="s">
        <v>206</v>
      </c>
      <c r="C3" s="195" t="s">
        <v>274</v>
      </c>
    </row>
    <row r="4" spans="1:3" ht="15.75" thickBot="1">
      <c r="A4" s="196">
        <v>1</v>
      </c>
      <c r="B4" s="197">
        <v>2</v>
      </c>
      <c r="C4" s="198">
        <v>3</v>
      </c>
    </row>
    <row r="5" spans="1:3" ht="15">
      <c r="A5" s="199" t="s">
        <v>21</v>
      </c>
      <c r="B5" s="384" t="s">
        <v>62</v>
      </c>
      <c r="C5" s="381">
        <v>16700</v>
      </c>
    </row>
    <row r="6" spans="1:3" ht="24.75">
      <c r="A6" s="200" t="s">
        <v>22</v>
      </c>
      <c r="B6" s="419" t="s">
        <v>270</v>
      </c>
      <c r="C6" s="382"/>
    </row>
    <row r="7" spans="1:3" ht="15">
      <c r="A7" s="200" t="s">
        <v>23</v>
      </c>
      <c r="B7" s="420" t="s">
        <v>532</v>
      </c>
      <c r="C7" s="382"/>
    </row>
    <row r="8" spans="1:3" ht="24.75">
      <c r="A8" s="200" t="s">
        <v>24</v>
      </c>
      <c r="B8" s="420" t="s">
        <v>272</v>
      </c>
      <c r="C8" s="382"/>
    </row>
    <row r="9" spans="1:3" ht="15">
      <c r="A9" s="201" t="s">
        <v>25</v>
      </c>
      <c r="B9" s="420" t="s">
        <v>271</v>
      </c>
      <c r="C9" s="383">
        <v>600</v>
      </c>
    </row>
    <row r="10" spans="1:3" ht="15.75" thickBot="1">
      <c r="A10" s="200" t="s">
        <v>26</v>
      </c>
      <c r="B10" s="421" t="s">
        <v>207</v>
      </c>
      <c r="C10" s="382"/>
    </row>
    <row r="11" spans="1:3" ht="15.75" thickBot="1">
      <c r="A11" s="598" t="s">
        <v>211</v>
      </c>
      <c r="B11" s="599"/>
      <c r="C11" s="202">
        <f>SUM(C5:C10)</f>
        <v>17300</v>
      </c>
    </row>
    <row r="12" spans="1:3" ht="23.25" customHeight="1">
      <c r="A12" s="600" t="s">
        <v>242</v>
      </c>
      <c r="B12" s="600"/>
      <c r="C12" s="60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62" customWidth="1"/>
    <col min="2" max="2" width="66.875" style="162" customWidth="1"/>
    <col min="3" max="3" width="27.00390625" style="162" customWidth="1"/>
    <col min="4" max="16384" width="9.375" style="162" customWidth="1"/>
  </cols>
  <sheetData>
    <row r="1" spans="1:3" ht="33" customHeight="1">
      <c r="A1" s="579" t="s">
        <v>542</v>
      </c>
      <c r="B1" s="579"/>
      <c r="C1" s="579"/>
    </row>
    <row r="2" spans="1:4" ht="15.75" customHeight="1" thickBot="1">
      <c r="A2" s="163"/>
      <c r="B2" s="163"/>
      <c r="C2" s="175" t="s">
        <v>58</v>
      </c>
      <c r="D2" s="170"/>
    </row>
    <row r="3" spans="1:3" ht="26.25" customHeight="1" thickBot="1">
      <c r="A3" s="193" t="s">
        <v>19</v>
      </c>
      <c r="B3" s="194" t="s">
        <v>212</v>
      </c>
      <c r="C3" s="195" t="s">
        <v>240</v>
      </c>
    </row>
    <row r="4" spans="1:3" ht="15.75" thickBot="1">
      <c r="A4" s="196">
        <v>1</v>
      </c>
      <c r="B4" s="197">
        <v>2</v>
      </c>
      <c r="C4" s="198">
        <v>3</v>
      </c>
    </row>
    <row r="5" spans="1:3" ht="15">
      <c r="A5" s="199" t="s">
        <v>21</v>
      </c>
      <c r="B5" s="206" t="s">
        <v>543</v>
      </c>
      <c r="C5" s="203">
        <v>92543</v>
      </c>
    </row>
    <row r="6" spans="1:3" ht="15">
      <c r="A6" s="200" t="s">
        <v>22</v>
      </c>
      <c r="B6" s="207" t="s">
        <v>603</v>
      </c>
      <c r="C6" s="204">
        <v>9900</v>
      </c>
    </row>
    <row r="7" spans="1:3" ht="15.75" thickBot="1">
      <c r="A7" s="201" t="s">
        <v>23</v>
      </c>
      <c r="B7" s="208"/>
      <c r="C7" s="205"/>
    </row>
    <row r="8" spans="1:3" s="513" customFormat="1" ht="17.25" customHeight="1" thickBot="1">
      <c r="A8" s="514" t="s">
        <v>24</v>
      </c>
      <c r="B8" s="149" t="s">
        <v>213</v>
      </c>
      <c r="C8" s="202">
        <f>SUM(C5:C7)</f>
        <v>102443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microsoft</cp:lastModifiedBy>
  <cp:lastPrinted>2014-03-20T20:29:34Z</cp:lastPrinted>
  <dcterms:created xsi:type="dcterms:W3CDTF">1999-10-30T10:30:45Z</dcterms:created>
  <dcterms:modified xsi:type="dcterms:W3CDTF">2014-03-20T20:30:18Z</dcterms:modified>
  <cp:category/>
  <cp:version/>
  <cp:contentType/>
  <cp:contentStatus/>
</cp:coreProperties>
</file>