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20" windowWidth="9630" windowHeight="1755" tabRatio="602" activeTab="0"/>
  </bookViews>
  <sheets>
    <sheet name="Bevételek " sheetId="1" r:id="rId1"/>
    <sheet name="Bevételek feladatonként" sheetId="2" r:id="rId2"/>
    <sheet name="Kiadások" sheetId="3" r:id="rId3"/>
    <sheet name="kiadások feladatonként" sheetId="4" r:id="rId4"/>
    <sheet name="Szakfeladatos" sheetId="5" r:id="rId5"/>
    <sheet name="Beruházás" sheetId="6" r:id="rId6"/>
  </sheets>
  <definedNames/>
  <calcPr fullCalcOnLoad="1"/>
</workbook>
</file>

<file path=xl/sharedStrings.xml><?xml version="1.0" encoding="utf-8"?>
<sst xmlns="http://schemas.openxmlformats.org/spreadsheetml/2006/main" count="1079" uniqueCount="404">
  <si>
    <t>támogatás</t>
  </si>
  <si>
    <t>központi költségvetési szervtől</t>
  </si>
  <si>
    <t>fejezeti kezelésű előirányzattól</t>
  </si>
  <si>
    <t>gépjárműadó</t>
  </si>
  <si>
    <t>iparűzési adó</t>
  </si>
  <si>
    <t>talajterhelési díj</t>
  </si>
  <si>
    <t>áru- és készletértékesítés ellenértéke</t>
  </si>
  <si>
    <t>szolgáltatások ellenértéke</t>
  </si>
  <si>
    <t>bérleti és lízingdíj</t>
  </si>
  <si>
    <t>háztartásoktól</t>
  </si>
  <si>
    <t>személyi juttatás</t>
  </si>
  <si>
    <t>munkaadót terhelő járulékok</t>
  </si>
  <si>
    <t>helyi önkormányzatoknak és költségvetési szerveinek</t>
  </si>
  <si>
    <t>önkormányzati működési kiadások</t>
  </si>
  <si>
    <t>folyószámla hitel kamata</t>
  </si>
  <si>
    <t>folyószámla hitel törlesztése</t>
  </si>
  <si>
    <t>előző évi támogatás visszafizetése</t>
  </si>
  <si>
    <t>önkormányzati felhalmozási kiadások</t>
  </si>
  <si>
    <t>1.</t>
  </si>
  <si>
    <t>2.</t>
  </si>
  <si>
    <t>3.</t>
  </si>
  <si>
    <t>4.</t>
  </si>
  <si>
    <t>eredeti ei.</t>
  </si>
  <si>
    <t>5.</t>
  </si>
  <si>
    <t>6.</t>
  </si>
  <si>
    <t>7.</t>
  </si>
  <si>
    <t>8.</t>
  </si>
  <si>
    <t>bérleti díj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</si>
  <si>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</si>
  <si>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</si>
  <si>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</si>
  <si>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</si>
  <si>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</si>
  <si>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</si>
  <si>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</si>
  <si>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</si>
  <si>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</si>
  <si>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</si>
  <si>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</si>
  <si>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</si>
  <si>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</si>
  <si>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9.</t>
  </si>
  <si>
    <t>21.</t>
  </si>
  <si>
    <t>23.</t>
  </si>
  <si>
    <t>25.</t>
  </si>
  <si>
    <t>felújítás</t>
  </si>
  <si>
    <t>beruházás</t>
  </si>
  <si>
    <t>támogatási kölcsön nyújtása áh.kívülre</t>
  </si>
  <si>
    <t>Hosszú lejáratú hitelek v.fizetése</t>
  </si>
  <si>
    <t>Felhalmozási kiadások összesen</t>
  </si>
  <si>
    <t>Kiadások összesen:</t>
  </si>
  <si>
    <t>Áfa</t>
  </si>
  <si>
    <t>Dologi kiadások összesen:</t>
  </si>
  <si>
    <t>Személyi juttatások összesen:</t>
  </si>
  <si>
    <t>Járulékok összesen:</t>
  </si>
  <si>
    <t>Telefondíj</t>
  </si>
  <si>
    <t>Kisértékű tárgyi eszköz</t>
  </si>
  <si>
    <t>Egyéb üzemeltetési és fenntartási szolgáltatás</t>
  </si>
  <si>
    <t>Egyéb különféle dologi kiadás</t>
  </si>
  <si>
    <t>Áramdíj</t>
  </si>
  <si>
    <t>Vízdíj</t>
  </si>
  <si>
    <t>Gázdíj</t>
  </si>
  <si>
    <t>Fogászati ügyelet</t>
  </si>
  <si>
    <t>Személyi juttatás összesen:</t>
  </si>
  <si>
    <t>Dologi kiadás összesen:</t>
  </si>
  <si>
    <t>Temetési segély</t>
  </si>
  <si>
    <t>TÖOSZ tagdíj</t>
  </si>
  <si>
    <t>26.</t>
  </si>
  <si>
    <t>27.</t>
  </si>
  <si>
    <t>28.</t>
  </si>
  <si>
    <t>29.</t>
  </si>
  <si>
    <t>30.</t>
  </si>
  <si>
    <t>Irodaszer, nyomtatvány</t>
  </si>
  <si>
    <t>Hajtó és kenőanyag</t>
  </si>
  <si>
    <t>Egyéb készletbeszerzés</t>
  </si>
  <si>
    <t>31.</t>
  </si>
  <si>
    <t>Karbantartás, kisjavítás</t>
  </si>
  <si>
    <t>Belsőellenőrzési tagdíj</t>
  </si>
  <si>
    <t>Egyéb különféle dologi kiadások</t>
  </si>
  <si>
    <t>Lakásfenntartási támogatás</t>
  </si>
  <si>
    <t>Működési kiadások</t>
  </si>
  <si>
    <t>Vízdíj, csatornadíj</t>
  </si>
  <si>
    <t>841402-1 Közvilágítás (alaptevékenység)</t>
  </si>
  <si>
    <t>882111-1 Rendszeres szociális segély (alaptevékenység)</t>
  </si>
  <si>
    <t>882113-1 Lakásfenntartási támogatás normatív (alaptevékenység)</t>
  </si>
  <si>
    <t>882117-1 Rendszeres gyermekvédelmi pénzbeli ellátás (alaptevékenység)</t>
  </si>
  <si>
    <t>882122-1 Átmeneti segély (alaptevékenység)</t>
  </si>
  <si>
    <t>882123-1 Temetési segély (alaptevékenység)</t>
  </si>
  <si>
    <t>882129-1 Egyéb önkormányzati eseti pénzbeni ellátások (alaptevékenység)</t>
  </si>
  <si>
    <t>960302-1 Köztemető fenntartás és működtetés (alaptevékenység)</t>
  </si>
  <si>
    <t>magánszemélyek kommunális adója</t>
  </si>
  <si>
    <t>egyéb sajátos bevétel</t>
  </si>
  <si>
    <t>A</t>
  </si>
  <si>
    <t>B</t>
  </si>
  <si>
    <t>C</t>
  </si>
  <si>
    <t>D</t>
  </si>
  <si>
    <t>E</t>
  </si>
  <si>
    <t>33.</t>
  </si>
  <si>
    <t>Szociális hozzájárulási adó</t>
  </si>
  <si>
    <t>890509-5 Egyéb m.n.s. közösségi, társadalmi, tevékenységek tám. (támogatás)</t>
  </si>
  <si>
    <t>Szakfeladatos részletezéssel</t>
  </si>
  <si>
    <t>Kötelező önkormányzati feladatok</t>
  </si>
  <si>
    <t>Szakfeladat összesen</t>
  </si>
  <si>
    <t>370000-1 Szennyvíz gyűjtése, tisztítása, elhelyezése (alaptevékenység)</t>
  </si>
  <si>
    <t>Pénzügyi szolgáltatás</t>
  </si>
  <si>
    <t>522001-1 Közutak, hidak, alagutak üzemeltetése, fenntartása (alaptevékenység)</t>
  </si>
  <si>
    <t>Egyéb üzemeltetési, fenntartási szolgáltatás</t>
  </si>
  <si>
    <t>841126-1 Önkormányzatok igazgatási tevékenysége (alaptevékenység)</t>
  </si>
  <si>
    <t>Polgármester tiszteletdíja</t>
  </si>
  <si>
    <t>ÁFA</t>
  </si>
  <si>
    <t>Általános tartalék</t>
  </si>
  <si>
    <t>Céltartalék</t>
  </si>
  <si>
    <t>Szakfeladat összesen:</t>
  </si>
  <si>
    <t>841403-1 Város- és községgazdálkodási m.n.s. szolgáltatások (alaptevékenység)</t>
  </si>
  <si>
    <t>Pénzügyi szolgáltatások</t>
  </si>
  <si>
    <t>851011-6 Óvodai nevelés,ellátás (támogatás)</t>
  </si>
  <si>
    <t xml:space="preserve">Óvoda működésére átadott </t>
  </si>
  <si>
    <t>Tám.értékű műk.kiad.önk.-nak összesen:</t>
  </si>
  <si>
    <t>Aktív korúak ellátása</t>
  </si>
  <si>
    <t>Rendszeres gyerekvédelmi támogatás</t>
  </si>
  <si>
    <t>Átmeneti segély</t>
  </si>
  <si>
    <t>Járulékok összesen</t>
  </si>
  <si>
    <t>889923-6 Jelzőrendszeres házi segítségnyújtás (támogatás)</t>
  </si>
  <si>
    <t>Támogatásértékű műk.kiadás önk.-nak összesen:</t>
  </si>
  <si>
    <t>Családsegítésre átadott</t>
  </si>
  <si>
    <t>Tám.értékű műk.kiadás önk-nak összesen:</t>
  </si>
  <si>
    <t xml:space="preserve">889928-1 Falugondnoki, tanyagondnoki szolgáltatás (alaptevékenység) </t>
  </si>
  <si>
    <t>890442-1 Közfoglalkoztatás (alaptevékenység)</t>
  </si>
  <si>
    <t>Közfoglalkoztatottak bére</t>
  </si>
  <si>
    <t>Munka- és védőruházat</t>
  </si>
  <si>
    <t>Dologi kiadások összesen</t>
  </si>
  <si>
    <t>Kaposmenti Hulladékgazdálkodási Társ.tagdíj+kamattörlesztés</t>
  </si>
  <si>
    <t>Munka-,Tűzvéd-,Adótan.Társ.tagdíj</t>
  </si>
  <si>
    <t>Tám.értékű műk.kiadás önk.:</t>
  </si>
  <si>
    <t>910502-1 Közművelődési intézm. és közösségi színterek tám. (alaptevékenység)</t>
  </si>
  <si>
    <t>Szoc.hj.adó</t>
  </si>
  <si>
    <t>931102-1 Sportlétesítmények működtetése, fejlesztése (alaptevékenység)</t>
  </si>
  <si>
    <t>Hajtó- és kenőanyag</t>
  </si>
  <si>
    <t>KÖTELEZŐ FELADATOK MŰKÖDÉSI KIAD.ÖSSZ:</t>
  </si>
  <si>
    <t>ebből</t>
  </si>
  <si>
    <t>Személyi juttatás összesen</t>
  </si>
  <si>
    <t>Tám.értékű műk.kiadás önk.-nak összesen:</t>
  </si>
  <si>
    <t>Önként vállalt önkormányzati feladatok</t>
  </si>
  <si>
    <t>Önként vállalt önkormányzati feladatok összesen:</t>
  </si>
  <si>
    <t>ÖNKÉNT VÁLLALT ÉS KÖTELEZŐ FELADATOK ÖSSZ.</t>
  </si>
  <si>
    <t>Étkezési utalvány</t>
  </si>
  <si>
    <t>Vegyszer beszerzés</t>
  </si>
  <si>
    <t>Étkezési hj. EHO</t>
  </si>
  <si>
    <t>Internetdíj</t>
  </si>
  <si>
    <t>680001-1 Lakóingatlan bérbeadása, üzemeltetése (alaptevékenység)</t>
  </si>
  <si>
    <t>sor-szám</t>
  </si>
  <si>
    <t>előirányzat</t>
  </si>
  <si>
    <t>1.1</t>
  </si>
  <si>
    <t>1.2</t>
  </si>
  <si>
    <t>általános feladatok támogatása</t>
  </si>
  <si>
    <t>1.3</t>
  </si>
  <si>
    <t>szociális és gyermekjóléti feladatok támogatása</t>
  </si>
  <si>
    <t>1.4</t>
  </si>
  <si>
    <t>kulturális feladatok támogatása</t>
  </si>
  <si>
    <t>2.1</t>
  </si>
  <si>
    <t>2.2</t>
  </si>
  <si>
    <t>2.3</t>
  </si>
  <si>
    <t>2.4</t>
  </si>
  <si>
    <t>2.5</t>
  </si>
  <si>
    <t>3.1</t>
  </si>
  <si>
    <t>igazgatási szolgáltatási díj</t>
  </si>
  <si>
    <t>3.2</t>
  </si>
  <si>
    <t>termőföld bérbeadásból származó jövedelemadó</t>
  </si>
  <si>
    <t>3,3,1</t>
  </si>
  <si>
    <t>3.3.2</t>
  </si>
  <si>
    <t>3.3.3</t>
  </si>
  <si>
    <t>idegenforgalmi adó</t>
  </si>
  <si>
    <t>3.4</t>
  </si>
  <si>
    <t>3.5</t>
  </si>
  <si>
    <t>3.5.1</t>
  </si>
  <si>
    <t>32.</t>
  </si>
  <si>
    <t>34.</t>
  </si>
  <si>
    <t>35.</t>
  </si>
  <si>
    <t>36.</t>
  </si>
  <si>
    <t>alkalmazottak térítései</t>
  </si>
  <si>
    <t>37.</t>
  </si>
  <si>
    <t>38.</t>
  </si>
  <si>
    <t>3.6</t>
  </si>
  <si>
    <t>39.</t>
  </si>
  <si>
    <t>3.7</t>
  </si>
  <si>
    <t>40.</t>
  </si>
  <si>
    <t>41.</t>
  </si>
  <si>
    <t>4.1</t>
  </si>
  <si>
    <t>42.</t>
  </si>
  <si>
    <t>4.2</t>
  </si>
  <si>
    <t>43.</t>
  </si>
  <si>
    <t>4.3</t>
  </si>
  <si>
    <t>44.</t>
  </si>
  <si>
    <t>45.</t>
  </si>
  <si>
    <t>Működési bevételek összesen</t>
  </si>
  <si>
    <t>3.3</t>
  </si>
  <si>
    <t>5.1</t>
  </si>
  <si>
    <t>vízi közmű koncessziós díj / eszközhasználati díj</t>
  </si>
  <si>
    <t>5.2</t>
  </si>
  <si>
    <t>5.3</t>
  </si>
  <si>
    <t>Önkormányzati bevételek összesen:</t>
  </si>
  <si>
    <t>1.5</t>
  </si>
  <si>
    <t>továbbszámlázott szolgáltatás</t>
  </si>
  <si>
    <t>370000-5 Szennyvíz gyűjtése,kezelése</t>
  </si>
  <si>
    <t>Átadott pénzeszköz háztartásoknak</t>
  </si>
  <si>
    <t>Átadott pénze. háztartásoknak (2012.évi elmaradás)</t>
  </si>
  <si>
    <t xml:space="preserve">(lakossági szennyvízdíj támogatás) </t>
  </si>
  <si>
    <t>kiegészítő támogatás</t>
  </si>
  <si>
    <t>I/1. Államigazgatási feladatok</t>
  </si>
  <si>
    <t>I/1. Önkormányzati feladatok</t>
  </si>
  <si>
    <t>Működési költségvetési bevételek</t>
  </si>
  <si>
    <t>Működési költségvetési kiadások</t>
  </si>
  <si>
    <t>Felhalmozási költségvetési kiadások</t>
  </si>
  <si>
    <t>háztartásoknak</t>
  </si>
  <si>
    <t>F</t>
  </si>
  <si>
    <t>1</t>
  </si>
  <si>
    <t>nonprofit szerv.nek</t>
  </si>
  <si>
    <t>3</t>
  </si>
  <si>
    <t>általános tartalék</t>
  </si>
  <si>
    <t>3.8</t>
  </si>
  <si>
    <t>céltartalék</t>
  </si>
  <si>
    <t>3.9</t>
  </si>
  <si>
    <t>4</t>
  </si>
  <si>
    <t>Működési kiadások összesen</t>
  </si>
  <si>
    <t>2</t>
  </si>
  <si>
    <t>kamatkiadás</t>
  </si>
  <si>
    <t>5</t>
  </si>
  <si>
    <t>G</t>
  </si>
  <si>
    <t>H</t>
  </si>
  <si>
    <t>egyéb saját műk.bevétel</t>
  </si>
  <si>
    <t>Intézményi műk.bevételek</t>
  </si>
  <si>
    <t>Műk.célú hozam- és kamatbevételek</t>
  </si>
  <si>
    <t>Kamatbevétel áht-n kívülről</t>
  </si>
  <si>
    <t>Műk.célú realizált árfolyamnyereség</t>
  </si>
  <si>
    <t>Szerkezetátalakítási tartalék</t>
  </si>
  <si>
    <t>egyéb műk.célú központi támogatás</t>
  </si>
  <si>
    <t>műk.célú támogatás- értékű bevételek</t>
  </si>
  <si>
    <t>TB pénzügyi alapjaitól</t>
  </si>
  <si>
    <t>elkülönített állami pénzalapoktól</t>
  </si>
  <si>
    <t>helyi önkormányzatoktól és költségvetési szerveitől</t>
  </si>
  <si>
    <t>önk-ok műk.célú költségvetési támogatása</t>
  </si>
  <si>
    <t>működési célú pénzeszközátvétel áht-n kívülről</t>
  </si>
  <si>
    <t>non-profit és egyéb civil szervezetektől</t>
  </si>
  <si>
    <t>egyéb vállalkozásoktól</t>
  </si>
  <si>
    <t>felhalmozási célú támogatásértékű bevételek</t>
  </si>
  <si>
    <t>központi költségvetési szervektől</t>
  </si>
  <si>
    <t>felhalmozási célú pénzeszközátvétel</t>
  </si>
  <si>
    <t>felhalmozási célú visszatérítendő támogatások, kölcsönök visszatérülése</t>
  </si>
  <si>
    <t>forg.célú belföldi értékpapírok értékesítése</t>
  </si>
  <si>
    <t>belföldi értékpapírok bevételei</t>
  </si>
  <si>
    <t>Közhatalmi bevételek</t>
  </si>
  <si>
    <t>önk.-nak átengedett közhatalmi bevételek</t>
  </si>
  <si>
    <t>helyi adók és adójellegű bevételek</t>
  </si>
  <si>
    <t>vállalkozók kommunális adója</t>
  </si>
  <si>
    <t>adópótlék, adóbírság</t>
  </si>
  <si>
    <t>bírságbevételek</t>
  </si>
  <si>
    <t>egyéb bírság</t>
  </si>
  <si>
    <t>egyéb felhalmozási bevételek</t>
  </si>
  <si>
    <t>pénzügyi befektetések bevételei</t>
  </si>
  <si>
    <t>osztalék- és hozambevétel</t>
  </si>
  <si>
    <t>felhalmozási egyéb bevételek</t>
  </si>
  <si>
    <t>felhalmozási bevételek mindösszesen:</t>
  </si>
  <si>
    <t>Felhalmozási költségvetési bevételek</t>
  </si>
  <si>
    <t>Finanszírozási bevételek</t>
  </si>
  <si>
    <t>Függő, átfutó, kiegyenlítő bevételek</t>
  </si>
  <si>
    <t>finanszírozási bevételek összesen</t>
  </si>
  <si>
    <t>maradvány igénybevétele</t>
  </si>
  <si>
    <t>előző év pénzmaradványának működési célú igénybevétele</t>
  </si>
  <si>
    <t>előző év pénzmaradványának felhalmozási célú igénybevétele</t>
  </si>
  <si>
    <t>1.1.1</t>
  </si>
  <si>
    <t>1.1.2</t>
  </si>
  <si>
    <t>1.1.3</t>
  </si>
  <si>
    <t>1.1.4</t>
  </si>
  <si>
    <t>1.1.5</t>
  </si>
  <si>
    <t>1.1.6</t>
  </si>
  <si>
    <t>1.1.7</t>
  </si>
  <si>
    <t>3.2.1</t>
  </si>
  <si>
    <t>3.2.2</t>
  </si>
  <si>
    <t>3.3.4</t>
  </si>
  <si>
    <t>3.3.5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</si>
  <si>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</si>
  <si>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</si>
  <si>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</si>
  <si>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</si>
  <si>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</si>
  <si>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</si>
  <si>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</si>
  <si>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</si>
  <si>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6</t>
  </si>
  <si>
    <t>4.3.1</t>
  </si>
  <si>
    <t>dologi kiadások</t>
  </si>
  <si>
    <t>működési célú támogatásértékű kiadás</t>
  </si>
  <si>
    <t>működési célú pénzeszközátadás áht-n kívülre</t>
  </si>
  <si>
    <t>ellátottak pénzbeli juttatásai</t>
  </si>
  <si>
    <t>Finanszírozási kiadások</t>
  </si>
  <si>
    <t>belföldi értékpapírok kiadásai</t>
  </si>
  <si>
    <t>Forgatási célú belföldi értékpapírok vásárlása</t>
  </si>
  <si>
    <t>Finanszírozási kiadások összesen</t>
  </si>
  <si>
    <t>felhalmozási célú támogatásértékű kiadás</t>
  </si>
  <si>
    <t>Önkormányzati kiadások összesen</t>
  </si>
  <si>
    <t>Ellátottak pénzbeli juttatásai összesen:</t>
  </si>
  <si>
    <t>882115-1 Ápolási díj alanyi jogon (alaptevékenység)</t>
  </si>
  <si>
    <t>Ápolási díj (2012.dec.)</t>
  </si>
  <si>
    <t>Ellátottak pénzbeli juttatásai összesen</t>
  </si>
  <si>
    <t>Kedvezményes szoc.hj.adó befizetés</t>
  </si>
  <si>
    <t>851011-1 Óvodai nevelés,ellátás (alaptevékenység)</t>
  </si>
  <si>
    <t>882202-1 Közgyógyellátás (alaptevékenység)</t>
  </si>
  <si>
    <t>Közgyógyellátás</t>
  </si>
  <si>
    <t>Étkezési hj.adója</t>
  </si>
  <si>
    <t>890509-6 Egyéb m.n.s. közösségi, társadalmi, tevékenységek tám. (támogatás)</t>
  </si>
  <si>
    <t>900400-1 Kulturális műsorok, rendezvények szervezése (alaptevékenység)</t>
  </si>
  <si>
    <t>Egyéb dologi kiadások</t>
  </si>
  <si>
    <t>Díjak, egyéb befizetések</t>
  </si>
  <si>
    <t>ZIMÁNY KÖZSÉGI ÖNKORMÁNYZAT</t>
  </si>
  <si>
    <t>központosított működési célú előirányzatok</t>
  </si>
  <si>
    <t>központi költségvetési szervnek</t>
  </si>
  <si>
    <t>elkülönített állami pénzalapoknak</t>
  </si>
  <si>
    <t>Zimány Községi Önkormányzat</t>
  </si>
  <si>
    <t>2013. évi költségvetés</t>
  </si>
  <si>
    <t>882119-1 Óvodáztatási támogatás (alaptevékenység)</t>
  </si>
  <si>
    <t>Óvodáztatási támogatás</t>
  </si>
  <si>
    <t>Polgármester költségtérítés</t>
  </si>
  <si>
    <t>Szépics Tiborné bér</t>
  </si>
  <si>
    <t>EHO</t>
  </si>
  <si>
    <t>Folyóirat beszerzés</t>
  </si>
  <si>
    <t>Internet díj</t>
  </si>
  <si>
    <t>Egyéb kommunikációs szolgáltatás</t>
  </si>
  <si>
    <t>Csatornadíj</t>
  </si>
  <si>
    <t>Étkezési utalvány, magántelefondíj adója</t>
  </si>
  <si>
    <t>841126-6 Önkormányzatok igazgatási tevékenysége (támogatás)</t>
  </si>
  <si>
    <t xml:space="preserve">Hivatal működésére átadott </t>
  </si>
  <si>
    <t>Prémiuméves bér</t>
  </si>
  <si>
    <t>Eho</t>
  </si>
  <si>
    <t>Étkezési utalvány adója</t>
  </si>
  <si>
    <t xml:space="preserve">(óvoda épület költségei) </t>
  </si>
  <si>
    <t>852011-6 Ált.isk.tanulók nappali rendsz.nevelése, oktatása (támogatás)</t>
  </si>
  <si>
    <t>Oktatási hozzájárulás (2012.évi elmaradás)</t>
  </si>
  <si>
    <t>882116-1 Ápolási díj méltányossági alapon (alaptevékenység)</t>
  </si>
  <si>
    <t>Ápolási díj</t>
  </si>
  <si>
    <t>889924-5 Családsegítés (támogatás)</t>
  </si>
  <si>
    <t>Terhesgondozás, laborvizsgálati hozzájárulás</t>
  </si>
  <si>
    <t>Könyvtáros bér</t>
  </si>
  <si>
    <t>Víz- és csatornadíj</t>
  </si>
  <si>
    <t>Tanulóbérlet</t>
  </si>
  <si>
    <t>Toponári Diáksport Egyesület támogatás</t>
  </si>
  <si>
    <t xml:space="preserve">Sport támogatás </t>
  </si>
  <si>
    <t>Ifjósági- és Kulturális Egyesület támogatás</t>
  </si>
  <si>
    <t>Nyugdíjas klub támogtás</t>
  </si>
  <si>
    <t>Hajdina Egyesület támogatás</t>
  </si>
  <si>
    <t>Polgárőr Egyesület tagdíj</t>
  </si>
  <si>
    <t>Közkincs Egyesületi tagdíj</t>
  </si>
  <si>
    <t>Zselici Lámpások tagdíj</t>
  </si>
  <si>
    <t>Jégesőelhárítás</t>
  </si>
  <si>
    <t xml:space="preserve">Áramdíj </t>
  </si>
  <si>
    <t>Könyvbeszerzés</t>
  </si>
  <si>
    <t>Karbantartás, kisjavítás(riasztóber.karbantartás, gázkazán javítás)</t>
  </si>
  <si>
    <t>Egyéb üzemeltetési, fenntartási szolg. (szemétszáll.,kéménytisztítás)</t>
  </si>
  <si>
    <t>Pénzügyi szolgáltatás (vagyonbiztosítás, bankköltség)</t>
  </si>
  <si>
    <t>Díjak, egyéb befizetések (gázdíj felszólítási ktg., helyszínrajz)</t>
  </si>
  <si>
    <t>Kamatkiadás (késedelmi kamat)</t>
  </si>
  <si>
    <t>841901-9 Önkormányzatok elszámolásai (technikai szakfeladat)</t>
  </si>
  <si>
    <t>Műk.célú tám.értékű kiad. központi ktgv.szervnek</t>
  </si>
  <si>
    <t>Fogl.helyettesítő támogatás, rendszeres szoc.segély visszafizetés MÁK-nak</t>
  </si>
  <si>
    <t>Tám.értékű műk.kiadás kp.-i ktgv.szerv-nek összesen:</t>
  </si>
  <si>
    <t>Jelzőrendszeres házi segítségnyújtáshoz hj. (2011. évi hátralék 16 e Ft, 2012. évi 29 e Ft)</t>
  </si>
  <si>
    <t>Irodaszer, nyomtatvány beszerzés</t>
  </si>
  <si>
    <t>Hajtó-, és kenőanyag beszerzés</t>
  </si>
  <si>
    <t>Egyéb anyagbeszerzés</t>
  </si>
  <si>
    <t>Szállítási szolgáltatás</t>
  </si>
  <si>
    <t>890442-6 Közfoglalkoztatás (támogatás)</t>
  </si>
  <si>
    <t>támogatás visszafizetés</t>
  </si>
  <si>
    <t>Tám.értékű műk.kiadás elk.állami pénzalapnak:</t>
  </si>
  <si>
    <t>Tám.értékű műk.kiadás elk.állami pénza. összesen:</t>
  </si>
  <si>
    <t>Szívbeteg Csecsemőkért Alapítvány támogatás</t>
  </si>
  <si>
    <t>Polgári védelmi hj.</t>
  </si>
  <si>
    <t>OMSZ Alapítvány támogatás</t>
  </si>
  <si>
    <t>Tám.értékű működési kiadások nonprofit szerv-nek:</t>
  </si>
  <si>
    <t>Egyéb készletbeszerzés (takarítóeszközök)</t>
  </si>
  <si>
    <t>Egyéb készletbeszerzés (szerelvények csap javításhoz)</t>
  </si>
  <si>
    <t>Egyéb üzemeltetési, fenntartási szolgáltatás (szemétszállítás konténer)</t>
  </si>
  <si>
    <t>I.mód.</t>
  </si>
  <si>
    <t>mód.ei.</t>
  </si>
  <si>
    <t>2013. ÉVI KÖLTSÉGVETÉS</t>
  </si>
  <si>
    <t>2013. ÉVI KÖLTSÉGVETÉSE</t>
  </si>
  <si>
    <t>Működési költségvetési bevételek feladatok szerinti bontásban</t>
  </si>
  <si>
    <t>Eredeti ei.</t>
  </si>
  <si>
    <t>Módosított ei.</t>
  </si>
  <si>
    <t>Önkormányzati</t>
  </si>
  <si>
    <t>Államigazgatási</t>
  </si>
  <si>
    <t>kötelező feladatok</t>
  </si>
  <si>
    <t>önként vállalt feladatok</t>
  </si>
  <si>
    <t>Felhalmozási költségvetési bevételek feladatok szerinti bontásban</t>
  </si>
  <si>
    <t>forg.célú belföldi értékpapírok értékesítése (felhalmozási)</t>
  </si>
  <si>
    <t>Önkormányzati bevételek mindösszesen:</t>
  </si>
  <si>
    <t>Működési költségvetési kiadások feladat szerinti bontásban</t>
  </si>
  <si>
    <t>módosított ei.</t>
  </si>
  <si>
    <t>Felhalmozási költségvetési kiadások feladat szerinti bontásban</t>
  </si>
  <si>
    <t>Finanszírozási kiadások feladat szerinti bontásban</t>
  </si>
  <si>
    <t>Forgatási célú belföldi értékpapírok vásárlása (műk.)</t>
  </si>
  <si>
    <t>Forgatási célú belföldi értékpapírok vásárlása (felhalm.)</t>
  </si>
  <si>
    <t>az önkormányzat beruházási előirányzatai célonként</t>
  </si>
  <si>
    <t>beruházási cél megnevezése</t>
  </si>
  <si>
    <t>ÖSSZESEN</t>
  </si>
  <si>
    <t>busz vásárlás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</si>
</sst>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\ \ "/>
    <numFmt numFmtId="166" formatCode="&quot;H-&quot;000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58" applyNumberFormat="1">
      <alignment/>
      <protection/>
    </xf>
    <xf numFmtId="3" fontId="2" fillId="0" borderId="0" xfId="58" applyNumberFormat="1" applyFont="1">
      <alignment/>
      <protection/>
    </xf>
    <xf numFmtId="0" fontId="6" fillId="0" borderId="0" xfId="58">
      <alignment/>
      <protection/>
    </xf>
    <xf numFmtId="0" fontId="6" fillId="0" borderId="0" xfId="58" applyFont="1">
      <alignment/>
      <protection/>
    </xf>
    <xf numFmtId="3" fontId="6" fillId="0" borderId="0" xfId="58" applyNumberFormat="1" applyBorder="1">
      <alignment/>
      <protection/>
    </xf>
    <xf numFmtId="0" fontId="7" fillId="0" borderId="0" xfId="58" applyFont="1" applyBorder="1">
      <alignment/>
      <protection/>
    </xf>
    <xf numFmtId="0" fontId="6" fillId="0" borderId="0" xfId="58" applyBorder="1">
      <alignment/>
      <protection/>
    </xf>
    <xf numFmtId="0" fontId="10" fillId="0" borderId="0" xfId="58" applyFont="1" applyBorder="1">
      <alignment/>
      <protection/>
    </xf>
    <xf numFmtId="3" fontId="10" fillId="0" borderId="0" xfId="58" applyNumberFormat="1" applyFont="1" applyBorder="1">
      <alignment/>
      <protection/>
    </xf>
    <xf numFmtId="0" fontId="11" fillId="0" borderId="0" xfId="60" applyFont="1" applyBorder="1">
      <alignment/>
      <protection/>
    </xf>
    <xf numFmtId="3" fontId="6" fillId="0" borderId="0" xfId="60" applyNumberFormat="1" applyBorder="1">
      <alignment/>
      <protection/>
    </xf>
    <xf numFmtId="0" fontId="0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3" fontId="0" fillId="0" borderId="0" xfId="60" applyNumberFormat="1" applyFont="1" applyBorder="1">
      <alignment/>
      <protection/>
    </xf>
    <xf numFmtId="0" fontId="10" fillId="0" borderId="0" xfId="60" applyFont="1" applyBorder="1">
      <alignment/>
      <protection/>
    </xf>
    <xf numFmtId="3" fontId="10" fillId="0" borderId="0" xfId="60" applyNumberFormat="1" applyFont="1" applyBorder="1">
      <alignment/>
      <protection/>
    </xf>
    <xf numFmtId="0" fontId="6" fillId="0" borderId="0" xfId="58" applyFont="1" applyFill="1" applyBorder="1">
      <alignment/>
      <protection/>
    </xf>
    <xf numFmtId="0" fontId="12" fillId="0" borderId="0" xfId="60" applyFont="1" applyBorder="1" applyAlignment="1">
      <alignment horizontal="left"/>
      <protection/>
    </xf>
    <xf numFmtId="0" fontId="13" fillId="0" borderId="0" xfId="60" applyFont="1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2" fillId="0" borderId="0" xfId="60" applyFont="1" applyBorder="1">
      <alignment/>
      <protection/>
    </xf>
    <xf numFmtId="3" fontId="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3" fontId="11" fillId="0" borderId="0" xfId="60" applyNumberFormat="1" applyFont="1" applyBorder="1">
      <alignment/>
      <protection/>
    </xf>
    <xf numFmtId="3" fontId="6" fillId="0" borderId="0" xfId="60" applyNumberFormat="1" applyFont="1" applyBorder="1">
      <alignment/>
      <protection/>
    </xf>
    <xf numFmtId="0" fontId="7" fillId="0" borderId="0" xfId="60" applyFont="1" applyBorder="1">
      <alignment/>
      <protection/>
    </xf>
    <xf numFmtId="3" fontId="7" fillId="0" borderId="0" xfId="60" applyNumberFormat="1" applyFont="1" applyBorder="1">
      <alignment/>
      <protection/>
    </xf>
    <xf numFmtId="0" fontId="6" fillId="0" borderId="0" xfId="60" applyBorder="1">
      <alignment/>
      <protection/>
    </xf>
    <xf numFmtId="3" fontId="6" fillId="0" borderId="0" xfId="58" applyNumberFormat="1" applyFont="1" applyBorder="1">
      <alignment/>
      <protection/>
    </xf>
    <xf numFmtId="0" fontId="10" fillId="0" borderId="0" xfId="60" applyFont="1" applyFill="1" applyBorder="1">
      <alignment/>
      <protection/>
    </xf>
    <xf numFmtId="0" fontId="7" fillId="0" borderId="0" xfId="60" applyFont="1" applyBorder="1" applyAlignment="1">
      <alignment horizontal="left"/>
      <protection/>
    </xf>
    <xf numFmtId="3" fontId="2" fillId="0" borderId="0" xfId="58" applyNumberFormat="1" applyFont="1" applyBorder="1">
      <alignment/>
      <protection/>
    </xf>
    <xf numFmtId="3" fontId="0" fillId="0" borderId="0" xfId="58" applyNumberFormat="1" applyFont="1" applyBorder="1">
      <alignment/>
      <protection/>
    </xf>
    <xf numFmtId="0" fontId="2" fillId="0" borderId="0" xfId="58" applyFont="1" applyBorder="1">
      <alignment/>
      <protection/>
    </xf>
    <xf numFmtId="0" fontId="6" fillId="0" borderId="10" xfId="58" applyBorder="1">
      <alignment/>
      <protection/>
    </xf>
    <xf numFmtId="3" fontId="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58" applyBorder="1" applyAlignment="1">
      <alignment wrapText="1"/>
      <protection/>
    </xf>
    <xf numFmtId="0" fontId="10" fillId="0" borderId="11" xfId="58" applyFont="1" applyBorder="1" applyAlignment="1">
      <alignment horizontal="center"/>
      <protection/>
    </xf>
    <xf numFmtId="0" fontId="6" fillId="0" borderId="12" xfId="58" applyBorder="1">
      <alignment/>
      <protection/>
    </xf>
    <xf numFmtId="0" fontId="6" fillId="0" borderId="13" xfId="58" applyBorder="1">
      <alignment/>
      <protection/>
    </xf>
    <xf numFmtId="0" fontId="10" fillId="0" borderId="12" xfId="58" applyFont="1" applyBorder="1" applyAlignment="1">
      <alignment horizontal="right"/>
      <protection/>
    </xf>
    <xf numFmtId="0" fontId="2" fillId="0" borderId="13" xfId="58" applyFont="1" applyBorder="1">
      <alignment/>
      <protection/>
    </xf>
    <xf numFmtId="0" fontId="2" fillId="0" borderId="13" xfId="58" applyFont="1" applyBorder="1" applyAlignment="1">
      <alignment wrapText="1"/>
      <protection/>
    </xf>
    <xf numFmtId="0" fontId="0" fillId="0" borderId="13" xfId="58" applyFont="1" applyBorder="1" applyAlignment="1">
      <alignment wrapText="1"/>
      <protection/>
    </xf>
    <xf numFmtId="0" fontId="2" fillId="0" borderId="14" xfId="58" applyFont="1" applyBorder="1">
      <alignment/>
      <protection/>
    </xf>
    <xf numFmtId="0" fontId="6" fillId="0" borderId="14" xfId="58" applyBorder="1">
      <alignment/>
      <protection/>
    </xf>
    <xf numFmtId="0" fontId="0" fillId="0" borderId="14" xfId="58" applyFont="1" applyBorder="1" applyAlignment="1">
      <alignment wrapText="1"/>
      <protection/>
    </xf>
    <xf numFmtId="0" fontId="10" fillId="0" borderId="15" xfId="58" applyFont="1" applyBorder="1" applyAlignment="1">
      <alignment horizontal="right"/>
      <protection/>
    </xf>
    <xf numFmtId="0" fontId="6" fillId="0" borderId="0" xfId="58" applyAlignment="1">
      <alignment horizontal="left"/>
      <protection/>
    </xf>
    <xf numFmtId="0" fontId="15" fillId="0" borderId="0" xfId="58" applyFont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3" fillId="0" borderId="0" xfId="58" applyFont="1">
      <alignment/>
      <protection/>
    </xf>
    <xf numFmtId="49" fontId="10" fillId="0" borderId="13" xfId="58" applyNumberFormat="1" applyFont="1" applyBorder="1" applyAlignment="1">
      <alignment horizontal="right"/>
      <protection/>
    </xf>
    <xf numFmtId="0" fontId="6" fillId="0" borderId="16" xfId="58" applyBorder="1">
      <alignment/>
      <protection/>
    </xf>
    <xf numFmtId="49" fontId="10" fillId="0" borderId="13" xfId="58" applyNumberFormat="1" applyFont="1" applyFill="1" applyBorder="1" applyAlignment="1">
      <alignment horizontal="right"/>
      <protection/>
    </xf>
    <xf numFmtId="0" fontId="6" fillId="0" borderId="13" xfId="58" applyBorder="1" applyAlignment="1">
      <alignment wrapText="1"/>
      <protection/>
    </xf>
    <xf numFmtId="0" fontId="6" fillId="0" borderId="17" xfId="58" applyBorder="1">
      <alignment/>
      <protection/>
    </xf>
    <xf numFmtId="49" fontId="10" fillId="0" borderId="18" xfId="58" applyNumberFormat="1" applyFont="1" applyBorder="1" applyAlignment="1">
      <alignment horizontal="right"/>
      <protection/>
    </xf>
    <xf numFmtId="0" fontId="2" fillId="0" borderId="18" xfId="58" applyFont="1" applyBorder="1" applyAlignment="1">
      <alignment wrapText="1"/>
      <protection/>
    </xf>
    <xf numFmtId="0" fontId="6" fillId="0" borderId="18" xfId="58" applyBorder="1" applyAlignment="1">
      <alignment wrapText="1"/>
      <protection/>
    </xf>
    <xf numFmtId="0" fontId="6" fillId="0" borderId="19" xfId="58" applyBorder="1">
      <alignment/>
      <protection/>
    </xf>
    <xf numFmtId="0" fontId="10" fillId="0" borderId="0" xfId="58" applyFont="1" applyBorder="1" applyAlignment="1">
      <alignment horizontal="right"/>
      <protection/>
    </xf>
    <xf numFmtId="49" fontId="10" fillId="0" borderId="0" xfId="58" applyNumberFormat="1" applyFont="1" applyBorder="1" applyAlignment="1">
      <alignment horizontal="right"/>
      <protection/>
    </xf>
    <xf numFmtId="0" fontId="2" fillId="0" borderId="0" xfId="58" applyFont="1" applyBorder="1" applyAlignment="1">
      <alignment wrapText="1"/>
      <protection/>
    </xf>
    <xf numFmtId="3" fontId="2" fillId="0" borderId="0" xfId="58" applyNumberFormat="1" applyFont="1" applyBorder="1" applyAlignment="1">
      <alignment horizontal="right"/>
      <protection/>
    </xf>
    <xf numFmtId="2" fontId="6" fillId="0" borderId="0" xfId="58" applyNumberFormat="1" applyAlignment="1">
      <alignment/>
      <protection/>
    </xf>
    <xf numFmtId="0" fontId="10" fillId="0" borderId="20" xfId="58" applyFont="1" applyBorder="1" applyAlignment="1">
      <alignment horizontal="right"/>
      <protection/>
    </xf>
    <xf numFmtId="49" fontId="10" fillId="0" borderId="14" xfId="58" applyNumberFormat="1" applyFont="1" applyBorder="1" applyAlignment="1">
      <alignment horizontal="right"/>
      <protection/>
    </xf>
    <xf numFmtId="3" fontId="2" fillId="0" borderId="0" xfId="58" applyNumberFormat="1" applyFont="1" applyFill="1" applyBorder="1">
      <alignment/>
      <protection/>
    </xf>
    <xf numFmtId="0" fontId="3" fillId="0" borderId="0" xfId="58" applyFont="1" applyBorder="1" applyAlignment="1">
      <alignment horizontal="right"/>
      <protection/>
    </xf>
    <xf numFmtId="0" fontId="6" fillId="0" borderId="0" xfId="59">
      <alignment/>
      <protection/>
    </xf>
    <xf numFmtId="0" fontId="6" fillId="0" borderId="21" xfId="59" applyBorder="1">
      <alignment/>
      <protection/>
    </xf>
    <xf numFmtId="0" fontId="8" fillId="0" borderId="11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6" fillId="0" borderId="12" xfId="59" applyBorder="1">
      <alignment/>
      <protection/>
    </xf>
    <xf numFmtId="0" fontId="2" fillId="0" borderId="13" xfId="59" applyFont="1" applyBorder="1">
      <alignment/>
      <protection/>
    </xf>
    <xf numFmtId="0" fontId="10" fillId="0" borderId="12" xfId="59" applyFont="1" applyBorder="1" applyAlignment="1">
      <alignment horizontal="right"/>
      <protection/>
    </xf>
    <xf numFmtId="0" fontId="6" fillId="0" borderId="13" xfId="59" applyBorder="1" applyAlignment="1">
      <alignment/>
      <protection/>
    </xf>
    <xf numFmtId="0" fontId="6" fillId="0" borderId="16" xfId="59" applyBorder="1">
      <alignment/>
      <protection/>
    </xf>
    <xf numFmtId="0" fontId="6" fillId="0" borderId="0" xfId="59" applyAlignment="1">
      <alignment/>
      <protection/>
    </xf>
    <xf numFmtId="49" fontId="10" fillId="0" borderId="13" xfId="59" applyNumberFormat="1" applyFont="1" applyBorder="1" applyAlignment="1">
      <alignment horizontal="right"/>
      <protection/>
    </xf>
    <xf numFmtId="0" fontId="6" fillId="0" borderId="13" xfId="59" applyBorder="1">
      <alignment/>
      <protection/>
    </xf>
    <xf numFmtId="0" fontId="10" fillId="0" borderId="20" xfId="59" applyFont="1" applyBorder="1" applyAlignment="1">
      <alignment horizontal="right"/>
      <protection/>
    </xf>
    <xf numFmtId="0" fontId="2" fillId="0" borderId="14" xfId="59" applyFont="1" applyBorder="1">
      <alignment/>
      <protection/>
    </xf>
    <xf numFmtId="0" fontId="1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6" fillId="0" borderId="13" xfId="59" applyBorder="1" applyAlignment="1">
      <alignment horizontal="center" vertical="center" wrapText="1"/>
      <protection/>
    </xf>
    <xf numFmtId="0" fontId="2" fillId="0" borderId="13" xfId="59" applyFont="1" applyBorder="1" applyAlignment="1">
      <alignment wrapText="1"/>
      <protection/>
    </xf>
    <xf numFmtId="0" fontId="6" fillId="0" borderId="13" xfId="59" applyBorder="1" applyAlignment="1">
      <alignment wrapText="1"/>
      <protection/>
    </xf>
    <xf numFmtId="3" fontId="19" fillId="0" borderId="0" xfId="59" applyNumberFormat="1" applyFont="1" applyBorder="1" applyAlignment="1">
      <alignment horizontal="right"/>
      <protection/>
    </xf>
    <xf numFmtId="0" fontId="6" fillId="0" borderId="13" xfId="59" applyFont="1" applyBorder="1" applyAlignment="1">
      <alignment horizontal="left" wrapText="1"/>
      <protection/>
    </xf>
    <xf numFmtId="3" fontId="18" fillId="0" borderId="0" xfId="59" applyNumberFormat="1" applyFont="1" applyBorder="1" applyAlignment="1">
      <alignment horizontal="right"/>
      <protection/>
    </xf>
    <xf numFmtId="49" fontId="6" fillId="0" borderId="0" xfId="59" applyNumberFormat="1">
      <alignment/>
      <protection/>
    </xf>
    <xf numFmtId="0" fontId="6" fillId="0" borderId="0" xfId="59" applyBorder="1">
      <alignment/>
      <protection/>
    </xf>
    <xf numFmtId="165" fontId="6" fillId="0" borderId="0" xfId="59" applyNumberFormat="1" applyBorder="1" applyAlignment="1">
      <alignment horizontal="right"/>
      <protection/>
    </xf>
    <xf numFmtId="49" fontId="15" fillId="0" borderId="11" xfId="59" applyNumberFormat="1" applyFont="1" applyBorder="1" applyAlignment="1">
      <alignment horizontal="center"/>
      <protection/>
    </xf>
    <xf numFmtId="49" fontId="6" fillId="0" borderId="13" xfId="59" applyNumberFormat="1" applyBorder="1" applyAlignment="1">
      <alignment horizontal="center" vertical="center" wrapText="1"/>
      <protection/>
    </xf>
    <xf numFmtId="0" fontId="2" fillId="0" borderId="13" xfId="59" applyFont="1" applyBorder="1" applyAlignment="1">
      <alignment/>
      <protection/>
    </xf>
    <xf numFmtId="0" fontId="6" fillId="0" borderId="12" xfId="59" applyFont="1" applyBorder="1">
      <alignment/>
      <protection/>
    </xf>
    <xf numFmtId="0" fontId="10" fillId="0" borderId="15" xfId="59" applyFont="1" applyBorder="1" applyAlignment="1">
      <alignment horizontal="right"/>
      <protection/>
    </xf>
    <xf numFmtId="49" fontId="10" fillId="0" borderId="18" xfId="59" applyNumberFormat="1" applyFont="1" applyBorder="1" applyAlignment="1">
      <alignment horizontal="right"/>
      <protection/>
    </xf>
    <xf numFmtId="0" fontId="2" fillId="0" borderId="18" xfId="59" applyFont="1" applyBorder="1" applyAlignment="1">
      <alignment wrapText="1"/>
      <protection/>
    </xf>
    <xf numFmtId="0" fontId="6" fillId="0" borderId="18" xfId="59" applyBorder="1" applyAlignment="1">
      <alignment wrapText="1"/>
      <protection/>
    </xf>
    <xf numFmtId="0" fontId="10" fillId="0" borderId="0" xfId="59" applyFont="1" applyBorder="1" applyAlignment="1">
      <alignment horizontal="right"/>
      <protection/>
    </xf>
    <xf numFmtId="49" fontId="10" fillId="0" borderId="0" xfId="59" applyNumberFormat="1" applyFont="1" applyBorder="1" applyAlignment="1">
      <alignment horizontal="right"/>
      <protection/>
    </xf>
    <xf numFmtId="0" fontId="2" fillId="0" borderId="0" xfId="59" applyFont="1" applyBorder="1" applyAlignment="1">
      <alignment wrapText="1"/>
      <protection/>
    </xf>
    <xf numFmtId="0" fontId="3" fillId="0" borderId="0" xfId="59" applyFont="1" applyBorder="1" applyAlignment="1">
      <alignment horizontal="right"/>
      <protection/>
    </xf>
    <xf numFmtId="0" fontId="1" fillId="0" borderId="0" xfId="59" applyFont="1" applyBorder="1" applyAlignment="1">
      <alignment/>
      <protection/>
    </xf>
    <xf numFmtId="0" fontId="10" fillId="0" borderId="18" xfId="59" applyFont="1" applyBorder="1">
      <alignment/>
      <protection/>
    </xf>
    <xf numFmtId="165" fontId="2" fillId="0" borderId="13" xfId="59" applyNumberFormat="1" applyFont="1" applyBorder="1" applyAlignment="1">
      <alignment horizontal="right"/>
      <protection/>
    </xf>
    <xf numFmtId="165" fontId="2" fillId="0" borderId="13" xfId="59" applyNumberFormat="1" applyFont="1" applyBorder="1" applyAlignment="1">
      <alignment horizontal="right"/>
      <protection/>
    </xf>
    <xf numFmtId="165" fontId="6" fillId="0" borderId="13" xfId="59" applyNumberFormat="1" applyBorder="1" applyAlignment="1">
      <alignment horizontal="right"/>
      <protection/>
    </xf>
    <xf numFmtId="0" fontId="14" fillId="0" borderId="0" xfId="58" applyFont="1" applyAlignment="1">
      <alignment horizontal="center"/>
      <protection/>
    </xf>
    <xf numFmtId="0" fontId="6" fillId="0" borderId="18" xfId="59" applyBorder="1" applyAlignment="1">
      <alignment/>
      <protection/>
    </xf>
    <xf numFmtId="3" fontId="6" fillId="0" borderId="0" xfId="58" applyNumberFormat="1" applyBorder="1" applyAlignment="1">
      <alignment horizontal="right"/>
      <protection/>
    </xf>
    <xf numFmtId="0" fontId="18" fillId="0" borderId="13" xfId="58" applyFont="1" applyBorder="1">
      <alignment/>
      <protection/>
    </xf>
    <xf numFmtId="0" fontId="6" fillId="0" borderId="13" xfId="58" applyFont="1" applyBorder="1">
      <alignment/>
      <protection/>
    </xf>
    <xf numFmtId="0" fontId="18" fillId="0" borderId="13" xfId="58" applyFont="1" applyBorder="1" applyAlignment="1">
      <alignment wrapText="1"/>
      <protection/>
    </xf>
    <xf numFmtId="0" fontId="6" fillId="0" borderId="13" xfId="58" applyFont="1" applyBorder="1" applyAlignment="1">
      <alignment wrapText="1"/>
      <protection/>
    </xf>
    <xf numFmtId="0" fontId="21" fillId="0" borderId="13" xfId="58" applyFont="1" applyBorder="1" applyAlignment="1">
      <alignment wrapText="1"/>
      <protection/>
    </xf>
    <xf numFmtId="0" fontId="6" fillId="0" borderId="18" xfId="58" applyBorder="1">
      <alignment/>
      <protection/>
    </xf>
    <xf numFmtId="0" fontId="18" fillId="0" borderId="0" xfId="58" applyFont="1" applyBorder="1">
      <alignment/>
      <protection/>
    </xf>
    <xf numFmtId="49" fontId="10" fillId="0" borderId="22" xfId="58" applyNumberFormat="1" applyFont="1" applyBorder="1" applyAlignment="1">
      <alignment horizontal="right"/>
      <protection/>
    </xf>
    <xf numFmtId="0" fontId="6" fillId="0" borderId="22" xfId="58" applyBorder="1">
      <alignment/>
      <protection/>
    </xf>
    <xf numFmtId="0" fontId="18" fillId="0" borderId="22" xfId="58" applyFont="1" applyBorder="1">
      <alignment/>
      <protection/>
    </xf>
    <xf numFmtId="3" fontId="10" fillId="0" borderId="22" xfId="58" applyNumberFormat="1" applyFont="1" applyBorder="1">
      <alignment/>
      <protection/>
    </xf>
    <xf numFmtId="0" fontId="3" fillId="0" borderId="22" xfId="58" applyFont="1" applyBorder="1" applyAlignment="1">
      <alignment horizontal="right"/>
      <protection/>
    </xf>
    <xf numFmtId="0" fontId="1" fillId="0" borderId="22" xfId="58" applyFont="1" applyBorder="1" applyAlignment="1">
      <alignment/>
      <protection/>
    </xf>
    <xf numFmtId="49" fontId="3" fillId="0" borderId="0" xfId="58" applyNumberFormat="1" applyFont="1" applyBorder="1" applyAlignment="1">
      <alignment horizontal="right"/>
      <protection/>
    </xf>
    <xf numFmtId="0" fontId="1" fillId="0" borderId="0" xfId="58" applyFont="1" applyBorder="1">
      <alignment/>
      <protection/>
    </xf>
    <xf numFmtId="0" fontId="0" fillId="0" borderId="0" xfId="58" applyFont="1" applyBorder="1" applyAlignment="1">
      <alignment wrapText="1"/>
      <protection/>
    </xf>
    <xf numFmtId="0" fontId="21" fillId="0" borderId="0" xfId="58" applyFont="1" applyBorder="1" applyAlignment="1">
      <alignment wrapText="1"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Border="1" applyAlignment="1">
      <alignment horizontal="right"/>
      <protection/>
    </xf>
    <xf numFmtId="3" fontId="18" fillId="0" borderId="13" xfId="58" applyNumberFormat="1" applyFont="1" applyBorder="1">
      <alignment/>
      <protection/>
    </xf>
    <xf numFmtId="3" fontId="18" fillId="0" borderId="13" xfId="58" applyNumberFormat="1" applyFont="1" applyBorder="1" applyAlignment="1">
      <alignment horizontal="right"/>
      <protection/>
    </xf>
    <xf numFmtId="0" fontId="10" fillId="0" borderId="13" xfId="58" applyFont="1" applyBorder="1">
      <alignment/>
      <protection/>
    </xf>
    <xf numFmtId="0" fontId="10" fillId="0" borderId="14" xfId="58" applyFont="1" applyBorder="1">
      <alignment/>
      <protection/>
    </xf>
    <xf numFmtId="0" fontId="21" fillId="0" borderId="14" xfId="58" applyFont="1" applyBorder="1" applyAlignment="1">
      <alignment wrapText="1"/>
      <protection/>
    </xf>
    <xf numFmtId="3" fontId="18" fillId="0" borderId="14" xfId="58" applyNumberFormat="1" applyFont="1" applyBorder="1">
      <alignment/>
      <protection/>
    </xf>
    <xf numFmtId="3" fontId="18" fillId="0" borderId="14" xfId="58" applyNumberFormat="1" applyFont="1" applyBorder="1" applyAlignment="1">
      <alignment horizontal="right"/>
      <protection/>
    </xf>
    <xf numFmtId="0" fontId="6" fillId="0" borderId="0" xfId="59" applyBorder="1" applyAlignment="1">
      <alignment/>
      <protection/>
    </xf>
    <xf numFmtId="3" fontId="2" fillId="0" borderId="0" xfId="59" applyNumberFormat="1" applyFont="1" applyBorder="1" applyAlignment="1">
      <alignment horizontal="right"/>
      <protection/>
    </xf>
    <xf numFmtId="49" fontId="3" fillId="0" borderId="0" xfId="59" applyNumberFormat="1" applyFont="1" applyBorder="1" applyAlignment="1">
      <alignment horizontal="right"/>
      <protection/>
    </xf>
    <xf numFmtId="165" fontId="10" fillId="0" borderId="13" xfId="59" applyNumberFormat="1" applyFont="1" applyBorder="1" applyAlignment="1">
      <alignment horizontal="right"/>
      <protection/>
    </xf>
    <xf numFmtId="0" fontId="6" fillId="0" borderId="20" xfId="59" applyFont="1" applyBorder="1">
      <alignment/>
      <protection/>
    </xf>
    <xf numFmtId="0" fontId="6" fillId="0" borderId="14" xfId="59" applyBorder="1" applyAlignment="1">
      <alignment wrapText="1"/>
      <protection/>
    </xf>
    <xf numFmtId="165" fontId="6" fillId="0" borderId="14" xfId="59" applyNumberFormat="1" applyBorder="1" applyAlignment="1">
      <alignment horizontal="right"/>
      <protection/>
    </xf>
    <xf numFmtId="0" fontId="6" fillId="0" borderId="15" xfId="59" applyFont="1" applyBorder="1">
      <alignment/>
      <protection/>
    </xf>
    <xf numFmtId="0" fontId="2" fillId="0" borderId="18" xfId="59" applyFont="1" applyBorder="1" applyAlignment="1">
      <alignment wrapText="1"/>
      <protection/>
    </xf>
    <xf numFmtId="165" fontId="2" fillId="0" borderId="18" xfId="59" applyNumberFormat="1" applyFont="1" applyBorder="1" applyAlignment="1">
      <alignment horizontal="right"/>
      <protection/>
    </xf>
    <xf numFmtId="3" fontId="6" fillId="0" borderId="13" xfId="59" applyNumberFormat="1" applyBorder="1">
      <alignment/>
      <protection/>
    </xf>
    <xf numFmtId="3" fontId="2" fillId="0" borderId="13" xfId="59" applyNumberFormat="1" applyFont="1" applyBorder="1">
      <alignment/>
      <protection/>
    </xf>
    <xf numFmtId="3" fontId="2" fillId="0" borderId="13" xfId="59" applyNumberFormat="1" applyFont="1" applyBorder="1" applyAlignment="1">
      <alignment horizontal="right"/>
      <protection/>
    </xf>
    <xf numFmtId="3" fontId="0" fillId="0" borderId="13" xfId="59" applyNumberFormat="1" applyFont="1" applyBorder="1" applyAlignment="1">
      <alignment horizontal="right"/>
      <protection/>
    </xf>
    <xf numFmtId="3" fontId="2" fillId="0" borderId="18" xfId="59" applyNumberFormat="1" applyFont="1" applyBorder="1" applyAlignment="1">
      <alignment horizontal="right"/>
      <protection/>
    </xf>
    <xf numFmtId="3" fontId="10" fillId="0" borderId="18" xfId="59" applyNumberFormat="1" applyFont="1" applyBorder="1">
      <alignment/>
      <protection/>
    </xf>
    <xf numFmtId="0" fontId="3" fillId="0" borderId="23" xfId="59" applyFont="1" applyBorder="1">
      <alignment/>
      <protection/>
    </xf>
    <xf numFmtId="0" fontId="3" fillId="0" borderId="10" xfId="59" applyFont="1" applyBorder="1">
      <alignment/>
      <protection/>
    </xf>
    <xf numFmtId="3" fontId="3" fillId="0" borderId="18" xfId="59" applyNumberFormat="1" applyFont="1" applyBorder="1" applyAlignment="1">
      <alignment horizontal="right"/>
      <protection/>
    </xf>
    <xf numFmtId="0" fontId="6" fillId="0" borderId="21" xfId="58" applyBorder="1">
      <alignment/>
      <protection/>
    </xf>
    <xf numFmtId="0" fontId="2" fillId="0" borderId="11" xfId="58" applyFont="1" applyBorder="1" applyAlignment="1">
      <alignment horizontal="center"/>
      <protection/>
    </xf>
    <xf numFmtId="3" fontId="2" fillId="0" borderId="11" xfId="58" applyNumberFormat="1" applyFont="1" applyBorder="1" applyAlignment="1">
      <alignment horizontal="center"/>
      <protection/>
    </xf>
    <xf numFmtId="0" fontId="6" fillId="0" borderId="13" xfId="58" applyBorder="1" applyAlignment="1">
      <alignment horizontal="center" wrapText="1"/>
      <protection/>
    </xf>
    <xf numFmtId="0" fontId="1" fillId="0" borderId="13" xfId="58" applyFont="1" applyBorder="1" applyAlignment="1">
      <alignment horizontal="center"/>
      <protection/>
    </xf>
    <xf numFmtId="3" fontId="6" fillId="0" borderId="13" xfId="58" applyNumberFormat="1" applyBorder="1" applyAlignment="1">
      <alignment horizontal="center"/>
      <protection/>
    </xf>
    <xf numFmtId="3" fontId="6" fillId="0" borderId="13" xfId="58" applyNumberFormat="1" applyBorder="1" applyAlignment="1">
      <alignment horizontal="center" wrapText="1"/>
      <protection/>
    </xf>
    <xf numFmtId="3" fontId="2" fillId="0" borderId="13" xfId="58" applyNumberFormat="1" applyFont="1" applyBorder="1" applyAlignment="1">
      <alignment horizontal="right"/>
      <protection/>
    </xf>
    <xf numFmtId="3" fontId="6" fillId="0" borderId="13" xfId="58" applyNumberFormat="1" applyBorder="1" applyAlignment="1">
      <alignment horizontal="right"/>
      <protection/>
    </xf>
    <xf numFmtId="3" fontId="6" fillId="0" borderId="13" xfId="58" applyNumberFormat="1" applyFont="1" applyBorder="1" applyAlignment="1">
      <alignment horizontal="right"/>
      <protection/>
    </xf>
    <xf numFmtId="0" fontId="18" fillId="0" borderId="13" xfId="58" applyFont="1" applyFill="1" applyBorder="1" applyAlignment="1">
      <alignment wrapText="1"/>
      <protection/>
    </xf>
    <xf numFmtId="3" fontId="6" fillId="0" borderId="13" xfId="58" applyNumberFormat="1" applyBorder="1">
      <alignment/>
      <protection/>
    </xf>
    <xf numFmtId="3" fontId="6" fillId="0" borderId="13" xfId="58" applyNumberFormat="1" applyFont="1" applyBorder="1">
      <alignment/>
      <protection/>
    </xf>
    <xf numFmtId="3" fontId="10" fillId="0" borderId="13" xfId="58" applyNumberFormat="1" applyFont="1" applyBorder="1">
      <alignment/>
      <protection/>
    </xf>
    <xf numFmtId="0" fontId="18" fillId="0" borderId="14" xfId="58" applyFont="1" applyBorder="1" applyAlignment="1">
      <alignment wrapText="1"/>
      <protection/>
    </xf>
    <xf numFmtId="0" fontId="18" fillId="0" borderId="14" xfId="58" applyFont="1" applyBorder="1">
      <alignment/>
      <protection/>
    </xf>
    <xf numFmtId="3" fontId="2" fillId="0" borderId="18" xfId="58" applyNumberFormat="1" applyFont="1" applyBorder="1" applyAlignment="1">
      <alignment horizontal="right"/>
      <protection/>
    </xf>
    <xf numFmtId="2" fontId="10" fillId="0" borderId="11" xfId="58" applyNumberFormat="1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3" fontId="10" fillId="0" borderId="11" xfId="58" applyNumberFormat="1" applyFont="1" applyBorder="1" applyAlignment="1">
      <alignment horizontal="center"/>
      <protection/>
    </xf>
    <xf numFmtId="2" fontId="16" fillId="0" borderId="13" xfId="58" applyNumberFormat="1" applyFont="1" applyBorder="1" applyAlignment="1">
      <alignment horizontal="center" wrapText="1"/>
      <protection/>
    </xf>
    <xf numFmtId="0" fontId="1" fillId="0" borderId="13" xfId="58" applyFont="1" applyBorder="1" applyAlignment="1">
      <alignment horizontal="left" wrapText="1"/>
      <protection/>
    </xf>
    <xf numFmtId="0" fontId="1" fillId="0" borderId="13" xfId="58" applyFont="1" applyBorder="1" applyAlignment="1">
      <alignment horizontal="left"/>
      <protection/>
    </xf>
    <xf numFmtId="3" fontId="20" fillId="0" borderId="13" xfId="58" applyNumberFormat="1" applyFont="1" applyBorder="1">
      <alignment/>
      <protection/>
    </xf>
    <xf numFmtId="3" fontId="19" fillId="0" borderId="13" xfId="58" applyNumberFormat="1" applyFont="1" applyBorder="1" applyAlignment="1">
      <alignment horizontal="right"/>
      <protection/>
    </xf>
    <xf numFmtId="3" fontId="21" fillId="0" borderId="13" xfId="58" applyNumberFormat="1" applyFont="1" applyBorder="1" applyAlignment="1">
      <alignment horizontal="right"/>
      <protection/>
    </xf>
    <xf numFmtId="0" fontId="18" fillId="0" borderId="18" xfId="58" applyFont="1" applyBorder="1">
      <alignment/>
      <protection/>
    </xf>
    <xf numFmtId="3" fontId="10" fillId="0" borderId="18" xfId="58" applyNumberFormat="1" applyFont="1" applyBorder="1">
      <alignment/>
      <protection/>
    </xf>
    <xf numFmtId="0" fontId="0" fillId="0" borderId="18" xfId="58" applyFont="1" applyBorder="1" applyAlignment="1">
      <alignment wrapText="1"/>
      <protection/>
    </xf>
    <xf numFmtId="0" fontId="21" fillId="0" borderId="18" xfId="58" applyFont="1" applyBorder="1" applyAlignment="1">
      <alignment wrapText="1"/>
      <protection/>
    </xf>
    <xf numFmtId="3" fontId="18" fillId="0" borderId="18" xfId="58" applyNumberFormat="1" applyFont="1" applyBorder="1">
      <alignment/>
      <protection/>
    </xf>
    <xf numFmtId="3" fontId="18" fillId="0" borderId="18" xfId="58" applyNumberFormat="1" applyFont="1" applyBorder="1" applyAlignment="1">
      <alignment horizontal="right"/>
      <protection/>
    </xf>
    <xf numFmtId="0" fontId="3" fillId="0" borderId="23" xfId="58" applyFont="1" applyBorder="1" applyAlignment="1">
      <alignment horizontal="right"/>
      <protection/>
    </xf>
    <xf numFmtId="49" fontId="3" fillId="0" borderId="10" xfId="58" applyNumberFormat="1" applyFont="1" applyBorder="1" applyAlignment="1">
      <alignment horizontal="right"/>
      <protection/>
    </xf>
    <xf numFmtId="0" fontId="1" fillId="0" borderId="10" xfId="58" applyFont="1" applyBorder="1">
      <alignment/>
      <protection/>
    </xf>
    <xf numFmtId="0" fontId="2" fillId="0" borderId="10" xfId="58" applyFont="1" applyBorder="1">
      <alignment/>
      <protection/>
    </xf>
    <xf numFmtId="3" fontId="2" fillId="0" borderId="18" xfId="58" applyNumberFormat="1" applyFont="1" applyFill="1" applyBorder="1">
      <alignment/>
      <protection/>
    </xf>
    <xf numFmtId="3" fontId="6" fillId="0" borderId="18" xfId="58" applyNumberFormat="1" applyBorder="1" applyAlignment="1">
      <alignment horizontal="right"/>
      <protection/>
    </xf>
    <xf numFmtId="49" fontId="10" fillId="0" borderId="10" xfId="58" applyNumberFormat="1" applyFont="1" applyBorder="1" applyAlignment="1">
      <alignment horizontal="right"/>
      <protection/>
    </xf>
    <xf numFmtId="0" fontId="1" fillId="0" borderId="10" xfId="58" applyFont="1" applyBorder="1" applyAlignment="1">
      <alignment/>
      <protection/>
    </xf>
    <xf numFmtId="0" fontId="17" fillId="0" borderId="10" xfId="58" applyFont="1" applyBorder="1" applyAlignment="1">
      <alignment wrapText="1"/>
      <protection/>
    </xf>
    <xf numFmtId="3" fontId="1" fillId="0" borderId="18" xfId="58" applyNumberFormat="1" applyFont="1" applyBorder="1" applyAlignment="1">
      <alignment horizontal="right"/>
      <protection/>
    </xf>
    <xf numFmtId="0" fontId="10" fillId="0" borderId="18" xfId="58" applyFont="1" applyBorder="1" applyAlignment="1">
      <alignment wrapText="1"/>
      <protection/>
    </xf>
    <xf numFmtId="0" fontId="10" fillId="0" borderId="18" xfId="59" applyFont="1" applyBorder="1" applyAlignment="1">
      <alignment wrapText="1"/>
      <protection/>
    </xf>
    <xf numFmtId="0" fontId="7" fillId="0" borderId="0" xfId="58" applyFont="1" applyFill="1" applyBorder="1">
      <alignment/>
      <protection/>
    </xf>
    <xf numFmtId="3" fontId="6" fillId="0" borderId="13" xfId="59" applyNumberFormat="1" applyBorder="1" applyAlignment="1">
      <alignment/>
      <protection/>
    </xf>
    <xf numFmtId="165" fontId="0" fillId="0" borderId="13" xfId="59" applyNumberFormat="1" applyFont="1" applyBorder="1" applyAlignment="1">
      <alignment horizontal="right"/>
      <protection/>
    </xf>
    <xf numFmtId="0" fontId="6" fillId="0" borderId="0" xfId="56">
      <alignment/>
      <protection/>
    </xf>
    <xf numFmtId="3" fontId="6" fillId="0" borderId="0" xfId="56" applyNumberFormat="1">
      <alignment/>
      <protection/>
    </xf>
    <xf numFmtId="0" fontId="3" fillId="0" borderId="0" xfId="56" applyFont="1" applyBorder="1" applyAlignment="1">
      <alignment horizontal="center"/>
      <protection/>
    </xf>
    <xf numFmtId="0" fontId="12" fillId="0" borderId="0" xfId="56" applyFont="1" applyBorder="1">
      <alignment/>
      <protection/>
    </xf>
    <xf numFmtId="0" fontId="0" fillId="0" borderId="0" xfId="60" applyFont="1" applyBorder="1">
      <alignment/>
      <protection/>
    </xf>
    <xf numFmtId="0" fontId="7" fillId="0" borderId="0" xfId="56" applyFont="1" applyBorder="1">
      <alignment/>
      <protection/>
    </xf>
    <xf numFmtId="3" fontId="13" fillId="0" borderId="0" xfId="56" applyNumberFormat="1" applyFont="1" applyBorder="1">
      <alignment/>
      <protection/>
    </xf>
    <xf numFmtId="0" fontId="6" fillId="0" borderId="0" xfId="56" applyBorder="1">
      <alignment/>
      <protection/>
    </xf>
    <xf numFmtId="3" fontId="6" fillId="0" borderId="0" xfId="56" applyNumberFormat="1" applyBorder="1">
      <alignment/>
      <protection/>
    </xf>
    <xf numFmtId="0" fontId="10" fillId="0" borderId="0" xfId="56" applyFont="1" applyBorder="1">
      <alignment/>
      <protection/>
    </xf>
    <xf numFmtId="3" fontId="10" fillId="0" borderId="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0" fontId="7" fillId="0" borderId="0" xfId="56" applyFont="1">
      <alignment/>
      <protection/>
    </xf>
    <xf numFmtId="0" fontId="7" fillId="0" borderId="0" xfId="56" applyFont="1">
      <alignment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6" fillId="0" borderId="0" xfId="56" applyFont="1" applyBorder="1">
      <alignment/>
      <protection/>
    </xf>
    <xf numFmtId="0" fontId="8" fillId="0" borderId="0" xfId="56" applyFont="1" applyBorder="1" applyAlignment="1">
      <alignment horizontal="left"/>
      <protection/>
    </xf>
    <xf numFmtId="0" fontId="10" fillId="0" borderId="0" xfId="56" applyFont="1" applyBorder="1" applyAlignment="1">
      <alignment horizontal="left"/>
      <protection/>
    </xf>
    <xf numFmtId="3" fontId="10" fillId="0" borderId="0" xfId="56" applyNumberFormat="1" applyFont="1" applyBorder="1" applyAlignment="1">
      <alignment horizontal="right"/>
      <protection/>
    </xf>
    <xf numFmtId="0" fontId="13" fillId="0" borderId="0" xfId="56" applyFont="1" applyBorder="1">
      <alignment/>
      <protection/>
    </xf>
    <xf numFmtId="3" fontId="0" fillId="0" borderId="0" xfId="56" applyNumberFormat="1" applyFont="1" applyBorder="1">
      <alignment/>
      <protection/>
    </xf>
    <xf numFmtId="0" fontId="6" fillId="0" borderId="0" xfId="56" applyFill="1" applyBorder="1">
      <alignment/>
      <protection/>
    </xf>
    <xf numFmtId="3" fontId="6" fillId="0" borderId="0" xfId="56" applyNumberFormat="1" applyFill="1" applyBorder="1">
      <alignment/>
      <protection/>
    </xf>
    <xf numFmtId="0" fontId="10" fillId="0" borderId="0" xfId="56" applyFont="1">
      <alignment/>
      <protection/>
    </xf>
    <xf numFmtId="0" fontId="12" fillId="0" borderId="0" xfId="60" applyFont="1" applyBorder="1">
      <alignment/>
      <protection/>
    </xf>
    <xf numFmtId="0" fontId="6" fillId="0" borderId="0" xfId="56" applyFont="1" applyFill="1" applyBorder="1">
      <alignment/>
      <protection/>
    </xf>
    <xf numFmtId="0" fontId="10" fillId="0" borderId="0" xfId="56" applyFont="1" applyFill="1" applyBorder="1">
      <alignment/>
      <protection/>
    </xf>
    <xf numFmtId="0" fontId="18" fillId="0" borderId="0" xfId="56" applyFont="1" applyFill="1" applyBorder="1">
      <alignment/>
      <protection/>
    </xf>
    <xf numFmtId="0" fontId="11" fillId="0" borderId="0" xfId="56" applyFont="1" applyBorder="1">
      <alignment/>
      <protection/>
    </xf>
    <xf numFmtId="3" fontId="11" fillId="0" borderId="0" xfId="56" applyNumberFormat="1" applyFont="1" applyBorder="1">
      <alignment/>
      <protection/>
    </xf>
    <xf numFmtId="0" fontId="0" fillId="0" borderId="0" xfId="60" applyFont="1" applyFill="1" applyBorder="1">
      <alignment/>
      <protection/>
    </xf>
    <xf numFmtId="3" fontId="7" fillId="0" borderId="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2" fillId="0" borderId="0" xfId="56" applyFont="1" applyBorder="1">
      <alignment/>
      <protection/>
    </xf>
    <xf numFmtId="0" fontId="12" fillId="0" borderId="0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" fontId="7" fillId="0" borderId="0" xfId="56" applyNumberFormat="1" applyFont="1" applyBorder="1" applyAlignment="1">
      <alignment horizontal="right"/>
      <protection/>
    </xf>
    <xf numFmtId="0" fontId="0" fillId="0" borderId="0" xfId="56" applyFont="1" applyBorder="1">
      <alignment/>
      <protection/>
    </xf>
    <xf numFmtId="0" fontId="10" fillId="0" borderId="23" xfId="56" applyFont="1" applyBorder="1">
      <alignment/>
      <protection/>
    </xf>
    <xf numFmtId="0" fontId="6" fillId="0" borderId="10" xfId="56" applyBorder="1">
      <alignment/>
      <protection/>
    </xf>
    <xf numFmtId="3" fontId="10" fillId="0" borderId="24" xfId="56" applyNumberFormat="1" applyFont="1" applyBorder="1">
      <alignment/>
      <protection/>
    </xf>
    <xf numFmtId="0" fontId="7" fillId="0" borderId="0" xfId="58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1" fillId="0" borderId="0" xfId="58" applyFont="1" applyBorder="1" applyAlignment="1">
      <alignment/>
      <protection/>
    </xf>
    <xf numFmtId="0" fontId="2" fillId="0" borderId="25" xfId="58" applyFont="1" applyBorder="1" applyAlignment="1">
      <alignment horizontal="center"/>
      <protection/>
    </xf>
    <xf numFmtId="0" fontId="6" fillId="0" borderId="26" xfId="58" applyBorder="1">
      <alignment/>
      <protection/>
    </xf>
    <xf numFmtId="0" fontId="10" fillId="0" borderId="27" xfId="58" applyFont="1" applyBorder="1" applyAlignment="1">
      <alignment horizontal="center"/>
      <protection/>
    </xf>
    <xf numFmtId="0" fontId="2" fillId="0" borderId="27" xfId="58" applyFont="1" applyBorder="1" applyAlignment="1">
      <alignment horizontal="center"/>
      <protection/>
    </xf>
    <xf numFmtId="0" fontId="2" fillId="0" borderId="28" xfId="58" applyFont="1" applyBorder="1" applyAlignment="1">
      <alignment horizontal="center"/>
      <protection/>
    </xf>
    <xf numFmtId="0" fontId="1" fillId="0" borderId="29" xfId="58" applyFont="1" applyBorder="1" applyAlignment="1">
      <alignment horizontal="center"/>
      <protection/>
    </xf>
    <xf numFmtId="0" fontId="21" fillId="0" borderId="12" xfId="58" applyFont="1" applyBorder="1" applyAlignment="1">
      <alignment horizontal="center" wrapText="1"/>
      <protection/>
    </xf>
    <xf numFmtId="0" fontId="21" fillId="0" borderId="13" xfId="58" applyFont="1" applyBorder="1" applyAlignment="1">
      <alignment horizontal="center" wrapText="1"/>
      <protection/>
    </xf>
    <xf numFmtId="0" fontId="21" fillId="0" borderId="29" xfId="58" applyFont="1" applyBorder="1" applyAlignment="1">
      <alignment horizontal="center" wrapText="1"/>
      <protection/>
    </xf>
    <xf numFmtId="0" fontId="21" fillId="0" borderId="16" xfId="58" applyFont="1" applyBorder="1" applyAlignment="1">
      <alignment horizontal="center" wrapText="1"/>
      <protection/>
    </xf>
    <xf numFmtId="0" fontId="1" fillId="0" borderId="12" xfId="58" applyFont="1" applyBorder="1" applyAlignment="1">
      <alignment horizontal="center"/>
      <protection/>
    </xf>
    <xf numFmtId="3" fontId="6" fillId="0" borderId="12" xfId="58" applyNumberFormat="1" applyBorder="1" applyAlignment="1">
      <alignment horizontal="center"/>
      <protection/>
    </xf>
    <xf numFmtId="3" fontId="6" fillId="0" borderId="13" xfId="58" applyNumberFormat="1" applyFont="1" applyBorder="1" applyAlignment="1">
      <alignment horizontal="center" wrapText="1"/>
      <protection/>
    </xf>
    <xf numFmtId="0" fontId="6" fillId="0" borderId="29" xfId="58" applyBorder="1">
      <alignment/>
      <protection/>
    </xf>
    <xf numFmtId="3" fontId="2" fillId="0" borderId="12" xfId="58" applyNumberFormat="1" applyFont="1" applyBorder="1" applyAlignment="1">
      <alignment horizontal="right"/>
      <protection/>
    </xf>
    <xf numFmtId="3" fontId="2" fillId="0" borderId="29" xfId="58" applyNumberFormat="1" applyFont="1" applyBorder="1" applyAlignment="1">
      <alignment horizontal="right"/>
      <protection/>
    </xf>
    <xf numFmtId="3" fontId="2" fillId="0" borderId="16" xfId="58" applyNumberFormat="1" applyFont="1" applyBorder="1" applyAlignment="1">
      <alignment horizontal="right"/>
      <protection/>
    </xf>
    <xf numFmtId="3" fontId="6" fillId="0" borderId="12" xfId="58" applyNumberFormat="1" applyBorder="1" applyAlignment="1">
      <alignment horizontal="right"/>
      <protection/>
    </xf>
    <xf numFmtId="3" fontId="6" fillId="0" borderId="29" xfId="58" applyNumberFormat="1" applyBorder="1" applyAlignment="1">
      <alignment horizontal="right"/>
      <protection/>
    </xf>
    <xf numFmtId="0" fontId="18" fillId="0" borderId="29" xfId="58" applyFont="1" applyBorder="1" applyAlignment="1">
      <alignment wrapText="1"/>
      <protection/>
    </xf>
    <xf numFmtId="3" fontId="18" fillId="0" borderId="12" xfId="58" applyNumberFormat="1" applyFont="1" applyBorder="1" applyAlignment="1">
      <alignment wrapText="1"/>
      <protection/>
    </xf>
    <xf numFmtId="3" fontId="18" fillId="0" borderId="13" xfId="58" applyNumberFormat="1" applyFont="1" applyBorder="1" applyAlignment="1">
      <alignment wrapText="1"/>
      <protection/>
    </xf>
    <xf numFmtId="3" fontId="18" fillId="0" borderId="29" xfId="58" applyNumberFormat="1" applyFont="1" applyBorder="1" applyAlignment="1">
      <alignment wrapText="1"/>
      <protection/>
    </xf>
    <xf numFmtId="3" fontId="18" fillId="0" borderId="12" xfId="58" applyNumberFormat="1" applyFont="1" applyBorder="1" applyAlignment="1">
      <alignment horizontal="right"/>
      <protection/>
    </xf>
    <xf numFmtId="0" fontId="6" fillId="0" borderId="29" xfId="58" applyBorder="1" applyAlignment="1">
      <alignment wrapText="1"/>
      <protection/>
    </xf>
    <xf numFmtId="0" fontId="6" fillId="0" borderId="29" xfId="58" applyFont="1" applyBorder="1" applyAlignment="1">
      <alignment wrapText="1"/>
      <protection/>
    </xf>
    <xf numFmtId="3" fontId="6" fillId="0" borderId="12" xfId="58" applyNumberFormat="1" applyFont="1" applyBorder="1" applyAlignment="1">
      <alignment horizontal="right"/>
      <protection/>
    </xf>
    <xf numFmtId="3" fontId="6" fillId="0" borderId="29" xfId="58" applyNumberFormat="1" applyFont="1" applyBorder="1" applyAlignment="1">
      <alignment horizontal="right"/>
      <protection/>
    </xf>
    <xf numFmtId="3" fontId="6" fillId="0" borderId="16" xfId="58" applyNumberFormat="1" applyFont="1" applyBorder="1" applyAlignment="1">
      <alignment horizontal="right"/>
      <protection/>
    </xf>
    <xf numFmtId="0" fontId="18" fillId="0" borderId="29" xfId="58" applyFont="1" applyFill="1" applyBorder="1" applyAlignment="1">
      <alignment wrapText="1"/>
      <protection/>
    </xf>
    <xf numFmtId="3" fontId="18" fillId="0" borderId="12" xfId="58" applyNumberFormat="1" applyFont="1" applyFill="1" applyBorder="1" applyAlignment="1">
      <alignment wrapText="1"/>
      <protection/>
    </xf>
    <xf numFmtId="3" fontId="18" fillId="0" borderId="13" xfId="58" applyNumberFormat="1" applyFont="1" applyFill="1" applyBorder="1" applyAlignment="1">
      <alignment wrapText="1"/>
      <protection/>
    </xf>
    <xf numFmtId="3" fontId="18" fillId="0" borderId="29" xfId="58" applyNumberFormat="1" applyFont="1" applyFill="1" applyBorder="1" applyAlignment="1">
      <alignment wrapText="1"/>
      <protection/>
    </xf>
    <xf numFmtId="3" fontId="18" fillId="0" borderId="12" xfId="58" applyNumberFormat="1" applyFont="1" applyBorder="1">
      <alignment/>
      <protection/>
    </xf>
    <xf numFmtId="3" fontId="6" fillId="0" borderId="12" xfId="58" applyNumberFormat="1" applyBorder="1" applyAlignment="1">
      <alignment wrapText="1"/>
      <protection/>
    </xf>
    <xf numFmtId="3" fontId="6" fillId="0" borderId="13" xfId="58" applyNumberFormat="1" applyBorder="1" applyAlignment="1">
      <alignment wrapText="1"/>
      <protection/>
    </xf>
    <xf numFmtId="3" fontId="6" fillId="0" borderId="29" xfId="58" applyNumberFormat="1" applyBorder="1" applyAlignment="1">
      <alignment wrapText="1"/>
      <protection/>
    </xf>
    <xf numFmtId="3" fontId="6" fillId="0" borderId="12" xfId="58" applyNumberFormat="1" applyBorder="1">
      <alignment/>
      <protection/>
    </xf>
    <xf numFmtId="3" fontId="6" fillId="0" borderId="12" xfId="58" applyNumberFormat="1" applyFont="1" applyBorder="1">
      <alignment/>
      <protection/>
    </xf>
    <xf numFmtId="3" fontId="6" fillId="0" borderId="29" xfId="58" applyNumberFormat="1" applyFont="1" applyBorder="1">
      <alignment/>
      <protection/>
    </xf>
    <xf numFmtId="3" fontId="10" fillId="0" borderId="12" xfId="58" applyNumberFormat="1" applyFont="1" applyBorder="1">
      <alignment/>
      <protection/>
    </xf>
    <xf numFmtId="3" fontId="10" fillId="0" borderId="29" xfId="58" applyNumberFormat="1" applyFont="1" applyBorder="1">
      <alignment/>
      <protection/>
    </xf>
    <xf numFmtId="3" fontId="10" fillId="0" borderId="16" xfId="58" applyNumberFormat="1" applyFont="1" applyBorder="1">
      <alignment/>
      <protection/>
    </xf>
    <xf numFmtId="3" fontId="6" fillId="0" borderId="16" xfId="58" applyNumberFormat="1" applyFont="1" applyBorder="1">
      <alignment/>
      <protection/>
    </xf>
    <xf numFmtId="3" fontId="6" fillId="0" borderId="29" xfId="58" applyNumberFormat="1" applyBorder="1">
      <alignment/>
      <protection/>
    </xf>
    <xf numFmtId="3" fontId="6" fillId="0" borderId="16" xfId="58" applyNumberFormat="1" applyBorder="1">
      <alignment/>
      <protection/>
    </xf>
    <xf numFmtId="0" fontId="18" fillId="0" borderId="29" xfId="58" applyFont="1" applyBorder="1">
      <alignment/>
      <protection/>
    </xf>
    <xf numFmtId="3" fontId="18" fillId="0" borderId="29" xfId="58" applyNumberFormat="1" applyFont="1" applyBorder="1">
      <alignment/>
      <protection/>
    </xf>
    <xf numFmtId="0" fontId="18" fillId="0" borderId="30" xfId="58" applyFont="1" applyBorder="1">
      <alignment/>
      <protection/>
    </xf>
    <xf numFmtId="3" fontId="18" fillId="0" borderId="20" xfId="58" applyNumberFormat="1" applyFont="1" applyBorder="1">
      <alignment/>
      <protection/>
    </xf>
    <xf numFmtId="3" fontId="18" fillId="0" borderId="30" xfId="58" applyNumberFormat="1" applyFont="1" applyBorder="1">
      <alignment/>
      <protection/>
    </xf>
    <xf numFmtId="0" fontId="6" fillId="0" borderId="31" xfId="58" applyBorder="1">
      <alignment/>
      <protection/>
    </xf>
    <xf numFmtId="3" fontId="2" fillId="0" borderId="15" xfId="58" applyNumberFormat="1" applyFont="1" applyBorder="1" applyAlignment="1">
      <alignment horizontal="right"/>
      <protection/>
    </xf>
    <xf numFmtId="3" fontId="2" fillId="0" borderId="31" xfId="58" applyNumberFormat="1" applyFont="1" applyBorder="1" applyAlignment="1">
      <alignment horizontal="right"/>
      <protection/>
    </xf>
    <xf numFmtId="3" fontId="2" fillId="0" borderId="19" xfId="58" applyNumberFormat="1" applyFont="1" applyBorder="1" applyAlignment="1">
      <alignment horizontal="right"/>
      <protection/>
    </xf>
    <xf numFmtId="3" fontId="1" fillId="0" borderId="0" xfId="58" applyNumberFormat="1" applyFont="1" applyBorder="1" applyAlignment="1">
      <alignment horizontal="left"/>
      <protection/>
    </xf>
    <xf numFmtId="0" fontId="1" fillId="0" borderId="25" xfId="58" applyFont="1" applyBorder="1" applyAlignment="1">
      <alignment horizontal="center"/>
      <protection/>
    </xf>
    <xf numFmtId="2" fontId="10" fillId="0" borderId="27" xfId="58" applyNumberFormat="1" applyFont="1" applyBorder="1" applyAlignment="1">
      <alignment horizontal="center"/>
      <protection/>
    </xf>
    <xf numFmtId="0" fontId="1" fillId="0" borderId="27" xfId="58" applyFont="1" applyBorder="1" applyAlignment="1">
      <alignment horizontal="center"/>
      <protection/>
    </xf>
    <xf numFmtId="0" fontId="1" fillId="0" borderId="28" xfId="58" applyFont="1" applyBorder="1" applyAlignment="1">
      <alignment horizontal="center"/>
      <protection/>
    </xf>
    <xf numFmtId="0" fontId="1" fillId="0" borderId="29" xfId="58" applyFont="1" applyBorder="1" applyAlignment="1">
      <alignment horizontal="left"/>
      <protection/>
    </xf>
    <xf numFmtId="3" fontId="21" fillId="0" borderId="12" xfId="58" applyNumberFormat="1" applyFont="1" applyBorder="1" applyAlignment="1">
      <alignment horizontal="center" wrapText="1"/>
      <protection/>
    </xf>
    <xf numFmtId="3" fontId="21" fillId="0" borderId="13" xfId="58" applyNumberFormat="1" applyFont="1" applyBorder="1" applyAlignment="1">
      <alignment horizontal="center" wrapText="1"/>
      <protection/>
    </xf>
    <xf numFmtId="0" fontId="21" fillId="0" borderId="17" xfId="58" applyFont="1" applyBorder="1" applyAlignment="1">
      <alignment horizontal="center" wrapText="1"/>
      <protection/>
    </xf>
    <xf numFmtId="3" fontId="18" fillId="0" borderId="29" xfId="58" applyNumberFormat="1" applyFont="1" applyBorder="1" applyAlignment="1">
      <alignment horizontal="right"/>
      <protection/>
    </xf>
    <xf numFmtId="3" fontId="18" fillId="0" borderId="16" xfId="58" applyNumberFormat="1" applyFont="1" applyBorder="1">
      <alignment/>
      <protection/>
    </xf>
    <xf numFmtId="3" fontId="20" fillId="0" borderId="12" xfId="58" applyNumberFormat="1" applyFont="1" applyBorder="1">
      <alignment/>
      <protection/>
    </xf>
    <xf numFmtId="3" fontId="18" fillId="0" borderId="16" xfId="58" applyNumberFormat="1" applyFont="1" applyBorder="1" applyAlignment="1">
      <alignment wrapText="1"/>
      <protection/>
    </xf>
    <xf numFmtId="3" fontId="19" fillId="0" borderId="29" xfId="58" applyNumberFormat="1" applyFont="1" applyBorder="1" applyAlignment="1">
      <alignment horizontal="right"/>
      <protection/>
    </xf>
    <xf numFmtId="3" fontId="21" fillId="0" borderId="29" xfId="58" applyNumberFormat="1" applyFont="1" applyBorder="1" applyAlignment="1">
      <alignment horizontal="right"/>
      <protection/>
    </xf>
    <xf numFmtId="0" fontId="6" fillId="0" borderId="29" xfId="58" applyFont="1" applyBorder="1">
      <alignment/>
      <protection/>
    </xf>
    <xf numFmtId="3" fontId="18" fillId="0" borderId="17" xfId="58" applyNumberFormat="1" applyFont="1" applyBorder="1">
      <alignment/>
      <protection/>
    </xf>
    <xf numFmtId="3" fontId="18" fillId="0" borderId="30" xfId="58" applyNumberFormat="1" applyFont="1" applyBorder="1" applyAlignment="1">
      <alignment horizontal="right"/>
      <protection/>
    </xf>
    <xf numFmtId="0" fontId="6" fillId="0" borderId="32" xfId="58" applyBorder="1">
      <alignment/>
      <protection/>
    </xf>
    <xf numFmtId="0" fontId="18" fillId="0" borderId="31" xfId="58" applyFont="1" applyBorder="1">
      <alignment/>
      <protection/>
    </xf>
    <xf numFmtId="3" fontId="10" fillId="0" borderId="15" xfId="58" applyNumberFormat="1" applyFont="1" applyBorder="1">
      <alignment/>
      <protection/>
    </xf>
    <xf numFmtId="3" fontId="10" fillId="0" borderId="19" xfId="58" applyNumberFormat="1" applyFont="1" applyBorder="1">
      <alignment/>
      <protection/>
    </xf>
    <xf numFmtId="3" fontId="10" fillId="0" borderId="31" xfId="58" applyNumberFormat="1" applyFont="1" applyBorder="1">
      <alignment/>
      <protection/>
    </xf>
    <xf numFmtId="3" fontId="10" fillId="0" borderId="33" xfId="58" applyNumberFormat="1" applyFont="1" applyBorder="1">
      <alignment/>
      <protection/>
    </xf>
    <xf numFmtId="0" fontId="10" fillId="0" borderId="22" xfId="58" applyFont="1" applyBorder="1" applyAlignment="1">
      <alignment horizontal="right"/>
      <protection/>
    </xf>
    <xf numFmtId="3" fontId="18" fillId="0" borderId="22" xfId="58" applyNumberFormat="1" applyFont="1" applyBorder="1">
      <alignment/>
      <protection/>
    </xf>
    <xf numFmtId="0" fontId="21" fillId="0" borderId="29" xfId="58" applyFont="1" applyBorder="1" applyAlignment="1">
      <alignment wrapText="1"/>
      <protection/>
    </xf>
    <xf numFmtId="3" fontId="21" fillId="0" borderId="12" xfId="58" applyNumberFormat="1" applyFont="1" applyBorder="1" applyAlignment="1">
      <alignment wrapText="1"/>
      <protection/>
    </xf>
    <xf numFmtId="3" fontId="21" fillId="0" borderId="13" xfId="58" applyNumberFormat="1" applyFont="1" applyBorder="1" applyAlignment="1">
      <alignment wrapText="1"/>
      <protection/>
    </xf>
    <xf numFmtId="3" fontId="21" fillId="0" borderId="16" xfId="58" applyNumberFormat="1" applyFont="1" applyBorder="1" applyAlignment="1">
      <alignment wrapText="1"/>
      <protection/>
    </xf>
    <xf numFmtId="0" fontId="6" fillId="0" borderId="34" xfId="58" applyBorder="1">
      <alignment/>
      <protection/>
    </xf>
    <xf numFmtId="0" fontId="21" fillId="0" borderId="30" xfId="58" applyFont="1" applyBorder="1" applyAlignment="1">
      <alignment wrapText="1"/>
      <protection/>
    </xf>
    <xf numFmtId="3" fontId="21" fillId="0" borderId="20" xfId="58" applyNumberFormat="1" applyFont="1" applyBorder="1" applyAlignment="1">
      <alignment wrapText="1"/>
      <protection/>
    </xf>
    <xf numFmtId="3" fontId="21" fillId="0" borderId="14" xfId="58" applyNumberFormat="1" applyFont="1" applyBorder="1" applyAlignment="1">
      <alignment wrapText="1"/>
      <protection/>
    </xf>
    <xf numFmtId="3" fontId="21" fillId="0" borderId="17" xfId="58" applyNumberFormat="1" applyFont="1" applyBorder="1" applyAlignment="1">
      <alignment wrapText="1"/>
      <protection/>
    </xf>
    <xf numFmtId="0" fontId="21" fillId="0" borderId="31" xfId="58" applyFont="1" applyBorder="1" applyAlignment="1">
      <alignment wrapText="1"/>
      <protection/>
    </xf>
    <xf numFmtId="3" fontId="21" fillId="0" borderId="0" xfId="58" applyNumberFormat="1" applyFont="1" applyBorder="1" applyAlignment="1">
      <alignment wrapText="1"/>
      <protection/>
    </xf>
    <xf numFmtId="3" fontId="2" fillId="0" borderId="15" xfId="58" applyNumberFormat="1" applyFont="1" applyBorder="1">
      <alignment/>
      <protection/>
    </xf>
    <xf numFmtId="3" fontId="2" fillId="0" borderId="18" xfId="58" applyNumberFormat="1" applyFont="1" applyBorder="1">
      <alignment/>
      <protection/>
    </xf>
    <xf numFmtId="3" fontId="2" fillId="0" borderId="19" xfId="58" applyNumberFormat="1" applyFont="1" applyBorder="1">
      <alignment/>
      <protection/>
    </xf>
    <xf numFmtId="3" fontId="2" fillId="0" borderId="35" xfId="58" applyNumberFormat="1" applyFont="1" applyFill="1" applyBorder="1">
      <alignment/>
      <protection/>
    </xf>
    <xf numFmtId="0" fontId="8" fillId="0" borderId="25" xfId="59" applyFont="1" applyBorder="1" applyAlignment="1">
      <alignment horizontal="center"/>
      <protection/>
    </xf>
    <xf numFmtId="0" fontId="6" fillId="0" borderId="26" xfId="59" applyBorder="1">
      <alignment/>
      <protection/>
    </xf>
    <xf numFmtId="0" fontId="15" fillId="0" borderId="27" xfId="59" applyFont="1" applyBorder="1" applyAlignment="1">
      <alignment horizontal="center"/>
      <protection/>
    </xf>
    <xf numFmtId="0" fontId="8" fillId="0" borderId="27" xfId="59" applyFont="1" applyBorder="1" applyAlignment="1">
      <alignment horizontal="center"/>
      <protection/>
    </xf>
    <xf numFmtId="0" fontId="8" fillId="0" borderId="28" xfId="59" applyFont="1" applyBorder="1" applyAlignment="1">
      <alignment horizontal="center"/>
      <protection/>
    </xf>
    <xf numFmtId="0" fontId="6" fillId="0" borderId="27" xfId="59" applyFont="1" applyBorder="1" applyAlignment="1">
      <alignment horizontal="center" wrapText="1"/>
      <protection/>
    </xf>
    <xf numFmtId="0" fontId="18" fillId="0" borderId="12" xfId="59" applyFont="1" applyBorder="1" applyAlignment="1">
      <alignment horizontal="center" wrapText="1"/>
      <protection/>
    </xf>
    <xf numFmtId="0" fontId="18" fillId="0" borderId="13" xfId="59" applyFont="1" applyBorder="1" applyAlignment="1">
      <alignment horizontal="center" wrapText="1"/>
      <protection/>
    </xf>
    <xf numFmtId="0" fontId="18" fillId="0" borderId="16" xfId="59" applyFont="1" applyBorder="1" applyAlignment="1">
      <alignment horizontal="center" wrapText="1"/>
      <protection/>
    </xf>
    <xf numFmtId="0" fontId="6" fillId="0" borderId="29" xfId="59" applyBorder="1" applyAlignment="1">
      <alignment wrapText="1"/>
      <protection/>
    </xf>
    <xf numFmtId="165" fontId="2" fillId="0" borderId="12" xfId="59" applyNumberFormat="1" applyFont="1" applyBorder="1" applyAlignment="1">
      <alignment horizontal="right"/>
      <protection/>
    </xf>
    <xf numFmtId="165" fontId="2" fillId="0" borderId="16" xfId="59" applyNumberFormat="1" applyFont="1" applyBorder="1" applyAlignment="1">
      <alignment horizontal="right"/>
      <protection/>
    </xf>
    <xf numFmtId="165" fontId="2" fillId="0" borderId="36" xfId="59" applyNumberFormat="1" applyFont="1" applyBorder="1" applyAlignment="1">
      <alignment horizontal="right"/>
      <protection/>
    </xf>
    <xf numFmtId="0" fontId="6" fillId="0" borderId="29" xfId="59" applyFont="1" applyBorder="1" applyAlignment="1">
      <alignment horizontal="left" wrapText="1"/>
      <protection/>
    </xf>
    <xf numFmtId="165" fontId="6" fillId="0" borderId="12" xfId="59" applyNumberFormat="1" applyBorder="1" applyAlignment="1">
      <alignment horizontal="right"/>
      <protection/>
    </xf>
    <xf numFmtId="3" fontId="6" fillId="0" borderId="12" xfId="59" applyNumberFormat="1" applyBorder="1">
      <alignment/>
      <protection/>
    </xf>
    <xf numFmtId="165" fontId="10" fillId="0" borderId="12" xfId="59" applyNumberFormat="1" applyFont="1" applyBorder="1" applyAlignment="1">
      <alignment horizontal="right"/>
      <protection/>
    </xf>
    <xf numFmtId="165" fontId="10" fillId="0" borderId="16" xfId="59" applyNumberFormat="1" applyFont="1" applyBorder="1" applyAlignment="1">
      <alignment horizontal="right"/>
      <protection/>
    </xf>
    <xf numFmtId="165" fontId="10" fillId="0" borderId="36" xfId="59" applyNumberFormat="1" applyFont="1" applyBorder="1" applyAlignment="1">
      <alignment horizontal="right"/>
      <protection/>
    </xf>
    <xf numFmtId="0" fontId="6" fillId="0" borderId="29" xfId="59" applyBorder="1">
      <alignment/>
      <protection/>
    </xf>
    <xf numFmtId="3" fontId="6" fillId="0" borderId="16" xfId="59" applyNumberFormat="1" applyBorder="1">
      <alignment/>
      <protection/>
    </xf>
    <xf numFmtId="3" fontId="18" fillId="0" borderId="13" xfId="59" applyNumberFormat="1" applyFont="1" applyBorder="1" applyAlignment="1">
      <alignment horizontal="right"/>
      <protection/>
    </xf>
    <xf numFmtId="0" fontId="6" fillId="0" borderId="16" xfId="59" applyBorder="1" applyAlignment="1">
      <alignment/>
      <protection/>
    </xf>
    <xf numFmtId="3" fontId="6" fillId="0" borderId="12" xfId="59" applyNumberFormat="1" applyBorder="1" applyAlignment="1">
      <alignment/>
      <protection/>
    </xf>
    <xf numFmtId="0" fontId="6" fillId="0" borderId="30" xfId="59" applyBorder="1" applyAlignment="1">
      <alignment wrapText="1"/>
      <protection/>
    </xf>
    <xf numFmtId="165" fontId="6" fillId="0" borderId="20" xfId="59" applyNumberFormat="1" applyBorder="1" applyAlignment="1">
      <alignment horizontal="right"/>
      <protection/>
    </xf>
    <xf numFmtId="3" fontId="18" fillId="0" borderId="14" xfId="59" applyNumberFormat="1" applyFont="1" applyBorder="1" applyAlignment="1">
      <alignment horizontal="right"/>
      <protection/>
    </xf>
    <xf numFmtId="0" fontId="6" fillId="0" borderId="17" xfId="59" applyBorder="1" applyAlignment="1">
      <alignment/>
      <protection/>
    </xf>
    <xf numFmtId="3" fontId="6" fillId="0" borderId="20" xfId="59" applyNumberFormat="1" applyBorder="1" applyAlignment="1">
      <alignment/>
      <protection/>
    </xf>
    <xf numFmtId="3" fontId="6" fillId="0" borderId="14" xfId="59" applyNumberFormat="1" applyBorder="1" applyAlignment="1">
      <alignment/>
      <protection/>
    </xf>
    <xf numFmtId="3" fontId="6" fillId="0" borderId="17" xfId="59" applyNumberFormat="1" applyBorder="1">
      <alignment/>
      <protection/>
    </xf>
    <xf numFmtId="0" fontId="6" fillId="0" borderId="31" xfId="59" applyBorder="1" applyAlignment="1">
      <alignment wrapText="1"/>
      <protection/>
    </xf>
    <xf numFmtId="165" fontId="2" fillId="0" borderId="15" xfId="59" applyNumberFormat="1" applyFont="1" applyBorder="1" applyAlignment="1">
      <alignment horizontal="right"/>
      <protection/>
    </xf>
    <xf numFmtId="165" fontId="2" fillId="0" borderId="19" xfId="59" applyNumberFormat="1" applyFont="1" applyBorder="1" applyAlignment="1">
      <alignment horizontal="right"/>
      <protection/>
    </xf>
    <xf numFmtId="165" fontId="2" fillId="0" borderId="35" xfId="59" applyNumberFormat="1" applyFont="1" applyBorder="1" applyAlignment="1">
      <alignment horizontal="right"/>
      <protection/>
    </xf>
    <xf numFmtId="0" fontId="15" fillId="0" borderId="25" xfId="59" applyFont="1" applyBorder="1" applyAlignment="1">
      <alignment horizontal="center"/>
      <protection/>
    </xf>
    <xf numFmtId="49" fontId="15" fillId="0" borderId="27" xfId="59" applyNumberFormat="1" applyFont="1" applyBorder="1" applyAlignment="1">
      <alignment horizontal="center"/>
      <protection/>
    </xf>
    <xf numFmtId="0" fontId="15" fillId="0" borderId="28" xfId="59" applyFont="1" applyBorder="1" applyAlignment="1">
      <alignment horizontal="center"/>
      <protection/>
    </xf>
    <xf numFmtId="49" fontId="6" fillId="0" borderId="27" xfId="59" applyNumberFormat="1" applyFont="1" applyBorder="1" applyAlignment="1">
      <alignment horizontal="center" wrapText="1"/>
      <protection/>
    </xf>
    <xf numFmtId="0" fontId="6" fillId="0" borderId="29" xfId="59" applyBorder="1" applyAlignment="1">
      <alignment/>
      <protection/>
    </xf>
    <xf numFmtId="0" fontId="2" fillId="0" borderId="12" xfId="59" applyFont="1" applyBorder="1">
      <alignment/>
      <protection/>
    </xf>
    <xf numFmtId="0" fontId="2" fillId="0" borderId="16" xfId="59" applyFont="1" applyBorder="1">
      <alignment/>
      <protection/>
    </xf>
    <xf numFmtId="0" fontId="2" fillId="0" borderId="29" xfId="59" applyFont="1" applyBorder="1" applyAlignment="1">
      <alignment/>
      <protection/>
    </xf>
    <xf numFmtId="3" fontId="2" fillId="0" borderId="12" xfId="59" applyNumberFormat="1" applyFont="1" applyBorder="1">
      <alignment/>
      <protection/>
    </xf>
    <xf numFmtId="3" fontId="2" fillId="0" borderId="16" xfId="59" applyNumberFormat="1" applyFont="1" applyBorder="1">
      <alignment/>
      <protection/>
    </xf>
    <xf numFmtId="0" fontId="6" fillId="0" borderId="31" xfId="59" applyBorder="1" applyAlignment="1">
      <alignment/>
      <protection/>
    </xf>
    <xf numFmtId="3" fontId="2" fillId="0" borderId="15" xfId="59" applyNumberFormat="1" applyFont="1" applyBorder="1" applyAlignment="1">
      <alignment horizontal="right"/>
      <protection/>
    </xf>
    <xf numFmtId="3" fontId="2" fillId="0" borderId="19" xfId="59" applyNumberFormat="1" applyFont="1" applyBorder="1" applyAlignment="1">
      <alignment horizontal="right"/>
      <protection/>
    </xf>
    <xf numFmtId="3" fontId="2" fillId="0" borderId="12" xfId="59" applyNumberFormat="1" applyFont="1" applyBorder="1" applyAlignment="1">
      <alignment horizontal="right"/>
      <protection/>
    </xf>
    <xf numFmtId="3" fontId="2" fillId="0" borderId="16" xfId="59" applyNumberFormat="1" applyFont="1" applyBorder="1" applyAlignment="1">
      <alignment horizontal="right"/>
      <protection/>
    </xf>
    <xf numFmtId="0" fontId="6" fillId="0" borderId="29" xfId="59" applyFont="1" applyBorder="1" applyAlignment="1">
      <alignment wrapText="1"/>
      <protection/>
    </xf>
    <xf numFmtId="3" fontId="0" fillId="0" borderId="12" xfId="59" applyNumberFormat="1" applyFont="1" applyBorder="1" applyAlignment="1">
      <alignment horizontal="right"/>
      <protection/>
    </xf>
    <xf numFmtId="0" fontId="10" fillId="0" borderId="31" xfId="59" applyFont="1" applyBorder="1">
      <alignment/>
      <protection/>
    </xf>
    <xf numFmtId="3" fontId="10" fillId="0" borderId="15" xfId="59" applyNumberFormat="1" applyFont="1" applyBorder="1">
      <alignment/>
      <protection/>
    </xf>
    <xf numFmtId="3" fontId="10" fillId="0" borderId="19" xfId="59" applyNumberFormat="1" applyFont="1" applyBorder="1">
      <alignment/>
      <protection/>
    </xf>
    <xf numFmtId="0" fontId="10" fillId="0" borderId="18" xfId="59" applyFont="1" applyBorder="1" applyAlignment="1">
      <alignment horizontal="right"/>
      <protection/>
    </xf>
    <xf numFmtId="165" fontId="2" fillId="0" borderId="37" xfId="59" applyNumberFormat="1" applyFont="1" applyBorder="1" applyAlignment="1">
      <alignment horizontal="right"/>
      <protection/>
    </xf>
    <xf numFmtId="0" fontId="6" fillId="0" borderId="16" xfId="59" applyBorder="1" applyAlignment="1">
      <alignment wrapText="1"/>
      <protection/>
    </xf>
    <xf numFmtId="0" fontId="6" fillId="0" borderId="16" xfId="59" applyFont="1" applyBorder="1" applyAlignment="1">
      <alignment wrapText="1"/>
      <protection/>
    </xf>
    <xf numFmtId="0" fontId="6" fillId="0" borderId="16" xfId="59" applyFont="1" applyBorder="1" applyAlignment="1">
      <alignment horizontal="left" wrapText="1"/>
      <protection/>
    </xf>
    <xf numFmtId="165" fontId="0" fillId="0" borderId="37" xfId="59" applyNumberFormat="1" applyFont="1" applyBorder="1" applyAlignment="1">
      <alignment horizontal="right"/>
      <protection/>
    </xf>
    <xf numFmtId="0" fontId="21" fillId="0" borderId="38" xfId="58" applyFont="1" applyBorder="1" applyAlignment="1">
      <alignment horizontal="center" vertical="center"/>
      <protection/>
    </xf>
    <xf numFmtId="3" fontId="3" fillId="0" borderId="23" xfId="58" applyNumberFormat="1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10" fillId="0" borderId="21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39" xfId="59" applyFont="1" applyBorder="1" applyAlignment="1">
      <alignment horizontal="center"/>
      <protection/>
    </xf>
    <xf numFmtId="0" fontId="6" fillId="0" borderId="12" xfId="59" applyBorder="1" applyAlignment="1">
      <alignment horizontal="center" wrapText="1"/>
      <protection/>
    </xf>
    <xf numFmtId="0" fontId="6" fillId="0" borderId="16" xfId="59" applyBorder="1">
      <alignment/>
      <protection/>
    </xf>
    <xf numFmtId="0" fontId="10" fillId="0" borderId="36" xfId="59" applyFont="1" applyBorder="1" applyAlignment="1">
      <alignment horizontal="center"/>
      <protection/>
    </xf>
    <xf numFmtId="0" fontId="10" fillId="0" borderId="13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6" fillId="0" borderId="0" xfId="59" applyBorder="1" applyAlignment="1">
      <alignment horizontal="right"/>
      <protection/>
    </xf>
    <xf numFmtId="0" fontId="2" fillId="0" borderId="12" xfId="59" applyFont="1" applyBorder="1" applyAlignment="1">
      <alignment horizontal="right"/>
      <protection/>
    </xf>
    <xf numFmtId="0" fontId="6" fillId="0" borderId="36" xfId="59" applyFont="1" applyBorder="1">
      <alignment/>
      <protection/>
    </xf>
    <xf numFmtId="0" fontId="6" fillId="0" borderId="13" xfId="59" applyFont="1" applyBorder="1">
      <alignment/>
      <protection/>
    </xf>
    <xf numFmtId="165" fontId="6" fillId="0" borderId="16" xfId="59" applyNumberFormat="1" applyBorder="1" applyAlignment="1">
      <alignment horizontal="right"/>
      <protection/>
    </xf>
    <xf numFmtId="3" fontId="6" fillId="0" borderId="0" xfId="59" applyNumberFormat="1">
      <alignment/>
      <protection/>
    </xf>
    <xf numFmtId="0" fontId="2" fillId="0" borderId="40" xfId="59" applyFont="1" applyBorder="1">
      <alignment/>
      <protection/>
    </xf>
    <xf numFmtId="165" fontId="2" fillId="0" borderId="41" xfId="59" applyNumberFormat="1" applyFont="1" applyBorder="1" applyAlignment="1">
      <alignment horizontal="right"/>
      <protection/>
    </xf>
    <xf numFmtId="165" fontId="2" fillId="0" borderId="32" xfId="59" applyNumberFormat="1" applyFont="1" applyBorder="1" applyAlignment="1">
      <alignment horizontal="right"/>
      <protection/>
    </xf>
    <xf numFmtId="3" fontId="21" fillId="0" borderId="36" xfId="58" applyNumberFormat="1" applyFont="1" applyBorder="1" applyAlignment="1">
      <alignment horizontal="center" vertical="center"/>
      <protection/>
    </xf>
    <xf numFmtId="3" fontId="2" fillId="0" borderId="0" xfId="59" applyNumberFormat="1" applyFont="1">
      <alignment/>
      <protection/>
    </xf>
    <xf numFmtId="0" fontId="2" fillId="0" borderId="42" xfId="59" applyFont="1" applyBorder="1" applyAlignment="1">
      <alignment horizontal="right"/>
      <protection/>
    </xf>
    <xf numFmtId="49" fontId="10" fillId="0" borderId="0" xfId="58" applyNumberFormat="1" applyFont="1" applyBorder="1" applyAlignment="1">
      <alignment horizontal="right"/>
      <protection/>
    </xf>
    <xf numFmtId="0" fontId="2" fillId="0" borderId="0" xfId="58" applyFont="1" applyBorder="1" applyAlignment="1">
      <alignment wrapText="1"/>
      <protection/>
    </xf>
    <xf numFmtId="0" fontId="6" fillId="0" borderId="0" xfId="58" applyBorder="1">
      <alignment/>
      <protection/>
    </xf>
    <xf numFmtId="0" fontId="18" fillId="0" borderId="0" xfId="58" applyFont="1" applyBorder="1">
      <alignment/>
      <protection/>
    </xf>
    <xf numFmtId="3" fontId="10" fillId="0" borderId="0" xfId="58" applyNumberFormat="1" applyFont="1" applyBorder="1">
      <alignment/>
      <protection/>
    </xf>
    <xf numFmtId="0" fontId="14" fillId="0" borderId="0" xfId="58" applyFont="1" applyAlignment="1">
      <alignment horizontal="center"/>
      <protection/>
    </xf>
    <xf numFmtId="0" fontId="1" fillId="0" borderId="22" xfId="58" applyFont="1" applyBorder="1" applyAlignment="1">
      <alignment/>
      <protection/>
    </xf>
    <xf numFmtId="0" fontId="1" fillId="0" borderId="0" xfId="58" applyFont="1" applyBorder="1" applyAlignment="1">
      <alignment horizontal="left"/>
      <protection/>
    </xf>
    <xf numFmtId="0" fontId="2" fillId="0" borderId="43" xfId="58" applyFont="1" applyBorder="1" applyAlignment="1">
      <alignment horizontal="center" vertical="center"/>
      <protection/>
    </xf>
    <xf numFmtId="0" fontId="2" fillId="0" borderId="44" xfId="58" applyFont="1" applyBorder="1" applyAlignment="1">
      <alignment horizontal="center" vertical="center"/>
      <protection/>
    </xf>
    <xf numFmtId="0" fontId="2" fillId="0" borderId="25" xfId="58" applyFont="1" applyBorder="1" applyAlignment="1">
      <alignment horizontal="center" vertical="center"/>
      <protection/>
    </xf>
    <xf numFmtId="0" fontId="2" fillId="0" borderId="45" xfId="58" applyFont="1" applyBorder="1" applyAlignment="1">
      <alignment horizontal="center" vertical="center"/>
      <protection/>
    </xf>
    <xf numFmtId="0" fontId="2" fillId="0" borderId="46" xfId="58" applyFont="1" applyBorder="1" applyAlignment="1">
      <alignment horizontal="center" vertical="center"/>
      <protection/>
    </xf>
    <xf numFmtId="0" fontId="2" fillId="0" borderId="47" xfId="58" applyFont="1" applyBorder="1" applyAlignment="1">
      <alignment horizontal="center" vertical="center"/>
      <protection/>
    </xf>
    <xf numFmtId="0" fontId="0" fillId="0" borderId="48" xfId="57" applyBorder="1" applyAlignment="1">
      <alignment horizontal="center" vertical="center"/>
      <protection/>
    </xf>
    <xf numFmtId="3" fontId="2" fillId="0" borderId="47" xfId="58" applyNumberFormat="1" applyFont="1" applyBorder="1" applyAlignment="1">
      <alignment horizontal="center"/>
      <protection/>
    </xf>
    <xf numFmtId="3" fontId="2" fillId="0" borderId="48" xfId="58" applyNumberFormat="1" applyFont="1" applyBorder="1" applyAlignment="1">
      <alignment horizontal="center"/>
      <protection/>
    </xf>
    <xf numFmtId="0" fontId="0" fillId="0" borderId="38" xfId="57" applyBorder="1" applyAlignment="1">
      <alignment/>
      <protection/>
    </xf>
    <xf numFmtId="0" fontId="21" fillId="0" borderId="47" xfId="58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1" fillId="0" borderId="29" xfId="58" applyFont="1" applyBorder="1" applyAlignment="1">
      <alignment horizontal="center" vertical="center"/>
      <protection/>
    </xf>
    <xf numFmtId="0" fontId="21" fillId="0" borderId="48" xfId="57" applyFont="1" applyBorder="1" applyAlignment="1">
      <alignment horizontal="center" vertical="center"/>
      <protection/>
    </xf>
    <xf numFmtId="0" fontId="21" fillId="0" borderId="38" xfId="57" applyFont="1" applyBorder="1" applyAlignment="1">
      <alignment horizontal="center" vertical="center"/>
      <protection/>
    </xf>
    <xf numFmtId="3" fontId="2" fillId="0" borderId="43" xfId="58" applyNumberFormat="1" applyFont="1" applyBorder="1" applyAlignment="1">
      <alignment horizontal="center" vertical="center"/>
      <protection/>
    </xf>
    <xf numFmtId="3" fontId="2" fillId="0" borderId="44" xfId="58" applyNumberFormat="1" applyFont="1" applyBorder="1" applyAlignment="1">
      <alignment horizontal="center" vertical="center"/>
      <protection/>
    </xf>
    <xf numFmtId="3" fontId="2" fillId="0" borderId="25" xfId="58" applyNumberFormat="1" applyFont="1" applyBorder="1" applyAlignment="1">
      <alignment horizontal="center" vertical="center"/>
      <protection/>
    </xf>
    <xf numFmtId="3" fontId="2" fillId="0" borderId="46" xfId="58" applyNumberFormat="1" applyFont="1" applyBorder="1" applyAlignment="1">
      <alignment horizontal="center" vertical="center"/>
      <protection/>
    </xf>
    <xf numFmtId="3" fontId="2" fillId="0" borderId="47" xfId="58" applyNumberFormat="1" applyFont="1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3" fontId="21" fillId="0" borderId="47" xfId="58" applyNumberFormat="1" applyFont="1" applyBorder="1" applyAlignment="1">
      <alignment horizontal="center" vertical="center"/>
      <protection/>
    </xf>
    <xf numFmtId="3" fontId="3" fillId="0" borderId="10" xfId="58" applyNumberFormat="1" applyFont="1" applyBorder="1" applyAlignment="1">
      <alignment horizontal="center" vertical="center"/>
      <protection/>
    </xf>
    <xf numFmtId="3" fontId="3" fillId="0" borderId="24" xfId="58" applyNumberFormat="1" applyFont="1" applyBorder="1" applyAlignment="1">
      <alignment horizontal="center" vertical="center"/>
      <protection/>
    </xf>
    <xf numFmtId="0" fontId="14" fillId="0" borderId="0" xfId="59" applyFont="1" applyAlignment="1">
      <alignment horizontal="center" vertical="center"/>
      <protection/>
    </xf>
    <xf numFmtId="0" fontId="6" fillId="0" borderId="0" xfId="59" applyAlignment="1">
      <alignment/>
      <protection/>
    </xf>
    <xf numFmtId="0" fontId="0" fillId="0" borderId="0" xfId="57" applyAlignment="1">
      <alignment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39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18" fillId="0" borderId="12" xfId="59" applyFont="1" applyBorder="1" applyAlignment="1">
      <alignment horizontal="center" vertical="center"/>
      <protection/>
    </xf>
    <xf numFmtId="0" fontId="18" fillId="0" borderId="13" xfId="59" applyFont="1" applyBorder="1" applyAlignment="1">
      <alignment horizontal="center" vertical="center"/>
      <protection/>
    </xf>
    <xf numFmtId="0" fontId="18" fillId="0" borderId="16" xfId="59" applyFont="1" applyBorder="1" applyAlignment="1">
      <alignment horizontal="center" vertical="center"/>
      <protection/>
    </xf>
    <xf numFmtId="3" fontId="3" fillId="0" borderId="31" xfId="59" applyNumberFormat="1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35" xfId="57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6" fillId="0" borderId="0" xfId="56" applyAlignment="1">
      <alignment horizontal="center" vertic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0" fontId="7" fillId="0" borderId="48" xfId="58" applyFont="1" applyBorder="1" applyAlignment="1">
      <alignment horizontal="center"/>
      <protection/>
    </xf>
    <xf numFmtId="0" fontId="7" fillId="0" borderId="36" xfId="58" applyFont="1" applyBorder="1" applyAlignment="1">
      <alignment horizontal="center"/>
      <protection/>
    </xf>
    <xf numFmtId="0" fontId="6" fillId="0" borderId="0" xfId="56" applyBorder="1" applyAlignment="1">
      <alignment wrapText="1"/>
      <protection/>
    </xf>
    <xf numFmtId="0" fontId="6" fillId="0" borderId="0" xfId="56" applyAlignment="1">
      <alignment wrapText="1"/>
      <protection/>
    </xf>
    <xf numFmtId="0" fontId="3" fillId="0" borderId="23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/>
      <protection/>
    </xf>
    <xf numFmtId="0" fontId="3" fillId="0" borderId="24" xfId="60" applyFont="1" applyBorder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6" fillId="0" borderId="0" xfId="56" applyNumberFormat="1" applyBorder="1" applyAlignment="1">
      <alignment vertical="top" wrapText="1"/>
      <protection/>
    </xf>
    <xf numFmtId="3" fontId="0" fillId="0" borderId="0" xfId="0" applyNumberFormat="1" applyAlignment="1">
      <alignment vertical="top" wrapText="1"/>
    </xf>
    <xf numFmtId="0" fontId="6" fillId="0" borderId="0" xfId="56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6" fillId="0" borderId="0" xfId="56" applyFill="1" applyBorder="1" applyAlignment="1">
      <alignment wrapText="1"/>
      <protection/>
    </xf>
    <xf numFmtId="0" fontId="2" fillId="0" borderId="0" xfId="59" applyFont="1" applyAlignment="1">
      <alignment horizontal="center"/>
      <protection/>
    </xf>
    <xf numFmtId="0" fontId="6" fillId="0" borderId="0" xfId="59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_...2013 (....) Költségvetés Orci 2013" xfId="58"/>
    <cellStyle name="Normál_...-2013.(....) Orci 2013. költségvetés mellékletek" xfId="59"/>
    <cellStyle name="Normál_2010.évi besz Orci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I86" sqref="I86"/>
    </sheetView>
  </sheetViews>
  <sheetFormatPr defaultColWidth="9.140625" defaultRowHeight="12.75"/>
  <cols>
    <col min="1" max="1" width="4.28125" style="9" customWidth="1"/>
    <col min="2" max="2" width="5.421875" style="9" customWidth="1"/>
    <col min="3" max="3" width="22.57421875" style="9" customWidth="1"/>
    <col min="4" max="4" width="27.421875" style="9" customWidth="1"/>
    <col min="5" max="5" width="27.28125" style="9" customWidth="1"/>
    <col min="6" max="7" width="11.57421875" style="9" customWidth="1"/>
    <col min="8" max="16384" width="9.140625" style="9" customWidth="1"/>
  </cols>
  <sheetData>
    <row r="1" ht="12.75">
      <c r="G1" s="10"/>
    </row>
    <row r="2" spans="3:7" ht="18">
      <c r="C2" s="452" t="s">
        <v>313</v>
      </c>
      <c r="D2" s="452"/>
      <c r="E2" s="452"/>
      <c r="F2" s="452"/>
      <c r="G2" s="452"/>
    </row>
    <row r="3" spans="2:7" ht="18">
      <c r="B3" s="58"/>
      <c r="C3" s="452" t="s">
        <v>382</v>
      </c>
      <c r="D3" s="452"/>
      <c r="E3" s="452"/>
      <c r="F3" s="452"/>
      <c r="G3" s="452"/>
    </row>
    <row r="4" spans="2:7" ht="18">
      <c r="B4" s="58"/>
      <c r="C4" s="124"/>
      <c r="D4" s="124"/>
      <c r="E4" s="124"/>
      <c r="F4" s="124"/>
      <c r="G4" s="124"/>
    </row>
    <row r="5" spans="2:7" ht="18">
      <c r="B5" s="58"/>
      <c r="C5" s="124"/>
      <c r="D5" s="124"/>
      <c r="E5" s="124"/>
      <c r="F5" s="124"/>
      <c r="G5" s="124"/>
    </row>
    <row r="6" spans="3:7" ht="15">
      <c r="C6" s="58"/>
      <c r="D6" s="59"/>
      <c r="E6" s="60"/>
      <c r="F6" s="60"/>
      <c r="G6" s="60"/>
    </row>
    <row r="7" spans="1:7" ht="16.5" thickBot="1">
      <c r="A7" s="61" t="s">
        <v>18</v>
      </c>
      <c r="C7" s="453" t="s">
        <v>210</v>
      </c>
      <c r="D7" s="453"/>
      <c r="E7" s="453"/>
      <c r="F7" s="8"/>
      <c r="G7" s="8"/>
    </row>
    <row r="8" spans="1:7" ht="18" customHeight="1">
      <c r="A8" s="172"/>
      <c r="B8" s="47" t="s">
        <v>92</v>
      </c>
      <c r="C8" s="173" t="s">
        <v>93</v>
      </c>
      <c r="D8" s="173" t="s">
        <v>94</v>
      </c>
      <c r="E8" s="173" t="s">
        <v>95</v>
      </c>
      <c r="F8" s="174" t="s">
        <v>96</v>
      </c>
      <c r="G8" s="174" t="s">
        <v>214</v>
      </c>
    </row>
    <row r="9" spans="1:7" ht="33.75" customHeight="1">
      <c r="A9" s="48"/>
      <c r="B9" s="175" t="s">
        <v>150</v>
      </c>
      <c r="C9" s="176"/>
      <c r="D9" s="176"/>
      <c r="E9" s="176"/>
      <c r="F9" s="177" t="s">
        <v>151</v>
      </c>
      <c r="G9" s="178" t="s">
        <v>380</v>
      </c>
    </row>
    <row r="10" spans="1:7" ht="12.75">
      <c r="A10" s="50" t="s">
        <v>18</v>
      </c>
      <c r="B10" s="62">
        <v>1</v>
      </c>
      <c r="C10" s="51" t="s">
        <v>0</v>
      </c>
      <c r="D10" s="49"/>
      <c r="E10" s="49"/>
      <c r="F10" s="179">
        <f>SUM(F11)</f>
        <v>26237</v>
      </c>
      <c r="G10" s="179">
        <f>SUM(G11)</f>
        <v>25543</v>
      </c>
    </row>
    <row r="11" spans="1:7" ht="25.5">
      <c r="A11" s="50" t="s">
        <v>19</v>
      </c>
      <c r="B11" s="62" t="s">
        <v>152</v>
      </c>
      <c r="C11" s="51"/>
      <c r="D11" s="65" t="s">
        <v>240</v>
      </c>
      <c r="E11" s="49"/>
      <c r="F11" s="180">
        <f>SUM(F12:F18)</f>
        <v>26237</v>
      </c>
      <c r="G11" s="180">
        <f>SUM(G12:G18)</f>
        <v>25543</v>
      </c>
    </row>
    <row r="12" spans="1:7" ht="18.75" customHeight="1">
      <c r="A12" s="50" t="s">
        <v>20</v>
      </c>
      <c r="B12" s="62" t="s">
        <v>269</v>
      </c>
      <c r="C12" s="51"/>
      <c r="D12" s="49"/>
      <c r="E12" s="129" t="s">
        <v>154</v>
      </c>
      <c r="F12" s="147">
        <v>13552</v>
      </c>
      <c r="G12" s="147">
        <v>13897</v>
      </c>
    </row>
    <row r="13" spans="1:7" ht="25.5">
      <c r="A13" s="50" t="s">
        <v>21</v>
      </c>
      <c r="B13" s="62" t="s">
        <v>270</v>
      </c>
      <c r="C13" s="51"/>
      <c r="D13" s="49"/>
      <c r="E13" s="129" t="s">
        <v>156</v>
      </c>
      <c r="F13" s="147">
        <v>4574</v>
      </c>
      <c r="G13" s="147">
        <v>4574</v>
      </c>
    </row>
    <row r="14" spans="1:7" ht="25.5">
      <c r="A14" s="50" t="s">
        <v>23</v>
      </c>
      <c r="B14" s="62" t="s">
        <v>271</v>
      </c>
      <c r="C14" s="51"/>
      <c r="D14" s="49"/>
      <c r="E14" s="129" t="s">
        <v>158</v>
      </c>
      <c r="F14" s="147">
        <v>687</v>
      </c>
      <c r="G14" s="147">
        <v>687</v>
      </c>
    </row>
    <row r="15" spans="1:7" ht="25.5">
      <c r="A15" s="50" t="s">
        <v>24</v>
      </c>
      <c r="B15" s="62" t="s">
        <v>272</v>
      </c>
      <c r="C15" s="51"/>
      <c r="D15" s="49"/>
      <c r="E15" s="129" t="s">
        <v>314</v>
      </c>
      <c r="F15" s="147"/>
      <c r="G15" s="147">
        <v>588</v>
      </c>
    </row>
    <row r="16" spans="1:7" ht="12.75">
      <c r="A16" s="50" t="s">
        <v>25</v>
      </c>
      <c r="B16" s="62" t="s">
        <v>273</v>
      </c>
      <c r="C16" s="51"/>
      <c r="D16" s="49"/>
      <c r="E16" s="129" t="s">
        <v>234</v>
      </c>
      <c r="F16" s="147"/>
      <c r="G16" s="147">
        <v>461</v>
      </c>
    </row>
    <row r="17" spans="1:7" ht="25.5">
      <c r="A17" s="50" t="s">
        <v>26</v>
      </c>
      <c r="B17" s="62" t="s">
        <v>274</v>
      </c>
      <c r="C17" s="51"/>
      <c r="D17" s="49"/>
      <c r="E17" s="129" t="s">
        <v>235</v>
      </c>
      <c r="F17" s="147"/>
      <c r="G17" s="147">
        <v>125</v>
      </c>
    </row>
    <row r="18" spans="1:7" ht="12.75">
      <c r="A18" s="50" t="s">
        <v>41</v>
      </c>
      <c r="B18" s="62" t="s">
        <v>275</v>
      </c>
      <c r="C18" s="51"/>
      <c r="D18" s="49"/>
      <c r="E18" s="129" t="s">
        <v>207</v>
      </c>
      <c r="F18" s="147">
        <v>7424</v>
      </c>
      <c r="G18" s="147">
        <v>5211</v>
      </c>
    </row>
    <row r="19" spans="1:7" ht="25.5">
      <c r="A19" s="50" t="s">
        <v>28</v>
      </c>
      <c r="B19" s="64">
        <v>2</v>
      </c>
      <c r="C19" s="52" t="s">
        <v>236</v>
      </c>
      <c r="D19" s="65"/>
      <c r="E19" s="65"/>
      <c r="F19" s="179">
        <f>SUM(F20:F24)</f>
        <v>20272</v>
      </c>
      <c r="G19" s="179">
        <f>SUM(G20:G24)</f>
        <v>20327</v>
      </c>
    </row>
    <row r="20" spans="1:7" ht="12.75">
      <c r="A20" s="50" t="s">
        <v>29</v>
      </c>
      <c r="B20" s="64" t="s">
        <v>159</v>
      </c>
      <c r="C20" s="51"/>
      <c r="D20" s="127" t="s">
        <v>1</v>
      </c>
      <c r="E20" s="129"/>
      <c r="F20" s="147">
        <v>1792</v>
      </c>
      <c r="G20" s="147">
        <v>1792</v>
      </c>
    </row>
    <row r="21" spans="1:7" ht="12.75">
      <c r="A21" s="50" t="s">
        <v>30</v>
      </c>
      <c r="B21" s="64" t="s">
        <v>160</v>
      </c>
      <c r="C21" s="51"/>
      <c r="D21" s="127" t="s">
        <v>2</v>
      </c>
      <c r="E21" s="129"/>
      <c r="F21" s="147"/>
      <c r="G21" s="147"/>
    </row>
    <row r="22" spans="1:7" ht="12.75">
      <c r="A22" s="50" t="s">
        <v>31</v>
      </c>
      <c r="B22" s="64" t="s">
        <v>161</v>
      </c>
      <c r="C22" s="51"/>
      <c r="D22" s="127" t="s">
        <v>237</v>
      </c>
      <c r="E22" s="129"/>
      <c r="F22" s="147"/>
      <c r="G22" s="147">
        <v>7</v>
      </c>
    </row>
    <row r="23" spans="1:7" ht="12.75">
      <c r="A23" s="50" t="s">
        <v>32</v>
      </c>
      <c r="B23" s="64" t="s">
        <v>162</v>
      </c>
      <c r="C23" s="51"/>
      <c r="D23" s="127" t="s">
        <v>238</v>
      </c>
      <c r="E23" s="129"/>
      <c r="F23" s="147">
        <v>18480</v>
      </c>
      <c r="G23" s="147">
        <v>18480</v>
      </c>
    </row>
    <row r="24" spans="1:7" ht="25.5">
      <c r="A24" s="50" t="s">
        <v>33</v>
      </c>
      <c r="B24" s="64" t="s">
        <v>163</v>
      </c>
      <c r="C24" s="51"/>
      <c r="D24" s="129" t="s">
        <v>239</v>
      </c>
      <c r="E24" s="129"/>
      <c r="F24" s="147"/>
      <c r="G24" s="147">
        <v>48</v>
      </c>
    </row>
    <row r="25" spans="1:7" ht="12.75">
      <c r="A25" s="50" t="s">
        <v>34</v>
      </c>
      <c r="B25" s="62">
        <v>3</v>
      </c>
      <c r="C25" s="51" t="s">
        <v>250</v>
      </c>
      <c r="D25" s="49"/>
      <c r="E25" s="65"/>
      <c r="F25" s="179">
        <f>F26+F27+F30+F36+F37</f>
        <v>4870</v>
      </c>
      <c r="G25" s="179">
        <f>G26+G27+G30+G36+G37</f>
        <v>4905</v>
      </c>
    </row>
    <row r="26" spans="1:7" ht="12.75">
      <c r="A26" s="50" t="s">
        <v>35</v>
      </c>
      <c r="B26" s="62" t="s">
        <v>164</v>
      </c>
      <c r="C26" s="51"/>
      <c r="D26" s="129" t="s">
        <v>165</v>
      </c>
      <c r="E26" s="129"/>
      <c r="F26" s="147">
        <v>2</v>
      </c>
      <c r="G26" s="147">
        <v>2</v>
      </c>
    </row>
    <row r="27" spans="1:7" ht="25.5">
      <c r="A27" s="50" t="s">
        <v>36</v>
      </c>
      <c r="B27" s="62" t="s">
        <v>166</v>
      </c>
      <c r="C27" s="51"/>
      <c r="D27" s="130" t="s">
        <v>251</v>
      </c>
      <c r="E27" s="130"/>
      <c r="F27" s="181">
        <f>SUM(F28:F29)</f>
        <v>602</v>
      </c>
      <c r="G27" s="181">
        <f>SUM(G28:G29)</f>
        <v>602</v>
      </c>
    </row>
    <row r="28" spans="1:7" ht="12.75">
      <c r="A28" s="50" t="s">
        <v>37</v>
      </c>
      <c r="B28" s="62" t="s">
        <v>276</v>
      </c>
      <c r="C28" s="51"/>
      <c r="D28" s="49"/>
      <c r="E28" s="129" t="s">
        <v>3</v>
      </c>
      <c r="F28" s="147">
        <v>600</v>
      </c>
      <c r="G28" s="147">
        <v>600</v>
      </c>
    </row>
    <row r="29" spans="1:7" ht="25.5">
      <c r="A29" s="50" t="s">
        <v>38</v>
      </c>
      <c r="B29" s="62" t="s">
        <v>277</v>
      </c>
      <c r="C29" s="51"/>
      <c r="D29" s="49"/>
      <c r="E29" s="129" t="s">
        <v>167</v>
      </c>
      <c r="F29" s="147">
        <v>2</v>
      </c>
      <c r="G29" s="147">
        <v>2</v>
      </c>
    </row>
    <row r="30" spans="1:7" ht="25.5">
      <c r="A30" s="50" t="s">
        <v>42</v>
      </c>
      <c r="B30" s="62">
        <v>3.3</v>
      </c>
      <c r="C30" s="51"/>
      <c r="D30" s="130" t="s">
        <v>252</v>
      </c>
      <c r="E30" s="130"/>
      <c r="F30" s="181">
        <f>SUM(F31:F35)</f>
        <v>4187</v>
      </c>
      <c r="G30" s="181">
        <f>SUM(G31:G35)</f>
        <v>4222</v>
      </c>
    </row>
    <row r="31" spans="1:7" ht="12.75">
      <c r="A31" s="50" t="s">
        <v>39</v>
      </c>
      <c r="B31" s="62" t="s">
        <v>168</v>
      </c>
      <c r="C31" s="51"/>
      <c r="D31" s="49"/>
      <c r="E31" s="129" t="s">
        <v>253</v>
      </c>
      <c r="F31" s="147"/>
      <c r="G31" s="147"/>
    </row>
    <row r="32" spans="1:7" ht="25.5">
      <c r="A32" s="50" t="s">
        <v>43</v>
      </c>
      <c r="B32" s="62" t="s">
        <v>169</v>
      </c>
      <c r="C32" s="51"/>
      <c r="D32" s="49"/>
      <c r="E32" s="182" t="s">
        <v>90</v>
      </c>
      <c r="F32" s="147">
        <v>919</v>
      </c>
      <c r="G32" s="147">
        <v>919</v>
      </c>
    </row>
    <row r="33" spans="1:7" ht="12.75">
      <c r="A33" s="50" t="s">
        <v>40</v>
      </c>
      <c r="B33" s="62" t="s">
        <v>170</v>
      </c>
      <c r="C33" s="51"/>
      <c r="D33" s="49"/>
      <c r="E33" s="129" t="s">
        <v>4</v>
      </c>
      <c r="F33" s="147">
        <v>3242</v>
      </c>
      <c r="G33" s="147">
        <v>3242</v>
      </c>
    </row>
    <row r="34" spans="1:7" ht="12.75">
      <c r="A34" s="50" t="s">
        <v>44</v>
      </c>
      <c r="B34" s="62" t="s">
        <v>278</v>
      </c>
      <c r="C34" s="51"/>
      <c r="D34" s="49"/>
      <c r="E34" s="129" t="s">
        <v>171</v>
      </c>
      <c r="F34" s="146"/>
      <c r="G34" s="146"/>
    </row>
    <row r="35" spans="1:7" ht="12.75">
      <c r="A35" s="50" t="s">
        <v>67</v>
      </c>
      <c r="B35" s="62" t="s">
        <v>279</v>
      </c>
      <c r="C35" s="51"/>
      <c r="D35" s="49"/>
      <c r="E35" s="129" t="s">
        <v>5</v>
      </c>
      <c r="F35" s="146">
        <v>26</v>
      </c>
      <c r="G35" s="146">
        <v>61</v>
      </c>
    </row>
    <row r="36" spans="1:7" ht="12.75">
      <c r="A36" s="50" t="s">
        <v>68</v>
      </c>
      <c r="B36" s="62" t="s">
        <v>172</v>
      </c>
      <c r="C36" s="51"/>
      <c r="D36" s="49" t="s">
        <v>254</v>
      </c>
      <c r="E36" s="65"/>
      <c r="F36" s="183">
        <v>79</v>
      </c>
      <c r="G36" s="183">
        <v>79</v>
      </c>
    </row>
    <row r="37" spans="1:7" ht="12.75">
      <c r="A37" s="50" t="s">
        <v>69</v>
      </c>
      <c r="B37" s="62" t="s">
        <v>173</v>
      </c>
      <c r="C37" s="51"/>
      <c r="D37" s="49" t="s">
        <v>255</v>
      </c>
      <c r="E37" s="65"/>
      <c r="F37" s="184">
        <f>SUM(F38)</f>
        <v>0</v>
      </c>
      <c r="G37" s="184">
        <f>SUM(G38)</f>
        <v>0</v>
      </c>
    </row>
    <row r="38" spans="1:7" ht="12.75">
      <c r="A38" s="50" t="s">
        <v>70</v>
      </c>
      <c r="B38" s="62" t="s">
        <v>174</v>
      </c>
      <c r="C38" s="51"/>
      <c r="D38" s="49"/>
      <c r="E38" s="129" t="s">
        <v>256</v>
      </c>
      <c r="F38" s="146">
        <v>0</v>
      </c>
      <c r="G38" s="146">
        <v>0</v>
      </c>
    </row>
    <row r="39" spans="1:7" ht="25.5">
      <c r="A39" s="50" t="s">
        <v>71</v>
      </c>
      <c r="B39" s="62" t="s">
        <v>222</v>
      </c>
      <c r="C39" s="52" t="s">
        <v>230</v>
      </c>
      <c r="D39" s="49"/>
      <c r="E39" s="65"/>
      <c r="F39" s="185">
        <f>F40+F47</f>
        <v>1166</v>
      </c>
      <c r="G39" s="185">
        <f>G40+G47</f>
        <v>2785</v>
      </c>
    </row>
    <row r="40" spans="1:7" ht="12.75">
      <c r="A40" s="50" t="s">
        <v>75</v>
      </c>
      <c r="B40" s="62" t="s">
        <v>187</v>
      </c>
      <c r="C40" s="52"/>
      <c r="D40" s="49" t="s">
        <v>229</v>
      </c>
      <c r="E40" s="65"/>
      <c r="F40" s="184">
        <f>SUM(F41:F46)</f>
        <v>1153</v>
      </c>
      <c r="G40" s="184">
        <f>SUM(G41:G46)</f>
        <v>2772</v>
      </c>
    </row>
    <row r="41" spans="1:7" ht="12.75">
      <c r="A41" s="50" t="s">
        <v>175</v>
      </c>
      <c r="B41" s="62" t="s">
        <v>280</v>
      </c>
      <c r="C41" s="51"/>
      <c r="D41" s="49"/>
      <c r="E41" s="129" t="s">
        <v>91</v>
      </c>
      <c r="F41" s="146">
        <v>587</v>
      </c>
      <c r="G41" s="146">
        <v>2206</v>
      </c>
    </row>
    <row r="42" spans="1:7" ht="25.5">
      <c r="A42" s="50" t="s">
        <v>97</v>
      </c>
      <c r="B42" s="62" t="s">
        <v>281</v>
      </c>
      <c r="C42" s="51"/>
      <c r="D42" s="49"/>
      <c r="E42" s="129" t="s">
        <v>6</v>
      </c>
      <c r="F42" s="146"/>
      <c r="G42" s="146"/>
    </row>
    <row r="43" spans="1:7" ht="12.75">
      <c r="A43" s="50" t="s">
        <v>176</v>
      </c>
      <c r="B43" s="62" t="s">
        <v>282</v>
      </c>
      <c r="C43" s="51"/>
      <c r="D43" s="49"/>
      <c r="E43" s="129" t="s">
        <v>7</v>
      </c>
      <c r="F43" s="146"/>
      <c r="G43" s="146"/>
    </row>
    <row r="44" spans="1:7" ht="12.75">
      <c r="A44" s="50" t="s">
        <v>177</v>
      </c>
      <c r="B44" s="62" t="s">
        <v>283</v>
      </c>
      <c r="C44" s="51"/>
      <c r="D44" s="49"/>
      <c r="E44" s="129" t="s">
        <v>8</v>
      </c>
      <c r="F44" s="146">
        <v>566</v>
      </c>
      <c r="G44" s="146">
        <v>566</v>
      </c>
    </row>
    <row r="45" spans="1:7" ht="12.75">
      <c r="A45" s="50" t="s">
        <v>178</v>
      </c>
      <c r="B45" s="62" t="s">
        <v>284</v>
      </c>
      <c r="C45" s="51"/>
      <c r="D45" s="49"/>
      <c r="E45" s="129" t="s">
        <v>202</v>
      </c>
      <c r="F45" s="146"/>
      <c r="G45" s="146"/>
    </row>
    <row r="46" spans="1:7" ht="12.75">
      <c r="A46" s="50" t="s">
        <v>180</v>
      </c>
      <c r="B46" s="62" t="s">
        <v>285</v>
      </c>
      <c r="C46" s="51"/>
      <c r="D46" s="49"/>
      <c r="E46" s="129" t="s">
        <v>179</v>
      </c>
      <c r="F46" s="146"/>
      <c r="G46" s="146"/>
    </row>
    <row r="47" spans="1:7" ht="27" customHeight="1">
      <c r="A47" s="50" t="s">
        <v>181</v>
      </c>
      <c r="B47" s="62" t="s">
        <v>189</v>
      </c>
      <c r="C47" s="52"/>
      <c r="D47" s="65" t="s">
        <v>231</v>
      </c>
      <c r="E47" s="49"/>
      <c r="F47" s="183">
        <f>SUM(F48:F49)</f>
        <v>13</v>
      </c>
      <c r="G47" s="183">
        <f>SUM(G48:G49)</f>
        <v>13</v>
      </c>
    </row>
    <row r="48" spans="1:7" ht="12.75">
      <c r="A48" s="50" t="s">
        <v>183</v>
      </c>
      <c r="B48" s="62" t="s">
        <v>286</v>
      </c>
      <c r="C48" s="51"/>
      <c r="D48" s="49"/>
      <c r="E48" s="127" t="s">
        <v>232</v>
      </c>
      <c r="F48" s="146">
        <v>13</v>
      </c>
      <c r="G48" s="146">
        <v>13</v>
      </c>
    </row>
    <row r="49" spans="1:7" ht="27.75" customHeight="1">
      <c r="A49" s="50" t="s">
        <v>185</v>
      </c>
      <c r="B49" s="62" t="s">
        <v>287</v>
      </c>
      <c r="C49" s="51"/>
      <c r="D49" s="49"/>
      <c r="E49" s="129" t="s">
        <v>233</v>
      </c>
      <c r="F49" s="146"/>
      <c r="G49" s="146"/>
    </row>
    <row r="50" spans="1:7" ht="38.25">
      <c r="A50" s="50" t="s">
        <v>186</v>
      </c>
      <c r="B50" s="62" t="s">
        <v>23</v>
      </c>
      <c r="C50" s="52" t="s">
        <v>241</v>
      </c>
      <c r="D50" s="65"/>
      <c r="E50" s="65"/>
      <c r="F50" s="185"/>
      <c r="G50" s="185"/>
    </row>
    <row r="51" spans="1:7" ht="12.75">
      <c r="A51" s="50" t="s">
        <v>188</v>
      </c>
      <c r="B51" s="62" t="s">
        <v>196</v>
      </c>
      <c r="C51" s="51"/>
      <c r="D51" s="127" t="s">
        <v>243</v>
      </c>
      <c r="E51" s="127"/>
      <c r="F51" s="146"/>
      <c r="G51" s="146"/>
    </row>
    <row r="52" spans="1:7" ht="12.75">
      <c r="A52" s="50" t="s">
        <v>190</v>
      </c>
      <c r="B52" s="62" t="s">
        <v>198</v>
      </c>
      <c r="C52" s="51"/>
      <c r="D52" s="127" t="s">
        <v>9</v>
      </c>
      <c r="E52" s="127"/>
      <c r="F52" s="146"/>
      <c r="G52" s="146"/>
    </row>
    <row r="53" spans="1:7" ht="26.25" thickBot="1">
      <c r="A53" s="76" t="s">
        <v>192</v>
      </c>
      <c r="B53" s="77" t="s">
        <v>199</v>
      </c>
      <c r="C53" s="54"/>
      <c r="D53" s="186" t="s">
        <v>242</v>
      </c>
      <c r="E53" s="187"/>
      <c r="F53" s="151"/>
      <c r="G53" s="151"/>
    </row>
    <row r="54" spans="1:7" ht="25.5" customHeight="1" thickBot="1">
      <c r="A54" s="57" t="s">
        <v>193</v>
      </c>
      <c r="B54" s="67" t="s">
        <v>288</v>
      </c>
      <c r="C54" s="68" t="s">
        <v>194</v>
      </c>
      <c r="D54" s="69"/>
      <c r="E54" s="132"/>
      <c r="F54" s="188">
        <f>F10+F19+F25+F39+F50</f>
        <v>52545</v>
      </c>
      <c r="G54" s="188">
        <f>G10+G19+G25+G39+G50</f>
        <v>53560</v>
      </c>
    </row>
    <row r="55" spans="1:7" ht="25.5" customHeight="1">
      <c r="A55" s="71"/>
      <c r="B55" s="72"/>
      <c r="C55" s="73"/>
      <c r="D55" s="46"/>
      <c r="E55" s="13"/>
      <c r="F55" s="74"/>
      <c r="G55" s="74"/>
    </row>
    <row r="56" spans="1:7" ht="25.5" customHeight="1">
      <c r="A56" s="71"/>
      <c r="B56" s="72"/>
      <c r="C56" s="73"/>
      <c r="D56" s="46"/>
      <c r="E56" s="13"/>
      <c r="F56" s="74"/>
      <c r="G56" s="74"/>
    </row>
    <row r="57" spans="1:7" ht="25.5" customHeight="1">
      <c r="A57" s="71"/>
      <c r="B57" s="72"/>
      <c r="C57" s="73"/>
      <c r="D57" s="46"/>
      <c r="E57" s="13"/>
      <c r="F57" s="74"/>
      <c r="G57" s="74"/>
    </row>
    <row r="58" spans="2:7" ht="12.75">
      <c r="B58" s="75"/>
      <c r="C58" s="41"/>
      <c r="F58" s="7"/>
      <c r="G58" s="7"/>
    </row>
    <row r="59" spans="1:7" ht="16.5" thickBot="1">
      <c r="A59" s="61" t="s">
        <v>19</v>
      </c>
      <c r="B59" s="75"/>
      <c r="C59" s="454" t="s">
        <v>262</v>
      </c>
      <c r="D59" s="454"/>
      <c r="E59" s="454"/>
      <c r="F59" s="11"/>
      <c r="G59" s="11"/>
    </row>
    <row r="60" spans="1:7" ht="16.5" customHeight="1">
      <c r="A60" s="172"/>
      <c r="B60" s="189" t="s">
        <v>92</v>
      </c>
      <c r="C60" s="190" t="s">
        <v>93</v>
      </c>
      <c r="D60" s="190" t="s">
        <v>94</v>
      </c>
      <c r="E60" s="190" t="s">
        <v>95</v>
      </c>
      <c r="F60" s="191" t="s">
        <v>96</v>
      </c>
      <c r="G60" s="174" t="s">
        <v>214</v>
      </c>
    </row>
    <row r="61" spans="1:7" ht="28.5" customHeight="1">
      <c r="A61" s="48"/>
      <c r="B61" s="192" t="s">
        <v>150</v>
      </c>
      <c r="C61" s="193"/>
      <c r="D61" s="194"/>
      <c r="E61" s="194"/>
      <c r="F61" s="183" t="s">
        <v>151</v>
      </c>
      <c r="G61" s="178" t="s">
        <v>380</v>
      </c>
    </row>
    <row r="62" spans="1:7" ht="38.25">
      <c r="A62" s="50" t="s">
        <v>18</v>
      </c>
      <c r="B62" s="62" t="s">
        <v>215</v>
      </c>
      <c r="C62" s="52" t="s">
        <v>244</v>
      </c>
      <c r="D62" s="65"/>
      <c r="E62" s="49"/>
      <c r="F62" s="185">
        <f>SUM(F63:F67)</f>
        <v>0</v>
      </c>
      <c r="G62" s="185">
        <f>SUM(G63:G67)</f>
        <v>0</v>
      </c>
    </row>
    <row r="63" spans="1:7" ht="25.5">
      <c r="A63" s="50" t="s">
        <v>19</v>
      </c>
      <c r="B63" s="62" t="s">
        <v>152</v>
      </c>
      <c r="C63" s="51"/>
      <c r="D63" s="129" t="s">
        <v>245</v>
      </c>
      <c r="E63" s="129"/>
      <c r="F63" s="195"/>
      <c r="G63" s="147"/>
    </row>
    <row r="64" spans="1:7" ht="12.75">
      <c r="A64" s="50" t="s">
        <v>20</v>
      </c>
      <c r="B64" s="62" t="s">
        <v>153</v>
      </c>
      <c r="C64" s="51"/>
      <c r="D64" s="127" t="s">
        <v>2</v>
      </c>
      <c r="E64" s="127"/>
      <c r="F64" s="195"/>
      <c r="G64" s="147"/>
    </row>
    <row r="65" spans="1:7" ht="12.75">
      <c r="A65" s="50" t="s">
        <v>21</v>
      </c>
      <c r="B65" s="62" t="s">
        <v>155</v>
      </c>
      <c r="C65" s="51"/>
      <c r="D65" s="127" t="s">
        <v>237</v>
      </c>
      <c r="E65" s="127"/>
      <c r="F65" s="146"/>
      <c r="G65" s="147"/>
    </row>
    <row r="66" spans="1:7" ht="25.5">
      <c r="A66" s="50" t="s">
        <v>23</v>
      </c>
      <c r="B66" s="62" t="s">
        <v>157</v>
      </c>
      <c r="C66" s="51"/>
      <c r="D66" s="129" t="s">
        <v>238</v>
      </c>
      <c r="E66" s="129"/>
      <c r="F66" s="146"/>
      <c r="G66" s="196"/>
    </row>
    <row r="67" spans="1:7" ht="25.5">
      <c r="A67" s="50" t="s">
        <v>24</v>
      </c>
      <c r="B67" s="62" t="s">
        <v>201</v>
      </c>
      <c r="C67" s="51"/>
      <c r="D67" s="129" t="s">
        <v>239</v>
      </c>
      <c r="E67" s="129"/>
      <c r="F67" s="195"/>
      <c r="G67" s="147"/>
    </row>
    <row r="68" spans="1:7" ht="25.5">
      <c r="A68" s="50" t="s">
        <v>25</v>
      </c>
      <c r="B68" s="62" t="s">
        <v>224</v>
      </c>
      <c r="C68" s="52" t="s">
        <v>246</v>
      </c>
      <c r="D68" s="65"/>
      <c r="E68" s="49"/>
      <c r="F68" s="185">
        <f>SUM(F69:F69)</f>
        <v>250</v>
      </c>
      <c r="G68" s="185">
        <f>SUM(G69:G69)</f>
        <v>297</v>
      </c>
    </row>
    <row r="69" spans="1:7" ht="18.75" customHeight="1">
      <c r="A69" s="50" t="s">
        <v>26</v>
      </c>
      <c r="B69" s="62" t="s">
        <v>159</v>
      </c>
      <c r="C69" s="51"/>
      <c r="D69" s="129" t="s">
        <v>9</v>
      </c>
      <c r="E69" s="129"/>
      <c r="F69" s="146">
        <v>250</v>
      </c>
      <c r="G69" s="147">
        <v>297</v>
      </c>
    </row>
    <row r="70" spans="1:7" ht="40.5" customHeight="1">
      <c r="A70" s="50" t="s">
        <v>41</v>
      </c>
      <c r="B70" s="62" t="s">
        <v>217</v>
      </c>
      <c r="C70" s="52" t="s">
        <v>247</v>
      </c>
      <c r="D70" s="65"/>
      <c r="E70" s="65"/>
      <c r="F70" s="185">
        <f>SUM(F71)</f>
        <v>0</v>
      </c>
      <c r="G70" s="185">
        <f>SUM(G71)</f>
        <v>0</v>
      </c>
    </row>
    <row r="71" spans="1:7" ht="18" customHeight="1">
      <c r="A71" s="50" t="s">
        <v>28</v>
      </c>
      <c r="B71" s="62" t="s">
        <v>164</v>
      </c>
      <c r="C71" s="52"/>
      <c r="D71" s="129" t="s">
        <v>9</v>
      </c>
      <c r="E71" s="129"/>
      <c r="F71" s="146"/>
      <c r="G71" s="147"/>
    </row>
    <row r="72" spans="1:7" ht="25.5">
      <c r="A72" s="50" t="s">
        <v>29</v>
      </c>
      <c r="B72" s="62" t="s">
        <v>222</v>
      </c>
      <c r="C72" s="52" t="s">
        <v>260</v>
      </c>
      <c r="D72" s="65"/>
      <c r="E72" s="49"/>
      <c r="F72" s="185">
        <f>F73+F74+F76</f>
        <v>1500</v>
      </c>
      <c r="G72" s="185">
        <f>G73+G74+G76</f>
        <v>4057</v>
      </c>
    </row>
    <row r="73" spans="1:7" ht="25.5">
      <c r="A73" s="50" t="s">
        <v>30</v>
      </c>
      <c r="B73" s="62" t="s">
        <v>187</v>
      </c>
      <c r="C73" s="51"/>
      <c r="D73" s="129" t="s">
        <v>197</v>
      </c>
      <c r="E73" s="129"/>
      <c r="F73" s="146">
        <v>1500</v>
      </c>
      <c r="G73" s="197">
        <v>3838</v>
      </c>
    </row>
    <row r="74" spans="1:7" ht="12.75">
      <c r="A74" s="50" t="s">
        <v>31</v>
      </c>
      <c r="B74" s="62" t="s">
        <v>189</v>
      </c>
      <c r="C74" s="51"/>
      <c r="D74" s="49" t="s">
        <v>257</v>
      </c>
      <c r="E74" s="49"/>
      <c r="F74" s="183">
        <f>SUM(F75)</f>
        <v>0</v>
      </c>
      <c r="G74" s="183">
        <f>SUM(G75)</f>
        <v>0</v>
      </c>
    </row>
    <row r="75" spans="1:7" ht="12.75">
      <c r="A75" s="50" t="s">
        <v>32</v>
      </c>
      <c r="B75" s="62" t="s">
        <v>286</v>
      </c>
      <c r="C75" s="51"/>
      <c r="D75" s="49"/>
      <c r="E75" s="127" t="s">
        <v>27</v>
      </c>
      <c r="F75" s="146"/>
      <c r="G75" s="147"/>
    </row>
    <row r="76" spans="1:7" ht="12.75">
      <c r="A76" s="50" t="s">
        <v>33</v>
      </c>
      <c r="B76" s="62" t="s">
        <v>191</v>
      </c>
      <c r="C76" s="51"/>
      <c r="D76" s="128" t="s">
        <v>258</v>
      </c>
      <c r="E76" s="128"/>
      <c r="F76" s="184">
        <f>SUM(F77)</f>
        <v>0</v>
      </c>
      <c r="G76" s="184">
        <f>SUM(G77)</f>
        <v>219</v>
      </c>
    </row>
    <row r="77" spans="1:7" ht="13.5" thickBot="1">
      <c r="A77" s="76" t="s">
        <v>34</v>
      </c>
      <c r="B77" s="77" t="s">
        <v>289</v>
      </c>
      <c r="C77" s="54"/>
      <c r="D77" s="55"/>
      <c r="E77" s="187" t="s">
        <v>259</v>
      </c>
      <c r="F77" s="151"/>
      <c r="G77" s="152">
        <v>219</v>
      </c>
    </row>
    <row r="78" spans="1:7" ht="26.25" thickBot="1">
      <c r="A78" s="57" t="s">
        <v>35</v>
      </c>
      <c r="B78" s="67" t="s">
        <v>226</v>
      </c>
      <c r="C78" s="68" t="s">
        <v>261</v>
      </c>
      <c r="D78" s="132"/>
      <c r="E78" s="198"/>
      <c r="F78" s="199">
        <f>F72+F70+F68+F62</f>
        <v>1750</v>
      </c>
      <c r="G78" s="199">
        <f>G72+G70+G68+G62</f>
        <v>4354</v>
      </c>
    </row>
    <row r="79" spans="1:7" ht="12.75">
      <c r="A79" s="71"/>
      <c r="B79" s="72"/>
      <c r="C79" s="73"/>
      <c r="D79" s="13"/>
      <c r="E79" s="133"/>
      <c r="F79" s="15"/>
      <c r="G79" s="15"/>
    </row>
    <row r="80" spans="1:7" ht="16.5" thickBot="1">
      <c r="A80" s="138" t="s">
        <v>20</v>
      </c>
      <c r="B80" s="134"/>
      <c r="C80" s="139" t="s">
        <v>263</v>
      </c>
      <c r="D80" s="135"/>
      <c r="E80" s="136"/>
      <c r="F80" s="137"/>
      <c r="G80" s="137"/>
    </row>
    <row r="81" spans="1:7" ht="15.75">
      <c r="A81" s="172"/>
      <c r="B81" s="189" t="s">
        <v>92</v>
      </c>
      <c r="C81" s="190" t="s">
        <v>93</v>
      </c>
      <c r="D81" s="190" t="s">
        <v>94</v>
      </c>
      <c r="E81" s="190" t="s">
        <v>95</v>
      </c>
      <c r="F81" s="191" t="s">
        <v>96</v>
      </c>
      <c r="G81" s="174" t="s">
        <v>214</v>
      </c>
    </row>
    <row r="82" spans="1:7" ht="24.75">
      <c r="A82" s="48"/>
      <c r="B82" s="192" t="s">
        <v>150</v>
      </c>
      <c r="C82" s="193"/>
      <c r="D82" s="194"/>
      <c r="E82" s="194"/>
      <c r="F82" s="183" t="s">
        <v>151</v>
      </c>
      <c r="G82" s="178" t="s">
        <v>380</v>
      </c>
    </row>
    <row r="83" spans="1:7" ht="12.75">
      <c r="A83" s="50" t="s">
        <v>18</v>
      </c>
      <c r="B83" s="62" t="s">
        <v>215</v>
      </c>
      <c r="C83" s="51" t="s">
        <v>249</v>
      </c>
      <c r="D83" s="49"/>
      <c r="E83" s="49"/>
      <c r="F83" s="185">
        <f>SUM(F84:F84)</f>
        <v>0</v>
      </c>
      <c r="G83" s="185">
        <f>SUM(G84:G84)</f>
        <v>0</v>
      </c>
    </row>
    <row r="84" spans="1:7" ht="25.5">
      <c r="A84" s="50" t="s">
        <v>19</v>
      </c>
      <c r="B84" s="62" t="s">
        <v>152</v>
      </c>
      <c r="C84" s="49"/>
      <c r="D84" s="53"/>
      <c r="E84" s="131" t="s">
        <v>248</v>
      </c>
      <c r="F84" s="146"/>
      <c r="G84" s="147"/>
    </row>
    <row r="85" spans="1:7" ht="29.25" customHeight="1">
      <c r="A85" s="50" t="s">
        <v>20</v>
      </c>
      <c r="B85" s="62" t="s">
        <v>224</v>
      </c>
      <c r="C85" s="148" t="s">
        <v>266</v>
      </c>
      <c r="D85" s="53"/>
      <c r="E85" s="131"/>
      <c r="F85" s="146">
        <f>SUM(F86:F87)</f>
        <v>0</v>
      </c>
      <c r="G85" s="146">
        <f>SUM(G86:G87)</f>
        <v>0</v>
      </c>
    </row>
    <row r="86" spans="1:7" ht="25.5">
      <c r="A86" s="50" t="s">
        <v>21</v>
      </c>
      <c r="B86" s="62" t="s">
        <v>159</v>
      </c>
      <c r="C86" s="148"/>
      <c r="D86" s="53"/>
      <c r="E86" s="131" t="s">
        <v>267</v>
      </c>
      <c r="F86" s="146"/>
      <c r="G86" s="147"/>
    </row>
    <row r="87" spans="1:7" ht="39" thickBot="1">
      <c r="A87" s="76" t="s">
        <v>23</v>
      </c>
      <c r="B87" s="77" t="s">
        <v>160</v>
      </c>
      <c r="C87" s="149"/>
      <c r="D87" s="56"/>
      <c r="E87" s="150" t="s">
        <v>268</v>
      </c>
      <c r="F87" s="151"/>
      <c r="G87" s="152"/>
    </row>
    <row r="88" spans="1:7" ht="33.75" customHeight="1" thickBot="1">
      <c r="A88" s="57" t="s">
        <v>24</v>
      </c>
      <c r="B88" s="67" t="s">
        <v>217</v>
      </c>
      <c r="C88" s="214" t="s">
        <v>265</v>
      </c>
      <c r="D88" s="200"/>
      <c r="E88" s="201"/>
      <c r="F88" s="202"/>
      <c r="G88" s="203"/>
    </row>
    <row r="89" spans="1:7" ht="13.5" thickBot="1">
      <c r="A89" s="71"/>
      <c r="B89" s="72"/>
      <c r="C89" s="14"/>
      <c r="D89" s="142"/>
      <c r="E89" s="143"/>
      <c r="F89" s="144"/>
      <c r="G89" s="145"/>
    </row>
    <row r="90" spans="1:7" ht="16.5" thickBot="1">
      <c r="A90" s="204" t="s">
        <v>21</v>
      </c>
      <c r="B90" s="205"/>
      <c r="C90" s="206" t="s">
        <v>264</v>
      </c>
      <c r="D90" s="206"/>
      <c r="E90" s="207"/>
      <c r="F90" s="208"/>
      <c r="G90" s="209"/>
    </row>
    <row r="91" spans="1:7" ht="16.5" thickBot="1">
      <c r="A91" s="79"/>
      <c r="B91" s="140"/>
      <c r="C91" s="141"/>
      <c r="D91" s="141"/>
      <c r="E91" s="41"/>
      <c r="F91" s="78"/>
      <c r="G91" s="126"/>
    </row>
    <row r="92" spans="1:7" ht="16.5" thickBot="1">
      <c r="A92" s="204" t="s">
        <v>23</v>
      </c>
      <c r="B92" s="210"/>
      <c r="C92" s="211" t="s">
        <v>200</v>
      </c>
      <c r="D92" s="212"/>
      <c r="E92" s="42"/>
      <c r="F92" s="213">
        <f>F54+F78+F88+F90</f>
        <v>54295</v>
      </c>
      <c r="G92" s="213">
        <f>G54+G78+G88+G90</f>
        <v>57914</v>
      </c>
    </row>
    <row r="93" spans="6:7" ht="12.75">
      <c r="F93" s="7"/>
      <c r="G93" s="126"/>
    </row>
    <row r="94" spans="6:7" ht="12.75">
      <c r="F94" s="7"/>
      <c r="G94" s="126"/>
    </row>
    <row r="95" spans="6:7" ht="12.75">
      <c r="F95" s="7"/>
      <c r="G95" s="11"/>
    </row>
    <row r="96" spans="6:7" ht="12.75">
      <c r="F96" s="7"/>
      <c r="G96" s="11"/>
    </row>
    <row r="97" spans="6:7" ht="12.75">
      <c r="F97" s="7"/>
      <c r="G97" s="36"/>
    </row>
    <row r="98" ht="12.75">
      <c r="G98" s="36"/>
    </row>
    <row r="99" ht="12.75">
      <c r="G99" s="36"/>
    </row>
    <row r="100" ht="12.75">
      <c r="G100" s="11"/>
    </row>
    <row r="101" ht="12.75">
      <c r="G101" s="11"/>
    </row>
    <row r="102" ht="12.75">
      <c r="G102" s="11"/>
    </row>
    <row r="103" ht="12.75">
      <c r="G103" s="11"/>
    </row>
    <row r="104" ht="12.75">
      <c r="G104" s="11"/>
    </row>
    <row r="105" ht="12.75">
      <c r="G105" s="11"/>
    </row>
    <row r="106" ht="12.75">
      <c r="G106" s="11"/>
    </row>
    <row r="107" ht="12.75">
      <c r="G107" s="36"/>
    </row>
    <row r="108" ht="12.75">
      <c r="G108" s="11"/>
    </row>
    <row r="109" ht="12.75">
      <c r="G109" s="11"/>
    </row>
    <row r="110" ht="12.75">
      <c r="G110" s="11"/>
    </row>
    <row r="111" ht="12.75">
      <c r="G111" s="11"/>
    </row>
    <row r="112" ht="12.75">
      <c r="G112" s="11"/>
    </row>
    <row r="113" ht="12.75">
      <c r="G113" s="11"/>
    </row>
    <row r="114" ht="12.75">
      <c r="G114" s="39"/>
    </row>
    <row r="115" ht="12.75">
      <c r="G115" s="40"/>
    </row>
    <row r="116" ht="12.75">
      <c r="G116" s="74"/>
    </row>
  </sheetData>
  <sheetProtection/>
  <mergeCells count="4">
    <mergeCell ref="C2:G2"/>
    <mergeCell ref="C3:G3"/>
    <mergeCell ref="C7:E7"/>
    <mergeCell ref="C59:E59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&amp;C1. melléklet Zimány Községi Önkormányzat 7/2013. (IX. 13.) önkormányzati rendeletéhez
" 3. melléklet Zimány Községi Önkormányzat 2/2013. (III.12.) önkormányzati rendeletéhez"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8"/>
  <sheetViews>
    <sheetView zoomScalePageLayoutView="0" workbookViewId="0" topLeftCell="G67">
      <selection activeCell="Q78" sqref="Q78"/>
    </sheetView>
  </sheetViews>
  <sheetFormatPr defaultColWidth="9.140625" defaultRowHeight="12.75"/>
  <cols>
    <col min="1" max="1" width="4.28125" style="9" customWidth="1"/>
    <col min="2" max="2" width="5.421875" style="9" customWidth="1"/>
    <col min="3" max="3" width="22.57421875" style="9" customWidth="1"/>
    <col min="4" max="4" width="27.421875" style="9" customWidth="1"/>
    <col min="5" max="5" width="27.28125" style="9" customWidth="1"/>
    <col min="6" max="9" width="12.421875" style="9" customWidth="1"/>
    <col min="10" max="10" width="11.57421875" style="9" customWidth="1"/>
    <col min="11" max="11" width="14.140625" style="9" customWidth="1"/>
    <col min="12" max="12" width="11.57421875" style="9" customWidth="1"/>
    <col min="13" max="13" width="14.00390625" style="9" customWidth="1"/>
    <col min="14" max="16384" width="9.140625" style="9" customWidth="1"/>
  </cols>
  <sheetData>
    <row r="2" spans="3:12" ht="18">
      <c r="C2" s="452" t="s">
        <v>313</v>
      </c>
      <c r="D2" s="452"/>
      <c r="E2" s="452"/>
      <c r="F2" s="452"/>
      <c r="G2" s="452"/>
      <c r="H2" s="452"/>
      <c r="I2" s="452"/>
      <c r="J2" s="452"/>
      <c r="K2" s="452"/>
      <c r="L2" s="452"/>
    </row>
    <row r="3" spans="2:12" ht="18">
      <c r="B3" s="58"/>
      <c r="C3" s="452" t="s">
        <v>383</v>
      </c>
      <c r="D3" s="452"/>
      <c r="E3" s="452"/>
      <c r="F3" s="452"/>
      <c r="G3" s="452"/>
      <c r="H3" s="452"/>
      <c r="I3" s="452"/>
      <c r="J3" s="452"/>
      <c r="K3" s="452"/>
      <c r="L3" s="452"/>
    </row>
    <row r="4" spans="2:12" ht="18">
      <c r="B4" s="58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6.5" thickBot="1">
      <c r="A5" s="61" t="s">
        <v>18</v>
      </c>
      <c r="C5" s="453" t="s">
        <v>384</v>
      </c>
      <c r="D5" s="453"/>
      <c r="E5" s="453"/>
      <c r="F5" s="266"/>
      <c r="G5" s="266"/>
      <c r="H5" s="266"/>
      <c r="I5" s="266"/>
      <c r="J5" s="8"/>
      <c r="K5" s="8"/>
      <c r="L5" s="8"/>
    </row>
    <row r="6" spans="1:13" ht="18" customHeight="1">
      <c r="A6" s="172"/>
      <c r="B6" s="47" t="s">
        <v>92</v>
      </c>
      <c r="C6" s="173" t="s">
        <v>93</v>
      </c>
      <c r="D6" s="173" t="s">
        <v>94</v>
      </c>
      <c r="E6" s="267" t="s">
        <v>95</v>
      </c>
      <c r="F6" s="455" t="s">
        <v>96</v>
      </c>
      <c r="G6" s="456"/>
      <c r="H6" s="457" t="s">
        <v>214</v>
      </c>
      <c r="I6" s="458"/>
      <c r="J6" s="455" t="s">
        <v>227</v>
      </c>
      <c r="K6" s="456"/>
      <c r="L6" s="457" t="s">
        <v>228</v>
      </c>
      <c r="M6" s="459"/>
    </row>
    <row r="7" spans="1:13" ht="18" customHeight="1">
      <c r="A7" s="268"/>
      <c r="B7" s="269"/>
      <c r="C7" s="270"/>
      <c r="D7" s="270"/>
      <c r="E7" s="271"/>
      <c r="F7" s="460" t="s">
        <v>385</v>
      </c>
      <c r="G7" s="461"/>
      <c r="H7" s="461"/>
      <c r="I7" s="461"/>
      <c r="J7" s="462" t="s">
        <v>386</v>
      </c>
      <c r="K7" s="463"/>
      <c r="L7" s="463"/>
      <c r="M7" s="464"/>
    </row>
    <row r="8" spans="1:13" ht="18" customHeight="1">
      <c r="A8" s="268"/>
      <c r="B8" s="269"/>
      <c r="C8" s="270"/>
      <c r="D8" s="270"/>
      <c r="E8" s="271"/>
      <c r="F8" s="465" t="s">
        <v>387</v>
      </c>
      <c r="G8" s="466"/>
      <c r="H8" s="467" t="s">
        <v>388</v>
      </c>
      <c r="I8" s="468"/>
      <c r="J8" s="465" t="s">
        <v>387</v>
      </c>
      <c r="K8" s="466"/>
      <c r="L8" s="467" t="s">
        <v>388</v>
      </c>
      <c r="M8" s="469"/>
    </row>
    <row r="9" spans="1:13" ht="33.75" customHeight="1">
      <c r="A9" s="48"/>
      <c r="B9" s="175" t="s">
        <v>150</v>
      </c>
      <c r="C9" s="176"/>
      <c r="D9" s="176"/>
      <c r="E9" s="272"/>
      <c r="F9" s="273" t="s">
        <v>389</v>
      </c>
      <c r="G9" s="274" t="s">
        <v>390</v>
      </c>
      <c r="H9" s="274" t="s">
        <v>389</v>
      </c>
      <c r="I9" s="275" t="s">
        <v>390</v>
      </c>
      <c r="J9" s="273" t="s">
        <v>389</v>
      </c>
      <c r="K9" s="274" t="s">
        <v>390</v>
      </c>
      <c r="L9" s="274" t="s">
        <v>389</v>
      </c>
      <c r="M9" s="276" t="s">
        <v>390</v>
      </c>
    </row>
    <row r="10" spans="1:13" ht="16.5" customHeight="1">
      <c r="A10" s="48"/>
      <c r="B10" s="175"/>
      <c r="C10" s="176"/>
      <c r="D10" s="176"/>
      <c r="E10" s="272"/>
      <c r="F10" s="277"/>
      <c r="G10" s="176"/>
      <c r="H10" s="176"/>
      <c r="I10" s="272"/>
      <c r="J10" s="278"/>
      <c r="K10" s="178"/>
      <c r="L10" s="279"/>
      <c r="M10" s="66"/>
    </row>
    <row r="11" spans="1:13" ht="12.75">
      <c r="A11" s="50" t="s">
        <v>18</v>
      </c>
      <c r="B11" s="62">
        <v>1</v>
      </c>
      <c r="C11" s="51" t="s">
        <v>0</v>
      </c>
      <c r="D11" s="49"/>
      <c r="E11" s="280"/>
      <c r="F11" s="281">
        <f aca="true" t="shared" si="0" ref="F11:M11">SUM(F12)</f>
        <v>22336</v>
      </c>
      <c r="G11" s="179">
        <f t="shared" si="0"/>
        <v>0</v>
      </c>
      <c r="H11" s="179">
        <f t="shared" si="0"/>
        <v>3901</v>
      </c>
      <c r="I11" s="282">
        <f t="shared" si="0"/>
        <v>0</v>
      </c>
      <c r="J11" s="281">
        <f t="shared" si="0"/>
        <v>21642</v>
      </c>
      <c r="K11" s="179">
        <f t="shared" si="0"/>
        <v>0</v>
      </c>
      <c r="L11" s="179">
        <f t="shared" si="0"/>
        <v>3901</v>
      </c>
      <c r="M11" s="283">
        <f t="shared" si="0"/>
        <v>0</v>
      </c>
    </row>
    <row r="12" spans="1:13" ht="25.5">
      <c r="A12" s="50" t="s">
        <v>19</v>
      </c>
      <c r="B12" s="62" t="s">
        <v>152</v>
      </c>
      <c r="C12" s="51"/>
      <c r="D12" s="65" t="s">
        <v>240</v>
      </c>
      <c r="E12" s="280"/>
      <c r="F12" s="284">
        <f>SUM(F13:F19)</f>
        <v>22336</v>
      </c>
      <c r="G12" s="180">
        <f aca="true" t="shared" si="1" ref="G12:L12">SUM(G13:G19)</f>
        <v>0</v>
      </c>
      <c r="H12" s="180">
        <f t="shared" si="1"/>
        <v>3901</v>
      </c>
      <c r="I12" s="285">
        <f t="shared" si="1"/>
        <v>0</v>
      </c>
      <c r="J12" s="284">
        <f t="shared" si="1"/>
        <v>21642</v>
      </c>
      <c r="K12" s="180">
        <f t="shared" si="1"/>
        <v>0</v>
      </c>
      <c r="L12" s="180">
        <f t="shared" si="1"/>
        <v>3901</v>
      </c>
      <c r="M12" s="63"/>
    </row>
    <row r="13" spans="1:13" ht="18.75" customHeight="1">
      <c r="A13" s="50" t="s">
        <v>20</v>
      </c>
      <c r="B13" s="62" t="s">
        <v>269</v>
      </c>
      <c r="C13" s="51"/>
      <c r="D13" s="49"/>
      <c r="E13" s="286" t="s">
        <v>154</v>
      </c>
      <c r="F13" s="147">
        <v>13552</v>
      </c>
      <c r="G13" s="147"/>
      <c r="H13" s="288"/>
      <c r="I13" s="289"/>
      <c r="J13" s="290">
        <v>13897</v>
      </c>
      <c r="K13" s="147"/>
      <c r="L13" s="147"/>
      <c r="M13" s="63"/>
    </row>
    <row r="14" spans="1:13" ht="25.5">
      <c r="A14" s="50" t="s">
        <v>21</v>
      </c>
      <c r="B14" s="62" t="s">
        <v>270</v>
      </c>
      <c r="C14" s="51"/>
      <c r="D14" s="49"/>
      <c r="E14" s="286" t="s">
        <v>156</v>
      </c>
      <c r="F14" s="287">
        <v>673</v>
      </c>
      <c r="G14" s="288"/>
      <c r="H14" s="288">
        <v>3901</v>
      </c>
      <c r="I14" s="289"/>
      <c r="J14" s="290">
        <v>673</v>
      </c>
      <c r="K14" s="147"/>
      <c r="L14" s="147">
        <v>3901</v>
      </c>
      <c r="M14" s="63"/>
    </row>
    <row r="15" spans="1:13" ht="25.5">
      <c r="A15" s="50" t="s">
        <v>23</v>
      </c>
      <c r="B15" s="62" t="s">
        <v>271</v>
      </c>
      <c r="C15" s="51"/>
      <c r="D15" s="49"/>
      <c r="E15" s="286" t="s">
        <v>158</v>
      </c>
      <c r="F15" s="287">
        <v>687</v>
      </c>
      <c r="G15" s="288"/>
      <c r="H15" s="288"/>
      <c r="I15" s="289"/>
      <c r="J15" s="290">
        <v>687</v>
      </c>
      <c r="K15" s="147"/>
      <c r="L15" s="147"/>
      <c r="M15" s="63"/>
    </row>
    <row r="16" spans="1:13" ht="25.5">
      <c r="A16" s="50" t="s">
        <v>24</v>
      </c>
      <c r="B16" s="62" t="s">
        <v>272</v>
      </c>
      <c r="C16" s="51"/>
      <c r="D16" s="49"/>
      <c r="E16" s="129" t="s">
        <v>314</v>
      </c>
      <c r="F16" s="287"/>
      <c r="G16" s="288"/>
      <c r="H16" s="288"/>
      <c r="I16" s="289"/>
      <c r="J16" s="290">
        <v>588</v>
      </c>
      <c r="K16" s="147"/>
      <c r="L16" s="147"/>
      <c r="M16" s="63"/>
    </row>
    <row r="17" spans="1:13" ht="12.75">
      <c r="A17" s="50" t="s">
        <v>25</v>
      </c>
      <c r="B17" s="62" t="s">
        <v>273</v>
      </c>
      <c r="C17" s="51"/>
      <c r="D17" s="49"/>
      <c r="E17" s="286" t="s">
        <v>234</v>
      </c>
      <c r="F17" s="287"/>
      <c r="G17" s="288"/>
      <c r="H17" s="288"/>
      <c r="I17" s="289"/>
      <c r="J17" s="290">
        <v>461</v>
      </c>
      <c r="K17" s="147"/>
      <c r="L17" s="147"/>
      <c r="M17" s="63"/>
    </row>
    <row r="18" spans="1:13" ht="25.5">
      <c r="A18" s="50" t="s">
        <v>26</v>
      </c>
      <c r="B18" s="62" t="s">
        <v>274</v>
      </c>
      <c r="C18" s="51"/>
      <c r="D18" s="49"/>
      <c r="E18" s="286" t="s">
        <v>235</v>
      </c>
      <c r="F18" s="287"/>
      <c r="G18" s="288"/>
      <c r="H18" s="288"/>
      <c r="I18" s="289"/>
      <c r="J18" s="290">
        <v>125</v>
      </c>
      <c r="K18" s="147"/>
      <c r="L18" s="147"/>
      <c r="M18" s="63"/>
    </row>
    <row r="19" spans="1:13" ht="12.75">
      <c r="A19" s="50" t="s">
        <v>41</v>
      </c>
      <c r="B19" s="62" t="s">
        <v>275</v>
      </c>
      <c r="C19" s="51"/>
      <c r="D19" s="49"/>
      <c r="E19" s="286" t="s">
        <v>207</v>
      </c>
      <c r="F19" s="287">
        <v>7424</v>
      </c>
      <c r="G19" s="288"/>
      <c r="H19" s="288"/>
      <c r="I19" s="289"/>
      <c r="J19" s="290">
        <v>5211</v>
      </c>
      <c r="K19" s="147"/>
      <c r="L19" s="147"/>
      <c r="M19" s="63"/>
    </row>
    <row r="20" spans="1:13" ht="25.5">
      <c r="A20" s="50" t="s">
        <v>28</v>
      </c>
      <c r="B20" s="64">
        <v>2</v>
      </c>
      <c r="C20" s="52" t="s">
        <v>236</v>
      </c>
      <c r="D20" s="65"/>
      <c r="E20" s="291"/>
      <c r="F20" s="281">
        <f aca="true" t="shared" si="2" ref="F20:M20">SUM(F21:F25)</f>
        <v>18802</v>
      </c>
      <c r="G20" s="179">
        <f t="shared" si="2"/>
        <v>0</v>
      </c>
      <c r="H20" s="179">
        <f t="shared" si="2"/>
        <v>1470</v>
      </c>
      <c r="I20" s="282">
        <f t="shared" si="2"/>
        <v>0</v>
      </c>
      <c r="J20" s="281">
        <f t="shared" si="2"/>
        <v>18857</v>
      </c>
      <c r="K20" s="179">
        <f t="shared" si="2"/>
        <v>0</v>
      </c>
      <c r="L20" s="179">
        <f t="shared" si="2"/>
        <v>1470</v>
      </c>
      <c r="M20" s="283">
        <f t="shared" si="2"/>
        <v>0</v>
      </c>
    </row>
    <row r="21" spans="1:13" ht="12.75">
      <c r="A21" s="50" t="s">
        <v>29</v>
      </c>
      <c r="B21" s="64" t="s">
        <v>159</v>
      </c>
      <c r="C21" s="51"/>
      <c r="D21" s="127" t="s">
        <v>1</v>
      </c>
      <c r="E21" s="286"/>
      <c r="F21" s="287">
        <v>322</v>
      </c>
      <c r="G21" s="288"/>
      <c r="H21" s="288">
        <v>1470</v>
      </c>
      <c r="I21" s="289"/>
      <c r="J21" s="290">
        <v>322</v>
      </c>
      <c r="K21" s="147"/>
      <c r="L21" s="147">
        <v>1470</v>
      </c>
      <c r="M21" s="63"/>
    </row>
    <row r="22" spans="1:13" ht="12.75">
      <c r="A22" s="50" t="s">
        <v>30</v>
      </c>
      <c r="B22" s="64" t="s">
        <v>160</v>
      </c>
      <c r="C22" s="51"/>
      <c r="D22" s="127" t="s">
        <v>2</v>
      </c>
      <c r="E22" s="286"/>
      <c r="F22" s="287"/>
      <c r="G22" s="288"/>
      <c r="H22" s="288"/>
      <c r="I22" s="289"/>
      <c r="J22" s="290"/>
      <c r="K22" s="147"/>
      <c r="L22" s="147"/>
      <c r="M22" s="63"/>
    </row>
    <row r="23" spans="1:13" ht="12.75">
      <c r="A23" s="50" t="s">
        <v>31</v>
      </c>
      <c r="B23" s="64" t="s">
        <v>161</v>
      </c>
      <c r="C23" s="51"/>
      <c r="D23" s="127" t="s">
        <v>237</v>
      </c>
      <c r="E23" s="286"/>
      <c r="F23" s="287">
        <v>0</v>
      </c>
      <c r="G23" s="288"/>
      <c r="H23" s="288"/>
      <c r="I23" s="289"/>
      <c r="J23" s="290">
        <v>7</v>
      </c>
      <c r="K23" s="147"/>
      <c r="L23" s="147"/>
      <c r="M23" s="63"/>
    </row>
    <row r="24" spans="1:13" ht="12.75">
      <c r="A24" s="50" t="s">
        <v>32</v>
      </c>
      <c r="B24" s="64" t="s">
        <v>162</v>
      </c>
      <c r="C24" s="51"/>
      <c r="D24" s="127" t="s">
        <v>238</v>
      </c>
      <c r="E24" s="286"/>
      <c r="F24" s="287">
        <v>18480</v>
      </c>
      <c r="G24" s="288"/>
      <c r="H24" s="288"/>
      <c r="I24" s="289"/>
      <c r="J24" s="290">
        <v>18480</v>
      </c>
      <c r="K24" s="147"/>
      <c r="L24" s="147"/>
      <c r="M24" s="63"/>
    </row>
    <row r="25" spans="1:13" ht="25.5">
      <c r="A25" s="50" t="s">
        <v>33</v>
      </c>
      <c r="B25" s="64" t="s">
        <v>163</v>
      </c>
      <c r="C25" s="51"/>
      <c r="D25" s="129" t="s">
        <v>239</v>
      </c>
      <c r="E25" s="286"/>
      <c r="F25" s="287"/>
      <c r="G25" s="288"/>
      <c r="H25" s="288"/>
      <c r="I25" s="289"/>
      <c r="J25" s="290">
        <v>48</v>
      </c>
      <c r="K25" s="147"/>
      <c r="L25" s="147"/>
      <c r="M25" s="63"/>
    </row>
    <row r="26" spans="1:13" ht="12.75">
      <c r="A26" s="50" t="s">
        <v>34</v>
      </c>
      <c r="B26" s="62">
        <v>3</v>
      </c>
      <c r="C26" s="51" t="s">
        <v>250</v>
      </c>
      <c r="D26" s="49"/>
      <c r="E26" s="291"/>
      <c r="F26" s="281">
        <f aca="true" t="shared" si="3" ref="F26:M26">F27+F28+F31+F37+F38</f>
        <v>0</v>
      </c>
      <c r="G26" s="179">
        <f t="shared" si="3"/>
        <v>4240</v>
      </c>
      <c r="H26" s="179">
        <f t="shared" si="3"/>
        <v>630</v>
      </c>
      <c r="I26" s="282">
        <f t="shared" si="3"/>
        <v>0</v>
      </c>
      <c r="J26" s="281">
        <f t="shared" si="3"/>
        <v>0</v>
      </c>
      <c r="K26" s="179">
        <f t="shared" si="3"/>
        <v>4240</v>
      </c>
      <c r="L26" s="179">
        <f t="shared" si="3"/>
        <v>665</v>
      </c>
      <c r="M26" s="283">
        <f t="shared" si="3"/>
        <v>0</v>
      </c>
    </row>
    <row r="27" spans="1:13" ht="12.75">
      <c r="A27" s="50" t="s">
        <v>35</v>
      </c>
      <c r="B27" s="62" t="s">
        <v>164</v>
      </c>
      <c r="C27" s="51"/>
      <c r="D27" s="129" t="s">
        <v>165</v>
      </c>
      <c r="E27" s="286"/>
      <c r="F27" s="287"/>
      <c r="G27" s="288"/>
      <c r="H27" s="288">
        <v>2</v>
      </c>
      <c r="I27" s="289"/>
      <c r="J27" s="290"/>
      <c r="K27" s="147"/>
      <c r="L27" s="147">
        <v>2</v>
      </c>
      <c r="M27" s="63"/>
    </row>
    <row r="28" spans="1:13" ht="25.5">
      <c r="A28" s="50" t="s">
        <v>36</v>
      </c>
      <c r="B28" s="62" t="s">
        <v>166</v>
      </c>
      <c r="C28" s="51"/>
      <c r="D28" s="130" t="s">
        <v>251</v>
      </c>
      <c r="E28" s="292"/>
      <c r="F28" s="293">
        <f aca="true" t="shared" si="4" ref="F28:M28">SUM(F29:F30)</f>
        <v>0</v>
      </c>
      <c r="G28" s="181">
        <f t="shared" si="4"/>
        <v>0</v>
      </c>
      <c r="H28" s="181">
        <f t="shared" si="4"/>
        <v>602</v>
      </c>
      <c r="I28" s="294">
        <f t="shared" si="4"/>
        <v>0</v>
      </c>
      <c r="J28" s="293">
        <f t="shared" si="4"/>
        <v>0</v>
      </c>
      <c r="K28" s="181">
        <f t="shared" si="4"/>
        <v>0</v>
      </c>
      <c r="L28" s="181">
        <f t="shared" si="4"/>
        <v>602</v>
      </c>
      <c r="M28" s="295">
        <f t="shared" si="4"/>
        <v>0</v>
      </c>
    </row>
    <row r="29" spans="1:13" ht="12.75">
      <c r="A29" s="50" t="s">
        <v>37</v>
      </c>
      <c r="B29" s="62" t="s">
        <v>276</v>
      </c>
      <c r="C29" s="51"/>
      <c r="D29" s="49"/>
      <c r="E29" s="286" t="s">
        <v>3</v>
      </c>
      <c r="F29" s="287"/>
      <c r="G29" s="288"/>
      <c r="H29" s="288">
        <v>600</v>
      </c>
      <c r="I29" s="289"/>
      <c r="J29" s="290"/>
      <c r="K29" s="147"/>
      <c r="L29" s="147">
        <v>600</v>
      </c>
      <c r="M29" s="63"/>
    </row>
    <row r="30" spans="1:13" ht="25.5">
      <c r="A30" s="50" t="s">
        <v>38</v>
      </c>
      <c r="B30" s="62" t="s">
        <v>277</v>
      </c>
      <c r="C30" s="51"/>
      <c r="D30" s="49"/>
      <c r="E30" s="286" t="s">
        <v>167</v>
      </c>
      <c r="F30" s="287"/>
      <c r="G30" s="288"/>
      <c r="H30" s="288">
        <v>2</v>
      </c>
      <c r="I30" s="289"/>
      <c r="J30" s="290"/>
      <c r="K30" s="147"/>
      <c r="L30" s="147">
        <v>2</v>
      </c>
      <c r="M30" s="63"/>
    </row>
    <row r="31" spans="1:13" ht="25.5">
      <c r="A31" s="50" t="s">
        <v>42</v>
      </c>
      <c r="B31" s="62">
        <v>3.3</v>
      </c>
      <c r="C31" s="51"/>
      <c r="D31" s="130" t="s">
        <v>252</v>
      </c>
      <c r="E31" s="292"/>
      <c r="F31" s="293">
        <f aca="true" t="shared" si="5" ref="F31:M31">SUM(F32:F36)</f>
        <v>0</v>
      </c>
      <c r="G31" s="181">
        <f t="shared" si="5"/>
        <v>4161</v>
      </c>
      <c r="H31" s="181">
        <f t="shared" si="5"/>
        <v>26</v>
      </c>
      <c r="I31" s="294">
        <f t="shared" si="5"/>
        <v>0</v>
      </c>
      <c r="J31" s="293">
        <f t="shared" si="5"/>
        <v>0</v>
      </c>
      <c r="K31" s="181">
        <f t="shared" si="5"/>
        <v>4161</v>
      </c>
      <c r="L31" s="181">
        <f t="shared" si="5"/>
        <v>61</v>
      </c>
      <c r="M31" s="295">
        <f t="shared" si="5"/>
        <v>0</v>
      </c>
    </row>
    <row r="32" spans="1:13" ht="12.75">
      <c r="A32" s="50" t="s">
        <v>39</v>
      </c>
      <c r="B32" s="62" t="s">
        <v>168</v>
      </c>
      <c r="C32" s="51"/>
      <c r="D32" s="49"/>
      <c r="E32" s="286" t="s">
        <v>253</v>
      </c>
      <c r="F32" s="287"/>
      <c r="G32" s="288"/>
      <c r="H32" s="288"/>
      <c r="I32" s="289"/>
      <c r="J32" s="290"/>
      <c r="K32" s="147"/>
      <c r="L32" s="147"/>
      <c r="M32" s="63"/>
    </row>
    <row r="33" spans="1:13" ht="25.5">
      <c r="A33" s="50" t="s">
        <v>43</v>
      </c>
      <c r="B33" s="62" t="s">
        <v>169</v>
      </c>
      <c r="C33" s="51"/>
      <c r="D33" s="49"/>
      <c r="E33" s="296" t="s">
        <v>90</v>
      </c>
      <c r="F33" s="297"/>
      <c r="G33" s="298">
        <v>919</v>
      </c>
      <c r="H33" s="298"/>
      <c r="I33" s="299"/>
      <c r="J33" s="290"/>
      <c r="K33" s="147">
        <v>919</v>
      </c>
      <c r="L33" s="147"/>
      <c r="M33" s="63"/>
    </row>
    <row r="34" spans="1:13" ht="12.75">
      <c r="A34" s="50" t="s">
        <v>40</v>
      </c>
      <c r="B34" s="62" t="s">
        <v>170</v>
      </c>
      <c r="C34" s="51"/>
      <c r="D34" s="49"/>
      <c r="E34" s="286" t="s">
        <v>4</v>
      </c>
      <c r="F34" s="287"/>
      <c r="G34" s="288">
        <v>3242</v>
      </c>
      <c r="H34" s="288"/>
      <c r="I34" s="289"/>
      <c r="J34" s="290"/>
      <c r="K34" s="147">
        <v>3242</v>
      </c>
      <c r="L34" s="147"/>
      <c r="M34" s="63"/>
    </row>
    <row r="35" spans="1:13" ht="12.75">
      <c r="A35" s="50" t="s">
        <v>44</v>
      </c>
      <c r="B35" s="62" t="s">
        <v>278</v>
      </c>
      <c r="C35" s="51"/>
      <c r="D35" s="49"/>
      <c r="E35" s="286" t="s">
        <v>171</v>
      </c>
      <c r="F35" s="287"/>
      <c r="G35" s="288"/>
      <c r="H35" s="288"/>
      <c r="I35" s="289"/>
      <c r="J35" s="300"/>
      <c r="K35" s="146"/>
      <c r="L35" s="146"/>
      <c r="M35" s="63"/>
    </row>
    <row r="36" spans="1:13" ht="12.75">
      <c r="A36" s="50" t="s">
        <v>67</v>
      </c>
      <c r="B36" s="62" t="s">
        <v>279</v>
      </c>
      <c r="C36" s="51"/>
      <c r="D36" s="49"/>
      <c r="E36" s="286" t="s">
        <v>5</v>
      </c>
      <c r="F36" s="287"/>
      <c r="G36" s="288"/>
      <c r="H36" s="288">
        <v>26</v>
      </c>
      <c r="I36" s="289"/>
      <c r="J36" s="300"/>
      <c r="K36" s="146"/>
      <c r="L36" s="146">
        <v>61</v>
      </c>
      <c r="M36" s="63"/>
    </row>
    <row r="37" spans="1:13" ht="12.75">
      <c r="A37" s="50" t="s">
        <v>68</v>
      </c>
      <c r="B37" s="62" t="s">
        <v>172</v>
      </c>
      <c r="C37" s="51"/>
      <c r="D37" s="49" t="s">
        <v>254</v>
      </c>
      <c r="E37" s="291"/>
      <c r="F37" s="301"/>
      <c r="G37" s="302">
        <v>79</v>
      </c>
      <c r="H37" s="302"/>
      <c r="I37" s="303"/>
      <c r="J37" s="304"/>
      <c r="K37" s="183">
        <v>79</v>
      </c>
      <c r="L37" s="183"/>
      <c r="M37" s="63"/>
    </row>
    <row r="38" spans="1:13" ht="12.75">
      <c r="A38" s="50" t="s">
        <v>69</v>
      </c>
      <c r="B38" s="62" t="s">
        <v>173</v>
      </c>
      <c r="C38" s="51"/>
      <c r="D38" s="49" t="s">
        <v>255</v>
      </c>
      <c r="E38" s="291"/>
      <c r="F38" s="305">
        <f aca="true" t="shared" si="6" ref="F38:L38">SUM(F39)</f>
        <v>0</v>
      </c>
      <c r="G38" s="184">
        <f t="shared" si="6"/>
        <v>0</v>
      </c>
      <c r="H38" s="184">
        <f t="shared" si="6"/>
        <v>0</v>
      </c>
      <c r="I38" s="306">
        <f t="shared" si="6"/>
        <v>0</v>
      </c>
      <c r="J38" s="305">
        <f t="shared" si="6"/>
        <v>0</v>
      </c>
      <c r="K38" s="184">
        <f t="shared" si="6"/>
        <v>0</v>
      </c>
      <c r="L38" s="184">
        <f t="shared" si="6"/>
        <v>0</v>
      </c>
      <c r="M38" s="63"/>
    </row>
    <row r="39" spans="1:13" ht="12.75">
      <c r="A39" s="50" t="s">
        <v>70</v>
      </c>
      <c r="B39" s="62" t="s">
        <v>174</v>
      </c>
      <c r="C39" s="51"/>
      <c r="D39" s="49"/>
      <c r="E39" s="286" t="s">
        <v>256</v>
      </c>
      <c r="F39" s="287"/>
      <c r="G39" s="288"/>
      <c r="H39" s="288"/>
      <c r="I39" s="289"/>
      <c r="J39" s="300">
        <v>0</v>
      </c>
      <c r="K39" s="146">
        <v>0</v>
      </c>
      <c r="L39" s="146">
        <v>0</v>
      </c>
      <c r="M39" s="63"/>
    </row>
    <row r="40" spans="1:13" ht="25.5">
      <c r="A40" s="50" t="s">
        <v>71</v>
      </c>
      <c r="B40" s="62" t="s">
        <v>222</v>
      </c>
      <c r="C40" s="52" t="s">
        <v>230</v>
      </c>
      <c r="D40" s="49"/>
      <c r="E40" s="291"/>
      <c r="F40" s="307">
        <f aca="true" t="shared" si="7" ref="F40:M40">F41+F48</f>
        <v>13</v>
      </c>
      <c r="G40" s="185">
        <f t="shared" si="7"/>
        <v>1153</v>
      </c>
      <c r="H40" s="185">
        <f t="shared" si="7"/>
        <v>0</v>
      </c>
      <c r="I40" s="308">
        <f t="shared" si="7"/>
        <v>0</v>
      </c>
      <c r="J40" s="307">
        <f t="shared" si="7"/>
        <v>13</v>
      </c>
      <c r="K40" s="185">
        <f t="shared" si="7"/>
        <v>2772</v>
      </c>
      <c r="L40" s="185">
        <f t="shared" si="7"/>
        <v>0</v>
      </c>
      <c r="M40" s="309">
        <f t="shared" si="7"/>
        <v>0</v>
      </c>
    </row>
    <row r="41" spans="1:13" ht="12.75">
      <c r="A41" s="50" t="s">
        <v>75</v>
      </c>
      <c r="B41" s="62" t="s">
        <v>187</v>
      </c>
      <c r="C41" s="52"/>
      <c r="D41" s="49" t="s">
        <v>229</v>
      </c>
      <c r="E41" s="291"/>
      <c r="F41" s="305">
        <f aca="true" t="shared" si="8" ref="F41:M41">SUM(F42:F47)</f>
        <v>0</v>
      </c>
      <c r="G41" s="184">
        <f t="shared" si="8"/>
        <v>1153</v>
      </c>
      <c r="H41" s="184">
        <f t="shared" si="8"/>
        <v>0</v>
      </c>
      <c r="I41" s="306">
        <f t="shared" si="8"/>
        <v>0</v>
      </c>
      <c r="J41" s="305">
        <f>SUM(J42:J47)</f>
        <v>0</v>
      </c>
      <c r="K41" s="184">
        <f>SUM(K42:K47)</f>
        <v>2772</v>
      </c>
      <c r="L41" s="184">
        <f t="shared" si="8"/>
        <v>0</v>
      </c>
      <c r="M41" s="310">
        <f t="shared" si="8"/>
        <v>0</v>
      </c>
    </row>
    <row r="42" spans="1:13" ht="12.75">
      <c r="A42" s="50" t="s">
        <v>175</v>
      </c>
      <c r="B42" s="62" t="s">
        <v>280</v>
      </c>
      <c r="C42" s="51"/>
      <c r="D42" s="49"/>
      <c r="E42" s="286" t="s">
        <v>91</v>
      </c>
      <c r="F42" s="287"/>
      <c r="G42" s="288">
        <v>587</v>
      </c>
      <c r="H42" s="288"/>
      <c r="I42" s="289"/>
      <c r="J42" s="300"/>
      <c r="K42" s="146">
        <v>2206</v>
      </c>
      <c r="L42" s="146"/>
      <c r="M42" s="63"/>
    </row>
    <row r="43" spans="1:13" ht="25.5">
      <c r="A43" s="50" t="s">
        <v>97</v>
      </c>
      <c r="B43" s="62" t="s">
        <v>281</v>
      </c>
      <c r="C43" s="51"/>
      <c r="D43" s="49"/>
      <c r="E43" s="286" t="s">
        <v>6</v>
      </c>
      <c r="F43" s="287"/>
      <c r="G43" s="288"/>
      <c r="H43" s="288"/>
      <c r="I43" s="289"/>
      <c r="J43" s="300"/>
      <c r="K43" s="146"/>
      <c r="L43" s="146"/>
      <c r="M43" s="63"/>
    </row>
    <row r="44" spans="1:13" ht="12.75">
      <c r="A44" s="50" t="s">
        <v>176</v>
      </c>
      <c r="B44" s="62" t="s">
        <v>282</v>
      </c>
      <c r="C44" s="51"/>
      <c r="D44" s="49"/>
      <c r="E44" s="286" t="s">
        <v>7</v>
      </c>
      <c r="F44" s="287"/>
      <c r="G44" s="288"/>
      <c r="H44" s="288"/>
      <c r="I44" s="289"/>
      <c r="J44" s="300"/>
      <c r="K44" s="146"/>
      <c r="L44" s="146"/>
      <c r="M44" s="63"/>
    </row>
    <row r="45" spans="1:13" ht="12.75">
      <c r="A45" s="50" t="s">
        <v>177</v>
      </c>
      <c r="B45" s="62" t="s">
        <v>283</v>
      </c>
      <c r="C45" s="51"/>
      <c r="D45" s="49"/>
      <c r="E45" s="286" t="s">
        <v>8</v>
      </c>
      <c r="F45" s="287"/>
      <c r="G45" s="288">
        <v>566</v>
      </c>
      <c r="H45" s="288"/>
      <c r="I45" s="289"/>
      <c r="J45" s="300"/>
      <c r="K45" s="146">
        <v>566</v>
      </c>
      <c r="L45" s="146"/>
      <c r="M45" s="63"/>
    </row>
    <row r="46" spans="1:13" ht="12.75">
      <c r="A46" s="50" t="s">
        <v>178</v>
      </c>
      <c r="B46" s="62" t="s">
        <v>284</v>
      </c>
      <c r="C46" s="51"/>
      <c r="D46" s="49"/>
      <c r="E46" s="286" t="s">
        <v>202</v>
      </c>
      <c r="F46" s="287"/>
      <c r="G46" s="288"/>
      <c r="H46" s="288"/>
      <c r="I46" s="289"/>
      <c r="J46" s="300"/>
      <c r="K46" s="146"/>
      <c r="L46" s="146"/>
      <c r="M46" s="63"/>
    </row>
    <row r="47" spans="1:13" ht="12.75">
      <c r="A47" s="50" t="s">
        <v>180</v>
      </c>
      <c r="B47" s="62" t="s">
        <v>285</v>
      </c>
      <c r="C47" s="51"/>
      <c r="D47" s="49"/>
      <c r="E47" s="286" t="s">
        <v>179</v>
      </c>
      <c r="F47" s="287"/>
      <c r="G47" s="288"/>
      <c r="H47" s="288"/>
      <c r="I47" s="289"/>
      <c r="J47" s="300"/>
      <c r="K47" s="146"/>
      <c r="L47" s="146"/>
      <c r="M47" s="63"/>
    </row>
    <row r="48" spans="1:13" ht="27" customHeight="1">
      <c r="A48" s="50" t="s">
        <v>181</v>
      </c>
      <c r="B48" s="62" t="s">
        <v>189</v>
      </c>
      <c r="C48" s="52"/>
      <c r="D48" s="65" t="s">
        <v>231</v>
      </c>
      <c r="E48" s="280"/>
      <c r="F48" s="183">
        <f aca="true" t="shared" si="9" ref="F48:K48">SUM(F49:F50)</f>
        <v>13</v>
      </c>
      <c r="G48" s="183">
        <f t="shared" si="9"/>
        <v>0</v>
      </c>
      <c r="H48" s="183">
        <f t="shared" si="9"/>
        <v>0</v>
      </c>
      <c r="I48" s="311">
        <f t="shared" si="9"/>
        <v>0</v>
      </c>
      <c r="J48" s="304">
        <f t="shared" si="9"/>
        <v>13</v>
      </c>
      <c r="K48" s="183">
        <f t="shared" si="9"/>
        <v>0</v>
      </c>
      <c r="L48" s="183">
        <f>SUM(L49:L50)</f>
        <v>0</v>
      </c>
      <c r="M48" s="312">
        <f>SUM(M49:M50)</f>
        <v>0</v>
      </c>
    </row>
    <row r="49" spans="1:13" ht="12.75">
      <c r="A49" s="50" t="s">
        <v>183</v>
      </c>
      <c r="B49" s="62" t="s">
        <v>286</v>
      </c>
      <c r="C49" s="51"/>
      <c r="D49" s="49"/>
      <c r="E49" s="313" t="s">
        <v>232</v>
      </c>
      <c r="F49" s="300">
        <v>13</v>
      </c>
      <c r="G49" s="146"/>
      <c r="H49" s="146"/>
      <c r="I49" s="314"/>
      <c r="J49" s="300">
        <v>13</v>
      </c>
      <c r="K49" s="146"/>
      <c r="L49" s="146"/>
      <c r="M49" s="63"/>
    </row>
    <row r="50" spans="1:13" ht="27.75" customHeight="1">
      <c r="A50" s="50" t="s">
        <v>185</v>
      </c>
      <c r="B50" s="62" t="s">
        <v>287</v>
      </c>
      <c r="C50" s="51"/>
      <c r="D50" s="49"/>
      <c r="E50" s="286" t="s">
        <v>233</v>
      </c>
      <c r="F50" s="287"/>
      <c r="G50" s="288"/>
      <c r="H50" s="288"/>
      <c r="I50" s="289"/>
      <c r="J50" s="300"/>
      <c r="K50" s="146"/>
      <c r="L50" s="146"/>
      <c r="M50" s="63"/>
    </row>
    <row r="51" spans="1:13" ht="38.25">
      <c r="A51" s="50" t="s">
        <v>186</v>
      </c>
      <c r="B51" s="62" t="s">
        <v>23</v>
      </c>
      <c r="C51" s="52" t="s">
        <v>241</v>
      </c>
      <c r="D51" s="65"/>
      <c r="E51" s="291"/>
      <c r="F51" s="185">
        <f aca="true" t="shared" si="10" ref="F51:M51">SUM(F52:F54)</f>
        <v>0</v>
      </c>
      <c r="G51" s="185">
        <f t="shared" si="10"/>
        <v>0</v>
      </c>
      <c r="H51" s="185">
        <f t="shared" si="10"/>
        <v>0</v>
      </c>
      <c r="I51" s="308">
        <f t="shared" si="10"/>
        <v>0</v>
      </c>
      <c r="J51" s="307">
        <f t="shared" si="10"/>
        <v>0</v>
      </c>
      <c r="K51" s="185">
        <f t="shared" si="10"/>
        <v>0</v>
      </c>
      <c r="L51" s="185">
        <f t="shared" si="10"/>
        <v>0</v>
      </c>
      <c r="M51" s="309">
        <f t="shared" si="10"/>
        <v>0</v>
      </c>
    </row>
    <row r="52" spans="1:13" ht="12.75">
      <c r="A52" s="50" t="s">
        <v>188</v>
      </c>
      <c r="B52" s="62" t="s">
        <v>196</v>
      </c>
      <c r="C52" s="51"/>
      <c r="D52" s="127" t="s">
        <v>243</v>
      </c>
      <c r="E52" s="313"/>
      <c r="F52" s="300"/>
      <c r="G52" s="146"/>
      <c r="H52" s="146"/>
      <c r="I52" s="314"/>
      <c r="J52" s="300"/>
      <c r="K52" s="146"/>
      <c r="L52" s="146"/>
      <c r="M52" s="63"/>
    </row>
    <row r="53" spans="1:13" ht="12.75">
      <c r="A53" s="50" t="s">
        <v>190</v>
      </c>
      <c r="B53" s="62" t="s">
        <v>198</v>
      </c>
      <c r="C53" s="51"/>
      <c r="D53" s="127" t="s">
        <v>9</v>
      </c>
      <c r="E53" s="313"/>
      <c r="F53" s="300"/>
      <c r="G53" s="146"/>
      <c r="H53" s="146"/>
      <c r="I53" s="314"/>
      <c r="J53" s="300"/>
      <c r="K53" s="146"/>
      <c r="L53" s="146"/>
      <c r="M53" s="63"/>
    </row>
    <row r="54" spans="1:13" ht="26.25" thickBot="1">
      <c r="A54" s="76" t="s">
        <v>192</v>
      </c>
      <c r="B54" s="77" t="s">
        <v>199</v>
      </c>
      <c r="C54" s="54"/>
      <c r="D54" s="186" t="s">
        <v>242</v>
      </c>
      <c r="E54" s="315"/>
      <c r="F54" s="316"/>
      <c r="G54" s="151"/>
      <c r="H54" s="151"/>
      <c r="I54" s="317"/>
      <c r="J54" s="316"/>
      <c r="K54" s="151"/>
      <c r="L54" s="151"/>
      <c r="M54" s="66"/>
    </row>
    <row r="55" spans="1:13" ht="25.5" customHeight="1" thickBot="1">
      <c r="A55" s="57" t="s">
        <v>193</v>
      </c>
      <c r="B55" s="67" t="s">
        <v>288</v>
      </c>
      <c r="C55" s="68" t="s">
        <v>194</v>
      </c>
      <c r="D55" s="69"/>
      <c r="E55" s="318"/>
      <c r="F55" s="319">
        <f aca="true" t="shared" si="11" ref="F55:M55">F11+F20+F26+F40+F51</f>
        <v>41151</v>
      </c>
      <c r="G55" s="188">
        <f t="shared" si="11"/>
        <v>5393</v>
      </c>
      <c r="H55" s="188">
        <f t="shared" si="11"/>
        <v>6001</v>
      </c>
      <c r="I55" s="320">
        <f t="shared" si="11"/>
        <v>0</v>
      </c>
      <c r="J55" s="319">
        <f t="shared" si="11"/>
        <v>40512</v>
      </c>
      <c r="K55" s="188">
        <f t="shared" si="11"/>
        <v>7012</v>
      </c>
      <c r="L55" s="320">
        <f t="shared" si="11"/>
        <v>6036</v>
      </c>
      <c r="M55" s="321">
        <f t="shared" si="11"/>
        <v>0</v>
      </c>
    </row>
    <row r="56" spans="1:13" ht="25.5" customHeight="1">
      <c r="A56" s="71"/>
      <c r="B56" s="72"/>
      <c r="C56" s="73"/>
      <c r="D56" s="46"/>
      <c r="E56" s="13"/>
      <c r="F56" s="74"/>
      <c r="G56" s="74"/>
      <c r="H56" s="74"/>
      <c r="I56" s="74"/>
      <c r="J56" s="74"/>
      <c r="K56" s="74"/>
      <c r="L56" s="74"/>
      <c r="M56" s="74"/>
    </row>
    <row r="57" spans="1:12" ht="16.5" thickBot="1">
      <c r="A57" s="61" t="s">
        <v>19</v>
      </c>
      <c r="B57" s="75"/>
      <c r="C57" s="454" t="s">
        <v>391</v>
      </c>
      <c r="D57" s="454"/>
      <c r="E57" s="454"/>
      <c r="F57" s="322"/>
      <c r="G57" s="322"/>
      <c r="H57" s="322"/>
      <c r="I57" s="322"/>
      <c r="J57" s="11"/>
      <c r="K57" s="11"/>
      <c r="L57" s="11"/>
    </row>
    <row r="58" spans="1:13" ht="16.5" customHeight="1">
      <c r="A58" s="172"/>
      <c r="B58" s="189" t="s">
        <v>92</v>
      </c>
      <c r="C58" s="190" t="s">
        <v>93</v>
      </c>
      <c r="D58" s="190" t="s">
        <v>94</v>
      </c>
      <c r="E58" s="323" t="s">
        <v>95</v>
      </c>
      <c r="F58" s="470" t="s">
        <v>96</v>
      </c>
      <c r="G58" s="471"/>
      <c r="H58" s="472" t="s">
        <v>214</v>
      </c>
      <c r="I58" s="473"/>
      <c r="J58" s="470" t="s">
        <v>227</v>
      </c>
      <c r="K58" s="471"/>
      <c r="L58" s="472" t="s">
        <v>228</v>
      </c>
      <c r="M58" s="473"/>
    </row>
    <row r="59" spans="1:13" ht="16.5" customHeight="1">
      <c r="A59" s="268"/>
      <c r="B59" s="324"/>
      <c r="C59" s="325"/>
      <c r="D59" s="325"/>
      <c r="E59" s="326"/>
      <c r="F59" s="474" t="s">
        <v>385</v>
      </c>
      <c r="G59" s="461"/>
      <c r="H59" s="461"/>
      <c r="I59" s="475"/>
      <c r="J59" s="474" t="s">
        <v>386</v>
      </c>
      <c r="K59" s="461"/>
      <c r="L59" s="461"/>
      <c r="M59" s="475"/>
    </row>
    <row r="60" spans="1:13" ht="28.5" customHeight="1">
      <c r="A60" s="48"/>
      <c r="B60" s="192" t="s">
        <v>150</v>
      </c>
      <c r="C60" s="193"/>
      <c r="D60" s="194"/>
      <c r="E60" s="327"/>
      <c r="F60" s="476" t="s">
        <v>387</v>
      </c>
      <c r="G60" s="444"/>
      <c r="H60" s="467" t="s">
        <v>388</v>
      </c>
      <c r="I60" s="424"/>
      <c r="J60" s="476" t="s">
        <v>387</v>
      </c>
      <c r="K60" s="444"/>
      <c r="L60" s="467" t="s">
        <v>388</v>
      </c>
      <c r="M60" s="424"/>
    </row>
    <row r="61" spans="1:13" ht="28.5" customHeight="1">
      <c r="A61" s="48"/>
      <c r="B61" s="192"/>
      <c r="C61" s="193"/>
      <c r="D61" s="194"/>
      <c r="E61" s="327"/>
      <c r="F61" s="328" t="s">
        <v>389</v>
      </c>
      <c r="G61" s="329" t="s">
        <v>390</v>
      </c>
      <c r="H61" s="274" t="s">
        <v>389</v>
      </c>
      <c r="I61" s="276" t="s">
        <v>390</v>
      </c>
      <c r="J61" s="328" t="s">
        <v>389</v>
      </c>
      <c r="K61" s="329" t="s">
        <v>390</v>
      </c>
      <c r="L61" s="274" t="s">
        <v>389</v>
      </c>
      <c r="M61" s="330" t="s">
        <v>390</v>
      </c>
    </row>
    <row r="62" spans="1:13" ht="38.25">
      <c r="A62" s="50" t="s">
        <v>18</v>
      </c>
      <c r="B62" s="62" t="s">
        <v>215</v>
      </c>
      <c r="C62" s="52" t="s">
        <v>244</v>
      </c>
      <c r="D62" s="65"/>
      <c r="E62" s="280"/>
      <c r="F62" s="307">
        <f aca="true" t="shared" si="12" ref="F62:M62">SUM(F63:F67)</f>
        <v>0</v>
      </c>
      <c r="G62" s="185">
        <f t="shared" si="12"/>
        <v>0</v>
      </c>
      <c r="H62" s="185">
        <f t="shared" si="12"/>
        <v>0</v>
      </c>
      <c r="I62" s="309">
        <f t="shared" si="12"/>
        <v>0</v>
      </c>
      <c r="J62" s="307">
        <f t="shared" si="12"/>
        <v>0</v>
      </c>
      <c r="K62" s="185">
        <f t="shared" si="12"/>
        <v>0</v>
      </c>
      <c r="L62" s="308">
        <f t="shared" si="12"/>
        <v>0</v>
      </c>
      <c r="M62" s="309">
        <f t="shared" si="12"/>
        <v>0</v>
      </c>
    </row>
    <row r="63" spans="1:13" ht="25.5">
      <c r="A63" s="50" t="s">
        <v>19</v>
      </c>
      <c r="B63" s="62" t="s">
        <v>152</v>
      </c>
      <c r="C63" s="51"/>
      <c r="D63" s="129" t="s">
        <v>245</v>
      </c>
      <c r="E63" s="286"/>
      <c r="F63" s="328"/>
      <c r="G63" s="329"/>
      <c r="H63" s="274"/>
      <c r="I63" s="276"/>
      <c r="J63" s="300"/>
      <c r="K63" s="147"/>
      <c r="L63" s="331"/>
      <c r="M63" s="63"/>
    </row>
    <row r="64" spans="1:13" ht="12.75">
      <c r="A64" s="50" t="s">
        <v>20</v>
      </c>
      <c r="B64" s="62" t="s">
        <v>153</v>
      </c>
      <c r="C64" s="51"/>
      <c r="D64" s="127" t="s">
        <v>2</v>
      </c>
      <c r="E64" s="313"/>
      <c r="F64" s="300"/>
      <c r="G64" s="146"/>
      <c r="H64" s="146"/>
      <c r="I64" s="332"/>
      <c r="J64" s="333"/>
      <c r="K64" s="147"/>
      <c r="L64" s="331"/>
      <c r="M64" s="63"/>
    </row>
    <row r="65" spans="1:13" ht="12.75">
      <c r="A65" s="50" t="s">
        <v>21</v>
      </c>
      <c r="B65" s="62" t="s">
        <v>155</v>
      </c>
      <c r="C65" s="51"/>
      <c r="D65" s="127" t="s">
        <v>237</v>
      </c>
      <c r="E65" s="313"/>
      <c r="F65" s="300"/>
      <c r="G65" s="146"/>
      <c r="H65" s="146"/>
      <c r="I65" s="332"/>
      <c r="J65" s="300"/>
      <c r="K65" s="147"/>
      <c r="L65" s="331"/>
      <c r="M65" s="63"/>
    </row>
    <row r="66" spans="1:13" ht="25.5">
      <c r="A66" s="50" t="s">
        <v>23</v>
      </c>
      <c r="B66" s="62" t="s">
        <v>157</v>
      </c>
      <c r="C66" s="51"/>
      <c r="D66" s="129" t="s">
        <v>238</v>
      </c>
      <c r="E66" s="286"/>
      <c r="F66" s="287"/>
      <c r="G66" s="288"/>
      <c r="H66" s="288"/>
      <c r="I66" s="334"/>
      <c r="J66" s="300"/>
      <c r="K66" s="196"/>
      <c r="L66" s="335"/>
      <c r="M66" s="63"/>
    </row>
    <row r="67" spans="1:13" ht="25.5">
      <c r="A67" s="50" t="s">
        <v>24</v>
      </c>
      <c r="B67" s="62" t="s">
        <v>201</v>
      </c>
      <c r="C67" s="51"/>
      <c r="D67" s="129" t="s">
        <v>239</v>
      </c>
      <c r="E67" s="286"/>
      <c r="F67" s="287"/>
      <c r="G67" s="288"/>
      <c r="H67" s="288"/>
      <c r="I67" s="334"/>
      <c r="J67" s="333"/>
      <c r="K67" s="147"/>
      <c r="L67" s="331"/>
      <c r="M67" s="63"/>
    </row>
    <row r="68" spans="1:13" ht="25.5">
      <c r="A68" s="50" t="s">
        <v>25</v>
      </c>
      <c r="B68" s="62" t="s">
        <v>224</v>
      </c>
      <c r="C68" s="52" t="s">
        <v>246</v>
      </c>
      <c r="D68" s="65"/>
      <c r="E68" s="280"/>
      <c r="F68" s="307">
        <f aca="true" t="shared" si="13" ref="F68:M68">SUM(F69:F69)</f>
        <v>250</v>
      </c>
      <c r="G68" s="185">
        <f t="shared" si="13"/>
        <v>0</v>
      </c>
      <c r="H68" s="185">
        <f t="shared" si="13"/>
        <v>0</v>
      </c>
      <c r="I68" s="309">
        <f t="shared" si="13"/>
        <v>0</v>
      </c>
      <c r="J68" s="307">
        <f t="shared" si="13"/>
        <v>297</v>
      </c>
      <c r="K68" s="185">
        <f t="shared" si="13"/>
        <v>0</v>
      </c>
      <c r="L68" s="308">
        <f t="shared" si="13"/>
        <v>0</v>
      </c>
      <c r="M68" s="309">
        <f t="shared" si="13"/>
        <v>0</v>
      </c>
    </row>
    <row r="69" spans="1:13" ht="18.75" customHeight="1">
      <c r="A69" s="50" t="s">
        <v>26</v>
      </c>
      <c r="B69" s="62" t="s">
        <v>159</v>
      </c>
      <c r="C69" s="51"/>
      <c r="D69" s="129" t="s">
        <v>9</v>
      </c>
      <c r="E69" s="286"/>
      <c r="F69" s="287">
        <v>250</v>
      </c>
      <c r="G69" s="288"/>
      <c r="H69" s="288"/>
      <c r="I69" s="334"/>
      <c r="J69" s="300">
        <v>297</v>
      </c>
      <c r="K69" s="147"/>
      <c r="L69" s="331"/>
      <c r="M69" s="63"/>
    </row>
    <row r="70" spans="1:13" ht="40.5" customHeight="1">
      <c r="A70" s="50" t="s">
        <v>41</v>
      </c>
      <c r="B70" s="62" t="s">
        <v>217</v>
      </c>
      <c r="C70" s="52" t="s">
        <v>247</v>
      </c>
      <c r="D70" s="65"/>
      <c r="E70" s="291"/>
      <c r="F70" s="307">
        <f aca="true" t="shared" si="14" ref="F70:M70">SUM(F71)</f>
        <v>0</v>
      </c>
      <c r="G70" s="185">
        <f t="shared" si="14"/>
        <v>0</v>
      </c>
      <c r="H70" s="185">
        <f t="shared" si="14"/>
        <v>0</v>
      </c>
      <c r="I70" s="309">
        <f t="shared" si="14"/>
        <v>0</v>
      </c>
      <c r="J70" s="307">
        <f t="shared" si="14"/>
        <v>0</v>
      </c>
      <c r="K70" s="185">
        <f t="shared" si="14"/>
        <v>0</v>
      </c>
      <c r="L70" s="308">
        <f t="shared" si="14"/>
        <v>0</v>
      </c>
      <c r="M70" s="309">
        <f t="shared" si="14"/>
        <v>0</v>
      </c>
    </row>
    <row r="71" spans="1:13" ht="18" customHeight="1">
      <c r="A71" s="50" t="s">
        <v>28</v>
      </c>
      <c r="B71" s="62" t="s">
        <v>164</v>
      </c>
      <c r="C71" s="52"/>
      <c r="D71" s="129" t="s">
        <v>9</v>
      </c>
      <c r="E71" s="286"/>
      <c r="F71" s="287"/>
      <c r="G71" s="288"/>
      <c r="H71" s="288"/>
      <c r="I71" s="334"/>
      <c r="J71" s="300"/>
      <c r="K71" s="147"/>
      <c r="L71" s="331"/>
      <c r="M71" s="63"/>
    </row>
    <row r="72" spans="1:13" ht="25.5">
      <c r="A72" s="50" t="s">
        <v>29</v>
      </c>
      <c r="B72" s="62" t="s">
        <v>222</v>
      </c>
      <c r="C72" s="52" t="s">
        <v>260</v>
      </c>
      <c r="D72" s="65"/>
      <c r="E72" s="280"/>
      <c r="F72" s="307">
        <f aca="true" t="shared" si="15" ref="F72:M72">F73+F74+F76</f>
        <v>0</v>
      </c>
      <c r="G72" s="185">
        <f t="shared" si="15"/>
        <v>1500</v>
      </c>
      <c r="H72" s="185">
        <f t="shared" si="15"/>
        <v>0</v>
      </c>
      <c r="I72" s="309">
        <f t="shared" si="15"/>
        <v>0</v>
      </c>
      <c r="J72" s="307">
        <f t="shared" si="15"/>
        <v>0</v>
      </c>
      <c r="K72" s="185">
        <f t="shared" si="15"/>
        <v>4057</v>
      </c>
      <c r="L72" s="308">
        <f t="shared" si="15"/>
        <v>0</v>
      </c>
      <c r="M72" s="309">
        <f t="shared" si="15"/>
        <v>0</v>
      </c>
    </row>
    <row r="73" spans="1:13" ht="25.5">
      <c r="A73" s="50" t="s">
        <v>30</v>
      </c>
      <c r="B73" s="62" t="s">
        <v>187</v>
      </c>
      <c r="C73" s="51"/>
      <c r="D73" s="129" t="s">
        <v>197</v>
      </c>
      <c r="E73" s="286"/>
      <c r="F73" s="287"/>
      <c r="G73" s="288">
        <v>1500</v>
      </c>
      <c r="H73" s="288"/>
      <c r="I73" s="334"/>
      <c r="J73" s="300"/>
      <c r="K73" s="197">
        <v>3838</v>
      </c>
      <c r="L73" s="336"/>
      <c r="M73" s="63"/>
    </row>
    <row r="74" spans="1:13" ht="12.75">
      <c r="A74" s="50" t="s">
        <v>31</v>
      </c>
      <c r="B74" s="62" t="s">
        <v>189</v>
      </c>
      <c r="C74" s="51"/>
      <c r="D74" s="49" t="s">
        <v>257</v>
      </c>
      <c r="E74" s="280"/>
      <c r="F74" s="304">
        <f aca="true" t="shared" si="16" ref="F74:M74">SUM(F75)</f>
        <v>0</v>
      </c>
      <c r="G74" s="183">
        <f t="shared" si="16"/>
        <v>0</v>
      </c>
      <c r="H74" s="183">
        <f t="shared" si="16"/>
        <v>0</v>
      </c>
      <c r="I74" s="312">
        <f t="shared" si="16"/>
        <v>0</v>
      </c>
      <c r="J74" s="304">
        <f t="shared" si="16"/>
        <v>0</v>
      </c>
      <c r="K74" s="183">
        <f t="shared" si="16"/>
        <v>0</v>
      </c>
      <c r="L74" s="311">
        <f t="shared" si="16"/>
        <v>0</v>
      </c>
      <c r="M74" s="312">
        <f t="shared" si="16"/>
        <v>0</v>
      </c>
    </row>
    <row r="75" spans="1:13" ht="12.75">
      <c r="A75" s="50" t="s">
        <v>32</v>
      </c>
      <c r="B75" s="62" t="s">
        <v>286</v>
      </c>
      <c r="C75" s="51"/>
      <c r="D75" s="49"/>
      <c r="E75" s="313" t="s">
        <v>27</v>
      </c>
      <c r="F75" s="300"/>
      <c r="G75" s="146"/>
      <c r="H75" s="146"/>
      <c r="I75" s="332"/>
      <c r="J75" s="300"/>
      <c r="K75" s="147"/>
      <c r="L75" s="331"/>
      <c r="M75" s="63"/>
    </row>
    <row r="76" spans="1:13" ht="12.75">
      <c r="A76" s="50" t="s">
        <v>33</v>
      </c>
      <c r="B76" s="62" t="s">
        <v>191</v>
      </c>
      <c r="C76" s="51"/>
      <c r="D76" s="128" t="s">
        <v>258</v>
      </c>
      <c r="E76" s="337"/>
      <c r="F76" s="305">
        <f aca="true" t="shared" si="17" ref="F76:M76">SUM(F77)</f>
        <v>0</v>
      </c>
      <c r="G76" s="184">
        <f t="shared" si="17"/>
        <v>0</v>
      </c>
      <c r="H76" s="184">
        <f t="shared" si="17"/>
        <v>0</v>
      </c>
      <c r="I76" s="310">
        <f t="shared" si="17"/>
        <v>0</v>
      </c>
      <c r="J76" s="305">
        <f t="shared" si="17"/>
        <v>0</v>
      </c>
      <c r="K76" s="184">
        <f t="shared" si="17"/>
        <v>219</v>
      </c>
      <c r="L76" s="306">
        <f t="shared" si="17"/>
        <v>0</v>
      </c>
      <c r="M76" s="310">
        <f t="shared" si="17"/>
        <v>0</v>
      </c>
    </row>
    <row r="77" spans="1:13" ht="13.5" thickBot="1">
      <c r="A77" s="76" t="s">
        <v>34</v>
      </c>
      <c r="B77" s="77" t="s">
        <v>289</v>
      </c>
      <c r="C77" s="54"/>
      <c r="D77" s="55"/>
      <c r="E77" s="315" t="s">
        <v>259</v>
      </c>
      <c r="F77" s="316"/>
      <c r="G77" s="151"/>
      <c r="H77" s="151"/>
      <c r="I77" s="338"/>
      <c r="J77" s="316"/>
      <c r="K77" s="152">
        <v>219</v>
      </c>
      <c r="L77" s="339"/>
      <c r="M77" s="340"/>
    </row>
    <row r="78" spans="1:13" ht="26.25" thickBot="1">
      <c r="A78" s="57" t="s">
        <v>35</v>
      </c>
      <c r="B78" s="67" t="s">
        <v>226</v>
      </c>
      <c r="C78" s="68" t="s">
        <v>261</v>
      </c>
      <c r="D78" s="132"/>
      <c r="E78" s="341"/>
      <c r="F78" s="342">
        <f aca="true" t="shared" si="18" ref="F78:M78">F72+F70+F68+F62</f>
        <v>250</v>
      </c>
      <c r="G78" s="199">
        <f t="shared" si="18"/>
        <v>1500</v>
      </c>
      <c r="H78" s="199">
        <f t="shared" si="18"/>
        <v>0</v>
      </c>
      <c r="I78" s="343">
        <f t="shared" si="18"/>
        <v>0</v>
      </c>
      <c r="J78" s="342">
        <f t="shared" si="18"/>
        <v>297</v>
      </c>
      <c r="K78" s="199">
        <f t="shared" si="18"/>
        <v>4057</v>
      </c>
      <c r="L78" s="344">
        <f t="shared" si="18"/>
        <v>0</v>
      </c>
      <c r="M78" s="345">
        <f t="shared" si="18"/>
        <v>0</v>
      </c>
    </row>
    <row r="79" spans="1:13" ht="13.5" thickBot="1">
      <c r="A79" s="346"/>
      <c r="B79" s="447"/>
      <c r="C79" s="448"/>
      <c r="D79" s="449"/>
      <c r="E79" s="450"/>
      <c r="F79" s="451"/>
      <c r="G79" s="451"/>
      <c r="H79" s="451"/>
      <c r="I79" s="451"/>
      <c r="J79" s="451"/>
      <c r="K79" s="451"/>
      <c r="L79" s="451"/>
      <c r="M79" s="15"/>
    </row>
    <row r="80" spans="1:12" ht="16.5" thickBot="1">
      <c r="A80" s="138" t="s">
        <v>20</v>
      </c>
      <c r="B80" s="134"/>
      <c r="C80" s="139" t="s">
        <v>263</v>
      </c>
      <c r="D80" s="135"/>
      <c r="E80" s="136"/>
      <c r="F80" s="347"/>
      <c r="G80" s="347"/>
      <c r="H80" s="347"/>
      <c r="I80" s="347"/>
      <c r="J80" s="137"/>
      <c r="K80" s="137"/>
      <c r="L80" s="137"/>
    </row>
    <row r="81" spans="1:13" ht="15.75">
      <c r="A81" s="172"/>
      <c r="B81" s="189" t="s">
        <v>92</v>
      </c>
      <c r="C81" s="190" t="s">
        <v>93</v>
      </c>
      <c r="D81" s="190" t="s">
        <v>94</v>
      </c>
      <c r="E81" s="323" t="s">
        <v>95</v>
      </c>
      <c r="F81" s="470" t="s">
        <v>96</v>
      </c>
      <c r="G81" s="471"/>
      <c r="H81" s="472" t="s">
        <v>214</v>
      </c>
      <c r="I81" s="473"/>
      <c r="J81" s="470" t="s">
        <v>227</v>
      </c>
      <c r="K81" s="471"/>
      <c r="L81" s="472" t="s">
        <v>228</v>
      </c>
      <c r="M81" s="473"/>
    </row>
    <row r="82" spans="1:13" ht="15.75">
      <c r="A82" s="268"/>
      <c r="B82" s="324"/>
      <c r="C82" s="325"/>
      <c r="D82" s="325"/>
      <c r="E82" s="326"/>
      <c r="F82" s="474" t="s">
        <v>385</v>
      </c>
      <c r="G82" s="461"/>
      <c r="H82" s="461"/>
      <c r="I82" s="475"/>
      <c r="J82" s="474" t="s">
        <v>386</v>
      </c>
      <c r="K82" s="461"/>
      <c r="L82" s="461"/>
      <c r="M82" s="475"/>
    </row>
    <row r="83" spans="1:13" ht="24.75">
      <c r="A83" s="48"/>
      <c r="B83" s="192" t="s">
        <v>150</v>
      </c>
      <c r="C83" s="193"/>
      <c r="D83" s="194"/>
      <c r="E83" s="327"/>
      <c r="F83" s="476" t="s">
        <v>387</v>
      </c>
      <c r="G83" s="444"/>
      <c r="H83" s="467" t="s">
        <v>388</v>
      </c>
      <c r="I83" s="424"/>
      <c r="J83" s="476" t="s">
        <v>387</v>
      </c>
      <c r="K83" s="444"/>
      <c r="L83" s="467" t="s">
        <v>388</v>
      </c>
      <c r="M83" s="424"/>
    </row>
    <row r="84" spans="1:13" ht="26.25">
      <c r="A84" s="48"/>
      <c r="B84" s="192"/>
      <c r="C84" s="193"/>
      <c r="D84" s="194"/>
      <c r="E84" s="327"/>
      <c r="F84" s="328" t="s">
        <v>389</v>
      </c>
      <c r="G84" s="329" t="s">
        <v>390</v>
      </c>
      <c r="H84" s="274" t="s">
        <v>389</v>
      </c>
      <c r="I84" s="276" t="s">
        <v>390</v>
      </c>
      <c r="J84" s="328" t="s">
        <v>389</v>
      </c>
      <c r="K84" s="329" t="s">
        <v>390</v>
      </c>
      <c r="L84" s="274" t="s">
        <v>389</v>
      </c>
      <c r="M84" s="276" t="s">
        <v>390</v>
      </c>
    </row>
    <row r="85" spans="1:13" ht="12.75">
      <c r="A85" s="50" t="s">
        <v>18</v>
      </c>
      <c r="B85" s="62" t="s">
        <v>215</v>
      </c>
      <c r="C85" s="51" t="s">
        <v>249</v>
      </c>
      <c r="D85" s="49"/>
      <c r="E85" s="280"/>
      <c r="F85" s="307">
        <f aca="true" t="shared" si="19" ref="F85:M85">SUM(F86:F86)</f>
        <v>0</v>
      </c>
      <c r="G85" s="185">
        <f t="shared" si="19"/>
        <v>0</v>
      </c>
      <c r="H85" s="185">
        <f t="shared" si="19"/>
        <v>0</v>
      </c>
      <c r="I85" s="309">
        <f t="shared" si="19"/>
        <v>0</v>
      </c>
      <c r="J85" s="307">
        <f t="shared" si="19"/>
        <v>0</v>
      </c>
      <c r="K85" s="185">
        <f t="shared" si="19"/>
        <v>0</v>
      </c>
      <c r="L85" s="185">
        <f t="shared" si="19"/>
        <v>0</v>
      </c>
      <c r="M85" s="309">
        <f t="shared" si="19"/>
        <v>0</v>
      </c>
    </row>
    <row r="86" spans="1:13" ht="25.5">
      <c r="A86" s="50" t="s">
        <v>19</v>
      </c>
      <c r="B86" s="62" t="s">
        <v>152</v>
      </c>
      <c r="C86" s="49"/>
      <c r="D86" s="53"/>
      <c r="E86" s="348" t="s">
        <v>392</v>
      </c>
      <c r="F86" s="349"/>
      <c r="G86" s="350"/>
      <c r="H86" s="350"/>
      <c r="I86" s="351"/>
      <c r="J86" s="300"/>
      <c r="K86" s="147"/>
      <c r="L86" s="147"/>
      <c r="M86" s="352"/>
    </row>
    <row r="87" spans="1:13" ht="29.25" customHeight="1">
      <c r="A87" s="50" t="s">
        <v>20</v>
      </c>
      <c r="B87" s="62" t="s">
        <v>224</v>
      </c>
      <c r="C87" s="148" t="s">
        <v>266</v>
      </c>
      <c r="D87" s="53"/>
      <c r="E87" s="348"/>
      <c r="F87" s="300">
        <f aca="true" t="shared" si="20" ref="F87:M87">SUM(F88:F89)</f>
        <v>0</v>
      </c>
      <c r="G87" s="146">
        <f t="shared" si="20"/>
        <v>0</v>
      </c>
      <c r="H87" s="146">
        <f t="shared" si="20"/>
        <v>0</v>
      </c>
      <c r="I87" s="332">
        <f t="shared" si="20"/>
        <v>0</v>
      </c>
      <c r="J87" s="300">
        <f t="shared" si="20"/>
        <v>0</v>
      </c>
      <c r="K87" s="146">
        <f t="shared" si="20"/>
        <v>0</v>
      </c>
      <c r="L87" s="146">
        <f>SUM(L88:L89)</f>
        <v>0</v>
      </c>
      <c r="M87" s="332">
        <f t="shared" si="20"/>
        <v>0</v>
      </c>
    </row>
    <row r="88" spans="1:13" ht="25.5">
      <c r="A88" s="50" t="s">
        <v>21</v>
      </c>
      <c r="B88" s="62" t="s">
        <v>159</v>
      </c>
      <c r="C88" s="148"/>
      <c r="D88" s="53"/>
      <c r="E88" s="348" t="s">
        <v>267</v>
      </c>
      <c r="F88" s="349"/>
      <c r="G88" s="350"/>
      <c r="H88" s="350"/>
      <c r="I88" s="351"/>
      <c r="J88" s="300"/>
      <c r="K88" s="147"/>
      <c r="L88" s="147"/>
      <c r="M88" s="352"/>
    </row>
    <row r="89" spans="1:13" ht="39" thickBot="1">
      <c r="A89" s="76" t="s">
        <v>23</v>
      </c>
      <c r="B89" s="77" t="s">
        <v>160</v>
      </c>
      <c r="C89" s="149"/>
      <c r="D89" s="56"/>
      <c r="E89" s="353" t="s">
        <v>268</v>
      </c>
      <c r="F89" s="354"/>
      <c r="G89" s="355"/>
      <c r="H89" s="355"/>
      <c r="I89" s="356"/>
      <c r="J89" s="316"/>
      <c r="K89" s="152"/>
      <c r="L89" s="152"/>
      <c r="M89" s="352"/>
    </row>
    <row r="90" spans="1:13" ht="33.75" customHeight="1" thickBot="1">
      <c r="A90" s="57" t="s">
        <v>24</v>
      </c>
      <c r="B90" s="67" t="s">
        <v>217</v>
      </c>
      <c r="C90" s="214" t="s">
        <v>265</v>
      </c>
      <c r="D90" s="200"/>
      <c r="E90" s="357"/>
      <c r="F90" s="342">
        <f aca="true" t="shared" si="21" ref="F90:M90">SUM(F85)</f>
        <v>0</v>
      </c>
      <c r="G90" s="199">
        <f t="shared" si="21"/>
        <v>0</v>
      </c>
      <c r="H90" s="199">
        <f t="shared" si="21"/>
        <v>0</v>
      </c>
      <c r="I90" s="343">
        <f t="shared" si="21"/>
        <v>0</v>
      </c>
      <c r="J90" s="342">
        <f t="shared" si="21"/>
        <v>0</v>
      </c>
      <c r="K90" s="199">
        <f t="shared" si="21"/>
        <v>0</v>
      </c>
      <c r="L90" s="199">
        <f t="shared" si="21"/>
        <v>0</v>
      </c>
      <c r="M90" s="343">
        <f t="shared" si="21"/>
        <v>0</v>
      </c>
    </row>
    <row r="91" spans="1:12" ht="13.5" thickBot="1">
      <c r="A91" s="71"/>
      <c r="B91" s="72"/>
      <c r="C91" s="14"/>
      <c r="D91" s="142"/>
      <c r="E91" s="143"/>
      <c r="F91" s="358"/>
      <c r="G91" s="358"/>
      <c r="H91" s="358"/>
      <c r="I91" s="358"/>
      <c r="J91" s="144"/>
      <c r="K91" s="145"/>
      <c r="L91" s="145"/>
    </row>
    <row r="92" spans="1:13" ht="16.5" thickBot="1">
      <c r="A92" s="204" t="s">
        <v>21</v>
      </c>
      <c r="B92" s="205"/>
      <c r="C92" s="206" t="s">
        <v>264</v>
      </c>
      <c r="D92" s="206"/>
      <c r="E92" s="207"/>
      <c r="F92" s="359"/>
      <c r="G92" s="360"/>
      <c r="H92" s="360"/>
      <c r="I92" s="361"/>
      <c r="J92" s="362"/>
      <c r="K92" s="209"/>
      <c r="L92" s="209"/>
      <c r="M92" s="70"/>
    </row>
    <row r="93" spans="1:12" ht="16.5" thickBot="1">
      <c r="A93" s="79"/>
      <c r="B93" s="140"/>
      <c r="C93" s="141"/>
      <c r="D93" s="141"/>
      <c r="E93" s="41"/>
      <c r="F93" s="39"/>
      <c r="G93" s="39"/>
      <c r="H93" s="39"/>
      <c r="I93" s="39"/>
      <c r="J93" s="78"/>
      <c r="K93" s="126"/>
      <c r="L93" s="126"/>
    </row>
    <row r="94" spans="1:13" ht="16.5" thickBot="1">
      <c r="A94" s="204" t="s">
        <v>23</v>
      </c>
      <c r="B94" s="210"/>
      <c r="C94" s="211" t="s">
        <v>393</v>
      </c>
      <c r="D94" s="212"/>
      <c r="E94" s="42"/>
      <c r="F94" s="425">
        <f>SUM(F55+G55+H55+I55+F78+G78+H78+I78+F90+G90+H90+I90)</f>
        <v>54295</v>
      </c>
      <c r="G94" s="477"/>
      <c r="H94" s="477"/>
      <c r="I94" s="478"/>
      <c r="J94" s="425">
        <f>SUM(J55+K55+L55+M55+J78+K78+L78+M78+J90+K90+L90+M90)</f>
        <v>57914</v>
      </c>
      <c r="K94" s="477"/>
      <c r="L94" s="477"/>
      <c r="M94" s="478"/>
    </row>
    <row r="95" spans="10:12" ht="12.75">
      <c r="J95" s="7"/>
      <c r="K95" s="126"/>
      <c r="L95" s="126"/>
    </row>
    <row r="96" spans="10:12" ht="12.75">
      <c r="J96" s="7"/>
      <c r="K96" s="126"/>
      <c r="L96" s="126"/>
    </row>
    <row r="97" spans="10:12" ht="12.75">
      <c r="J97" s="7"/>
      <c r="K97" s="11"/>
      <c r="L97" s="11"/>
    </row>
    <row r="98" spans="10:12" ht="12.75">
      <c r="J98" s="7"/>
      <c r="K98" s="11"/>
      <c r="L98" s="11"/>
    </row>
    <row r="99" spans="10:12" ht="12.75">
      <c r="J99" s="7"/>
      <c r="K99" s="36"/>
      <c r="L99" s="36"/>
    </row>
    <row r="100" spans="11:12" ht="12.75">
      <c r="K100" s="36"/>
      <c r="L100" s="36"/>
    </row>
    <row r="101" spans="11:12" ht="12.75">
      <c r="K101" s="36"/>
      <c r="L101" s="36"/>
    </row>
    <row r="102" spans="11:12" ht="12.75">
      <c r="K102" s="11"/>
      <c r="L102" s="11"/>
    </row>
    <row r="103" spans="11:12" ht="12.75">
      <c r="K103" s="11"/>
      <c r="L103" s="11"/>
    </row>
    <row r="104" spans="11:12" ht="12.75">
      <c r="K104" s="11"/>
      <c r="L104" s="11"/>
    </row>
    <row r="105" spans="11:12" ht="12.75">
      <c r="K105" s="11"/>
      <c r="L105" s="11"/>
    </row>
    <row r="106" spans="11:12" ht="12.75">
      <c r="K106" s="11"/>
      <c r="L106" s="11"/>
    </row>
    <row r="107" spans="11:12" ht="12.75">
      <c r="K107" s="11"/>
      <c r="L107" s="11"/>
    </row>
    <row r="108" spans="11:12" ht="12.75">
      <c r="K108" s="11"/>
      <c r="L108" s="11"/>
    </row>
    <row r="109" spans="11:12" ht="12.75">
      <c r="K109" s="36"/>
      <c r="L109" s="36"/>
    </row>
    <row r="110" spans="11:12" ht="12.75">
      <c r="K110" s="11"/>
      <c r="L110" s="11"/>
    </row>
    <row r="111" spans="11:12" ht="12.75">
      <c r="K111" s="11"/>
      <c r="L111" s="11"/>
    </row>
    <row r="112" spans="11:12" ht="12.75">
      <c r="K112" s="11"/>
      <c r="L112" s="11"/>
    </row>
    <row r="113" spans="11:12" ht="12.75">
      <c r="K113" s="11"/>
      <c r="L113" s="11"/>
    </row>
    <row r="114" spans="11:12" ht="12.75">
      <c r="K114" s="11"/>
      <c r="L114" s="11"/>
    </row>
    <row r="115" spans="11:12" ht="12.75">
      <c r="K115" s="11"/>
      <c r="L115" s="11"/>
    </row>
    <row r="116" spans="11:12" ht="12.75">
      <c r="K116" s="39"/>
      <c r="L116" s="39"/>
    </row>
    <row r="117" spans="11:12" ht="12.75">
      <c r="K117" s="40"/>
      <c r="L117" s="40"/>
    </row>
    <row r="118" spans="11:12" ht="12.75">
      <c r="K118" s="74"/>
      <c r="L118" s="74"/>
    </row>
  </sheetData>
  <sheetProtection/>
  <mergeCells count="36">
    <mergeCell ref="F94:I94"/>
    <mergeCell ref="J94:M94"/>
    <mergeCell ref="F82:I82"/>
    <mergeCell ref="J82:M82"/>
    <mergeCell ref="F83:G83"/>
    <mergeCell ref="H83:I83"/>
    <mergeCell ref="J83:K83"/>
    <mergeCell ref="L83:M83"/>
    <mergeCell ref="F81:G81"/>
    <mergeCell ref="H81:I81"/>
    <mergeCell ref="J81:K81"/>
    <mergeCell ref="L81:M81"/>
    <mergeCell ref="L58:M58"/>
    <mergeCell ref="F59:I59"/>
    <mergeCell ref="J59:M59"/>
    <mergeCell ref="F60:G60"/>
    <mergeCell ref="H60:I60"/>
    <mergeCell ref="J60:K60"/>
    <mergeCell ref="L60:M60"/>
    <mergeCell ref="C57:E57"/>
    <mergeCell ref="F58:G58"/>
    <mergeCell ref="H58:I58"/>
    <mergeCell ref="J58:K58"/>
    <mergeCell ref="F7:I7"/>
    <mergeCell ref="J7:M7"/>
    <mergeCell ref="F8:G8"/>
    <mergeCell ref="H8:I8"/>
    <mergeCell ref="J8:K8"/>
    <mergeCell ref="L8:M8"/>
    <mergeCell ref="C2:L2"/>
    <mergeCell ref="C3:L3"/>
    <mergeCell ref="C5:E5"/>
    <mergeCell ref="F6:G6"/>
    <mergeCell ref="H6:I6"/>
    <mergeCell ref="J6:K6"/>
    <mergeCell ref="L6:M6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8" scale="55" r:id="rId1"/>
  <headerFooter alignWithMargins="0">
    <oddHeader>&amp;C2. melléklet Zimány Községi Önkormányzat 7/2013. (IX. 13.) önkormányzati rendeletéhez
" 4. melléklet Zimány Községi Önkormányzat 2/2013. (III.12.) önkormányzati rendeletéhez"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E52" sqref="E52"/>
    </sheetView>
  </sheetViews>
  <sheetFormatPr defaultColWidth="9.140625" defaultRowHeight="12.75"/>
  <cols>
    <col min="1" max="1" width="3.7109375" style="80" customWidth="1"/>
    <col min="2" max="2" width="7.140625" style="80" customWidth="1"/>
    <col min="3" max="3" width="23.140625" style="80" customWidth="1"/>
    <col min="4" max="4" width="27.8515625" style="80" customWidth="1"/>
    <col min="5" max="6" width="10.57421875" style="80" customWidth="1"/>
    <col min="7" max="7" width="9.57421875" style="80" customWidth="1"/>
    <col min="8" max="8" width="11.57421875" style="80" customWidth="1"/>
    <col min="9" max="9" width="18.00390625" style="80" customWidth="1"/>
    <col min="10" max="10" width="11.421875" style="80" customWidth="1"/>
    <col min="11" max="16384" width="9.140625" style="80" customWidth="1"/>
  </cols>
  <sheetData>
    <row r="1" spans="1:11" ht="18">
      <c r="A1" s="479" t="s">
        <v>313</v>
      </c>
      <c r="B1" s="480"/>
      <c r="C1" s="480"/>
      <c r="D1" s="480"/>
      <c r="E1" s="480"/>
      <c r="F1" s="480"/>
      <c r="G1" s="89"/>
      <c r="H1" s="89"/>
      <c r="I1" s="89"/>
      <c r="J1" s="89"/>
      <c r="K1" s="89"/>
    </row>
    <row r="2" spans="1:11" ht="18">
      <c r="A2" s="479" t="s">
        <v>382</v>
      </c>
      <c r="B2" s="479"/>
      <c r="C2" s="479"/>
      <c r="D2" s="479"/>
      <c r="E2" s="479"/>
      <c r="F2" s="479"/>
      <c r="G2" s="94"/>
      <c r="H2" s="89"/>
      <c r="I2" s="89"/>
      <c r="J2" s="89"/>
      <c r="K2" s="89"/>
    </row>
    <row r="3" spans="1:11" ht="21.75" customHeight="1">
      <c r="A3" s="479"/>
      <c r="B3" s="480"/>
      <c r="C3" s="480"/>
      <c r="D3" s="480"/>
      <c r="E3" s="480"/>
      <c r="F3" s="480"/>
      <c r="G3" s="94"/>
      <c r="H3" s="89"/>
      <c r="I3" s="89"/>
      <c r="J3" s="89"/>
      <c r="K3" s="89"/>
    </row>
    <row r="4" spans="1:4" ht="16.5" thickBot="1">
      <c r="A4" s="96" t="s">
        <v>18</v>
      </c>
      <c r="C4" s="97" t="s">
        <v>211</v>
      </c>
      <c r="D4" s="95"/>
    </row>
    <row r="5" spans="1:11" ht="15">
      <c r="A5" s="81"/>
      <c r="B5" s="83" t="s">
        <v>92</v>
      </c>
      <c r="C5" s="82" t="s">
        <v>93</v>
      </c>
      <c r="D5" s="82" t="s">
        <v>94</v>
      </c>
      <c r="E5" s="82" t="s">
        <v>95</v>
      </c>
      <c r="F5" s="82" t="s">
        <v>96</v>
      </c>
      <c r="K5" s="89"/>
    </row>
    <row r="6" spans="1:11" ht="36.75" customHeight="1">
      <c r="A6" s="84"/>
      <c r="B6" s="98" t="s">
        <v>150</v>
      </c>
      <c r="C6" s="91"/>
      <c r="D6" s="91"/>
      <c r="E6" s="98" t="s">
        <v>22</v>
      </c>
      <c r="F6" s="98" t="s">
        <v>381</v>
      </c>
      <c r="K6" s="89"/>
    </row>
    <row r="7" spans="1:11" ht="29.25" customHeight="1">
      <c r="A7" s="110" t="s">
        <v>18</v>
      </c>
      <c r="B7" s="90" t="s">
        <v>215</v>
      </c>
      <c r="C7" s="99" t="s">
        <v>291</v>
      </c>
      <c r="D7" s="100"/>
      <c r="E7" s="121">
        <f>SUM(E10)</f>
        <v>12541</v>
      </c>
      <c r="F7" s="122">
        <f>SUM(F8:F10)</f>
        <v>12694</v>
      </c>
      <c r="K7" s="89"/>
    </row>
    <row r="8" spans="1:11" ht="29.25" customHeight="1">
      <c r="A8" s="110" t="s">
        <v>19</v>
      </c>
      <c r="B8" s="90" t="s">
        <v>152</v>
      </c>
      <c r="C8" s="85"/>
      <c r="D8" s="102" t="s">
        <v>315</v>
      </c>
      <c r="E8" s="123">
        <v>0</v>
      </c>
      <c r="F8" s="123">
        <v>26</v>
      </c>
      <c r="K8" s="89"/>
    </row>
    <row r="9" spans="1:11" ht="29.25" customHeight="1">
      <c r="A9" s="110" t="s">
        <v>20</v>
      </c>
      <c r="B9" s="90" t="s">
        <v>153</v>
      </c>
      <c r="C9" s="99"/>
      <c r="D9" s="100" t="s">
        <v>316</v>
      </c>
      <c r="E9" s="121"/>
      <c r="F9" s="218">
        <v>35</v>
      </c>
      <c r="K9" s="89"/>
    </row>
    <row r="10" spans="1:11" ht="30.75" customHeight="1">
      <c r="A10" s="110" t="s">
        <v>21</v>
      </c>
      <c r="B10" s="90" t="s">
        <v>155</v>
      </c>
      <c r="C10" s="85"/>
      <c r="D10" s="102" t="s">
        <v>12</v>
      </c>
      <c r="E10" s="123">
        <v>12541</v>
      </c>
      <c r="F10" s="123">
        <v>12633</v>
      </c>
      <c r="K10" s="89"/>
    </row>
    <row r="11" spans="1:11" ht="54" customHeight="1">
      <c r="A11" s="110" t="s">
        <v>23</v>
      </c>
      <c r="B11" s="90" t="s">
        <v>224</v>
      </c>
      <c r="C11" s="99" t="s">
        <v>292</v>
      </c>
      <c r="D11" s="102"/>
      <c r="E11" s="156">
        <f>SUM(E12:E13)</f>
        <v>1678</v>
      </c>
      <c r="F11" s="156">
        <f>SUM(F12:F13)</f>
        <v>2322</v>
      </c>
      <c r="K11" s="89"/>
    </row>
    <row r="12" spans="1:11" ht="12.75">
      <c r="A12" s="110" t="s">
        <v>24</v>
      </c>
      <c r="B12" s="90" t="s">
        <v>159</v>
      </c>
      <c r="C12" s="85"/>
      <c r="D12" s="91" t="s">
        <v>216</v>
      </c>
      <c r="E12" s="123">
        <v>1036</v>
      </c>
      <c r="F12" s="123">
        <v>1031</v>
      </c>
      <c r="K12" s="89"/>
    </row>
    <row r="13" spans="1:11" ht="12.75">
      <c r="A13" s="110" t="s">
        <v>25</v>
      </c>
      <c r="B13" s="90" t="s">
        <v>160</v>
      </c>
      <c r="C13" s="85"/>
      <c r="D13" s="91" t="s">
        <v>213</v>
      </c>
      <c r="E13" s="123">
        <v>642</v>
      </c>
      <c r="F13" s="123">
        <v>1291</v>
      </c>
      <c r="K13" s="89"/>
    </row>
    <row r="14" spans="1:11" ht="56.25" customHeight="1">
      <c r="A14" s="110" t="s">
        <v>26</v>
      </c>
      <c r="B14" s="90" t="s">
        <v>217</v>
      </c>
      <c r="C14" s="99" t="s">
        <v>13</v>
      </c>
      <c r="D14" s="100"/>
      <c r="E14" s="121">
        <f>SUM(E15:E22)</f>
        <v>38326</v>
      </c>
      <c r="F14" s="121">
        <f>SUM(F15:F22)</f>
        <v>38544</v>
      </c>
      <c r="K14" s="89"/>
    </row>
    <row r="15" spans="1:11" ht="12.75">
      <c r="A15" s="110" t="s">
        <v>41</v>
      </c>
      <c r="B15" s="90" t="s">
        <v>164</v>
      </c>
      <c r="C15" s="85"/>
      <c r="D15" s="91" t="s">
        <v>10</v>
      </c>
      <c r="E15" s="123">
        <v>17750</v>
      </c>
      <c r="F15" s="123">
        <v>17750</v>
      </c>
      <c r="K15" s="89"/>
    </row>
    <row r="16" spans="1:11" ht="12.75">
      <c r="A16" s="110" t="s">
        <v>28</v>
      </c>
      <c r="B16" s="90" t="s">
        <v>166</v>
      </c>
      <c r="C16" s="85"/>
      <c r="D16" s="100" t="s">
        <v>11</v>
      </c>
      <c r="E16" s="123">
        <v>3029</v>
      </c>
      <c r="F16" s="123">
        <v>3029</v>
      </c>
      <c r="K16" s="89"/>
    </row>
    <row r="17" spans="1:11" ht="12.75">
      <c r="A17" s="110" t="s">
        <v>29</v>
      </c>
      <c r="B17" s="90" t="s">
        <v>195</v>
      </c>
      <c r="C17" s="85"/>
      <c r="D17" s="91" t="s">
        <v>290</v>
      </c>
      <c r="E17" s="123">
        <v>12537</v>
      </c>
      <c r="F17" s="123">
        <v>12537</v>
      </c>
      <c r="K17" s="89"/>
    </row>
    <row r="18" spans="1:11" ht="12.75">
      <c r="A18" s="110" t="s">
        <v>30</v>
      </c>
      <c r="B18" s="90" t="s">
        <v>172</v>
      </c>
      <c r="C18" s="85"/>
      <c r="D18" s="100" t="s">
        <v>293</v>
      </c>
      <c r="E18" s="123">
        <v>4910</v>
      </c>
      <c r="F18" s="123">
        <v>5128</v>
      </c>
      <c r="K18" s="89"/>
    </row>
    <row r="19" spans="1:11" ht="12.75">
      <c r="A19" s="110" t="s">
        <v>31</v>
      </c>
      <c r="B19" s="90" t="s">
        <v>173</v>
      </c>
      <c r="C19" s="85"/>
      <c r="D19" s="100" t="s">
        <v>14</v>
      </c>
      <c r="E19" s="123"/>
      <c r="F19" s="123"/>
      <c r="K19" s="89"/>
    </row>
    <row r="20" spans="1:11" ht="12.75">
      <c r="A20" s="110" t="s">
        <v>32</v>
      </c>
      <c r="B20" s="90" t="s">
        <v>182</v>
      </c>
      <c r="C20" s="85"/>
      <c r="D20" s="100" t="s">
        <v>15</v>
      </c>
      <c r="E20" s="123"/>
      <c r="F20" s="123"/>
      <c r="K20" s="89"/>
    </row>
    <row r="21" spans="1:11" ht="12.75">
      <c r="A21" s="110" t="s">
        <v>33</v>
      </c>
      <c r="B21" s="90" t="s">
        <v>184</v>
      </c>
      <c r="C21" s="85"/>
      <c r="D21" s="91" t="s">
        <v>218</v>
      </c>
      <c r="E21" s="123">
        <v>50</v>
      </c>
      <c r="F21" s="123">
        <v>50</v>
      </c>
      <c r="G21" s="103"/>
      <c r="H21" s="89"/>
      <c r="I21" s="89"/>
      <c r="J21" s="89"/>
      <c r="K21" s="89"/>
    </row>
    <row r="22" spans="1:11" ht="12.75">
      <c r="A22" s="110" t="s">
        <v>34</v>
      </c>
      <c r="B22" s="90" t="s">
        <v>219</v>
      </c>
      <c r="C22" s="85"/>
      <c r="D22" s="91" t="s">
        <v>220</v>
      </c>
      <c r="E22" s="123">
        <v>50</v>
      </c>
      <c r="F22" s="123">
        <v>50</v>
      </c>
      <c r="G22" s="103"/>
      <c r="H22" s="89"/>
      <c r="I22" s="89"/>
      <c r="J22" s="89"/>
      <c r="K22" s="89"/>
    </row>
    <row r="23" spans="1:11" ht="26.25" thickBot="1">
      <c r="A23" s="157" t="s">
        <v>35</v>
      </c>
      <c r="B23" s="90" t="s">
        <v>221</v>
      </c>
      <c r="C23" s="93"/>
      <c r="D23" s="158" t="s">
        <v>16</v>
      </c>
      <c r="E23" s="159"/>
      <c r="F23" s="159"/>
      <c r="G23" s="103"/>
      <c r="H23" s="89"/>
      <c r="I23" s="89"/>
      <c r="J23" s="89"/>
      <c r="K23" s="89"/>
    </row>
    <row r="24" spans="1:11" ht="34.5" customHeight="1" thickBot="1">
      <c r="A24" s="160" t="s">
        <v>36</v>
      </c>
      <c r="B24" s="112" t="s">
        <v>222</v>
      </c>
      <c r="C24" s="161" t="s">
        <v>223</v>
      </c>
      <c r="D24" s="114"/>
      <c r="E24" s="162">
        <f>E14+E11+E7</f>
        <v>52545</v>
      </c>
      <c r="F24" s="162">
        <f>F14+F11+F7</f>
        <v>53560</v>
      </c>
      <c r="G24" s="101"/>
      <c r="H24" s="89"/>
      <c r="I24" s="89"/>
      <c r="J24" s="89"/>
      <c r="K24" s="89"/>
    </row>
    <row r="25" spans="2:8" ht="12.75">
      <c r="B25" s="104"/>
      <c r="C25" s="105"/>
      <c r="D25" s="105"/>
      <c r="H25" s="106"/>
    </row>
    <row r="26" spans="1:4" ht="24" customHeight="1" thickBot="1">
      <c r="A26" s="96" t="s">
        <v>19</v>
      </c>
      <c r="B26" s="104"/>
      <c r="C26" s="96" t="s">
        <v>212</v>
      </c>
      <c r="D26" s="96"/>
    </row>
    <row r="27" spans="1:6" ht="24" customHeight="1">
      <c r="A27" s="81"/>
      <c r="B27" s="107" t="s">
        <v>92</v>
      </c>
      <c r="C27" s="83" t="s">
        <v>93</v>
      </c>
      <c r="D27" s="83" t="s">
        <v>94</v>
      </c>
      <c r="E27" s="83" t="s">
        <v>95</v>
      </c>
      <c r="F27" s="83" t="s">
        <v>96</v>
      </c>
    </row>
    <row r="28" spans="1:6" ht="25.5">
      <c r="A28" s="84"/>
      <c r="B28" s="108" t="s">
        <v>150</v>
      </c>
      <c r="C28" s="91"/>
      <c r="D28" s="87"/>
      <c r="E28" s="91" t="s">
        <v>151</v>
      </c>
      <c r="F28" s="91" t="s">
        <v>381</v>
      </c>
    </row>
    <row r="29" spans="1:6" ht="25.5">
      <c r="A29" s="86" t="s">
        <v>18</v>
      </c>
      <c r="B29" s="90" t="s">
        <v>215</v>
      </c>
      <c r="C29" s="99" t="s">
        <v>298</v>
      </c>
      <c r="D29" s="87"/>
      <c r="E29" s="85">
        <f>SUM(E30)</f>
        <v>0</v>
      </c>
      <c r="F29" s="85">
        <f>SUM(F30)</f>
        <v>345</v>
      </c>
    </row>
    <row r="30" spans="1:6" ht="12.75">
      <c r="A30" s="86" t="s">
        <v>19</v>
      </c>
      <c r="B30" s="90" t="s">
        <v>152</v>
      </c>
      <c r="C30" s="91"/>
      <c r="D30" s="100" t="s">
        <v>315</v>
      </c>
      <c r="E30" s="91">
        <v>0</v>
      </c>
      <c r="F30" s="91">
        <v>345</v>
      </c>
    </row>
    <row r="31" spans="1:6" ht="25.5">
      <c r="A31" s="86" t="s">
        <v>20</v>
      </c>
      <c r="B31" s="90" t="s">
        <v>224</v>
      </c>
      <c r="C31" s="99" t="s">
        <v>17</v>
      </c>
      <c r="D31" s="109"/>
      <c r="E31" s="164">
        <f>SUM(E32:E36)</f>
        <v>1750</v>
      </c>
      <c r="F31" s="164">
        <f>SUM(F32:F36)</f>
        <v>4009</v>
      </c>
    </row>
    <row r="32" spans="1:6" ht="12.75">
      <c r="A32" s="86" t="s">
        <v>21</v>
      </c>
      <c r="B32" s="90" t="s">
        <v>159</v>
      </c>
      <c r="C32" s="91"/>
      <c r="D32" s="87" t="s">
        <v>45</v>
      </c>
      <c r="E32" s="163">
        <v>1750</v>
      </c>
      <c r="F32" s="163">
        <v>1750</v>
      </c>
    </row>
    <row r="33" spans="1:6" ht="12.75">
      <c r="A33" s="86" t="s">
        <v>23</v>
      </c>
      <c r="B33" s="90" t="s">
        <v>160</v>
      </c>
      <c r="C33" s="91"/>
      <c r="D33" s="87" t="s">
        <v>46</v>
      </c>
      <c r="E33" s="163"/>
      <c r="F33" s="163">
        <v>2220</v>
      </c>
    </row>
    <row r="34" spans="1:6" ht="25.5">
      <c r="A34" s="86" t="s">
        <v>24</v>
      </c>
      <c r="B34" s="90" t="s">
        <v>161</v>
      </c>
      <c r="C34" s="91"/>
      <c r="D34" s="100" t="s">
        <v>47</v>
      </c>
      <c r="E34" s="163"/>
      <c r="F34" s="163"/>
    </row>
    <row r="35" spans="1:6" ht="25.5">
      <c r="A35" s="86" t="s">
        <v>25</v>
      </c>
      <c r="B35" s="90" t="s">
        <v>162</v>
      </c>
      <c r="C35" s="91"/>
      <c r="D35" s="100" t="s">
        <v>48</v>
      </c>
      <c r="E35" s="163"/>
      <c r="F35" s="163"/>
    </row>
    <row r="36" spans="1:6" ht="13.5" thickBot="1">
      <c r="A36" s="92" t="s">
        <v>26</v>
      </c>
      <c r="B36" s="90" t="s">
        <v>163</v>
      </c>
      <c r="C36" s="91"/>
      <c r="D36" s="87" t="s">
        <v>225</v>
      </c>
      <c r="E36" s="163"/>
      <c r="F36" s="163">
        <v>39</v>
      </c>
    </row>
    <row r="37" spans="1:6" ht="26.25" thickBot="1">
      <c r="A37" s="111" t="s">
        <v>41</v>
      </c>
      <c r="B37" s="112" t="s">
        <v>217</v>
      </c>
      <c r="C37" s="113" t="s">
        <v>49</v>
      </c>
      <c r="D37" s="125"/>
      <c r="E37" s="167">
        <f>SUM(E31+E29)</f>
        <v>1750</v>
      </c>
      <c r="F37" s="167">
        <f>SUM(F31+F29)</f>
        <v>4354</v>
      </c>
    </row>
    <row r="38" spans="1:6" ht="12.75">
      <c r="A38" s="115"/>
      <c r="B38" s="116"/>
      <c r="C38" s="117"/>
      <c r="D38" s="153"/>
      <c r="E38" s="154"/>
      <c r="F38" s="154"/>
    </row>
    <row r="39" spans="1:6" ht="16.5" thickBot="1">
      <c r="A39" s="118" t="s">
        <v>20</v>
      </c>
      <c r="B39" s="155"/>
      <c r="C39" s="119" t="s">
        <v>294</v>
      </c>
      <c r="D39" s="153"/>
      <c r="E39" s="154"/>
      <c r="F39" s="154"/>
    </row>
    <row r="40" spans="1:6" ht="15">
      <c r="A40" s="81"/>
      <c r="B40" s="107" t="s">
        <v>92</v>
      </c>
      <c r="C40" s="83" t="s">
        <v>93</v>
      </c>
      <c r="D40" s="83" t="s">
        <v>94</v>
      </c>
      <c r="E40" s="83" t="s">
        <v>95</v>
      </c>
      <c r="F40" s="83" t="s">
        <v>96</v>
      </c>
    </row>
    <row r="41" spans="1:6" ht="25.5">
      <c r="A41" s="84"/>
      <c r="B41" s="108" t="s">
        <v>150</v>
      </c>
      <c r="C41" s="91"/>
      <c r="D41" s="87"/>
      <c r="E41" s="91" t="s">
        <v>151</v>
      </c>
      <c r="F41" s="91" t="s">
        <v>380</v>
      </c>
    </row>
    <row r="42" spans="1:6" ht="25.5">
      <c r="A42" s="86" t="s">
        <v>18</v>
      </c>
      <c r="B42" s="90" t="s">
        <v>18</v>
      </c>
      <c r="C42" s="99" t="s">
        <v>295</v>
      </c>
      <c r="D42" s="87"/>
      <c r="E42" s="165">
        <f>SUM(E43)</f>
        <v>0</v>
      </c>
      <c r="F42" s="165">
        <f>SUM(F43)</f>
        <v>0</v>
      </c>
    </row>
    <row r="43" spans="1:6" ht="26.25" thickBot="1">
      <c r="A43" s="86" t="s">
        <v>19</v>
      </c>
      <c r="B43" s="90" t="s">
        <v>152</v>
      </c>
      <c r="C43" s="99"/>
      <c r="D43" s="100" t="s">
        <v>296</v>
      </c>
      <c r="E43" s="166">
        <v>0</v>
      </c>
      <c r="F43" s="166">
        <v>0</v>
      </c>
    </row>
    <row r="44" spans="1:6" ht="26.25" thickBot="1">
      <c r="A44" s="111">
        <v>3</v>
      </c>
      <c r="B44" s="418" t="s">
        <v>19</v>
      </c>
      <c r="C44" s="215" t="s">
        <v>297</v>
      </c>
      <c r="D44" s="120"/>
      <c r="E44" s="168">
        <f>E42</f>
        <v>0</v>
      </c>
      <c r="F44" s="168">
        <f>F42</f>
        <v>0</v>
      </c>
    </row>
    <row r="45" spans="5:7" ht="13.5" thickBot="1">
      <c r="E45" s="103"/>
      <c r="F45" s="103"/>
      <c r="G45" s="103"/>
    </row>
    <row r="46" spans="1:7" ht="16.5" thickBot="1">
      <c r="A46" s="169" t="s">
        <v>21</v>
      </c>
      <c r="B46" s="170"/>
      <c r="C46" s="170" t="s">
        <v>264</v>
      </c>
      <c r="D46" s="170"/>
      <c r="E46" s="171"/>
      <c r="F46" s="171"/>
      <c r="G46" s="103"/>
    </row>
    <row r="47" spans="5:7" ht="13.5" thickBot="1">
      <c r="E47" s="103"/>
      <c r="F47" s="103"/>
      <c r="G47" s="103"/>
    </row>
    <row r="48" spans="1:7" ht="16.5" thickBot="1">
      <c r="A48" s="169" t="s">
        <v>23</v>
      </c>
      <c r="B48" s="170"/>
      <c r="C48" s="170" t="s">
        <v>299</v>
      </c>
      <c r="D48" s="170"/>
      <c r="E48" s="171">
        <f>E46+E44+E37+E24</f>
        <v>54295</v>
      </c>
      <c r="F48" s="171">
        <f>F46+F44+F37+F24</f>
        <v>57914</v>
      </c>
      <c r="G48" s="103"/>
    </row>
    <row r="49" spans="5:7" ht="12.75">
      <c r="E49" s="101"/>
      <c r="F49" s="101"/>
      <c r="G49" s="101"/>
    </row>
  </sheetData>
  <sheetProtection/>
  <mergeCells count="3">
    <mergeCell ref="A1:F1"/>
    <mergeCell ref="A2:F2"/>
    <mergeCell ref="A3:F3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&amp;C3. melléklet Zimány Községi Önkormányzat 7/2013. (IX. 13.) önkormányzati rendeletéhez
" 6. melléklet Zimány Községi Önkormányzat 2/2013. (III.12.) önkormányzati rendeletéhez"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D1">
      <selection activeCell="M35" sqref="M35"/>
    </sheetView>
  </sheetViews>
  <sheetFormatPr defaultColWidth="9.140625" defaultRowHeight="12.75"/>
  <cols>
    <col min="1" max="1" width="3.7109375" style="80" customWidth="1"/>
    <col min="2" max="2" width="5.57421875" style="80" customWidth="1"/>
    <col min="3" max="3" width="23.140625" style="80" customWidth="1"/>
    <col min="4" max="4" width="27.8515625" style="80" customWidth="1"/>
    <col min="5" max="6" width="10.57421875" style="80" customWidth="1"/>
    <col min="7" max="7" width="9.57421875" style="80" customWidth="1"/>
    <col min="8" max="8" width="11.57421875" style="80" customWidth="1"/>
    <col min="9" max="9" width="10.57421875" style="80" customWidth="1"/>
    <col min="10" max="10" width="11.421875" style="80" customWidth="1"/>
    <col min="11" max="16384" width="9.140625" style="80" customWidth="1"/>
  </cols>
  <sheetData>
    <row r="1" spans="1:12" ht="18">
      <c r="A1" s="479" t="s">
        <v>313</v>
      </c>
      <c r="B1" s="480"/>
      <c r="C1" s="480"/>
      <c r="D1" s="480"/>
      <c r="E1" s="480"/>
      <c r="F1" s="480"/>
      <c r="G1" s="481"/>
      <c r="H1" s="481"/>
      <c r="I1" s="481"/>
      <c r="J1" s="481"/>
      <c r="K1" s="481"/>
      <c r="L1" s="481"/>
    </row>
    <row r="2" spans="1:12" ht="18">
      <c r="A2" s="479" t="s">
        <v>383</v>
      </c>
      <c r="B2" s="479"/>
      <c r="C2" s="479"/>
      <c r="D2" s="479"/>
      <c r="E2" s="479"/>
      <c r="F2" s="479"/>
      <c r="G2" s="481"/>
      <c r="H2" s="481"/>
      <c r="I2" s="481"/>
      <c r="J2" s="481"/>
      <c r="K2" s="481"/>
      <c r="L2" s="481"/>
    </row>
    <row r="3" spans="1:11" ht="21.75" customHeight="1">
      <c r="A3" s="479"/>
      <c r="B3" s="480"/>
      <c r="C3" s="480"/>
      <c r="D3" s="480"/>
      <c r="E3" s="480"/>
      <c r="F3" s="480"/>
      <c r="G3" s="94"/>
      <c r="H3" s="89"/>
      <c r="I3" s="89"/>
      <c r="J3" s="89"/>
      <c r="K3" s="89"/>
    </row>
    <row r="4" spans="1:4" ht="16.5" thickBot="1">
      <c r="A4" s="96" t="s">
        <v>18</v>
      </c>
      <c r="C4" s="97" t="s">
        <v>394</v>
      </c>
      <c r="D4" s="95"/>
    </row>
    <row r="5" spans="1:12" ht="15">
      <c r="A5" s="81"/>
      <c r="B5" s="83" t="s">
        <v>92</v>
      </c>
      <c r="C5" s="82" t="s">
        <v>93</v>
      </c>
      <c r="D5" s="363" t="s">
        <v>94</v>
      </c>
      <c r="E5" s="482" t="s">
        <v>95</v>
      </c>
      <c r="F5" s="483"/>
      <c r="G5" s="483" t="s">
        <v>96</v>
      </c>
      <c r="H5" s="484"/>
      <c r="I5" s="482" t="s">
        <v>214</v>
      </c>
      <c r="J5" s="483"/>
      <c r="K5" s="483" t="s">
        <v>227</v>
      </c>
      <c r="L5" s="484"/>
    </row>
    <row r="6" spans="1:12" ht="15">
      <c r="A6" s="364"/>
      <c r="B6" s="365"/>
      <c r="C6" s="366"/>
      <c r="D6" s="367"/>
      <c r="E6" s="485" t="s">
        <v>22</v>
      </c>
      <c r="F6" s="486"/>
      <c r="G6" s="486"/>
      <c r="H6" s="487"/>
      <c r="I6" s="485" t="s">
        <v>395</v>
      </c>
      <c r="J6" s="486"/>
      <c r="K6" s="486"/>
      <c r="L6" s="487"/>
    </row>
    <row r="7" spans="1:12" ht="15">
      <c r="A7" s="364"/>
      <c r="B7" s="365"/>
      <c r="C7" s="366"/>
      <c r="D7" s="367"/>
      <c r="E7" s="488" t="s">
        <v>387</v>
      </c>
      <c r="F7" s="489"/>
      <c r="G7" s="489" t="s">
        <v>388</v>
      </c>
      <c r="H7" s="490"/>
      <c r="I7" s="488" t="s">
        <v>387</v>
      </c>
      <c r="J7" s="489"/>
      <c r="K7" s="489" t="s">
        <v>388</v>
      </c>
      <c r="L7" s="490"/>
    </row>
    <row r="8" spans="1:12" ht="39">
      <c r="A8" s="364"/>
      <c r="B8" s="368" t="s">
        <v>150</v>
      </c>
      <c r="C8" s="366"/>
      <c r="D8" s="367"/>
      <c r="E8" s="369" t="s">
        <v>389</v>
      </c>
      <c r="F8" s="370" t="s">
        <v>390</v>
      </c>
      <c r="G8" s="370" t="s">
        <v>389</v>
      </c>
      <c r="H8" s="371" t="s">
        <v>390</v>
      </c>
      <c r="I8" s="369" t="s">
        <v>389</v>
      </c>
      <c r="J8" s="370" t="s">
        <v>390</v>
      </c>
      <c r="K8" s="370" t="s">
        <v>389</v>
      </c>
      <c r="L8" s="371" t="s">
        <v>390</v>
      </c>
    </row>
    <row r="9" spans="1:12" ht="29.25" customHeight="1">
      <c r="A9" s="110" t="s">
        <v>18</v>
      </c>
      <c r="B9" s="90" t="s">
        <v>215</v>
      </c>
      <c r="C9" s="99" t="s">
        <v>291</v>
      </c>
      <c r="D9" s="420"/>
      <c r="E9" s="419">
        <f>SUM(E12)</f>
        <v>12541</v>
      </c>
      <c r="F9" s="121">
        <f>SUM(F12)</f>
        <v>0</v>
      </c>
      <c r="G9" s="121">
        <f aca="true" t="shared" si="0" ref="G9:L9">SUM(G12)</f>
        <v>0</v>
      </c>
      <c r="H9" s="374">
        <f t="shared" si="0"/>
        <v>0</v>
      </c>
      <c r="I9" s="375">
        <f>SUM(I10:I12)</f>
        <v>12694</v>
      </c>
      <c r="J9" s="121">
        <f t="shared" si="0"/>
        <v>0</v>
      </c>
      <c r="K9" s="121">
        <f t="shared" si="0"/>
        <v>0</v>
      </c>
      <c r="L9" s="374">
        <f t="shared" si="0"/>
        <v>0</v>
      </c>
    </row>
    <row r="10" spans="1:12" ht="29.25" customHeight="1">
      <c r="A10" s="110" t="s">
        <v>19</v>
      </c>
      <c r="B10" s="90" t="s">
        <v>152</v>
      </c>
      <c r="C10" s="99"/>
      <c r="D10" s="421" t="s">
        <v>315</v>
      </c>
      <c r="F10" s="121"/>
      <c r="G10" s="121"/>
      <c r="H10" s="374"/>
      <c r="I10" s="423">
        <v>26</v>
      </c>
      <c r="J10" s="121"/>
      <c r="K10" s="121"/>
      <c r="L10" s="374"/>
    </row>
    <row r="11" spans="1:12" ht="29.25" customHeight="1">
      <c r="A11" s="110" t="s">
        <v>20</v>
      </c>
      <c r="B11" s="90" t="s">
        <v>153</v>
      </c>
      <c r="C11" s="99"/>
      <c r="D11" s="421" t="s">
        <v>316</v>
      </c>
      <c r="E11" s="419"/>
      <c r="F11" s="121"/>
      <c r="G11" s="121"/>
      <c r="H11" s="374"/>
      <c r="I11" s="423">
        <v>35</v>
      </c>
      <c r="J11" s="121"/>
      <c r="K11" s="121"/>
      <c r="L11" s="374"/>
    </row>
    <row r="12" spans="1:12" ht="30.75" customHeight="1">
      <c r="A12" s="110" t="s">
        <v>21</v>
      </c>
      <c r="B12" s="90" t="s">
        <v>155</v>
      </c>
      <c r="C12" s="85"/>
      <c r="D12" s="422" t="s">
        <v>12</v>
      </c>
      <c r="E12" s="423">
        <v>12541</v>
      </c>
      <c r="F12" s="123"/>
      <c r="G12" s="91"/>
      <c r="H12" s="88"/>
      <c r="I12" s="378">
        <v>12633</v>
      </c>
      <c r="J12" s="91"/>
      <c r="K12" s="87"/>
      <c r="L12" s="88"/>
    </row>
    <row r="13" spans="1:12" ht="54" customHeight="1">
      <c r="A13" s="110" t="s">
        <v>23</v>
      </c>
      <c r="B13" s="90" t="s">
        <v>224</v>
      </c>
      <c r="C13" s="99" t="s">
        <v>292</v>
      </c>
      <c r="D13" s="376"/>
      <c r="E13" s="379">
        <f>SUM(E14:E15)</f>
        <v>0</v>
      </c>
      <c r="F13" s="156">
        <f>SUM(F14:F15)</f>
        <v>1678</v>
      </c>
      <c r="G13" s="156">
        <f aca="true" t="shared" si="1" ref="G13:L13">SUM(G14:G15)</f>
        <v>0</v>
      </c>
      <c r="H13" s="380">
        <f t="shared" si="1"/>
        <v>0</v>
      </c>
      <c r="I13" s="381">
        <f t="shared" si="1"/>
        <v>0</v>
      </c>
      <c r="J13" s="156">
        <f t="shared" si="1"/>
        <v>2322</v>
      </c>
      <c r="K13" s="156">
        <f t="shared" si="1"/>
        <v>0</v>
      </c>
      <c r="L13" s="380">
        <f t="shared" si="1"/>
        <v>0</v>
      </c>
    </row>
    <row r="14" spans="1:12" ht="12.75">
      <c r="A14" s="110" t="s">
        <v>24</v>
      </c>
      <c r="B14" s="90" t="s">
        <v>159</v>
      </c>
      <c r="C14" s="85"/>
      <c r="D14" s="382" t="s">
        <v>216</v>
      </c>
      <c r="E14" s="377"/>
      <c r="F14" s="123">
        <v>1036</v>
      </c>
      <c r="G14" s="91"/>
      <c r="H14" s="88"/>
      <c r="I14" s="84"/>
      <c r="J14" s="163">
        <v>1031</v>
      </c>
      <c r="K14" s="87"/>
      <c r="L14" s="88"/>
    </row>
    <row r="15" spans="1:12" ht="12.75">
      <c r="A15" s="110" t="s">
        <v>25</v>
      </c>
      <c r="B15" s="90" t="s">
        <v>160</v>
      </c>
      <c r="C15" s="85"/>
      <c r="D15" s="382" t="s">
        <v>213</v>
      </c>
      <c r="E15" s="377"/>
      <c r="F15" s="123">
        <v>642</v>
      </c>
      <c r="G15" s="91"/>
      <c r="H15" s="88"/>
      <c r="I15" s="84"/>
      <c r="J15" s="163">
        <v>1291</v>
      </c>
      <c r="K15" s="87"/>
      <c r="L15" s="88"/>
    </row>
    <row r="16" spans="1:12" ht="56.25" customHeight="1">
      <c r="A16" s="110" t="s">
        <v>26</v>
      </c>
      <c r="B16" s="90" t="s">
        <v>217</v>
      </c>
      <c r="C16" s="99" t="s">
        <v>13</v>
      </c>
      <c r="D16" s="372"/>
      <c r="E16" s="373">
        <f>SUM(E17:E22)</f>
        <v>34102</v>
      </c>
      <c r="F16" s="121">
        <f>SUM(F17:F22)</f>
        <v>50</v>
      </c>
      <c r="G16" s="121">
        <f aca="true" t="shared" si="2" ref="G16:L16">SUM(G17:G22)</f>
        <v>4174</v>
      </c>
      <c r="H16" s="374">
        <f t="shared" si="2"/>
        <v>0</v>
      </c>
      <c r="I16" s="375">
        <f t="shared" si="2"/>
        <v>34102</v>
      </c>
      <c r="J16" s="121">
        <f t="shared" si="2"/>
        <v>85</v>
      </c>
      <c r="K16" s="121">
        <f t="shared" si="2"/>
        <v>4357</v>
      </c>
      <c r="L16" s="374">
        <f t="shared" si="2"/>
        <v>0</v>
      </c>
    </row>
    <row r="17" spans="1:12" ht="12.75">
      <c r="A17" s="110" t="s">
        <v>41</v>
      </c>
      <c r="B17" s="90" t="s">
        <v>164</v>
      </c>
      <c r="C17" s="85"/>
      <c r="D17" s="382" t="s">
        <v>10</v>
      </c>
      <c r="E17" s="377">
        <v>17750</v>
      </c>
      <c r="F17" s="123"/>
      <c r="G17" s="91"/>
      <c r="H17" s="88"/>
      <c r="I17" s="378">
        <v>17750</v>
      </c>
      <c r="J17" s="163"/>
      <c r="K17" s="217"/>
      <c r="L17" s="383"/>
    </row>
    <row r="18" spans="1:12" ht="12.75">
      <c r="A18" s="110" t="s">
        <v>28</v>
      </c>
      <c r="B18" s="90" t="s">
        <v>166</v>
      </c>
      <c r="C18" s="85"/>
      <c r="D18" s="372" t="s">
        <v>11</v>
      </c>
      <c r="E18" s="377">
        <v>3029</v>
      </c>
      <c r="F18" s="123"/>
      <c r="G18" s="91"/>
      <c r="H18" s="88"/>
      <c r="I18" s="378">
        <v>3029</v>
      </c>
      <c r="J18" s="163"/>
      <c r="K18" s="217"/>
      <c r="L18" s="383"/>
    </row>
    <row r="19" spans="1:12" ht="12.75">
      <c r="A19" s="110" t="s">
        <v>29</v>
      </c>
      <c r="B19" s="90" t="s">
        <v>195</v>
      </c>
      <c r="C19" s="85"/>
      <c r="D19" s="382" t="s">
        <v>290</v>
      </c>
      <c r="E19" s="377">
        <v>12537</v>
      </c>
      <c r="F19" s="123"/>
      <c r="G19" s="91"/>
      <c r="H19" s="88"/>
      <c r="I19" s="378">
        <v>12537</v>
      </c>
      <c r="J19" s="163"/>
      <c r="K19" s="217"/>
      <c r="L19" s="383"/>
    </row>
    <row r="20" spans="1:12" ht="12.75">
      <c r="A20" s="110" t="s">
        <v>30</v>
      </c>
      <c r="B20" s="90" t="s">
        <v>172</v>
      </c>
      <c r="C20" s="85"/>
      <c r="D20" s="372" t="s">
        <v>293</v>
      </c>
      <c r="E20" s="377">
        <v>686</v>
      </c>
      <c r="F20" s="123">
        <v>50</v>
      </c>
      <c r="G20" s="163">
        <v>4174</v>
      </c>
      <c r="H20" s="88"/>
      <c r="I20" s="378">
        <v>686</v>
      </c>
      <c r="J20" s="163">
        <v>85</v>
      </c>
      <c r="K20" s="217">
        <v>4357</v>
      </c>
      <c r="L20" s="383"/>
    </row>
    <row r="21" spans="1:12" ht="12.75">
      <c r="A21" s="110" t="s">
        <v>31</v>
      </c>
      <c r="B21" s="90" t="s">
        <v>173</v>
      </c>
      <c r="C21" s="85"/>
      <c r="D21" s="382" t="s">
        <v>218</v>
      </c>
      <c r="E21" s="377">
        <v>50</v>
      </c>
      <c r="F21" s="123"/>
      <c r="G21" s="384"/>
      <c r="H21" s="385"/>
      <c r="I21" s="386">
        <v>50</v>
      </c>
      <c r="J21" s="217"/>
      <c r="K21" s="217"/>
      <c r="L21" s="383"/>
    </row>
    <row r="22" spans="1:12" ht="12.75">
      <c r="A22" s="110" t="s">
        <v>32</v>
      </c>
      <c r="B22" s="90" t="s">
        <v>182</v>
      </c>
      <c r="C22" s="85"/>
      <c r="D22" s="382" t="s">
        <v>220</v>
      </c>
      <c r="E22" s="377">
        <v>50</v>
      </c>
      <c r="F22" s="123"/>
      <c r="G22" s="384"/>
      <c r="H22" s="385"/>
      <c r="I22" s="386">
        <v>50</v>
      </c>
      <c r="J22" s="217"/>
      <c r="K22" s="217"/>
      <c r="L22" s="383"/>
    </row>
    <row r="23" spans="1:12" ht="26.25" thickBot="1">
      <c r="A23" s="157" t="s">
        <v>33</v>
      </c>
      <c r="B23" s="90" t="s">
        <v>184</v>
      </c>
      <c r="C23" s="93"/>
      <c r="D23" s="387" t="s">
        <v>16</v>
      </c>
      <c r="E23" s="388"/>
      <c r="F23" s="159"/>
      <c r="G23" s="389"/>
      <c r="H23" s="390"/>
      <c r="I23" s="391"/>
      <c r="J23" s="392"/>
      <c r="K23" s="392"/>
      <c r="L23" s="393"/>
    </row>
    <row r="24" spans="1:12" ht="34.5" customHeight="1" thickBot="1">
      <c r="A24" s="160" t="s">
        <v>34</v>
      </c>
      <c r="B24" s="112" t="s">
        <v>222</v>
      </c>
      <c r="C24" s="161" t="s">
        <v>223</v>
      </c>
      <c r="D24" s="394"/>
      <c r="E24" s="395">
        <f>E16+E13+E9</f>
        <v>46643</v>
      </c>
      <c r="F24" s="162">
        <f>F16+F13+F9</f>
        <v>1728</v>
      </c>
      <c r="G24" s="162">
        <f aca="true" t="shared" si="3" ref="G24:L24">G16+G13+G9</f>
        <v>4174</v>
      </c>
      <c r="H24" s="396">
        <f t="shared" si="3"/>
        <v>0</v>
      </c>
      <c r="I24" s="397">
        <f t="shared" si="3"/>
        <v>46796</v>
      </c>
      <c r="J24" s="162">
        <f t="shared" si="3"/>
        <v>2407</v>
      </c>
      <c r="K24" s="162">
        <f t="shared" si="3"/>
        <v>4357</v>
      </c>
      <c r="L24" s="396">
        <f t="shared" si="3"/>
        <v>0</v>
      </c>
    </row>
    <row r="25" spans="2:8" ht="12.75">
      <c r="B25" s="104"/>
      <c r="C25" s="105"/>
      <c r="D25" s="105"/>
      <c r="H25" s="106"/>
    </row>
    <row r="26" spans="1:4" ht="27.75" customHeight="1" thickBot="1">
      <c r="A26" s="96" t="s">
        <v>19</v>
      </c>
      <c r="B26" s="104"/>
      <c r="C26" s="96" t="s">
        <v>396</v>
      </c>
      <c r="D26" s="96"/>
    </row>
    <row r="27" spans="1:12" ht="27.75" customHeight="1">
      <c r="A27" s="81"/>
      <c r="B27" s="107" t="s">
        <v>92</v>
      </c>
      <c r="C27" s="83" t="s">
        <v>93</v>
      </c>
      <c r="D27" s="398" t="s">
        <v>94</v>
      </c>
      <c r="E27" s="482" t="s">
        <v>95</v>
      </c>
      <c r="F27" s="483"/>
      <c r="G27" s="483" t="s">
        <v>96</v>
      </c>
      <c r="H27" s="484"/>
      <c r="I27" s="482" t="s">
        <v>214</v>
      </c>
      <c r="J27" s="483"/>
      <c r="K27" s="483" t="s">
        <v>227</v>
      </c>
      <c r="L27" s="484"/>
    </row>
    <row r="28" spans="1:12" ht="15">
      <c r="A28" s="364"/>
      <c r="B28" s="399"/>
      <c r="C28" s="365"/>
      <c r="D28" s="400"/>
      <c r="E28" s="485" t="s">
        <v>22</v>
      </c>
      <c r="F28" s="486"/>
      <c r="G28" s="486"/>
      <c r="H28" s="487"/>
      <c r="I28" s="485" t="s">
        <v>395</v>
      </c>
      <c r="J28" s="486"/>
      <c r="K28" s="486"/>
      <c r="L28" s="487"/>
    </row>
    <row r="29" spans="1:12" ht="15">
      <c r="A29" s="364"/>
      <c r="B29" s="399"/>
      <c r="C29" s="365"/>
      <c r="D29" s="400"/>
      <c r="E29" s="488" t="s">
        <v>387</v>
      </c>
      <c r="F29" s="489"/>
      <c r="G29" s="489" t="s">
        <v>388</v>
      </c>
      <c r="H29" s="490"/>
      <c r="I29" s="488" t="s">
        <v>387</v>
      </c>
      <c r="J29" s="489"/>
      <c r="K29" s="489" t="s">
        <v>388</v>
      </c>
      <c r="L29" s="490"/>
    </row>
    <row r="30" spans="1:12" ht="39">
      <c r="A30" s="364"/>
      <c r="B30" s="401" t="s">
        <v>150</v>
      </c>
      <c r="C30" s="365"/>
      <c r="D30" s="400"/>
      <c r="E30" s="369" t="s">
        <v>389</v>
      </c>
      <c r="F30" s="370" t="s">
        <v>390</v>
      </c>
      <c r="G30" s="370" t="s">
        <v>389</v>
      </c>
      <c r="H30" s="371" t="s">
        <v>390</v>
      </c>
      <c r="I30" s="369" t="s">
        <v>389</v>
      </c>
      <c r="J30" s="370" t="s">
        <v>390</v>
      </c>
      <c r="K30" s="370" t="s">
        <v>389</v>
      </c>
      <c r="L30" s="371" t="s">
        <v>390</v>
      </c>
    </row>
    <row r="31" spans="1:12" ht="25.5">
      <c r="A31" s="86" t="s">
        <v>18</v>
      </c>
      <c r="B31" s="90" t="s">
        <v>215</v>
      </c>
      <c r="C31" s="99" t="s">
        <v>298</v>
      </c>
      <c r="D31" s="402"/>
      <c r="E31" s="403">
        <f>SUM(E32)</f>
        <v>0</v>
      </c>
      <c r="F31" s="85">
        <f aca="true" t="shared" si="4" ref="F31:L31">SUM(F32)</f>
        <v>0</v>
      </c>
      <c r="G31" s="85">
        <f t="shared" si="4"/>
        <v>0</v>
      </c>
      <c r="H31" s="404">
        <f t="shared" si="4"/>
        <v>0</v>
      </c>
      <c r="I31" s="403">
        <f t="shared" si="4"/>
        <v>0</v>
      </c>
      <c r="J31" s="85">
        <f t="shared" si="4"/>
        <v>345</v>
      </c>
      <c r="K31" s="85">
        <f t="shared" si="4"/>
        <v>0</v>
      </c>
      <c r="L31" s="404">
        <f t="shared" si="4"/>
        <v>0</v>
      </c>
    </row>
    <row r="32" spans="1:12" ht="25.5">
      <c r="A32" s="86" t="s">
        <v>19</v>
      </c>
      <c r="B32" s="90" t="s">
        <v>152</v>
      </c>
      <c r="C32" s="91"/>
      <c r="D32" s="372" t="s">
        <v>12</v>
      </c>
      <c r="E32" s="84"/>
      <c r="F32" s="91"/>
      <c r="G32" s="91"/>
      <c r="H32" s="88"/>
      <c r="I32" s="84"/>
      <c r="J32" s="91">
        <v>345</v>
      </c>
      <c r="K32" s="91"/>
      <c r="L32" s="88"/>
    </row>
    <row r="33" spans="1:12" ht="25.5">
      <c r="A33" s="86" t="s">
        <v>20</v>
      </c>
      <c r="B33" s="90" t="s">
        <v>224</v>
      </c>
      <c r="C33" s="99" t="s">
        <v>17</v>
      </c>
      <c r="D33" s="405"/>
      <c r="E33" s="406">
        <f aca="true" t="shared" si="5" ref="E33:L33">SUM(E34:E37)</f>
        <v>0</v>
      </c>
      <c r="F33" s="164">
        <f t="shared" si="5"/>
        <v>1750</v>
      </c>
      <c r="G33" s="164">
        <f t="shared" si="5"/>
        <v>0</v>
      </c>
      <c r="H33" s="407">
        <f t="shared" si="5"/>
        <v>0</v>
      </c>
      <c r="I33" s="406">
        <f t="shared" si="5"/>
        <v>2220</v>
      </c>
      <c r="J33" s="164">
        <f t="shared" si="5"/>
        <v>1789</v>
      </c>
      <c r="K33" s="164">
        <f t="shared" si="5"/>
        <v>0</v>
      </c>
      <c r="L33" s="407">
        <f t="shared" si="5"/>
        <v>0</v>
      </c>
    </row>
    <row r="34" spans="1:12" ht="12.75">
      <c r="A34" s="86" t="s">
        <v>21</v>
      </c>
      <c r="B34" s="90" t="s">
        <v>159</v>
      </c>
      <c r="C34" s="91"/>
      <c r="D34" s="402" t="s">
        <v>45</v>
      </c>
      <c r="E34" s="378"/>
      <c r="F34" s="163">
        <v>1750</v>
      </c>
      <c r="G34" s="91"/>
      <c r="H34" s="88"/>
      <c r="I34" s="84"/>
      <c r="J34" s="163">
        <v>1750</v>
      </c>
      <c r="K34" s="91"/>
      <c r="L34" s="88"/>
    </row>
    <row r="35" spans="1:12" ht="12.75">
      <c r="A35" s="86" t="s">
        <v>23</v>
      </c>
      <c r="B35" s="90" t="s">
        <v>160</v>
      </c>
      <c r="C35" s="91"/>
      <c r="D35" s="402" t="s">
        <v>46</v>
      </c>
      <c r="E35" s="378"/>
      <c r="F35" s="163"/>
      <c r="G35" s="91"/>
      <c r="H35" s="88"/>
      <c r="I35" s="378">
        <v>2220</v>
      </c>
      <c r="J35" s="163"/>
      <c r="K35" s="91"/>
      <c r="L35" s="88"/>
    </row>
    <row r="36" spans="1:12" ht="25.5">
      <c r="A36" s="86" t="s">
        <v>24</v>
      </c>
      <c r="B36" s="90" t="s">
        <v>161</v>
      </c>
      <c r="C36" s="91"/>
      <c r="D36" s="372" t="s">
        <v>47</v>
      </c>
      <c r="E36" s="378"/>
      <c r="F36" s="163"/>
      <c r="G36" s="91"/>
      <c r="H36" s="88"/>
      <c r="I36" s="84"/>
      <c r="J36" s="163"/>
      <c r="K36" s="91"/>
      <c r="L36" s="88"/>
    </row>
    <row r="37" spans="1:12" ht="13.5" thickBot="1">
      <c r="A37" s="92" t="s">
        <v>25</v>
      </c>
      <c r="B37" s="90" t="s">
        <v>162</v>
      </c>
      <c r="C37" s="91"/>
      <c r="D37" s="402" t="s">
        <v>225</v>
      </c>
      <c r="E37" s="378"/>
      <c r="F37" s="163"/>
      <c r="G37" s="91"/>
      <c r="H37" s="88"/>
      <c r="I37" s="84"/>
      <c r="J37" s="163">
        <v>39</v>
      </c>
      <c r="K37" s="91"/>
      <c r="L37" s="88"/>
    </row>
    <row r="38" spans="1:12" ht="26.25" thickBot="1">
      <c r="A38" s="111" t="s">
        <v>26</v>
      </c>
      <c r="B38" s="112" t="s">
        <v>217</v>
      </c>
      <c r="C38" s="113" t="s">
        <v>49</v>
      </c>
      <c r="D38" s="408"/>
      <c r="E38" s="409">
        <f>SUM(E33)</f>
        <v>0</v>
      </c>
      <c r="F38" s="167">
        <f>SUM(F33)</f>
        <v>1750</v>
      </c>
      <c r="G38" s="167">
        <f aca="true" t="shared" si="6" ref="G38:L38">SUM(G33)</f>
        <v>0</v>
      </c>
      <c r="H38" s="410">
        <f t="shared" si="6"/>
        <v>0</v>
      </c>
      <c r="I38" s="409">
        <f>SUM(I33+I31)</f>
        <v>2220</v>
      </c>
      <c r="J38" s="409">
        <f>SUM(J33+J31)</f>
        <v>2134</v>
      </c>
      <c r="K38" s="167">
        <f t="shared" si="6"/>
        <v>0</v>
      </c>
      <c r="L38" s="410">
        <f t="shared" si="6"/>
        <v>0</v>
      </c>
    </row>
    <row r="39" spans="1:6" ht="12.75">
      <c r="A39" s="115"/>
      <c r="B39" s="116"/>
      <c r="C39" s="117"/>
      <c r="D39" s="153"/>
      <c r="E39" s="154"/>
      <c r="F39" s="154"/>
    </row>
    <row r="40" spans="1:6" ht="16.5" thickBot="1">
      <c r="A40" s="118" t="s">
        <v>20</v>
      </c>
      <c r="B40" s="155"/>
      <c r="C40" s="119" t="s">
        <v>397</v>
      </c>
      <c r="D40" s="153"/>
      <c r="E40" s="154"/>
      <c r="F40" s="154"/>
    </row>
    <row r="41" spans="1:12" ht="15">
      <c r="A41" s="81"/>
      <c r="B41" s="107" t="s">
        <v>92</v>
      </c>
      <c r="C41" s="83" t="s">
        <v>93</v>
      </c>
      <c r="D41" s="398" t="s">
        <v>94</v>
      </c>
      <c r="E41" s="482" t="s">
        <v>95</v>
      </c>
      <c r="F41" s="483"/>
      <c r="G41" s="483" t="s">
        <v>96</v>
      </c>
      <c r="H41" s="484"/>
      <c r="I41" s="482" t="s">
        <v>214</v>
      </c>
      <c r="J41" s="483"/>
      <c r="K41" s="483" t="s">
        <v>227</v>
      </c>
      <c r="L41" s="484"/>
    </row>
    <row r="42" spans="1:12" ht="15">
      <c r="A42" s="364"/>
      <c r="B42" s="399"/>
      <c r="C42" s="365"/>
      <c r="D42" s="400"/>
      <c r="E42" s="485" t="s">
        <v>22</v>
      </c>
      <c r="F42" s="486"/>
      <c r="G42" s="486"/>
      <c r="H42" s="487"/>
      <c r="I42" s="485" t="s">
        <v>395</v>
      </c>
      <c r="J42" s="486"/>
      <c r="K42" s="486"/>
      <c r="L42" s="487"/>
    </row>
    <row r="43" spans="1:12" ht="15">
      <c r="A43" s="364"/>
      <c r="B43" s="399"/>
      <c r="C43" s="365"/>
      <c r="D43" s="400"/>
      <c r="E43" s="488" t="s">
        <v>387</v>
      </c>
      <c r="F43" s="489"/>
      <c r="G43" s="489" t="s">
        <v>388</v>
      </c>
      <c r="H43" s="490"/>
      <c r="I43" s="488" t="s">
        <v>387</v>
      </c>
      <c r="J43" s="489"/>
      <c r="K43" s="489" t="s">
        <v>388</v>
      </c>
      <c r="L43" s="490"/>
    </row>
    <row r="44" spans="1:12" ht="38.25">
      <c r="A44" s="84"/>
      <c r="B44" s="108" t="s">
        <v>150</v>
      </c>
      <c r="C44" s="91"/>
      <c r="D44" s="402"/>
      <c r="E44" s="369" t="s">
        <v>389</v>
      </c>
      <c r="F44" s="370" t="s">
        <v>390</v>
      </c>
      <c r="G44" s="370" t="s">
        <v>389</v>
      </c>
      <c r="H44" s="371" t="s">
        <v>390</v>
      </c>
      <c r="I44" s="369" t="s">
        <v>389</v>
      </c>
      <c r="J44" s="370" t="s">
        <v>390</v>
      </c>
      <c r="K44" s="370" t="s">
        <v>389</v>
      </c>
      <c r="L44" s="371" t="s">
        <v>390</v>
      </c>
    </row>
    <row r="45" spans="1:12" ht="25.5">
      <c r="A45" s="86" t="s">
        <v>18</v>
      </c>
      <c r="B45" s="90" t="s">
        <v>18</v>
      </c>
      <c r="C45" s="99" t="s">
        <v>295</v>
      </c>
      <c r="D45" s="402"/>
      <c r="E45" s="411">
        <f>SUM(E47)</f>
        <v>0</v>
      </c>
      <c r="F45" s="165">
        <f>SUM(F47)</f>
        <v>0</v>
      </c>
      <c r="G45" s="165">
        <f aca="true" t="shared" si="7" ref="G45:L45">SUM(G47)</f>
        <v>0</v>
      </c>
      <c r="H45" s="412">
        <f t="shared" si="7"/>
        <v>0</v>
      </c>
      <c r="I45" s="411">
        <f t="shared" si="7"/>
        <v>0</v>
      </c>
      <c r="J45" s="165">
        <f>SUM(J46:J47)</f>
        <v>0</v>
      </c>
      <c r="K45" s="165">
        <f t="shared" si="7"/>
        <v>0</v>
      </c>
      <c r="L45" s="412">
        <f t="shared" si="7"/>
        <v>0</v>
      </c>
    </row>
    <row r="46" spans="1:12" ht="25.5">
      <c r="A46" s="86" t="s">
        <v>19</v>
      </c>
      <c r="B46" s="90" t="s">
        <v>152</v>
      </c>
      <c r="C46" s="99"/>
      <c r="D46" s="413" t="s">
        <v>398</v>
      </c>
      <c r="E46" s="411"/>
      <c r="F46" s="165"/>
      <c r="G46" s="165"/>
      <c r="H46" s="412"/>
      <c r="I46" s="411"/>
      <c r="J46" s="166"/>
      <c r="K46" s="165"/>
      <c r="L46" s="412"/>
    </row>
    <row r="47" spans="1:12" ht="27.75" customHeight="1" thickBot="1">
      <c r="A47" s="86" t="s">
        <v>20</v>
      </c>
      <c r="B47" s="90" t="s">
        <v>153</v>
      </c>
      <c r="C47" s="99"/>
      <c r="D47" s="413" t="s">
        <v>399</v>
      </c>
      <c r="E47" s="414">
        <v>0</v>
      </c>
      <c r="F47" s="166"/>
      <c r="G47" s="91"/>
      <c r="H47" s="88"/>
      <c r="I47" s="84"/>
      <c r="J47" s="163"/>
      <c r="K47" s="91"/>
      <c r="L47" s="88"/>
    </row>
    <row r="48" spans="1:12" ht="26.25" thickBot="1">
      <c r="A48" s="111" t="s">
        <v>25</v>
      </c>
      <c r="B48" s="120">
        <v>3</v>
      </c>
      <c r="C48" s="215" t="s">
        <v>297</v>
      </c>
      <c r="D48" s="415"/>
      <c r="E48" s="416">
        <f aca="true" t="shared" si="8" ref="E48:L48">E45</f>
        <v>0</v>
      </c>
      <c r="F48" s="168">
        <f t="shared" si="8"/>
        <v>0</v>
      </c>
      <c r="G48" s="168">
        <f t="shared" si="8"/>
        <v>0</v>
      </c>
      <c r="H48" s="417">
        <f t="shared" si="8"/>
        <v>0</v>
      </c>
      <c r="I48" s="416">
        <f t="shared" si="8"/>
        <v>0</v>
      </c>
      <c r="J48" s="168">
        <f t="shared" si="8"/>
        <v>0</v>
      </c>
      <c r="K48" s="168">
        <f t="shared" si="8"/>
        <v>0</v>
      </c>
      <c r="L48" s="417">
        <f t="shared" si="8"/>
        <v>0</v>
      </c>
    </row>
    <row r="49" spans="5:7" ht="13.5" thickBot="1">
      <c r="E49" s="103"/>
      <c r="F49" s="103"/>
      <c r="G49" s="103"/>
    </row>
    <row r="50" spans="1:12" ht="16.5" thickBot="1">
      <c r="A50" s="169" t="s">
        <v>21</v>
      </c>
      <c r="B50" s="170"/>
      <c r="C50" s="170" t="s">
        <v>264</v>
      </c>
      <c r="D50" s="170"/>
      <c r="E50" s="171"/>
      <c r="F50" s="171"/>
      <c r="G50" s="171"/>
      <c r="H50" s="171"/>
      <c r="I50" s="171"/>
      <c r="J50" s="171"/>
      <c r="K50" s="171"/>
      <c r="L50" s="171"/>
    </row>
    <row r="51" spans="5:7" ht="13.5" thickBot="1">
      <c r="E51" s="103"/>
      <c r="F51" s="103"/>
      <c r="G51" s="103"/>
    </row>
    <row r="52" spans="1:12" ht="16.5" thickBot="1">
      <c r="A52" s="169" t="s">
        <v>23</v>
      </c>
      <c r="B52" s="170"/>
      <c r="C52" s="170" t="s">
        <v>299</v>
      </c>
      <c r="D52" s="170"/>
      <c r="E52" s="491">
        <f>E48+F48+G48+H48+E38+F38+G38+H38+E24+F24+G24+H24</f>
        <v>54295</v>
      </c>
      <c r="F52" s="492"/>
      <c r="G52" s="492"/>
      <c r="H52" s="493"/>
      <c r="I52" s="491">
        <f>I48+J48+K48+L48+I38+J38+K38+L38+I24+J24+K24+L24</f>
        <v>57914</v>
      </c>
      <c r="J52" s="492"/>
      <c r="K52" s="492"/>
      <c r="L52" s="493"/>
    </row>
    <row r="53" spans="5:7" ht="12.75">
      <c r="E53" s="101"/>
      <c r="F53" s="101"/>
      <c r="G53" s="101"/>
    </row>
  </sheetData>
  <sheetProtection/>
  <mergeCells count="35">
    <mergeCell ref="E52:H52"/>
    <mergeCell ref="I52:L52"/>
    <mergeCell ref="E42:H42"/>
    <mergeCell ref="I42:L42"/>
    <mergeCell ref="E43:F43"/>
    <mergeCell ref="G43:H43"/>
    <mergeCell ref="I43:J43"/>
    <mergeCell ref="K43:L43"/>
    <mergeCell ref="E41:F41"/>
    <mergeCell ref="G41:H41"/>
    <mergeCell ref="I41:J41"/>
    <mergeCell ref="K41:L41"/>
    <mergeCell ref="E28:H28"/>
    <mergeCell ref="I28:L28"/>
    <mergeCell ref="E29:F29"/>
    <mergeCell ref="G29:H29"/>
    <mergeCell ref="I29:J29"/>
    <mergeCell ref="K29:L29"/>
    <mergeCell ref="E27:F27"/>
    <mergeCell ref="G27:H27"/>
    <mergeCell ref="I27:J27"/>
    <mergeCell ref="K27:L27"/>
    <mergeCell ref="E6:H6"/>
    <mergeCell ref="I6:L6"/>
    <mergeCell ref="E7:F7"/>
    <mergeCell ref="G7:H7"/>
    <mergeCell ref="I7:J7"/>
    <mergeCell ref="K7:L7"/>
    <mergeCell ref="A1:L1"/>
    <mergeCell ref="A2:L2"/>
    <mergeCell ref="A3:F3"/>
    <mergeCell ref="E5:F5"/>
    <mergeCell ref="G5:H5"/>
    <mergeCell ref="I5:J5"/>
    <mergeCell ref="K5:L5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&amp;C4. melléklet Zimány Községi Önkormányzat 7/2013. (IX. 13.) önkormányzati rendeletéhez
" 7. melléklet Zimány Községi Önkormányzat 2/2013. (III.12.) önkormányzati rendeletéhez"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326"/>
  <sheetViews>
    <sheetView workbookViewId="0" topLeftCell="A283">
      <selection activeCell="B34" sqref="B34"/>
    </sheetView>
  </sheetViews>
  <sheetFormatPr defaultColWidth="9.140625" defaultRowHeight="12.75"/>
  <cols>
    <col min="1" max="4" width="9.140625" style="219" customWidth="1"/>
    <col min="5" max="5" width="20.8515625" style="219" customWidth="1"/>
    <col min="6" max="7" width="11.57421875" style="220" customWidth="1"/>
    <col min="8" max="8" width="9.140625" style="219" hidden="1" customWidth="1"/>
    <col min="9" max="16384" width="9.140625" style="219" customWidth="1"/>
  </cols>
  <sheetData>
    <row r="2" spans="1:8" ht="15.75">
      <c r="A2" s="494" t="s">
        <v>317</v>
      </c>
      <c r="B2" s="495"/>
      <c r="C2" s="495"/>
      <c r="D2" s="495"/>
      <c r="E2" s="495"/>
      <c r="F2" s="495"/>
      <c r="G2" s="495"/>
      <c r="H2" s="495"/>
    </row>
    <row r="3" spans="1:8" ht="15.75">
      <c r="A3" s="494" t="s">
        <v>318</v>
      </c>
      <c r="B3" s="495"/>
      <c r="C3" s="495"/>
      <c r="D3" s="495"/>
      <c r="E3" s="495"/>
      <c r="F3" s="495"/>
      <c r="G3" s="495"/>
      <c r="H3" s="495"/>
    </row>
    <row r="4" spans="1:8" ht="15.75">
      <c r="A4" s="494" t="s">
        <v>80</v>
      </c>
      <c r="B4" s="495"/>
      <c r="C4" s="495"/>
      <c r="D4" s="495"/>
      <c r="E4" s="495"/>
      <c r="F4" s="495"/>
      <c r="G4" s="495"/>
      <c r="H4" s="495"/>
    </row>
    <row r="5" spans="1:8" ht="15.75">
      <c r="A5" s="494" t="s">
        <v>100</v>
      </c>
      <c r="B5" s="495"/>
      <c r="C5" s="495"/>
      <c r="D5" s="495"/>
      <c r="E5" s="495"/>
      <c r="F5" s="495"/>
      <c r="G5" s="495"/>
      <c r="H5" s="495"/>
    </row>
    <row r="6" ht="13.5" thickBot="1"/>
    <row r="7" spans="1:8" ht="16.5" thickBot="1">
      <c r="A7" s="496" t="s">
        <v>101</v>
      </c>
      <c r="B7" s="497"/>
      <c r="C7" s="497"/>
      <c r="D7" s="497"/>
      <c r="E7" s="497"/>
      <c r="F7" s="497"/>
      <c r="G7" s="497"/>
      <c r="H7" s="498"/>
    </row>
    <row r="8" spans="1:8" ht="15.75">
      <c r="A8" s="221"/>
      <c r="B8" s="221"/>
      <c r="C8" s="221"/>
      <c r="D8" s="221"/>
      <c r="E8" s="221"/>
      <c r="F8" s="221"/>
      <c r="G8" s="221"/>
      <c r="H8" s="221"/>
    </row>
    <row r="9" spans="1:8" ht="12.75">
      <c r="A9" s="499" t="s">
        <v>208</v>
      </c>
      <c r="B9" s="500"/>
      <c r="C9" s="500"/>
      <c r="D9" s="500"/>
      <c r="E9" s="500"/>
      <c r="F9" s="500"/>
      <c r="G9" s="500"/>
      <c r="H9" s="501"/>
    </row>
    <row r="10" spans="1:8" ht="12.75">
      <c r="A10" s="262"/>
      <c r="B10" s="262"/>
      <c r="C10" s="262"/>
      <c r="D10" s="262"/>
      <c r="E10" s="262"/>
      <c r="F10" s="262"/>
      <c r="G10" s="262"/>
      <c r="H10" s="262"/>
    </row>
    <row r="11" spans="1:8" ht="12.75" customHeight="1">
      <c r="A11" s="221"/>
      <c r="B11" s="221"/>
      <c r="C11" s="221"/>
      <c r="D11" s="221"/>
      <c r="E11" s="221"/>
      <c r="F11" s="263" t="s">
        <v>22</v>
      </c>
      <c r="G11" s="263" t="s">
        <v>381</v>
      </c>
      <c r="H11" s="221"/>
    </row>
    <row r="12" spans="1:8" ht="12.75" customHeight="1">
      <c r="A12" s="221"/>
      <c r="B12" s="222" t="s">
        <v>83</v>
      </c>
      <c r="C12" s="16"/>
      <c r="D12" s="16"/>
      <c r="E12" s="16"/>
      <c r="F12" s="31"/>
      <c r="G12" s="31"/>
      <c r="H12" s="221"/>
    </row>
    <row r="13" spans="1:8" ht="12.75" customHeight="1">
      <c r="A13" s="221"/>
      <c r="B13" s="18" t="s">
        <v>118</v>
      </c>
      <c r="C13" s="19"/>
      <c r="D13" s="19"/>
      <c r="E13" s="16"/>
      <c r="F13" s="32">
        <v>2738</v>
      </c>
      <c r="G13" s="32">
        <v>2738</v>
      </c>
      <c r="H13" s="264">
        <f>G13-F13</f>
        <v>0</v>
      </c>
    </row>
    <row r="14" spans="1:8" ht="12.75" customHeight="1">
      <c r="A14" s="221"/>
      <c r="B14" s="28" t="s">
        <v>300</v>
      </c>
      <c r="C14" s="28"/>
      <c r="D14" s="28"/>
      <c r="E14" s="18"/>
      <c r="F14" s="29">
        <f>SUM(F13:F13)</f>
        <v>2738</v>
      </c>
      <c r="G14" s="29">
        <f>SUM(G13:G13)</f>
        <v>2738</v>
      </c>
      <c r="H14" s="264">
        <f aca="true" t="shared" si="0" ref="H14:H35">G14-F14</f>
        <v>0</v>
      </c>
    </row>
    <row r="15" spans="1:8" ht="12.75" customHeight="1">
      <c r="A15" s="221"/>
      <c r="B15" s="28"/>
      <c r="C15" s="21" t="s">
        <v>112</v>
      </c>
      <c r="D15" s="21"/>
      <c r="E15" s="21"/>
      <c r="F15" s="29">
        <f>SUM(F14)</f>
        <v>2738</v>
      </c>
      <c r="G15" s="29">
        <f>SUM(G14)</f>
        <v>2738</v>
      </c>
      <c r="H15" s="264">
        <f t="shared" si="0"/>
        <v>0</v>
      </c>
    </row>
    <row r="16" spans="1:8" ht="12.75" customHeight="1">
      <c r="A16" s="221"/>
      <c r="B16" s="28"/>
      <c r="C16" s="21"/>
      <c r="D16" s="21"/>
      <c r="E16" s="21"/>
      <c r="F16" s="29"/>
      <c r="G16" s="29"/>
      <c r="H16" s="264">
        <f t="shared" si="0"/>
        <v>0</v>
      </c>
    </row>
    <row r="17" spans="1:8" ht="12.75" customHeight="1">
      <c r="A17" s="221"/>
      <c r="B17" s="33" t="s">
        <v>84</v>
      </c>
      <c r="C17" s="33"/>
      <c r="D17" s="33"/>
      <c r="E17" s="33"/>
      <c r="F17" s="34"/>
      <c r="G17" s="34"/>
      <c r="H17" s="264">
        <f t="shared" si="0"/>
        <v>0</v>
      </c>
    </row>
    <row r="18" spans="1:8" ht="12.75" customHeight="1">
      <c r="A18" s="221"/>
      <c r="B18" s="35" t="s">
        <v>79</v>
      </c>
      <c r="C18" s="35"/>
      <c r="D18" s="35"/>
      <c r="E18" s="35"/>
      <c r="F18" s="17">
        <v>1133</v>
      </c>
      <c r="G18" s="17">
        <v>1133</v>
      </c>
      <c r="H18" s="264">
        <f t="shared" si="0"/>
        <v>0</v>
      </c>
    </row>
    <row r="19" spans="1:8" ht="12.75" customHeight="1">
      <c r="A19" s="221"/>
      <c r="B19" s="28" t="s">
        <v>300</v>
      </c>
      <c r="C19" s="21"/>
      <c r="D19" s="21"/>
      <c r="E19" s="21"/>
      <c r="F19" s="22">
        <f>SUM(F18)</f>
        <v>1133</v>
      </c>
      <c r="G19" s="22">
        <f>SUM(G18)</f>
        <v>1133</v>
      </c>
      <c r="H19" s="264">
        <f t="shared" si="0"/>
        <v>0</v>
      </c>
    </row>
    <row r="20" spans="1:8" ht="12.75" customHeight="1">
      <c r="A20" s="221"/>
      <c r="B20" s="35"/>
      <c r="C20" s="21" t="s">
        <v>112</v>
      </c>
      <c r="D20" s="21"/>
      <c r="E20" s="21"/>
      <c r="F20" s="22">
        <f>SUM(F19)</f>
        <v>1133</v>
      </c>
      <c r="G20" s="22">
        <f>SUM(G19)</f>
        <v>1133</v>
      </c>
      <c r="H20" s="264">
        <f t="shared" si="0"/>
        <v>0</v>
      </c>
    </row>
    <row r="21" spans="1:8" ht="12.75" customHeight="1">
      <c r="A21" s="221"/>
      <c r="B21" s="35"/>
      <c r="C21" s="21"/>
      <c r="D21" s="21"/>
      <c r="E21" s="21"/>
      <c r="F21" s="22"/>
      <c r="G21" s="22"/>
      <c r="H21" s="264">
        <f t="shared" si="0"/>
        <v>0</v>
      </c>
    </row>
    <row r="22" spans="1:8" ht="12.75" customHeight="1">
      <c r="A22" s="221"/>
      <c r="B22" s="33" t="s">
        <v>301</v>
      </c>
      <c r="C22" s="33"/>
      <c r="D22" s="33"/>
      <c r="E22" s="33"/>
      <c r="F22" s="22"/>
      <c r="G22" s="22"/>
      <c r="H22" s="264">
        <f t="shared" si="0"/>
        <v>0</v>
      </c>
    </row>
    <row r="23" spans="1:8" ht="12.75" customHeight="1">
      <c r="A23" s="221"/>
      <c r="B23" s="35" t="s">
        <v>302</v>
      </c>
      <c r="C23" s="21"/>
      <c r="D23" s="21"/>
      <c r="E23" s="21"/>
      <c r="F23" s="32">
        <v>0</v>
      </c>
      <c r="G23" s="32">
        <v>183</v>
      </c>
      <c r="H23" s="264">
        <f t="shared" si="0"/>
        <v>183</v>
      </c>
    </row>
    <row r="24" spans="1:8" ht="12.75" customHeight="1">
      <c r="A24" s="221"/>
      <c r="B24" s="21" t="s">
        <v>300</v>
      </c>
      <c r="C24" s="21"/>
      <c r="D24" s="21"/>
      <c r="E24" s="21"/>
      <c r="F24" s="22">
        <f>SUM(F23)</f>
        <v>0</v>
      </c>
      <c r="G24" s="22">
        <f>SUM(G23)</f>
        <v>183</v>
      </c>
      <c r="H24" s="264">
        <f t="shared" si="0"/>
        <v>183</v>
      </c>
    </row>
    <row r="25" spans="1:8" ht="12.75" customHeight="1">
      <c r="A25" s="221"/>
      <c r="B25" s="35"/>
      <c r="C25" s="21" t="s">
        <v>112</v>
      </c>
      <c r="D25" s="21"/>
      <c r="E25" s="21"/>
      <c r="F25" s="22">
        <f>SUM(F24)</f>
        <v>0</v>
      </c>
      <c r="G25" s="22">
        <f>SUM(G24)</f>
        <v>183</v>
      </c>
      <c r="H25" s="264">
        <f t="shared" si="0"/>
        <v>183</v>
      </c>
    </row>
    <row r="26" spans="1:8" ht="12.75" customHeight="1">
      <c r="A26" s="221"/>
      <c r="B26" s="35"/>
      <c r="C26" s="21"/>
      <c r="D26" s="21"/>
      <c r="E26" s="21"/>
      <c r="F26" s="22"/>
      <c r="G26" s="22"/>
      <c r="H26" s="264">
        <f t="shared" si="0"/>
        <v>0</v>
      </c>
    </row>
    <row r="27" spans="1:8" ht="12.75" customHeight="1">
      <c r="A27" s="221"/>
      <c r="B27" s="222" t="s">
        <v>85</v>
      </c>
      <c r="C27" s="224"/>
      <c r="D27" s="224"/>
      <c r="E27" s="224"/>
      <c r="F27" s="225"/>
      <c r="G27" s="225"/>
      <c r="H27" s="264">
        <f t="shared" si="0"/>
        <v>0</v>
      </c>
    </row>
    <row r="28" spans="1:8" ht="12.75" customHeight="1">
      <c r="A28" s="221"/>
      <c r="B28" s="226" t="s">
        <v>119</v>
      </c>
      <c r="C28" s="226"/>
      <c r="D28" s="226"/>
      <c r="E28" s="226"/>
      <c r="F28" s="227">
        <v>273</v>
      </c>
      <c r="G28" s="227">
        <v>273</v>
      </c>
      <c r="H28" s="264">
        <f t="shared" si="0"/>
        <v>0</v>
      </c>
    </row>
    <row r="29" spans="1:8" ht="12.75" customHeight="1">
      <c r="A29" s="221"/>
      <c r="B29" s="28" t="s">
        <v>300</v>
      </c>
      <c r="C29" s="228"/>
      <c r="D29" s="228"/>
      <c r="E29" s="228"/>
      <c r="F29" s="229">
        <f>SUM(F28)</f>
        <v>273</v>
      </c>
      <c r="G29" s="229">
        <f>SUM(G28)</f>
        <v>273</v>
      </c>
      <c r="H29" s="264">
        <f t="shared" si="0"/>
        <v>0</v>
      </c>
    </row>
    <row r="30" spans="1:8" ht="12.75" customHeight="1">
      <c r="A30" s="221"/>
      <c r="B30" s="226"/>
      <c r="C30" s="228" t="s">
        <v>112</v>
      </c>
      <c r="D30" s="228"/>
      <c r="E30" s="228"/>
      <c r="F30" s="229">
        <f>SUM(F29)</f>
        <v>273</v>
      </c>
      <c r="G30" s="229">
        <f>SUM(G29)</f>
        <v>273</v>
      </c>
      <c r="H30" s="264">
        <f t="shared" si="0"/>
        <v>0</v>
      </c>
    </row>
    <row r="31" spans="1:8" ht="12.75" customHeight="1">
      <c r="A31" s="221"/>
      <c r="B31" s="226"/>
      <c r="C31" s="228"/>
      <c r="D31" s="228"/>
      <c r="E31" s="228"/>
      <c r="F31" s="229"/>
      <c r="G31" s="229"/>
      <c r="H31" s="264">
        <f t="shared" si="0"/>
        <v>0</v>
      </c>
    </row>
    <row r="32" spans="1:8" ht="12.75" customHeight="1">
      <c r="A32" s="221"/>
      <c r="B32" s="224" t="s">
        <v>319</v>
      </c>
      <c r="C32" s="228"/>
      <c r="D32" s="228"/>
      <c r="E32" s="228"/>
      <c r="F32" s="229"/>
      <c r="G32" s="229"/>
      <c r="H32" s="264">
        <f t="shared" si="0"/>
        <v>0</v>
      </c>
    </row>
    <row r="33" spans="1:8" ht="12.75" customHeight="1">
      <c r="A33" s="221"/>
      <c r="B33" s="226" t="s">
        <v>320</v>
      </c>
      <c r="C33" s="228"/>
      <c r="D33" s="228"/>
      <c r="E33" s="228"/>
      <c r="F33" s="230">
        <v>30</v>
      </c>
      <c r="G33" s="230">
        <v>30</v>
      </c>
      <c r="H33" s="264">
        <f t="shared" si="0"/>
        <v>0</v>
      </c>
    </row>
    <row r="34" spans="1:8" ht="12.75" customHeight="1">
      <c r="A34" s="231"/>
      <c r="B34" s="28" t="s">
        <v>300</v>
      </c>
      <c r="C34" s="21"/>
      <c r="D34" s="21"/>
      <c r="E34" s="21"/>
      <c r="F34" s="229">
        <f>SUM(F33)</f>
        <v>30</v>
      </c>
      <c r="G34" s="229">
        <f>SUM(G33)</f>
        <v>30</v>
      </c>
      <c r="H34" s="264">
        <f t="shared" si="0"/>
        <v>0</v>
      </c>
    </row>
    <row r="35" spans="2:8" ht="12.75" customHeight="1">
      <c r="B35" s="35"/>
      <c r="C35" s="21" t="s">
        <v>112</v>
      </c>
      <c r="D35" s="21"/>
      <c r="E35" s="21"/>
      <c r="F35" s="229">
        <f>SUM(F34)</f>
        <v>30</v>
      </c>
      <c r="G35" s="229">
        <f>SUM(G34)</f>
        <v>30</v>
      </c>
      <c r="H35" s="264">
        <f t="shared" si="0"/>
        <v>0</v>
      </c>
    </row>
    <row r="36" spans="2:7" ht="12.75" customHeight="1">
      <c r="B36" s="35"/>
      <c r="C36" s="21"/>
      <c r="D36" s="21"/>
      <c r="E36" s="21"/>
      <c r="F36" s="229"/>
      <c r="G36" s="229"/>
    </row>
    <row r="37" spans="1:8" ht="12.75" customHeight="1">
      <c r="A37" s="499" t="s">
        <v>209</v>
      </c>
      <c r="B37" s="500"/>
      <c r="C37" s="500"/>
      <c r="D37" s="500"/>
      <c r="E37" s="500"/>
      <c r="F37" s="500"/>
      <c r="G37" s="500"/>
      <c r="H37" s="501"/>
    </row>
    <row r="38" spans="2:7" ht="12.75" customHeight="1">
      <c r="B38" s="223"/>
      <c r="C38" s="21"/>
      <c r="D38" s="21"/>
      <c r="E38" s="21"/>
      <c r="F38" s="230"/>
      <c r="G38" s="230"/>
    </row>
    <row r="39" spans="2:7" ht="12.75">
      <c r="B39" s="232" t="s">
        <v>103</v>
      </c>
      <c r="C39" s="233"/>
      <c r="D39" s="233"/>
      <c r="E39" s="233"/>
      <c r="F39" s="234"/>
      <c r="G39" s="234"/>
    </row>
    <row r="40" spans="2:8" ht="12.75">
      <c r="B40" s="235" t="s">
        <v>104</v>
      </c>
      <c r="C40" s="235"/>
      <c r="D40" s="235"/>
      <c r="E40" s="235"/>
      <c r="F40" s="227">
        <v>129</v>
      </c>
      <c r="G40" s="227">
        <v>129</v>
      </c>
      <c r="H40" s="219">
        <f aca="true" t="shared" si="1" ref="H40:H102">G40-F40</f>
        <v>0</v>
      </c>
    </row>
    <row r="41" spans="2:8" ht="15">
      <c r="B41" s="236"/>
      <c r="C41" s="237" t="s">
        <v>102</v>
      </c>
      <c r="D41" s="237"/>
      <c r="E41" s="237"/>
      <c r="F41" s="238">
        <f>SUM(F40)</f>
        <v>129</v>
      </c>
      <c r="G41" s="238">
        <f>SUM(G40)</f>
        <v>129</v>
      </c>
      <c r="H41" s="219">
        <f t="shared" si="1"/>
        <v>0</v>
      </c>
    </row>
    <row r="42" spans="2:8" ht="15">
      <c r="B42" s="236"/>
      <c r="C42" s="237"/>
      <c r="D42" s="237"/>
      <c r="E42" s="237"/>
      <c r="F42" s="238"/>
      <c r="G42" s="238"/>
      <c r="H42" s="219">
        <f t="shared" si="1"/>
        <v>0</v>
      </c>
    </row>
    <row r="43" spans="2:8" ht="12.75">
      <c r="B43" s="232" t="s">
        <v>105</v>
      </c>
      <c r="C43" s="233"/>
      <c r="D43" s="233"/>
      <c r="E43" s="233"/>
      <c r="F43" s="234"/>
      <c r="G43" s="234"/>
      <c r="H43" s="219">
        <f t="shared" si="1"/>
        <v>0</v>
      </c>
    </row>
    <row r="44" spans="2:8" ht="12.75">
      <c r="B44" s="235" t="s">
        <v>106</v>
      </c>
      <c r="C44" s="235"/>
      <c r="D44" s="235"/>
      <c r="E44" s="235"/>
      <c r="F44" s="227">
        <v>224</v>
      </c>
      <c r="G44" s="227">
        <v>224</v>
      </c>
      <c r="H44" s="219">
        <f t="shared" si="1"/>
        <v>0</v>
      </c>
    </row>
    <row r="45" spans="2:8" ht="15">
      <c r="B45" s="236"/>
      <c r="C45" s="237" t="s">
        <v>102</v>
      </c>
      <c r="D45" s="237"/>
      <c r="E45" s="237"/>
      <c r="F45" s="238">
        <f>SUM(F44)</f>
        <v>224</v>
      </c>
      <c r="G45" s="238">
        <f>SUM(G44)</f>
        <v>224</v>
      </c>
      <c r="H45" s="219">
        <f t="shared" si="1"/>
        <v>0</v>
      </c>
    </row>
    <row r="46" spans="2:8" ht="15">
      <c r="B46" s="236"/>
      <c r="C46" s="237"/>
      <c r="D46" s="237"/>
      <c r="E46" s="237"/>
      <c r="F46" s="238"/>
      <c r="G46" s="238"/>
      <c r="H46" s="219">
        <f t="shared" si="1"/>
        <v>0</v>
      </c>
    </row>
    <row r="47" spans="2:8" ht="12.75">
      <c r="B47" s="44" t="s">
        <v>149</v>
      </c>
      <c r="C47" s="45"/>
      <c r="D47" s="45"/>
      <c r="E47" s="45"/>
      <c r="F47" s="45"/>
      <c r="G47" s="45"/>
      <c r="H47" s="219">
        <f t="shared" si="1"/>
        <v>0</v>
      </c>
    </row>
    <row r="48" spans="2:8" ht="12.75">
      <c r="B48" s="5" t="s">
        <v>353</v>
      </c>
      <c r="C48" s="2"/>
      <c r="D48" s="2"/>
      <c r="E48" s="2"/>
      <c r="F48" s="43">
        <v>0</v>
      </c>
      <c r="G48" s="43">
        <v>0</v>
      </c>
      <c r="H48" s="219">
        <f t="shared" si="1"/>
        <v>0</v>
      </c>
    </row>
    <row r="49" spans="2:8" ht="12.75" customHeight="1">
      <c r="B49" s="507" t="s">
        <v>342</v>
      </c>
      <c r="C49" s="508"/>
      <c r="D49" s="508"/>
      <c r="E49" s="508"/>
      <c r="F49" s="43">
        <v>0</v>
      </c>
      <c r="G49" s="43">
        <v>0</v>
      </c>
      <c r="H49" s="219">
        <f t="shared" si="1"/>
        <v>0</v>
      </c>
    </row>
    <row r="50" spans="2:8" ht="12.75">
      <c r="B50" s="5" t="s">
        <v>51</v>
      </c>
      <c r="C50" s="2"/>
      <c r="D50" s="2"/>
      <c r="E50" s="2"/>
      <c r="F50" s="43">
        <v>0</v>
      </c>
      <c r="G50" s="43">
        <v>0</v>
      </c>
      <c r="H50" s="219">
        <f t="shared" si="1"/>
        <v>0</v>
      </c>
    </row>
    <row r="51" spans="2:8" ht="12.75">
      <c r="B51" s="1" t="s">
        <v>52</v>
      </c>
      <c r="C51" s="2"/>
      <c r="D51" s="2"/>
      <c r="E51" s="2"/>
      <c r="F51" s="6">
        <f>SUM(F48:F50)</f>
        <v>0</v>
      </c>
      <c r="G51" s="6">
        <f>SUM(G48:G50)</f>
        <v>0</v>
      </c>
      <c r="H51" s="219">
        <f t="shared" si="1"/>
        <v>0</v>
      </c>
    </row>
    <row r="52" spans="2:8" ht="12.75">
      <c r="B52" s="1" t="s">
        <v>50</v>
      </c>
      <c r="C52" s="2"/>
      <c r="D52" s="2"/>
      <c r="E52" s="2"/>
      <c r="F52" s="6">
        <f>SUM(F51)</f>
        <v>0</v>
      </c>
      <c r="G52" s="6">
        <f>SUM(G51)</f>
        <v>0</v>
      </c>
      <c r="H52" s="219">
        <f t="shared" si="1"/>
        <v>0</v>
      </c>
    </row>
    <row r="53" spans="2:8" ht="12.75">
      <c r="B53" s="1"/>
      <c r="C53" s="2"/>
      <c r="D53" s="2"/>
      <c r="E53" s="2"/>
      <c r="F53" s="6"/>
      <c r="G53" s="6"/>
      <c r="H53" s="219">
        <f t="shared" si="1"/>
        <v>0</v>
      </c>
    </row>
    <row r="54" spans="2:8" ht="12.75">
      <c r="B54" s="1"/>
      <c r="C54" s="2"/>
      <c r="D54" s="2"/>
      <c r="E54" s="2"/>
      <c r="F54" s="6"/>
      <c r="G54" s="6"/>
      <c r="H54" s="219">
        <f t="shared" si="1"/>
        <v>0</v>
      </c>
    </row>
    <row r="55" spans="2:8" ht="12.75">
      <c r="B55" s="224" t="s">
        <v>107</v>
      </c>
      <c r="C55" s="239"/>
      <c r="D55" s="239"/>
      <c r="E55" s="239"/>
      <c r="F55" s="240"/>
      <c r="G55" s="240"/>
      <c r="H55" s="219">
        <f t="shared" si="1"/>
        <v>0</v>
      </c>
    </row>
    <row r="56" spans="2:8" ht="12.75">
      <c r="B56" s="226" t="s">
        <v>108</v>
      </c>
      <c r="C56" s="226"/>
      <c r="D56" s="226"/>
      <c r="E56" s="226"/>
      <c r="F56" s="227">
        <v>1772</v>
      </c>
      <c r="G56" s="227">
        <v>1772</v>
      </c>
      <c r="H56" s="219">
        <f t="shared" si="1"/>
        <v>0</v>
      </c>
    </row>
    <row r="57" spans="2:8" ht="12.75">
      <c r="B57" s="241" t="s">
        <v>321</v>
      </c>
      <c r="C57" s="226"/>
      <c r="D57" s="226"/>
      <c r="E57" s="226"/>
      <c r="F57" s="227">
        <v>531</v>
      </c>
      <c r="G57" s="227">
        <v>531</v>
      </c>
      <c r="H57" s="219">
        <f t="shared" si="1"/>
        <v>0</v>
      </c>
    </row>
    <row r="58" spans="2:8" ht="12.75">
      <c r="B58" s="241" t="s">
        <v>322</v>
      </c>
      <c r="C58" s="226"/>
      <c r="D58" s="226"/>
      <c r="E58" s="226"/>
      <c r="F58" s="227">
        <v>681</v>
      </c>
      <c r="G58" s="227">
        <v>681</v>
      </c>
      <c r="H58" s="219">
        <f t="shared" si="1"/>
        <v>0</v>
      </c>
    </row>
    <row r="59" spans="2:8" ht="12.75">
      <c r="B59" s="241" t="s">
        <v>145</v>
      </c>
      <c r="C59" s="226"/>
      <c r="D59" s="226"/>
      <c r="E59" s="226"/>
      <c r="F59" s="242">
        <v>30</v>
      </c>
      <c r="G59" s="242">
        <v>30</v>
      </c>
      <c r="H59" s="219">
        <f t="shared" si="1"/>
        <v>0</v>
      </c>
    </row>
    <row r="60" spans="2:8" ht="12.75">
      <c r="B60" s="228" t="s">
        <v>63</v>
      </c>
      <c r="C60" s="228"/>
      <c r="D60" s="228"/>
      <c r="E60" s="228"/>
      <c r="F60" s="229">
        <f>SUM(F56:F59)</f>
        <v>3014</v>
      </c>
      <c r="G60" s="229">
        <f>SUM(G56:G59)</f>
        <v>3014</v>
      </c>
      <c r="H60" s="219">
        <f t="shared" si="1"/>
        <v>0</v>
      </c>
    </row>
    <row r="61" spans="2:8" ht="12.75">
      <c r="B61" s="226" t="s">
        <v>98</v>
      </c>
      <c r="C61" s="226"/>
      <c r="D61" s="226"/>
      <c r="E61" s="226"/>
      <c r="F61" s="242">
        <v>806</v>
      </c>
      <c r="G61" s="242">
        <v>806</v>
      </c>
      <c r="H61" s="219">
        <f t="shared" si="1"/>
        <v>0</v>
      </c>
    </row>
    <row r="62" spans="2:8" ht="12.75">
      <c r="B62" s="241" t="s">
        <v>323</v>
      </c>
      <c r="C62" s="226"/>
      <c r="D62" s="226"/>
      <c r="E62" s="226"/>
      <c r="F62" s="242">
        <v>15</v>
      </c>
      <c r="G62" s="242">
        <v>15</v>
      </c>
      <c r="H62" s="219">
        <f t="shared" si="1"/>
        <v>0</v>
      </c>
    </row>
    <row r="63" spans="2:8" ht="12.75">
      <c r="B63" s="228" t="s">
        <v>54</v>
      </c>
      <c r="C63" s="226"/>
      <c r="D63" s="226"/>
      <c r="E63" s="226"/>
      <c r="F63" s="229">
        <f>SUM(F61:F62)</f>
        <v>821</v>
      </c>
      <c r="G63" s="229">
        <f>SUM(G61:G62)</f>
        <v>821</v>
      </c>
      <c r="H63" s="219">
        <f t="shared" si="1"/>
        <v>0</v>
      </c>
    </row>
    <row r="64" spans="2:8" ht="12.75">
      <c r="B64" s="226" t="s">
        <v>72</v>
      </c>
      <c r="C64" s="226"/>
      <c r="D64" s="226"/>
      <c r="E64" s="226"/>
      <c r="F64" s="227">
        <v>2</v>
      </c>
      <c r="G64" s="227">
        <v>2</v>
      </c>
      <c r="H64" s="219">
        <f t="shared" si="1"/>
        <v>0</v>
      </c>
    </row>
    <row r="65" spans="2:8" ht="12.75">
      <c r="B65" s="226" t="s">
        <v>324</v>
      </c>
      <c r="C65" s="226"/>
      <c r="D65" s="226"/>
      <c r="E65" s="226"/>
      <c r="F65" s="227">
        <v>30</v>
      </c>
      <c r="G65" s="227">
        <v>12</v>
      </c>
      <c r="H65" s="219">
        <f t="shared" si="1"/>
        <v>-18</v>
      </c>
    </row>
    <row r="66" spans="2:8" ht="12.75">
      <c r="B66" s="226" t="s">
        <v>354</v>
      </c>
      <c r="C66" s="226"/>
      <c r="D66" s="226"/>
      <c r="E66" s="226"/>
      <c r="F66" s="227">
        <v>0</v>
      </c>
      <c r="G66" s="227">
        <v>18</v>
      </c>
      <c r="H66" s="219">
        <f t="shared" si="1"/>
        <v>18</v>
      </c>
    </row>
    <row r="67" spans="2:8" ht="12.75">
      <c r="B67" s="226" t="s">
        <v>74</v>
      </c>
      <c r="C67" s="226"/>
      <c r="D67" s="226"/>
      <c r="E67" s="226"/>
      <c r="F67" s="227">
        <v>0</v>
      </c>
      <c r="G67" s="227">
        <v>24</v>
      </c>
      <c r="H67" s="219">
        <f t="shared" si="1"/>
        <v>24</v>
      </c>
    </row>
    <row r="68" spans="2:8" ht="12.75">
      <c r="B68" s="226" t="s">
        <v>55</v>
      </c>
      <c r="C68" s="226"/>
      <c r="D68" s="226"/>
      <c r="E68" s="226"/>
      <c r="F68" s="227">
        <v>300</v>
      </c>
      <c r="G68" s="227">
        <v>276</v>
      </c>
      <c r="H68" s="219">
        <f t="shared" si="1"/>
        <v>-24</v>
      </c>
    </row>
    <row r="69" spans="2:8" ht="12.75">
      <c r="B69" s="226" t="s">
        <v>325</v>
      </c>
      <c r="C69" s="226"/>
      <c r="D69" s="226"/>
      <c r="E69" s="226"/>
      <c r="F69" s="227">
        <v>175</v>
      </c>
      <c r="G69" s="227">
        <v>175</v>
      </c>
      <c r="H69" s="219">
        <f t="shared" si="1"/>
        <v>0</v>
      </c>
    </row>
    <row r="70" spans="2:8" ht="12.75">
      <c r="B70" s="241" t="s">
        <v>326</v>
      </c>
      <c r="C70" s="226"/>
      <c r="D70" s="226"/>
      <c r="E70" s="226"/>
      <c r="F70" s="227">
        <v>364</v>
      </c>
      <c r="G70" s="227">
        <v>364</v>
      </c>
      <c r="H70" s="219">
        <f t="shared" si="1"/>
        <v>0</v>
      </c>
    </row>
    <row r="71" spans="2:8" ht="12.75">
      <c r="B71" s="226" t="s">
        <v>61</v>
      </c>
      <c r="C71" s="226"/>
      <c r="D71" s="226"/>
      <c r="E71" s="226"/>
      <c r="F71" s="227">
        <v>1200</v>
      </c>
      <c r="G71" s="227">
        <v>1052</v>
      </c>
      <c r="H71" s="219">
        <f t="shared" si="1"/>
        <v>-148</v>
      </c>
    </row>
    <row r="72" spans="2:8" ht="12.75">
      <c r="B72" s="226" t="s">
        <v>59</v>
      </c>
      <c r="C72" s="226"/>
      <c r="D72" s="226"/>
      <c r="E72" s="226"/>
      <c r="F72" s="227">
        <v>282</v>
      </c>
      <c r="G72" s="227">
        <v>282</v>
      </c>
      <c r="H72" s="219">
        <f t="shared" si="1"/>
        <v>0</v>
      </c>
    </row>
    <row r="73" spans="2:8" ht="12.75">
      <c r="B73" s="226" t="s">
        <v>81</v>
      </c>
      <c r="C73" s="226"/>
      <c r="D73" s="226"/>
      <c r="E73" s="226"/>
      <c r="F73" s="227">
        <v>50</v>
      </c>
      <c r="G73" s="227">
        <v>50</v>
      </c>
      <c r="H73" s="219">
        <f t="shared" si="1"/>
        <v>0</v>
      </c>
    </row>
    <row r="74" spans="2:8" ht="29.25" customHeight="1">
      <c r="B74" s="509" t="s">
        <v>355</v>
      </c>
      <c r="C74" s="510"/>
      <c r="D74" s="510"/>
      <c r="E74" s="510"/>
      <c r="F74" s="227">
        <v>0</v>
      </c>
      <c r="G74" s="227">
        <v>31</v>
      </c>
      <c r="H74" s="219">
        <f t="shared" si="1"/>
        <v>31</v>
      </c>
    </row>
    <row r="75" spans="2:8" ht="24.75" customHeight="1">
      <c r="B75" s="509" t="s">
        <v>356</v>
      </c>
      <c r="C75" s="510"/>
      <c r="D75" s="510"/>
      <c r="E75" s="510"/>
      <c r="F75" s="227">
        <v>0</v>
      </c>
      <c r="G75" s="227">
        <v>50</v>
      </c>
      <c r="H75" s="219">
        <f t="shared" si="1"/>
        <v>50</v>
      </c>
    </row>
    <row r="76" spans="2:8" ht="12.75">
      <c r="B76" s="241" t="s">
        <v>357</v>
      </c>
      <c r="C76" s="226"/>
      <c r="D76" s="226"/>
      <c r="E76" s="226"/>
      <c r="F76" s="227">
        <v>200</v>
      </c>
      <c r="G76" s="227">
        <v>200</v>
      </c>
      <c r="H76" s="219">
        <f t="shared" si="1"/>
        <v>0</v>
      </c>
    </row>
    <row r="77" spans="2:8" ht="12.75">
      <c r="B77" s="226" t="s">
        <v>109</v>
      </c>
      <c r="C77" s="226"/>
      <c r="D77" s="226"/>
      <c r="E77" s="226"/>
      <c r="F77" s="227">
        <v>672</v>
      </c>
      <c r="G77" s="227">
        <v>672</v>
      </c>
      <c r="H77" s="219">
        <f t="shared" si="1"/>
        <v>0</v>
      </c>
    </row>
    <row r="78" spans="2:8" ht="12.75">
      <c r="B78" s="226" t="s">
        <v>78</v>
      </c>
      <c r="C78" s="226"/>
      <c r="D78" s="226"/>
      <c r="E78" s="226"/>
      <c r="F78" s="227">
        <v>85</v>
      </c>
      <c r="G78" s="227">
        <v>115</v>
      </c>
      <c r="H78" s="219">
        <f t="shared" si="1"/>
        <v>30</v>
      </c>
    </row>
    <row r="79" spans="2:8" ht="27.75" customHeight="1">
      <c r="B79" s="509" t="s">
        <v>358</v>
      </c>
      <c r="C79" s="510"/>
      <c r="D79" s="510"/>
      <c r="E79" s="510"/>
      <c r="F79" s="227">
        <v>16</v>
      </c>
      <c r="G79" s="227">
        <v>16</v>
      </c>
      <c r="H79" s="219">
        <f t="shared" si="1"/>
        <v>0</v>
      </c>
    </row>
    <row r="80" spans="2:8" ht="12.75">
      <c r="B80" s="241" t="s">
        <v>328</v>
      </c>
      <c r="C80" s="226"/>
      <c r="D80" s="226"/>
      <c r="E80" s="226"/>
      <c r="F80" s="227">
        <v>17</v>
      </c>
      <c r="G80" s="227">
        <v>17</v>
      </c>
      <c r="H80" s="219">
        <f t="shared" si="1"/>
        <v>0</v>
      </c>
    </row>
    <row r="81" spans="2:8" ht="12.75">
      <c r="B81" s="241" t="s">
        <v>304</v>
      </c>
      <c r="C81" s="226"/>
      <c r="D81" s="226"/>
      <c r="E81" s="226"/>
      <c r="F81" s="227">
        <v>0</v>
      </c>
      <c r="G81" s="227">
        <v>36</v>
      </c>
      <c r="H81" s="219">
        <f t="shared" si="1"/>
        <v>36</v>
      </c>
    </row>
    <row r="82" spans="2:8" ht="12.75">
      <c r="B82" s="241" t="s">
        <v>359</v>
      </c>
      <c r="C82" s="226"/>
      <c r="D82" s="226"/>
      <c r="E82" s="226"/>
      <c r="F82" s="227">
        <v>0</v>
      </c>
      <c r="G82" s="227">
        <v>1</v>
      </c>
      <c r="H82" s="219">
        <f t="shared" si="1"/>
        <v>1</v>
      </c>
    </row>
    <row r="83" spans="2:8" ht="12.75">
      <c r="B83" s="228" t="s">
        <v>52</v>
      </c>
      <c r="C83" s="228"/>
      <c r="D83" s="228"/>
      <c r="E83" s="228"/>
      <c r="F83" s="229">
        <f>SUM(F64:F82)</f>
        <v>3393</v>
      </c>
      <c r="G83" s="229">
        <f>SUM(G64:G82)</f>
        <v>3393</v>
      </c>
      <c r="H83" s="219">
        <f t="shared" si="1"/>
        <v>0</v>
      </c>
    </row>
    <row r="84" spans="2:8" ht="12.75">
      <c r="B84" s="228" t="s">
        <v>110</v>
      </c>
      <c r="C84" s="228"/>
      <c r="D84" s="228"/>
      <c r="E84" s="228"/>
      <c r="F84" s="229">
        <v>50</v>
      </c>
      <c r="G84" s="229">
        <v>50</v>
      </c>
      <c r="H84" s="219">
        <f t="shared" si="1"/>
        <v>0</v>
      </c>
    </row>
    <row r="85" spans="2:8" ht="12.75">
      <c r="B85" s="228" t="s">
        <v>111</v>
      </c>
      <c r="C85" s="228"/>
      <c r="D85" s="228"/>
      <c r="E85" s="228"/>
      <c r="F85" s="229">
        <v>50</v>
      </c>
      <c r="G85" s="229">
        <v>50</v>
      </c>
      <c r="H85" s="219">
        <f t="shared" si="1"/>
        <v>0</v>
      </c>
    </row>
    <row r="86" spans="1:8" ht="12.75">
      <c r="A86" s="243"/>
      <c r="B86" s="226"/>
      <c r="C86" s="228" t="s">
        <v>112</v>
      </c>
      <c r="D86" s="228"/>
      <c r="E86" s="228"/>
      <c r="F86" s="229">
        <f>SUM(,F84,,F83,F63,F60,F85)</f>
        <v>7328</v>
      </c>
      <c r="G86" s="229">
        <f>SUM(,G84,,G83,G63,G60,G85)</f>
        <v>7328</v>
      </c>
      <c r="H86" s="219">
        <f t="shared" si="1"/>
        <v>0</v>
      </c>
    </row>
    <row r="87" spans="1:8" ht="12.75">
      <c r="A87" s="243"/>
      <c r="B87" s="226"/>
      <c r="C87" s="228"/>
      <c r="D87" s="228"/>
      <c r="E87" s="228"/>
      <c r="F87" s="229"/>
      <c r="G87" s="229"/>
      <c r="H87" s="219">
        <f t="shared" si="1"/>
        <v>0</v>
      </c>
    </row>
    <row r="88" spans="2:8" ht="12.75">
      <c r="B88" s="244" t="s">
        <v>329</v>
      </c>
      <c r="C88" s="16"/>
      <c r="D88" s="16"/>
      <c r="E88" s="16"/>
      <c r="F88" s="17"/>
      <c r="G88" s="17"/>
      <c r="H88" s="219">
        <f t="shared" si="1"/>
        <v>0</v>
      </c>
    </row>
    <row r="89" spans="2:8" ht="12.75">
      <c r="B89" s="18" t="s">
        <v>330</v>
      </c>
      <c r="C89" s="19"/>
      <c r="D89" s="19"/>
      <c r="E89" s="19"/>
      <c r="F89" s="20">
        <v>8574</v>
      </c>
      <c r="G89" s="20">
        <v>8574</v>
      </c>
      <c r="H89" s="219">
        <f t="shared" si="1"/>
        <v>0</v>
      </c>
    </row>
    <row r="90" spans="2:8" ht="12.75">
      <c r="B90" s="18"/>
      <c r="C90" s="21" t="s">
        <v>112</v>
      </c>
      <c r="D90" s="21"/>
      <c r="E90" s="21"/>
      <c r="F90" s="22">
        <f>SUM(F89)</f>
        <v>8574</v>
      </c>
      <c r="G90" s="22">
        <f>SUM(G89)</f>
        <v>8574</v>
      </c>
      <c r="H90" s="219">
        <f t="shared" si="1"/>
        <v>0</v>
      </c>
    </row>
    <row r="91" spans="2:8" ht="12.75">
      <c r="B91" s="18"/>
      <c r="C91" s="21"/>
      <c r="D91" s="21"/>
      <c r="E91" s="21"/>
      <c r="F91" s="22"/>
      <c r="G91" s="22"/>
      <c r="H91" s="219">
        <f t="shared" si="1"/>
        <v>0</v>
      </c>
    </row>
    <row r="92" spans="2:8" ht="12.75">
      <c r="B92" s="224" t="s">
        <v>82</v>
      </c>
      <c r="C92" s="239"/>
      <c r="D92" s="239"/>
      <c r="E92" s="239"/>
      <c r="F92" s="227"/>
      <c r="G92" s="227"/>
      <c r="H92" s="219">
        <f t="shared" si="1"/>
        <v>0</v>
      </c>
    </row>
    <row r="93" spans="2:8" ht="12.75">
      <c r="B93" s="226" t="s">
        <v>59</v>
      </c>
      <c r="C93" s="226"/>
      <c r="D93" s="226"/>
      <c r="E93" s="226"/>
      <c r="F93" s="227">
        <v>813</v>
      </c>
      <c r="G93" s="227">
        <v>813</v>
      </c>
      <c r="H93" s="219">
        <f t="shared" si="1"/>
        <v>0</v>
      </c>
    </row>
    <row r="94" spans="2:8" ht="12.75">
      <c r="B94" s="226" t="s">
        <v>109</v>
      </c>
      <c r="C94" s="226"/>
      <c r="D94" s="226"/>
      <c r="E94" s="226"/>
      <c r="F94" s="227">
        <v>220</v>
      </c>
      <c r="G94" s="227">
        <v>220</v>
      </c>
      <c r="H94" s="219">
        <f t="shared" si="1"/>
        <v>0</v>
      </c>
    </row>
    <row r="95" spans="2:8" ht="12.75">
      <c r="B95" s="228" t="s">
        <v>64</v>
      </c>
      <c r="C95" s="228"/>
      <c r="D95" s="228"/>
      <c r="E95" s="228"/>
      <c r="F95" s="229">
        <f>SUM(F93:F94)</f>
        <v>1033</v>
      </c>
      <c r="G95" s="229">
        <f>SUM(G93:G94)</f>
        <v>1033</v>
      </c>
      <c r="H95" s="219">
        <f t="shared" si="1"/>
        <v>0</v>
      </c>
    </row>
    <row r="96" spans="2:8" ht="12.75">
      <c r="B96" s="226"/>
      <c r="C96" s="228" t="s">
        <v>112</v>
      </c>
      <c r="D96" s="228"/>
      <c r="E96" s="228"/>
      <c r="F96" s="229">
        <f>SUM(F95)</f>
        <v>1033</v>
      </c>
      <c r="G96" s="229">
        <f>SUM(G95)</f>
        <v>1033</v>
      </c>
      <c r="H96" s="219">
        <f t="shared" si="1"/>
        <v>0</v>
      </c>
    </row>
    <row r="97" spans="2:8" ht="12.75">
      <c r="B97" s="226"/>
      <c r="C97" s="228"/>
      <c r="D97" s="228"/>
      <c r="E97" s="228"/>
      <c r="F97" s="229"/>
      <c r="G97" s="229"/>
      <c r="H97" s="219">
        <f t="shared" si="1"/>
        <v>0</v>
      </c>
    </row>
    <row r="98" spans="2:8" ht="12.75">
      <c r="B98" s="224" t="s">
        <v>113</v>
      </c>
      <c r="C98" s="224"/>
      <c r="D98" s="224"/>
      <c r="E98" s="224"/>
      <c r="F98" s="227"/>
      <c r="G98" s="227"/>
      <c r="H98" s="219">
        <f t="shared" si="1"/>
        <v>0</v>
      </c>
    </row>
    <row r="99" spans="2:8" ht="12.75">
      <c r="B99" s="241" t="s">
        <v>331</v>
      </c>
      <c r="C99" s="226"/>
      <c r="D99" s="226"/>
      <c r="E99" s="226"/>
      <c r="F99" s="227">
        <v>926</v>
      </c>
      <c r="G99" s="227">
        <v>926</v>
      </c>
      <c r="H99" s="219">
        <f t="shared" si="1"/>
        <v>0</v>
      </c>
    </row>
    <row r="100" spans="2:8" ht="12.75">
      <c r="B100" s="226" t="s">
        <v>145</v>
      </c>
      <c r="C100" s="226"/>
      <c r="D100" s="226"/>
      <c r="E100" s="226"/>
      <c r="F100" s="227">
        <v>18</v>
      </c>
      <c r="G100" s="227">
        <v>18</v>
      </c>
      <c r="H100" s="219">
        <f t="shared" si="1"/>
        <v>0</v>
      </c>
    </row>
    <row r="101" spans="2:8" ht="12.75">
      <c r="B101" s="228" t="s">
        <v>63</v>
      </c>
      <c r="C101" s="228"/>
      <c r="D101" s="228"/>
      <c r="E101" s="228"/>
      <c r="F101" s="229">
        <f>SUM(F99:F100)</f>
        <v>944</v>
      </c>
      <c r="G101" s="229">
        <f>SUM(G99:G100)</f>
        <v>944</v>
      </c>
      <c r="H101" s="219">
        <f t="shared" si="1"/>
        <v>0</v>
      </c>
    </row>
    <row r="102" spans="2:8" ht="12.75">
      <c r="B102" s="226" t="s">
        <v>98</v>
      </c>
      <c r="C102" s="226"/>
      <c r="D102" s="226"/>
      <c r="E102" s="226"/>
      <c r="F102" s="227">
        <v>250</v>
      </c>
      <c r="G102" s="227">
        <v>250</v>
      </c>
      <c r="H102" s="219">
        <f t="shared" si="1"/>
        <v>0</v>
      </c>
    </row>
    <row r="103" spans="1:8" ht="12.75">
      <c r="A103" s="243"/>
      <c r="B103" s="226" t="s">
        <v>332</v>
      </c>
      <c r="C103" s="226"/>
      <c r="D103" s="226"/>
      <c r="E103" s="226"/>
      <c r="F103" s="227">
        <v>3</v>
      </c>
      <c r="G103" s="227">
        <v>3</v>
      </c>
      <c r="H103" s="219">
        <f aca="true" t="shared" si="2" ref="H103:H166">G103-F103</f>
        <v>0</v>
      </c>
    </row>
    <row r="104" spans="2:8" ht="12.75">
      <c r="B104" s="228" t="s">
        <v>54</v>
      </c>
      <c r="C104" s="228"/>
      <c r="D104" s="228"/>
      <c r="E104" s="228"/>
      <c r="F104" s="229">
        <f>SUM(F102:F103)</f>
        <v>253</v>
      </c>
      <c r="G104" s="229">
        <f>SUM(G102:G103)</f>
        <v>253</v>
      </c>
      <c r="H104" s="219">
        <f t="shared" si="2"/>
        <v>0</v>
      </c>
    </row>
    <row r="105" spans="2:8" ht="12.75">
      <c r="B105" s="235" t="s">
        <v>146</v>
      </c>
      <c r="C105" s="228"/>
      <c r="D105" s="228"/>
      <c r="E105" s="228"/>
      <c r="F105" s="230">
        <v>11</v>
      </c>
      <c r="G105" s="230">
        <v>11</v>
      </c>
      <c r="H105" s="219">
        <f t="shared" si="2"/>
        <v>0</v>
      </c>
    </row>
    <row r="106" spans="2:8" ht="12.75">
      <c r="B106" s="226" t="s">
        <v>73</v>
      </c>
      <c r="C106" s="226"/>
      <c r="D106" s="226"/>
      <c r="E106" s="226"/>
      <c r="F106" s="227">
        <v>220</v>
      </c>
      <c r="G106" s="227">
        <v>240</v>
      </c>
      <c r="H106" s="219">
        <f t="shared" si="2"/>
        <v>20</v>
      </c>
    </row>
    <row r="107" spans="2:8" ht="12.75">
      <c r="B107" s="226" t="s">
        <v>74</v>
      </c>
      <c r="C107" s="226"/>
      <c r="D107" s="226"/>
      <c r="E107" s="226"/>
      <c r="F107" s="227">
        <v>545</v>
      </c>
      <c r="G107" s="227">
        <v>525</v>
      </c>
      <c r="H107" s="219">
        <f t="shared" si="2"/>
        <v>-20</v>
      </c>
    </row>
    <row r="108" spans="2:8" ht="12.75">
      <c r="B108" s="226" t="s">
        <v>61</v>
      </c>
      <c r="C108" s="226"/>
      <c r="D108" s="226"/>
      <c r="E108" s="226"/>
      <c r="F108" s="227">
        <v>52</v>
      </c>
      <c r="G108" s="227">
        <v>185</v>
      </c>
      <c r="H108" s="219">
        <f t="shared" si="2"/>
        <v>133</v>
      </c>
    </row>
    <row r="109" spans="2:8" ht="12.75">
      <c r="B109" s="226" t="s">
        <v>59</v>
      </c>
      <c r="C109" s="226"/>
      <c r="D109" s="226"/>
      <c r="E109" s="226"/>
      <c r="F109" s="227">
        <v>78</v>
      </c>
      <c r="G109" s="227">
        <v>78</v>
      </c>
      <c r="H109" s="219">
        <f t="shared" si="2"/>
        <v>0</v>
      </c>
    </row>
    <row r="110" spans="2:8" ht="12.75">
      <c r="B110" s="226" t="s">
        <v>60</v>
      </c>
      <c r="C110" s="226"/>
      <c r="D110" s="226"/>
      <c r="E110" s="226"/>
      <c r="F110" s="227">
        <v>24</v>
      </c>
      <c r="G110" s="227">
        <v>24</v>
      </c>
      <c r="H110" s="219">
        <f t="shared" si="2"/>
        <v>0</v>
      </c>
    </row>
    <row r="111" spans="2:8" ht="12.75">
      <c r="B111" s="226" t="s">
        <v>76</v>
      </c>
      <c r="C111" s="226"/>
      <c r="D111" s="226"/>
      <c r="E111" s="226"/>
      <c r="F111" s="227">
        <v>368</v>
      </c>
      <c r="G111" s="227">
        <v>368</v>
      </c>
      <c r="H111" s="219">
        <f t="shared" si="2"/>
        <v>0</v>
      </c>
    </row>
    <row r="112" spans="2:8" ht="12.75">
      <c r="B112" s="226" t="s">
        <v>57</v>
      </c>
      <c r="C112" s="226"/>
      <c r="D112" s="226"/>
      <c r="E112" s="226"/>
      <c r="F112" s="227">
        <v>525</v>
      </c>
      <c r="G112" s="227">
        <v>386</v>
      </c>
      <c r="H112" s="219">
        <f t="shared" si="2"/>
        <v>-139</v>
      </c>
    </row>
    <row r="113" spans="2:8" ht="12.75">
      <c r="B113" s="226" t="s">
        <v>109</v>
      </c>
      <c r="C113" s="226"/>
      <c r="D113" s="226"/>
      <c r="E113" s="226"/>
      <c r="F113" s="242">
        <v>533</v>
      </c>
      <c r="G113" s="242">
        <v>533</v>
      </c>
      <c r="H113" s="219">
        <f t="shared" si="2"/>
        <v>0</v>
      </c>
    </row>
    <row r="114" spans="2:8" ht="12.75">
      <c r="B114" s="226" t="s">
        <v>78</v>
      </c>
      <c r="C114" s="226"/>
      <c r="D114" s="226"/>
      <c r="E114" s="226"/>
      <c r="F114" s="227">
        <v>150</v>
      </c>
      <c r="G114" s="227">
        <v>150</v>
      </c>
      <c r="H114" s="219">
        <f t="shared" si="2"/>
        <v>0</v>
      </c>
    </row>
    <row r="115" spans="2:8" ht="12.75">
      <c r="B115" s="241" t="s">
        <v>114</v>
      </c>
      <c r="C115" s="226"/>
      <c r="D115" s="226"/>
      <c r="E115" s="226"/>
      <c r="F115" s="227">
        <v>80</v>
      </c>
      <c r="G115" s="227">
        <v>80</v>
      </c>
      <c r="H115" s="219">
        <f t="shared" si="2"/>
        <v>0</v>
      </c>
    </row>
    <row r="116" spans="2:8" ht="12.75">
      <c r="B116" s="241" t="s">
        <v>333</v>
      </c>
      <c r="C116" s="226"/>
      <c r="D116" s="226"/>
      <c r="E116" s="226"/>
      <c r="F116" s="227">
        <v>3</v>
      </c>
      <c r="G116" s="227">
        <v>3</v>
      </c>
      <c r="H116" s="219">
        <f t="shared" si="2"/>
        <v>0</v>
      </c>
    </row>
    <row r="117" spans="2:8" ht="12.75">
      <c r="B117" s="241" t="s">
        <v>312</v>
      </c>
      <c r="C117" s="226"/>
      <c r="D117" s="226"/>
      <c r="E117" s="226"/>
      <c r="F117" s="227">
        <v>0</v>
      </c>
      <c r="G117" s="227">
        <v>6</v>
      </c>
      <c r="H117" s="219">
        <f t="shared" si="2"/>
        <v>6</v>
      </c>
    </row>
    <row r="118" spans="2:8" ht="12.75">
      <c r="B118" s="228" t="s">
        <v>64</v>
      </c>
      <c r="C118" s="228"/>
      <c r="D118" s="228"/>
      <c r="E118" s="228"/>
      <c r="F118" s="229">
        <f>SUM(F105:F117)</f>
        <v>2589</v>
      </c>
      <c r="G118" s="229">
        <f>SUM(G105:G117)</f>
        <v>2589</v>
      </c>
      <c r="H118" s="219">
        <f t="shared" si="2"/>
        <v>0</v>
      </c>
    </row>
    <row r="119" spans="2:8" ht="12.75">
      <c r="B119" s="228"/>
      <c r="C119" s="228" t="s">
        <v>112</v>
      </c>
      <c r="D119" s="228"/>
      <c r="E119" s="228"/>
      <c r="F119" s="229">
        <f>SUM(F118,F104,F101)</f>
        <v>3786</v>
      </c>
      <c r="G119" s="229">
        <f>SUM(G118,G104,G101)</f>
        <v>3786</v>
      </c>
      <c r="H119" s="219">
        <f t="shared" si="2"/>
        <v>0</v>
      </c>
    </row>
    <row r="120" spans="2:8" ht="12.75">
      <c r="B120" s="228"/>
      <c r="C120" s="228"/>
      <c r="D120" s="228"/>
      <c r="E120" s="228"/>
      <c r="F120" s="229"/>
      <c r="G120" s="229"/>
      <c r="H120" s="219">
        <f t="shared" si="2"/>
        <v>0</v>
      </c>
    </row>
    <row r="121" spans="2:8" ht="12.75">
      <c r="B121" s="224" t="s">
        <v>360</v>
      </c>
      <c r="C121" s="228"/>
      <c r="D121" s="228"/>
      <c r="E121" s="228"/>
      <c r="F121" s="229"/>
      <c r="G121" s="229"/>
      <c r="H121" s="219">
        <f t="shared" si="2"/>
        <v>0</v>
      </c>
    </row>
    <row r="122" spans="2:8" ht="27" customHeight="1">
      <c r="B122" s="511" t="s">
        <v>362</v>
      </c>
      <c r="C122" s="512"/>
      <c r="D122" s="512"/>
      <c r="E122" s="512"/>
      <c r="F122" s="230">
        <v>0</v>
      </c>
      <c r="G122" s="230">
        <v>26</v>
      </c>
      <c r="H122" s="219">
        <f t="shared" si="2"/>
        <v>26</v>
      </c>
    </row>
    <row r="123" spans="2:8" ht="12.75">
      <c r="B123" s="228" t="s">
        <v>361</v>
      </c>
      <c r="C123" s="228"/>
      <c r="D123" s="228"/>
      <c r="E123" s="228"/>
      <c r="F123" s="229">
        <f>SUM(F122)</f>
        <v>0</v>
      </c>
      <c r="G123" s="229">
        <f>SUM(G122)</f>
        <v>26</v>
      </c>
      <c r="H123" s="219">
        <f t="shared" si="2"/>
        <v>26</v>
      </c>
    </row>
    <row r="124" spans="2:8" ht="12.75">
      <c r="B124" s="228"/>
      <c r="C124" s="228" t="s">
        <v>112</v>
      </c>
      <c r="D124" s="228"/>
      <c r="E124" s="228"/>
      <c r="F124" s="229">
        <f>SUM(F123)</f>
        <v>0</v>
      </c>
      <c r="G124" s="229">
        <f>SUM(G123)</f>
        <v>26</v>
      </c>
      <c r="H124" s="219">
        <f t="shared" si="2"/>
        <v>26</v>
      </c>
    </row>
    <row r="125" spans="2:8" ht="12.75">
      <c r="B125" s="228"/>
      <c r="C125" s="228"/>
      <c r="D125" s="228"/>
      <c r="E125" s="228"/>
      <c r="F125" s="229"/>
      <c r="G125" s="229"/>
      <c r="H125" s="219">
        <f t="shared" si="2"/>
        <v>0</v>
      </c>
    </row>
    <row r="126" spans="2:8" ht="12.75">
      <c r="B126" s="24" t="s">
        <v>305</v>
      </c>
      <c r="C126" s="226"/>
      <c r="D126" s="226"/>
      <c r="E126" s="226"/>
      <c r="F126" s="227"/>
      <c r="G126" s="227"/>
      <c r="H126" s="219">
        <f t="shared" si="2"/>
        <v>0</v>
      </c>
    </row>
    <row r="127" spans="2:8" ht="12.75">
      <c r="B127" s="245" t="s">
        <v>55</v>
      </c>
      <c r="C127" s="226"/>
      <c r="D127" s="226"/>
      <c r="E127" s="226"/>
      <c r="F127" s="227">
        <v>14</v>
      </c>
      <c r="G127" s="227">
        <v>19</v>
      </c>
      <c r="H127" s="219">
        <f t="shared" si="2"/>
        <v>5</v>
      </c>
    </row>
    <row r="128" spans="2:8" ht="12.75">
      <c r="B128" s="245" t="s">
        <v>148</v>
      </c>
      <c r="C128" s="226"/>
      <c r="D128" s="226"/>
      <c r="E128" s="226"/>
      <c r="F128" s="227">
        <v>0</v>
      </c>
      <c r="G128" s="227">
        <v>35</v>
      </c>
      <c r="H128" s="219">
        <f t="shared" si="2"/>
        <v>35</v>
      </c>
    </row>
    <row r="129" spans="2:8" ht="12.75">
      <c r="B129" s="245" t="s">
        <v>61</v>
      </c>
      <c r="C129" s="226"/>
      <c r="D129" s="226"/>
      <c r="E129" s="226"/>
      <c r="F129" s="227">
        <v>1005</v>
      </c>
      <c r="G129" s="227">
        <v>526</v>
      </c>
      <c r="H129" s="219">
        <f t="shared" si="2"/>
        <v>-479</v>
      </c>
    </row>
    <row r="130" spans="2:8" ht="12.75">
      <c r="B130" s="245" t="s">
        <v>59</v>
      </c>
      <c r="C130" s="226"/>
      <c r="D130" s="226"/>
      <c r="E130" s="226"/>
      <c r="F130" s="227">
        <v>99</v>
      </c>
      <c r="G130" s="227">
        <v>99</v>
      </c>
      <c r="H130" s="219">
        <f t="shared" si="2"/>
        <v>0</v>
      </c>
    </row>
    <row r="131" spans="2:8" ht="12.75">
      <c r="B131" s="245" t="s">
        <v>60</v>
      </c>
      <c r="C131" s="226"/>
      <c r="D131" s="226"/>
      <c r="E131" s="226"/>
      <c r="F131" s="227">
        <v>36</v>
      </c>
      <c r="G131" s="227">
        <v>36</v>
      </c>
      <c r="H131" s="219">
        <f t="shared" si="2"/>
        <v>0</v>
      </c>
    </row>
    <row r="132" spans="2:8" ht="12.75">
      <c r="B132" s="245" t="s">
        <v>327</v>
      </c>
      <c r="C132" s="226"/>
      <c r="D132" s="226"/>
      <c r="E132" s="226"/>
      <c r="F132" s="227">
        <v>55</v>
      </c>
      <c r="G132" s="227">
        <v>55</v>
      </c>
      <c r="H132" s="219">
        <f t="shared" si="2"/>
        <v>0</v>
      </c>
    </row>
    <row r="133" spans="2:8" ht="12.75">
      <c r="B133" s="245" t="s">
        <v>57</v>
      </c>
      <c r="C133" s="226"/>
      <c r="D133" s="226"/>
      <c r="E133" s="226"/>
      <c r="F133" s="227">
        <v>23</v>
      </c>
      <c r="G133" s="227">
        <v>23</v>
      </c>
      <c r="H133" s="219">
        <f t="shared" si="2"/>
        <v>0</v>
      </c>
    </row>
    <row r="134" spans="2:8" ht="12.75">
      <c r="B134" s="245" t="s">
        <v>51</v>
      </c>
      <c r="C134" s="226"/>
      <c r="D134" s="226"/>
      <c r="E134" s="226"/>
      <c r="F134" s="227">
        <v>0</v>
      </c>
      <c r="G134" s="227">
        <v>144</v>
      </c>
      <c r="H134" s="219">
        <f t="shared" si="2"/>
        <v>144</v>
      </c>
    </row>
    <row r="135" spans="2:8" ht="12.75">
      <c r="B135" s="246" t="s">
        <v>130</v>
      </c>
      <c r="C135" s="228"/>
      <c r="D135" s="228"/>
      <c r="E135" s="228"/>
      <c r="F135" s="229">
        <f>SUM(F127:F134)</f>
        <v>1232</v>
      </c>
      <c r="G135" s="229">
        <f>SUM(G127:G134)</f>
        <v>937</v>
      </c>
      <c r="H135" s="219">
        <f t="shared" si="2"/>
        <v>-295</v>
      </c>
    </row>
    <row r="136" spans="2:8" ht="12.75">
      <c r="B136" s="246"/>
      <c r="C136" s="228" t="s">
        <v>102</v>
      </c>
      <c r="D136" s="228"/>
      <c r="E136" s="228"/>
      <c r="F136" s="229">
        <f>SUM(F135)</f>
        <v>1232</v>
      </c>
      <c r="G136" s="229">
        <f>SUM(G135)</f>
        <v>937</v>
      </c>
      <c r="H136" s="219">
        <f t="shared" si="2"/>
        <v>-295</v>
      </c>
    </row>
    <row r="137" spans="2:8" ht="12.75">
      <c r="B137" s="247" t="s">
        <v>334</v>
      </c>
      <c r="C137" s="228"/>
      <c r="D137" s="228"/>
      <c r="E137" s="228"/>
      <c r="F137" s="229"/>
      <c r="G137" s="229"/>
      <c r="H137" s="219">
        <f t="shared" si="2"/>
        <v>0</v>
      </c>
    </row>
    <row r="138" spans="2:8" ht="12.75">
      <c r="B138" s="245"/>
      <c r="C138" s="226"/>
      <c r="D138" s="226"/>
      <c r="E138" s="226"/>
      <c r="F138" s="227"/>
      <c r="G138" s="227"/>
      <c r="H138" s="219">
        <f t="shared" si="2"/>
        <v>0</v>
      </c>
    </row>
    <row r="139" spans="2:8" ht="12.75">
      <c r="B139" s="24" t="s">
        <v>115</v>
      </c>
      <c r="C139" s="24"/>
      <c r="D139" s="24"/>
      <c r="E139" s="25"/>
      <c r="F139" s="20"/>
      <c r="G139" s="20"/>
      <c r="H139" s="219">
        <f t="shared" si="2"/>
        <v>0</v>
      </c>
    </row>
    <row r="140" spans="2:8" ht="12.75">
      <c r="B140" s="26" t="s">
        <v>116</v>
      </c>
      <c r="C140" s="26"/>
      <c r="D140" s="27"/>
      <c r="E140" s="26"/>
      <c r="F140" s="20">
        <v>2086</v>
      </c>
      <c r="G140" s="20">
        <v>2086</v>
      </c>
      <c r="H140" s="219">
        <f t="shared" si="2"/>
        <v>0</v>
      </c>
    </row>
    <row r="141" spans="2:8" ht="12.75">
      <c r="B141" s="228" t="s">
        <v>117</v>
      </c>
      <c r="C141" s="26"/>
      <c r="D141" s="27"/>
      <c r="E141" s="26"/>
      <c r="F141" s="29">
        <f>SUM(F140)</f>
        <v>2086</v>
      </c>
      <c r="G141" s="29">
        <f>SUM(G140)</f>
        <v>2086</v>
      </c>
      <c r="H141" s="219">
        <f t="shared" si="2"/>
        <v>0</v>
      </c>
    </row>
    <row r="142" spans="2:8" ht="12.75">
      <c r="B142" s="28"/>
      <c r="C142" s="28" t="s">
        <v>102</v>
      </c>
      <c r="D142" s="28"/>
      <c r="E142" s="18"/>
      <c r="F142" s="29">
        <f>SUM(F141)</f>
        <v>2086</v>
      </c>
      <c r="G142" s="29">
        <f>SUM(G141)</f>
        <v>2086</v>
      </c>
      <c r="H142" s="219">
        <f t="shared" si="2"/>
        <v>0</v>
      </c>
    </row>
    <row r="143" spans="2:7" ht="12.75">
      <c r="B143" s="28"/>
      <c r="C143" s="28"/>
      <c r="D143" s="28"/>
      <c r="E143" s="18"/>
      <c r="F143" s="29"/>
      <c r="G143" s="29"/>
    </row>
    <row r="144" spans="2:8" ht="12.75">
      <c r="B144" s="28"/>
      <c r="C144" s="35"/>
      <c r="D144" s="35"/>
      <c r="E144" s="35"/>
      <c r="F144" s="17"/>
      <c r="G144" s="17"/>
      <c r="H144" s="219">
        <f t="shared" si="2"/>
        <v>0</v>
      </c>
    </row>
    <row r="145" spans="2:8" ht="12.75">
      <c r="B145" s="222" t="s">
        <v>335</v>
      </c>
      <c r="C145" s="224"/>
      <c r="D145" s="224"/>
      <c r="E145" s="248"/>
      <c r="F145" s="249"/>
      <c r="G145" s="249"/>
      <c r="H145" s="219">
        <f t="shared" si="2"/>
        <v>0</v>
      </c>
    </row>
    <row r="146" spans="2:8" ht="12.75">
      <c r="B146" s="235" t="s">
        <v>336</v>
      </c>
      <c r="C146" s="235"/>
      <c r="D146" s="235"/>
      <c r="E146" s="226"/>
      <c r="F146" s="227">
        <v>1167</v>
      </c>
      <c r="G146" s="227">
        <v>1167</v>
      </c>
      <c r="H146" s="219">
        <f t="shared" si="2"/>
        <v>0</v>
      </c>
    </row>
    <row r="147" spans="2:8" ht="12.75">
      <c r="B147" s="228" t="s">
        <v>117</v>
      </c>
      <c r="C147" s="228"/>
      <c r="D147" s="228"/>
      <c r="E147" s="228"/>
      <c r="F147" s="229">
        <f>SUM(F146:F146)</f>
        <v>1167</v>
      </c>
      <c r="G147" s="229">
        <f>SUM(G146:G146)</f>
        <v>1167</v>
      </c>
      <c r="H147" s="219">
        <f t="shared" si="2"/>
        <v>0</v>
      </c>
    </row>
    <row r="148" spans="2:8" ht="12.75">
      <c r="B148" s="226"/>
      <c r="C148" s="228" t="s">
        <v>112</v>
      </c>
      <c r="D148" s="228"/>
      <c r="E148" s="228"/>
      <c r="F148" s="229">
        <f>SUM(F147)</f>
        <v>1167</v>
      </c>
      <c r="G148" s="229">
        <f>SUM(G147)</f>
        <v>1167</v>
      </c>
      <c r="H148" s="219">
        <f t="shared" si="2"/>
        <v>0</v>
      </c>
    </row>
    <row r="149" spans="2:7" ht="12.75">
      <c r="B149" s="226"/>
      <c r="C149" s="228"/>
      <c r="D149" s="228"/>
      <c r="E149" s="228"/>
      <c r="F149" s="229"/>
      <c r="G149" s="229"/>
    </row>
    <row r="150" spans="2:8" ht="12.75">
      <c r="B150" s="226"/>
      <c r="C150" s="226"/>
      <c r="D150" s="226"/>
      <c r="E150" s="226"/>
      <c r="F150" s="227"/>
      <c r="G150" s="227"/>
      <c r="H150" s="219">
        <f t="shared" si="2"/>
        <v>0</v>
      </c>
    </row>
    <row r="151" spans="2:8" ht="12.75">
      <c r="B151" s="33" t="s">
        <v>337</v>
      </c>
      <c r="C151" s="33"/>
      <c r="D151" s="33"/>
      <c r="E151" s="33"/>
      <c r="F151" s="22"/>
      <c r="G151" s="22"/>
      <c r="H151" s="219">
        <f t="shared" si="2"/>
        <v>0</v>
      </c>
    </row>
    <row r="152" spans="2:8" ht="12.75">
      <c r="B152" s="19" t="s">
        <v>338</v>
      </c>
      <c r="C152" s="21"/>
      <c r="D152" s="21"/>
      <c r="E152" s="21"/>
      <c r="F152" s="32">
        <v>566</v>
      </c>
      <c r="G152" s="32">
        <v>566</v>
      </c>
      <c r="H152" s="219">
        <f t="shared" si="2"/>
        <v>0</v>
      </c>
    </row>
    <row r="153" spans="2:8" ht="12.75">
      <c r="B153" s="28" t="s">
        <v>300</v>
      </c>
      <c r="C153" s="21"/>
      <c r="D153" s="21"/>
      <c r="E153" s="21"/>
      <c r="F153" s="22">
        <f>SUM(F152)</f>
        <v>566</v>
      </c>
      <c r="G153" s="22">
        <f>SUM(G152)</f>
        <v>566</v>
      </c>
      <c r="H153" s="219">
        <f t="shared" si="2"/>
        <v>0</v>
      </c>
    </row>
    <row r="154" spans="2:8" ht="12.75">
      <c r="B154" s="226"/>
      <c r="C154" s="226"/>
      <c r="D154" s="226"/>
      <c r="E154" s="226"/>
      <c r="F154" s="227"/>
      <c r="G154" s="227"/>
      <c r="H154" s="219">
        <f t="shared" si="2"/>
        <v>0</v>
      </c>
    </row>
    <row r="155" spans="2:8" ht="12.75">
      <c r="B155" s="33" t="s">
        <v>86</v>
      </c>
      <c r="C155" s="33"/>
      <c r="D155" s="33"/>
      <c r="E155" s="16"/>
      <c r="F155" s="31"/>
      <c r="G155" s="31"/>
      <c r="H155" s="219">
        <f t="shared" si="2"/>
        <v>0</v>
      </c>
    </row>
    <row r="156" spans="2:8" ht="12.75">
      <c r="B156" s="35" t="s">
        <v>120</v>
      </c>
      <c r="C156" s="35"/>
      <c r="D156" s="35"/>
      <c r="E156" s="35"/>
      <c r="F156" s="17">
        <v>70</v>
      </c>
      <c r="G156" s="17">
        <v>70</v>
      </c>
      <c r="H156" s="219">
        <f t="shared" si="2"/>
        <v>0</v>
      </c>
    </row>
    <row r="157" spans="2:8" ht="12.75">
      <c r="B157" s="28" t="s">
        <v>300</v>
      </c>
      <c r="C157" s="21"/>
      <c r="D157" s="21"/>
      <c r="E157" s="21"/>
      <c r="F157" s="22">
        <f>SUM(F156)</f>
        <v>70</v>
      </c>
      <c r="G157" s="22">
        <f>SUM(G156)</f>
        <v>70</v>
      </c>
      <c r="H157" s="219">
        <f t="shared" si="2"/>
        <v>0</v>
      </c>
    </row>
    <row r="158" spans="1:8" ht="12.75">
      <c r="A158" s="232"/>
      <c r="B158" s="35"/>
      <c r="C158" s="21" t="s">
        <v>112</v>
      </c>
      <c r="D158" s="21"/>
      <c r="E158" s="21"/>
      <c r="F158" s="22">
        <f>SUM(F157)</f>
        <v>70</v>
      </c>
      <c r="G158" s="22">
        <f>SUM(G157)</f>
        <v>70</v>
      </c>
      <c r="H158" s="219">
        <f t="shared" si="2"/>
        <v>0</v>
      </c>
    </row>
    <row r="159" spans="2:8" ht="12.75">
      <c r="B159" s="35"/>
      <c r="C159" s="21"/>
      <c r="D159" s="21"/>
      <c r="E159" s="21"/>
      <c r="F159" s="22"/>
      <c r="G159" s="22"/>
      <c r="H159" s="219">
        <f t="shared" si="2"/>
        <v>0</v>
      </c>
    </row>
    <row r="160" spans="2:8" ht="12.75">
      <c r="B160" s="222" t="s">
        <v>87</v>
      </c>
      <c r="C160" s="33"/>
      <c r="D160" s="33"/>
      <c r="E160" s="16"/>
      <c r="F160" s="17"/>
      <c r="G160" s="17"/>
      <c r="H160" s="219">
        <f t="shared" si="2"/>
        <v>0</v>
      </c>
    </row>
    <row r="161" spans="2:8" ht="12.75">
      <c r="B161" s="35" t="s">
        <v>65</v>
      </c>
      <c r="C161" s="35"/>
      <c r="D161" s="35"/>
      <c r="E161" s="35"/>
      <c r="F161" s="17">
        <v>50</v>
      </c>
      <c r="G161" s="17">
        <v>50</v>
      </c>
      <c r="H161" s="219">
        <f t="shared" si="2"/>
        <v>0</v>
      </c>
    </row>
    <row r="162" spans="2:8" ht="12.75">
      <c r="B162" s="28" t="s">
        <v>300</v>
      </c>
      <c r="C162" s="21"/>
      <c r="D162" s="21"/>
      <c r="E162" s="21"/>
      <c r="F162" s="22">
        <f>SUM(F161)</f>
        <v>50</v>
      </c>
      <c r="G162" s="22">
        <f>SUM(G161)</f>
        <v>50</v>
      </c>
      <c r="H162" s="219">
        <f t="shared" si="2"/>
        <v>0</v>
      </c>
    </row>
    <row r="163" spans="2:8" ht="12.75">
      <c r="B163" s="35"/>
      <c r="C163" s="21" t="s">
        <v>112</v>
      </c>
      <c r="D163" s="21"/>
      <c r="E163" s="21"/>
      <c r="F163" s="22">
        <f>SUM(F162)</f>
        <v>50</v>
      </c>
      <c r="G163" s="22">
        <f>SUM(G162)</f>
        <v>50</v>
      </c>
      <c r="H163" s="219">
        <f t="shared" si="2"/>
        <v>0</v>
      </c>
    </row>
    <row r="164" spans="2:8" ht="12.75">
      <c r="B164" s="35"/>
      <c r="C164" s="21"/>
      <c r="D164" s="21"/>
      <c r="E164" s="21"/>
      <c r="F164" s="22"/>
      <c r="G164" s="22"/>
      <c r="H164" s="219">
        <f t="shared" si="2"/>
        <v>0</v>
      </c>
    </row>
    <row r="165" spans="2:8" ht="12.75">
      <c r="B165" s="30" t="s">
        <v>122</v>
      </c>
      <c r="C165" s="3"/>
      <c r="D165" s="3"/>
      <c r="E165" s="3"/>
      <c r="F165" s="3"/>
      <c r="G165" s="3"/>
      <c r="H165" s="219">
        <f t="shared" si="2"/>
        <v>0</v>
      </c>
    </row>
    <row r="166" spans="2:8" ht="24.75" customHeight="1">
      <c r="B166" s="512" t="s">
        <v>364</v>
      </c>
      <c r="C166" s="508"/>
      <c r="D166" s="508"/>
      <c r="E166" s="508"/>
      <c r="F166" s="4">
        <v>0</v>
      </c>
      <c r="G166" s="4">
        <v>45</v>
      </c>
      <c r="H166" s="219">
        <f t="shared" si="2"/>
        <v>45</v>
      </c>
    </row>
    <row r="167" spans="2:8" ht="12.75">
      <c r="B167" s="3" t="s">
        <v>123</v>
      </c>
      <c r="C167" s="3"/>
      <c r="D167" s="3"/>
      <c r="E167" s="3"/>
      <c r="F167" s="3">
        <f>SUM(F166)</f>
        <v>0</v>
      </c>
      <c r="G167" s="3">
        <f>SUM(G166)</f>
        <v>45</v>
      </c>
      <c r="H167" s="219">
        <f aca="true" t="shared" si="3" ref="H167:H230">G167-F167</f>
        <v>45</v>
      </c>
    </row>
    <row r="168" spans="2:8" ht="12.75">
      <c r="B168" s="3"/>
      <c r="C168" s="3" t="s">
        <v>102</v>
      </c>
      <c r="D168" s="3"/>
      <c r="E168" s="3"/>
      <c r="F168" s="3">
        <f>SUM(F167)</f>
        <v>0</v>
      </c>
      <c r="G168" s="3">
        <f>SUM(G167)</f>
        <v>45</v>
      </c>
      <c r="H168" s="219">
        <f t="shared" si="3"/>
        <v>45</v>
      </c>
    </row>
    <row r="169" spans="2:7" ht="12.75">
      <c r="B169" s="3"/>
      <c r="C169" s="3"/>
      <c r="D169" s="3"/>
      <c r="E169" s="3"/>
      <c r="F169" s="3"/>
      <c r="G169" s="3"/>
    </row>
    <row r="170" spans="2:7" ht="12.75">
      <c r="B170" s="222" t="s">
        <v>339</v>
      </c>
      <c r="C170" s="38"/>
      <c r="D170" s="38"/>
      <c r="E170" s="21"/>
      <c r="F170" s="22"/>
      <c r="G170" s="22"/>
    </row>
    <row r="171" spans="2:8" ht="12.75">
      <c r="B171" s="19" t="s">
        <v>124</v>
      </c>
      <c r="C171" s="21"/>
      <c r="D171" s="21"/>
      <c r="E171" s="21"/>
      <c r="F171" s="32">
        <v>274</v>
      </c>
      <c r="G171" s="32">
        <v>274</v>
      </c>
      <c r="H171" s="219">
        <f t="shared" si="3"/>
        <v>0</v>
      </c>
    </row>
    <row r="172" spans="2:8" ht="12.75">
      <c r="B172" s="21" t="s">
        <v>125</v>
      </c>
      <c r="C172" s="21"/>
      <c r="D172" s="21"/>
      <c r="E172" s="21"/>
      <c r="F172" s="22">
        <f>SUM(F171)</f>
        <v>274</v>
      </c>
      <c r="G172" s="22">
        <f>SUM(G171)</f>
        <v>274</v>
      </c>
      <c r="H172" s="219">
        <f t="shared" si="3"/>
        <v>0</v>
      </c>
    </row>
    <row r="173" spans="1:8" ht="12.75">
      <c r="A173" s="232"/>
      <c r="B173" s="35"/>
      <c r="C173" s="21" t="s">
        <v>112</v>
      </c>
      <c r="D173" s="21"/>
      <c r="E173" s="21"/>
      <c r="F173" s="22">
        <f>SUM(F172)</f>
        <v>274</v>
      </c>
      <c r="G173" s="22">
        <f>SUM(G172)</f>
        <v>274</v>
      </c>
      <c r="H173" s="219">
        <f t="shared" si="3"/>
        <v>0</v>
      </c>
    </row>
    <row r="174" spans="1:8" ht="12.75">
      <c r="A174" s="232"/>
      <c r="B174" s="35"/>
      <c r="C174" s="21"/>
      <c r="D174" s="21"/>
      <c r="E174" s="21"/>
      <c r="F174" s="22"/>
      <c r="G174" s="22"/>
      <c r="H174" s="219">
        <f t="shared" si="3"/>
        <v>0</v>
      </c>
    </row>
    <row r="175" spans="1:8" ht="12.75">
      <c r="A175" s="232"/>
      <c r="B175" s="33" t="s">
        <v>126</v>
      </c>
      <c r="C175" s="21"/>
      <c r="D175" s="21"/>
      <c r="E175" s="21"/>
      <c r="F175" s="22"/>
      <c r="G175" s="22"/>
      <c r="H175" s="219">
        <f t="shared" si="3"/>
        <v>0</v>
      </c>
    </row>
    <row r="176" spans="1:8" ht="12.75">
      <c r="A176" s="232"/>
      <c r="B176" s="35" t="s">
        <v>365</v>
      </c>
      <c r="C176" s="21"/>
      <c r="D176" s="21"/>
      <c r="E176" s="21"/>
      <c r="F176" s="32">
        <v>0</v>
      </c>
      <c r="G176" s="32">
        <v>1</v>
      </c>
      <c r="H176" s="219">
        <f t="shared" si="3"/>
        <v>1</v>
      </c>
    </row>
    <row r="177" spans="1:8" ht="12.75">
      <c r="A177" s="232"/>
      <c r="B177" s="35" t="s">
        <v>366</v>
      </c>
      <c r="C177" s="21"/>
      <c r="D177" s="21"/>
      <c r="E177" s="21"/>
      <c r="F177" s="32">
        <v>0</v>
      </c>
      <c r="G177" s="32">
        <v>22</v>
      </c>
      <c r="H177" s="219">
        <f t="shared" si="3"/>
        <v>22</v>
      </c>
    </row>
    <row r="178" spans="1:8" ht="12.75">
      <c r="A178" s="232"/>
      <c r="B178" s="35" t="s">
        <v>51</v>
      </c>
      <c r="C178" s="21"/>
      <c r="D178" s="21"/>
      <c r="E178" s="21"/>
      <c r="F178" s="32">
        <v>0</v>
      </c>
      <c r="G178" s="32">
        <v>9</v>
      </c>
      <c r="H178" s="219">
        <f t="shared" si="3"/>
        <v>9</v>
      </c>
    </row>
    <row r="179" spans="1:8" ht="12.75">
      <c r="A179" s="232"/>
      <c r="B179" s="37" t="s">
        <v>130</v>
      </c>
      <c r="C179" s="21"/>
      <c r="D179" s="21"/>
      <c r="E179" s="21"/>
      <c r="F179" s="22">
        <f>SUM(F176:F178)</f>
        <v>0</v>
      </c>
      <c r="G179" s="22">
        <f>SUM(G176:G178)</f>
        <v>32</v>
      </c>
      <c r="H179" s="219">
        <f t="shared" si="3"/>
        <v>32</v>
      </c>
    </row>
    <row r="180" spans="1:8" ht="12.75">
      <c r="A180" s="232"/>
      <c r="B180" s="35"/>
      <c r="C180" s="21" t="s">
        <v>112</v>
      </c>
      <c r="D180" s="21"/>
      <c r="E180" s="21"/>
      <c r="F180" s="22">
        <f>SUM(F179)</f>
        <v>0</v>
      </c>
      <c r="G180" s="22">
        <f>SUM(G179)</f>
        <v>32</v>
      </c>
      <c r="H180" s="219">
        <f t="shared" si="3"/>
        <v>32</v>
      </c>
    </row>
    <row r="181" spans="1:8" ht="12.75">
      <c r="A181" s="232"/>
      <c r="B181" s="35"/>
      <c r="C181" s="21"/>
      <c r="D181" s="21"/>
      <c r="E181" s="21"/>
      <c r="F181" s="22"/>
      <c r="G181" s="22"/>
      <c r="H181" s="219">
        <f t="shared" si="3"/>
        <v>0</v>
      </c>
    </row>
    <row r="182" spans="2:8" ht="12.75">
      <c r="B182" s="33" t="s">
        <v>127</v>
      </c>
      <c r="C182" s="16"/>
      <c r="D182" s="16"/>
      <c r="E182" s="16"/>
      <c r="F182" s="31"/>
      <c r="G182" s="31"/>
      <c r="H182" s="219">
        <f t="shared" si="3"/>
        <v>0</v>
      </c>
    </row>
    <row r="183" spans="2:8" ht="12.75">
      <c r="B183" s="223" t="s">
        <v>128</v>
      </c>
      <c r="C183" s="35"/>
      <c r="D183" s="35"/>
      <c r="E183" s="35"/>
      <c r="F183" s="32">
        <v>13081</v>
      </c>
      <c r="G183" s="32">
        <v>13081</v>
      </c>
      <c r="H183" s="219">
        <f t="shared" si="3"/>
        <v>0</v>
      </c>
    </row>
    <row r="184" spans="2:8" ht="12.75">
      <c r="B184" s="21" t="s">
        <v>53</v>
      </c>
      <c r="C184" s="21"/>
      <c r="D184" s="21"/>
      <c r="E184" s="21"/>
      <c r="F184" s="22">
        <f>SUM(F183:F183)</f>
        <v>13081</v>
      </c>
      <c r="G184" s="22">
        <f>SUM(G183:G183)</f>
        <v>13081</v>
      </c>
      <c r="H184" s="219">
        <f t="shared" si="3"/>
        <v>0</v>
      </c>
    </row>
    <row r="185" spans="2:8" ht="12.75">
      <c r="B185" s="223" t="s">
        <v>98</v>
      </c>
      <c r="C185" s="35"/>
      <c r="D185" s="35"/>
      <c r="E185" s="35"/>
      <c r="F185" s="32">
        <v>1766</v>
      </c>
      <c r="G185" s="32">
        <v>1766</v>
      </c>
      <c r="H185" s="219">
        <f t="shared" si="3"/>
        <v>0</v>
      </c>
    </row>
    <row r="186" spans="2:8" ht="12.75">
      <c r="B186" s="37" t="s">
        <v>54</v>
      </c>
      <c r="C186" s="21"/>
      <c r="D186" s="35"/>
      <c r="E186" s="35"/>
      <c r="F186" s="22">
        <f>SUM(F185:F185)</f>
        <v>1766</v>
      </c>
      <c r="G186" s="22">
        <f>SUM(G185:G185)</f>
        <v>1766</v>
      </c>
      <c r="H186" s="219">
        <f t="shared" si="3"/>
        <v>0</v>
      </c>
    </row>
    <row r="187" spans="2:8" ht="12.75">
      <c r="B187" s="250" t="s">
        <v>129</v>
      </c>
      <c r="C187" s="19"/>
      <c r="D187" s="19"/>
      <c r="E187" s="35"/>
      <c r="F187" s="32">
        <v>245</v>
      </c>
      <c r="G187" s="32">
        <v>245</v>
      </c>
      <c r="H187" s="219">
        <f t="shared" si="3"/>
        <v>0</v>
      </c>
    </row>
    <row r="188" spans="2:8" ht="12.75">
      <c r="B188" s="250" t="s">
        <v>56</v>
      </c>
      <c r="C188" s="19"/>
      <c r="D188" s="19"/>
      <c r="E188" s="35"/>
      <c r="F188" s="32">
        <v>139</v>
      </c>
      <c r="G188" s="32">
        <v>139</v>
      </c>
      <c r="H188" s="219">
        <f t="shared" si="3"/>
        <v>0</v>
      </c>
    </row>
    <row r="189" spans="2:8" ht="12.75">
      <c r="B189" s="265" t="s">
        <v>367</v>
      </c>
      <c r="C189" s="19"/>
      <c r="D189" s="19"/>
      <c r="E189" s="35"/>
      <c r="F189" s="32">
        <v>0</v>
      </c>
      <c r="G189" s="32">
        <v>4</v>
      </c>
      <c r="H189" s="219">
        <f t="shared" si="3"/>
        <v>4</v>
      </c>
    </row>
    <row r="190" spans="2:8" ht="12.75">
      <c r="B190" s="250" t="s">
        <v>74</v>
      </c>
      <c r="C190" s="21"/>
      <c r="D190" s="35"/>
      <c r="E190" s="35"/>
      <c r="F190" s="32">
        <v>3249</v>
      </c>
      <c r="G190" s="32">
        <v>2880</v>
      </c>
      <c r="H190" s="219">
        <f t="shared" si="3"/>
        <v>-369</v>
      </c>
    </row>
    <row r="191" spans="2:8" ht="12.75">
      <c r="B191" s="265" t="s">
        <v>368</v>
      </c>
      <c r="C191" s="21"/>
      <c r="D191" s="35"/>
      <c r="E191" s="35"/>
      <c r="F191" s="32">
        <v>0</v>
      </c>
      <c r="G191" s="32">
        <v>20</v>
      </c>
      <c r="H191" s="219">
        <f t="shared" si="3"/>
        <v>20</v>
      </c>
    </row>
    <row r="192" spans="2:8" ht="12.75">
      <c r="B192" s="265" t="s">
        <v>51</v>
      </c>
      <c r="C192" s="21"/>
      <c r="D192" s="35"/>
      <c r="E192" s="35"/>
      <c r="F192" s="32">
        <v>0</v>
      </c>
      <c r="G192" s="32">
        <v>304</v>
      </c>
      <c r="H192" s="219">
        <f t="shared" si="3"/>
        <v>304</v>
      </c>
    </row>
    <row r="193" spans="2:8" ht="12.75">
      <c r="B193" s="265" t="s">
        <v>58</v>
      </c>
      <c r="C193" s="21"/>
      <c r="D193" s="35"/>
      <c r="E193" s="35"/>
      <c r="F193" s="32">
        <v>0</v>
      </c>
      <c r="G193" s="32">
        <v>41</v>
      </c>
      <c r="H193" s="219">
        <f t="shared" si="3"/>
        <v>41</v>
      </c>
    </row>
    <row r="194" spans="2:8" ht="12.75">
      <c r="B194" s="37" t="s">
        <v>130</v>
      </c>
      <c r="C194" s="21"/>
      <c r="D194" s="35"/>
      <c r="E194" s="35"/>
      <c r="F194" s="22">
        <f>SUM(F187:F193)</f>
        <v>3633</v>
      </c>
      <c r="G194" s="22">
        <f>SUM(G187:G193)</f>
        <v>3633</v>
      </c>
      <c r="H194" s="219">
        <f t="shared" si="3"/>
        <v>0</v>
      </c>
    </row>
    <row r="195" spans="2:8" ht="12.75">
      <c r="B195" s="21"/>
      <c r="C195" s="21" t="s">
        <v>112</v>
      </c>
      <c r="D195" s="35"/>
      <c r="E195" s="35"/>
      <c r="F195" s="22">
        <f>SUM(F184,F186,F194)</f>
        <v>18480</v>
      </c>
      <c r="G195" s="22">
        <f>SUM(G184,G186,G194)</f>
        <v>18480</v>
      </c>
      <c r="H195" s="219">
        <f t="shared" si="3"/>
        <v>0</v>
      </c>
    </row>
    <row r="196" spans="2:8" ht="12.75">
      <c r="B196" s="21"/>
      <c r="C196" s="21"/>
      <c r="D196" s="35"/>
      <c r="E196" s="35"/>
      <c r="F196" s="22"/>
      <c r="G196" s="22"/>
      <c r="H196" s="219">
        <f t="shared" si="3"/>
        <v>0</v>
      </c>
    </row>
    <row r="197" spans="2:8" ht="12.75">
      <c r="B197" s="33" t="s">
        <v>369</v>
      </c>
      <c r="C197" s="21"/>
      <c r="D197" s="35"/>
      <c r="E197" s="35"/>
      <c r="F197" s="22"/>
      <c r="G197" s="22"/>
      <c r="H197" s="219">
        <f t="shared" si="3"/>
        <v>0</v>
      </c>
    </row>
    <row r="198" spans="2:8" ht="12.75">
      <c r="B198" s="19" t="s">
        <v>370</v>
      </c>
      <c r="C198" s="21"/>
      <c r="D198" s="35"/>
      <c r="E198" s="35"/>
      <c r="F198" s="32">
        <v>0</v>
      </c>
      <c r="G198" s="32">
        <v>35</v>
      </c>
      <c r="H198" s="219">
        <f t="shared" si="3"/>
        <v>35</v>
      </c>
    </row>
    <row r="199" spans="2:8" ht="12.75">
      <c r="B199" s="228" t="s">
        <v>371</v>
      </c>
      <c r="C199" s="21"/>
      <c r="D199" s="35"/>
      <c r="E199" s="35"/>
      <c r="F199" s="22">
        <f>SUM(F198)</f>
        <v>0</v>
      </c>
      <c r="G199" s="22">
        <f>SUM(G198)</f>
        <v>35</v>
      </c>
      <c r="H199" s="219">
        <f t="shared" si="3"/>
        <v>35</v>
      </c>
    </row>
    <row r="200" spans="2:8" ht="12.75">
      <c r="B200" s="21"/>
      <c r="C200" s="21" t="s">
        <v>112</v>
      </c>
      <c r="D200" s="35"/>
      <c r="E200" s="35"/>
      <c r="F200" s="22">
        <f>SUM(F199)</f>
        <v>0</v>
      </c>
      <c r="G200" s="22">
        <f>SUM(G199)</f>
        <v>35</v>
      </c>
      <c r="H200" s="219">
        <f t="shared" si="3"/>
        <v>35</v>
      </c>
    </row>
    <row r="201" spans="2:8" ht="12.75">
      <c r="B201" s="21"/>
      <c r="C201" s="21"/>
      <c r="D201" s="35"/>
      <c r="E201" s="35"/>
      <c r="F201" s="22"/>
      <c r="G201" s="22"/>
      <c r="H201" s="219">
        <f t="shared" si="3"/>
        <v>0</v>
      </c>
    </row>
    <row r="202" spans="2:8" ht="12.75">
      <c r="B202" s="222" t="s">
        <v>309</v>
      </c>
      <c r="C202" s="224"/>
      <c r="D202" s="224"/>
      <c r="E202" s="224"/>
      <c r="F202" s="251"/>
      <c r="G202" s="251"/>
      <c r="H202" s="219">
        <f t="shared" si="3"/>
        <v>0</v>
      </c>
    </row>
    <row r="203" spans="2:8" ht="27.75" customHeight="1">
      <c r="B203" s="502" t="s">
        <v>131</v>
      </c>
      <c r="C203" s="503"/>
      <c r="D203" s="503"/>
      <c r="E203" s="503"/>
      <c r="F203" s="227">
        <v>76</v>
      </c>
      <c r="G203" s="227">
        <v>76</v>
      </c>
      <c r="H203" s="219">
        <f t="shared" si="3"/>
        <v>0</v>
      </c>
    </row>
    <row r="204" spans="2:8" ht="12.75">
      <c r="B204" s="241" t="s">
        <v>77</v>
      </c>
      <c r="C204" s="226"/>
      <c r="D204" s="226"/>
      <c r="E204" s="226"/>
      <c r="F204" s="242">
        <v>112</v>
      </c>
      <c r="G204" s="242">
        <v>112</v>
      </c>
      <c r="H204" s="219">
        <f t="shared" si="3"/>
        <v>0</v>
      </c>
    </row>
    <row r="205" spans="2:8" ht="12.75">
      <c r="B205" s="241" t="s">
        <v>374</v>
      </c>
      <c r="C205" s="226"/>
      <c r="D205" s="226"/>
      <c r="E205" s="226"/>
      <c r="F205" s="242">
        <v>0</v>
      </c>
      <c r="G205" s="242">
        <v>35</v>
      </c>
      <c r="H205" s="219">
        <f t="shared" si="3"/>
        <v>35</v>
      </c>
    </row>
    <row r="206" spans="1:8" ht="12.75">
      <c r="A206" s="243"/>
      <c r="B206" s="226" t="s">
        <v>340</v>
      </c>
      <c r="C206" s="226"/>
      <c r="D206" s="226"/>
      <c r="E206" s="226"/>
      <c r="F206" s="242">
        <v>157</v>
      </c>
      <c r="G206" s="242">
        <v>157</v>
      </c>
      <c r="H206" s="219">
        <f t="shared" si="3"/>
        <v>0</v>
      </c>
    </row>
    <row r="207" spans="2:8" ht="12.75">
      <c r="B207" s="226" t="s">
        <v>62</v>
      </c>
      <c r="C207" s="226"/>
      <c r="D207" s="226"/>
      <c r="E207" s="226"/>
      <c r="F207" s="230">
        <v>20</v>
      </c>
      <c r="G207" s="230">
        <v>20</v>
      </c>
      <c r="H207" s="219">
        <f t="shared" si="3"/>
        <v>0</v>
      </c>
    </row>
    <row r="208" spans="2:8" ht="12.75">
      <c r="B208" s="241" t="s">
        <v>132</v>
      </c>
      <c r="C208" s="226"/>
      <c r="D208" s="226"/>
      <c r="E208" s="226"/>
      <c r="F208" s="230">
        <v>75</v>
      </c>
      <c r="G208" s="230">
        <v>75</v>
      </c>
      <c r="H208" s="219">
        <f t="shared" si="3"/>
        <v>0</v>
      </c>
    </row>
    <row r="209" spans="2:8" ht="12.75">
      <c r="B209" s="241" t="s">
        <v>66</v>
      </c>
      <c r="C209" s="226"/>
      <c r="D209" s="226"/>
      <c r="E209" s="226"/>
      <c r="F209" s="230">
        <v>0</v>
      </c>
      <c r="G209" s="230">
        <v>12</v>
      </c>
      <c r="H209" s="219">
        <f t="shared" si="3"/>
        <v>12</v>
      </c>
    </row>
    <row r="210" spans="2:8" ht="12.75">
      <c r="B210" s="228" t="s">
        <v>133</v>
      </c>
      <c r="C210" s="228"/>
      <c r="D210" s="228"/>
      <c r="E210" s="228"/>
      <c r="F210" s="229">
        <f>SUM(F203:F209)</f>
        <v>440</v>
      </c>
      <c r="G210" s="229">
        <f>SUM(G203:G209)</f>
        <v>487</v>
      </c>
      <c r="H210" s="219">
        <f t="shared" si="3"/>
        <v>47</v>
      </c>
    </row>
    <row r="211" spans="2:8" ht="12.75">
      <c r="B211" s="226"/>
      <c r="C211" s="228" t="s">
        <v>112</v>
      </c>
      <c r="D211" s="228"/>
      <c r="E211" s="228"/>
      <c r="F211" s="229">
        <f>SUM(F210)</f>
        <v>440</v>
      </c>
      <c r="G211" s="229">
        <f>SUM(G210)</f>
        <v>487</v>
      </c>
      <c r="H211" s="219">
        <f t="shared" si="3"/>
        <v>47</v>
      </c>
    </row>
    <row r="212" spans="2:8" ht="12.75">
      <c r="B212" s="226"/>
      <c r="C212" s="226"/>
      <c r="D212" s="226"/>
      <c r="E212" s="226"/>
      <c r="F212" s="227"/>
      <c r="G212" s="227"/>
      <c r="H212" s="219">
        <f t="shared" si="3"/>
        <v>0</v>
      </c>
    </row>
    <row r="213" spans="2:8" ht="12.75">
      <c r="B213" s="226"/>
      <c r="C213" s="226"/>
      <c r="D213" s="226"/>
      <c r="E213" s="226"/>
      <c r="F213" s="227"/>
      <c r="G213" s="227"/>
      <c r="H213" s="219">
        <f t="shared" si="3"/>
        <v>0</v>
      </c>
    </row>
    <row r="214" spans="2:8" ht="12.75">
      <c r="B214" s="224" t="s">
        <v>134</v>
      </c>
      <c r="C214" s="224"/>
      <c r="D214" s="224"/>
      <c r="E214" s="224"/>
      <c r="F214" s="225"/>
      <c r="G214" s="225"/>
      <c r="H214" s="219">
        <f t="shared" si="3"/>
        <v>0</v>
      </c>
    </row>
    <row r="215" spans="2:8" ht="12.75">
      <c r="B215" s="245" t="s">
        <v>341</v>
      </c>
      <c r="C215" s="224"/>
      <c r="D215" s="224"/>
      <c r="E215" s="224"/>
      <c r="F215" s="240">
        <v>681</v>
      </c>
      <c r="G215" s="240">
        <v>681</v>
      </c>
      <c r="H215" s="219">
        <f t="shared" si="3"/>
        <v>0</v>
      </c>
    </row>
    <row r="216" spans="2:8" ht="12.75">
      <c r="B216" s="235" t="s">
        <v>145</v>
      </c>
      <c r="C216" s="224"/>
      <c r="D216" s="224"/>
      <c r="E216" s="224"/>
      <c r="F216" s="240">
        <v>30</v>
      </c>
      <c r="G216" s="240">
        <v>30</v>
      </c>
      <c r="H216" s="219">
        <f t="shared" si="3"/>
        <v>0</v>
      </c>
    </row>
    <row r="217" spans="2:8" ht="12.75">
      <c r="B217" s="228" t="s">
        <v>53</v>
      </c>
      <c r="C217" s="224"/>
      <c r="D217" s="224"/>
      <c r="E217" s="224"/>
      <c r="F217" s="252">
        <f>SUM(F215:F216)</f>
        <v>711</v>
      </c>
      <c r="G217" s="252">
        <f>SUM(G215:G216)</f>
        <v>711</v>
      </c>
      <c r="H217" s="219">
        <f t="shared" si="3"/>
        <v>0</v>
      </c>
    </row>
    <row r="218" spans="2:8" ht="12.75">
      <c r="B218" s="235" t="s">
        <v>135</v>
      </c>
      <c r="C218" s="224"/>
      <c r="D218" s="224"/>
      <c r="E218" s="224"/>
      <c r="F218" s="240">
        <v>184</v>
      </c>
      <c r="G218" s="240">
        <v>184</v>
      </c>
      <c r="H218" s="219">
        <f t="shared" si="3"/>
        <v>0</v>
      </c>
    </row>
    <row r="219" spans="2:8" ht="12.75">
      <c r="B219" s="245" t="s">
        <v>147</v>
      </c>
      <c r="C219" s="224"/>
      <c r="D219" s="224"/>
      <c r="E219" s="224"/>
      <c r="F219" s="240">
        <v>5</v>
      </c>
      <c r="G219" s="240">
        <v>5</v>
      </c>
      <c r="H219" s="219">
        <f t="shared" si="3"/>
        <v>0</v>
      </c>
    </row>
    <row r="220" spans="2:8" ht="12.75">
      <c r="B220" s="246" t="s">
        <v>54</v>
      </c>
      <c r="C220" s="224"/>
      <c r="D220" s="224"/>
      <c r="E220" s="224"/>
      <c r="F220" s="252">
        <f>SUM(F218:F219)</f>
        <v>189</v>
      </c>
      <c r="G220" s="252">
        <f>SUM(G218:G219)</f>
        <v>189</v>
      </c>
      <c r="H220" s="219">
        <f t="shared" si="3"/>
        <v>0</v>
      </c>
    </row>
    <row r="221" spans="2:8" ht="12.75">
      <c r="B221" s="245" t="s">
        <v>148</v>
      </c>
      <c r="C221" s="224"/>
      <c r="D221" s="224"/>
      <c r="E221" s="224"/>
      <c r="F221" s="240">
        <v>0</v>
      </c>
      <c r="G221" s="240"/>
      <c r="H221" s="219">
        <f t="shared" si="3"/>
        <v>0</v>
      </c>
    </row>
    <row r="222" spans="2:8" ht="12.75">
      <c r="B222" s="226" t="s">
        <v>74</v>
      </c>
      <c r="C222" s="226"/>
      <c r="D222" s="226"/>
      <c r="E222" s="226"/>
      <c r="F222" s="227">
        <v>3</v>
      </c>
      <c r="G222" s="227">
        <v>3</v>
      </c>
      <c r="H222" s="219">
        <f t="shared" si="3"/>
        <v>0</v>
      </c>
    </row>
    <row r="223" spans="2:8" ht="12.75">
      <c r="B223" s="241" t="s">
        <v>342</v>
      </c>
      <c r="C223" s="226"/>
      <c r="D223" s="226"/>
      <c r="E223" s="226"/>
      <c r="F223" s="227">
        <v>7</v>
      </c>
      <c r="G223" s="227">
        <v>11</v>
      </c>
      <c r="H223" s="219">
        <f t="shared" si="3"/>
        <v>4</v>
      </c>
    </row>
    <row r="224" spans="2:8" ht="12.75">
      <c r="B224" s="241" t="s">
        <v>57</v>
      </c>
      <c r="C224" s="226"/>
      <c r="D224" s="226"/>
      <c r="E224" s="226"/>
      <c r="F224" s="227">
        <v>5</v>
      </c>
      <c r="G224" s="227">
        <v>5</v>
      </c>
      <c r="H224" s="219">
        <f t="shared" si="3"/>
        <v>0</v>
      </c>
    </row>
    <row r="225" spans="2:8" ht="12.75">
      <c r="B225" s="226" t="s">
        <v>109</v>
      </c>
      <c r="C225" s="226"/>
      <c r="D225" s="226"/>
      <c r="E225" s="226"/>
      <c r="F225" s="227">
        <v>4</v>
      </c>
      <c r="G225" s="227">
        <v>30</v>
      </c>
      <c r="H225" s="219">
        <f t="shared" si="3"/>
        <v>26</v>
      </c>
    </row>
    <row r="226" spans="2:8" ht="12.75">
      <c r="B226" s="241" t="s">
        <v>308</v>
      </c>
      <c r="C226" s="226"/>
      <c r="D226" s="226"/>
      <c r="E226" s="226"/>
      <c r="F226" s="227">
        <v>6</v>
      </c>
      <c r="G226" s="227">
        <v>6</v>
      </c>
      <c r="H226" s="219">
        <f t="shared" si="3"/>
        <v>0</v>
      </c>
    </row>
    <row r="227" spans="2:8" ht="12.75">
      <c r="B227" s="241" t="s">
        <v>304</v>
      </c>
      <c r="C227" s="226"/>
      <c r="D227" s="226"/>
      <c r="E227" s="226"/>
      <c r="F227" s="227">
        <v>0</v>
      </c>
      <c r="G227" s="227">
        <v>36</v>
      </c>
      <c r="H227" s="219">
        <f t="shared" si="3"/>
        <v>36</v>
      </c>
    </row>
    <row r="228" spans="2:8" ht="12.75">
      <c r="B228" s="228" t="s">
        <v>64</v>
      </c>
      <c r="C228" s="228"/>
      <c r="D228" s="228"/>
      <c r="E228" s="228"/>
      <c r="F228" s="229">
        <f>SUM(F221:F227)</f>
        <v>25</v>
      </c>
      <c r="G228" s="229">
        <f>SUM(G221:G227)</f>
        <v>91</v>
      </c>
      <c r="H228" s="219">
        <f t="shared" si="3"/>
        <v>66</v>
      </c>
    </row>
    <row r="229" spans="2:8" ht="12.75">
      <c r="B229" s="226"/>
      <c r="C229" s="228" t="s">
        <v>112</v>
      </c>
      <c r="D229" s="228"/>
      <c r="E229" s="228"/>
      <c r="F229" s="229">
        <f>SUM(F228,F220,F217)</f>
        <v>925</v>
      </c>
      <c r="G229" s="229">
        <f>SUM(G228,G220,G217)</f>
        <v>991</v>
      </c>
      <c r="H229" s="219">
        <f t="shared" si="3"/>
        <v>66</v>
      </c>
    </row>
    <row r="230" ht="12.75">
      <c r="H230" s="219">
        <f t="shared" si="3"/>
        <v>0</v>
      </c>
    </row>
    <row r="232" ht="12.75">
      <c r="H232" s="219">
        <f aca="true" t="shared" si="4" ref="H232:H263">G232-F232</f>
        <v>0</v>
      </c>
    </row>
    <row r="233" spans="2:13" ht="12.75">
      <c r="B233" s="224" t="s">
        <v>136</v>
      </c>
      <c r="C233" s="224"/>
      <c r="D233" s="224"/>
      <c r="E233" s="224"/>
      <c r="F233" s="227"/>
      <c r="G233" s="227"/>
      <c r="H233" s="219">
        <f t="shared" si="4"/>
        <v>0</v>
      </c>
      <c r="I233" s="235"/>
      <c r="J233" s="228"/>
      <c r="K233" s="228"/>
      <c r="L233" s="228"/>
      <c r="M233" s="253"/>
    </row>
    <row r="234" spans="2:13" ht="12.75">
      <c r="B234" s="235" t="s">
        <v>137</v>
      </c>
      <c r="C234" s="224"/>
      <c r="D234" s="224"/>
      <c r="E234" s="224"/>
      <c r="F234" s="227">
        <v>0</v>
      </c>
      <c r="G234" s="227">
        <v>10</v>
      </c>
      <c r="H234" s="219">
        <f t="shared" si="4"/>
        <v>10</v>
      </c>
      <c r="I234" s="235"/>
      <c r="J234" s="228"/>
      <c r="K234" s="228"/>
      <c r="L234" s="228"/>
      <c r="M234" s="253"/>
    </row>
    <row r="235" spans="2:13" ht="12.75">
      <c r="B235" s="235" t="s">
        <v>377</v>
      </c>
      <c r="C235" s="224"/>
      <c r="D235" s="224"/>
      <c r="E235" s="224"/>
      <c r="F235" s="227">
        <v>0</v>
      </c>
      <c r="G235" s="227">
        <v>1</v>
      </c>
      <c r="H235" s="219">
        <f t="shared" si="4"/>
        <v>1</v>
      </c>
      <c r="I235" s="235"/>
      <c r="J235" s="228"/>
      <c r="K235" s="228"/>
      <c r="L235" s="228"/>
      <c r="M235" s="253"/>
    </row>
    <row r="236" spans="2:15" ht="12.75">
      <c r="B236" s="226" t="s">
        <v>59</v>
      </c>
      <c r="C236" s="226"/>
      <c r="D236" s="226"/>
      <c r="E236" s="226"/>
      <c r="F236" s="227">
        <v>152</v>
      </c>
      <c r="G236" s="227">
        <v>141</v>
      </c>
      <c r="H236" s="219">
        <f t="shared" si="4"/>
        <v>-11</v>
      </c>
      <c r="I236" s="226"/>
      <c r="J236" s="226"/>
      <c r="K236" s="226"/>
      <c r="L236" s="226"/>
      <c r="M236" s="227"/>
      <c r="N236" s="243"/>
      <c r="O236" s="243"/>
    </row>
    <row r="237" spans="2:13" ht="12.75">
      <c r="B237" s="226" t="s">
        <v>60</v>
      </c>
      <c r="C237" s="226"/>
      <c r="D237" s="226"/>
      <c r="E237" s="226"/>
      <c r="F237" s="227">
        <v>12</v>
      </c>
      <c r="G237" s="227">
        <v>12</v>
      </c>
      <c r="H237" s="219">
        <f t="shared" si="4"/>
        <v>0</v>
      </c>
      <c r="I237" s="226"/>
      <c r="J237" s="226"/>
      <c r="K237" s="226"/>
      <c r="L237" s="226"/>
      <c r="M237" s="227"/>
    </row>
    <row r="238" spans="2:13" ht="12.75">
      <c r="B238" s="226" t="s">
        <v>109</v>
      </c>
      <c r="C238" s="226"/>
      <c r="D238" s="226"/>
      <c r="E238" s="226"/>
      <c r="F238" s="227">
        <v>44</v>
      </c>
      <c r="G238" s="227">
        <v>44</v>
      </c>
      <c r="H238" s="219">
        <f t="shared" si="4"/>
        <v>0</v>
      </c>
      <c r="I238" s="228"/>
      <c r="J238" s="228"/>
      <c r="K238" s="228"/>
      <c r="L238" s="228"/>
      <c r="M238" s="229"/>
    </row>
    <row r="239" spans="2:13" ht="12.75">
      <c r="B239" s="228" t="s">
        <v>64</v>
      </c>
      <c r="C239" s="228"/>
      <c r="D239" s="228"/>
      <c r="E239" s="228"/>
      <c r="F239" s="229">
        <f>SUM(F234:F238)</f>
        <v>208</v>
      </c>
      <c r="G239" s="229">
        <f>SUM(G234:G238)</f>
        <v>208</v>
      </c>
      <c r="H239" s="219">
        <f t="shared" si="4"/>
        <v>0</v>
      </c>
      <c r="I239" s="226"/>
      <c r="J239" s="228"/>
      <c r="K239" s="228"/>
      <c r="L239" s="228"/>
      <c r="M239" s="229"/>
    </row>
    <row r="240" spans="2:15" ht="12.75">
      <c r="B240" s="226"/>
      <c r="C240" s="228" t="s">
        <v>112</v>
      </c>
      <c r="D240" s="228"/>
      <c r="E240" s="228"/>
      <c r="F240" s="229">
        <f>SUM(F239)</f>
        <v>208</v>
      </c>
      <c r="G240" s="229">
        <f>SUM(G239)</f>
        <v>208</v>
      </c>
      <c r="H240" s="219">
        <f t="shared" si="4"/>
        <v>0</v>
      </c>
      <c r="K240" s="243"/>
      <c r="L240" s="243"/>
      <c r="M240" s="243"/>
      <c r="N240" s="243"/>
      <c r="O240" s="243"/>
    </row>
    <row r="241" spans="2:15" ht="12.75">
      <c r="B241" s="226"/>
      <c r="C241" s="228"/>
      <c r="D241" s="228"/>
      <c r="E241" s="228"/>
      <c r="F241" s="229"/>
      <c r="G241" s="229"/>
      <c r="H241" s="219">
        <f t="shared" si="4"/>
        <v>0</v>
      </c>
      <c r="K241" s="243"/>
      <c r="L241" s="243"/>
      <c r="M241" s="243"/>
      <c r="N241" s="243"/>
      <c r="O241" s="243"/>
    </row>
    <row r="242" spans="2:8" ht="12.75">
      <c r="B242" s="224" t="s">
        <v>89</v>
      </c>
      <c r="C242" s="224"/>
      <c r="D242" s="224"/>
      <c r="E242" s="248"/>
      <c r="F242" s="227"/>
      <c r="G242" s="227"/>
      <c r="H242" s="219">
        <f t="shared" si="4"/>
        <v>0</v>
      </c>
    </row>
    <row r="243" spans="2:8" ht="14.25" customHeight="1">
      <c r="B243" s="235" t="s">
        <v>378</v>
      </c>
      <c r="C243" s="224"/>
      <c r="D243" s="224"/>
      <c r="E243" s="248"/>
      <c r="F243" s="227">
        <v>0</v>
      </c>
      <c r="G243" s="227">
        <v>5</v>
      </c>
      <c r="H243" s="219">
        <f t="shared" si="4"/>
        <v>5</v>
      </c>
    </row>
    <row r="244" spans="2:8" ht="14.25" customHeight="1">
      <c r="B244" s="241" t="s">
        <v>137</v>
      </c>
      <c r="C244" s="226"/>
      <c r="D244" s="226"/>
      <c r="E244" s="226"/>
      <c r="F244" s="227">
        <v>30</v>
      </c>
      <c r="G244" s="227">
        <v>40</v>
      </c>
      <c r="H244" s="219">
        <f t="shared" si="4"/>
        <v>10</v>
      </c>
    </row>
    <row r="245" spans="2:8" ht="12.75">
      <c r="B245" s="226" t="s">
        <v>59</v>
      </c>
      <c r="C245" s="226"/>
      <c r="D245" s="226"/>
      <c r="E245" s="226"/>
      <c r="F245" s="227">
        <v>5</v>
      </c>
      <c r="G245" s="227">
        <v>5</v>
      </c>
      <c r="H245" s="219">
        <f t="shared" si="4"/>
        <v>0</v>
      </c>
    </row>
    <row r="246" spans="2:8" ht="12.75">
      <c r="B246" s="226" t="s">
        <v>60</v>
      </c>
      <c r="C246" s="226"/>
      <c r="D246" s="226"/>
      <c r="E246" s="226"/>
      <c r="F246" s="227">
        <v>21</v>
      </c>
      <c r="G246" s="227">
        <v>21</v>
      </c>
      <c r="H246" s="219">
        <f t="shared" si="4"/>
        <v>0</v>
      </c>
    </row>
    <row r="247" spans="2:8" ht="30" customHeight="1">
      <c r="B247" s="513" t="s">
        <v>379</v>
      </c>
      <c r="C247" s="508"/>
      <c r="D247" s="508"/>
      <c r="E247" s="508"/>
      <c r="F247" s="227">
        <v>0</v>
      </c>
      <c r="G247" s="227">
        <v>37</v>
      </c>
      <c r="H247" s="219">
        <f t="shared" si="4"/>
        <v>37</v>
      </c>
    </row>
    <row r="248" spans="2:8" ht="12.75">
      <c r="B248" s="226" t="s">
        <v>109</v>
      </c>
      <c r="C248" s="226"/>
      <c r="D248" s="226"/>
      <c r="E248" s="226"/>
      <c r="F248" s="227">
        <v>15</v>
      </c>
      <c r="G248" s="227">
        <v>15</v>
      </c>
      <c r="H248" s="219">
        <f t="shared" si="4"/>
        <v>0</v>
      </c>
    </row>
    <row r="249" spans="2:8" ht="12.75">
      <c r="B249" s="228" t="s">
        <v>64</v>
      </c>
      <c r="C249" s="228"/>
      <c r="D249" s="228"/>
      <c r="E249" s="228"/>
      <c r="F249" s="229">
        <f>SUM(F243:F248)</f>
        <v>71</v>
      </c>
      <c r="G249" s="229">
        <f>SUM(G243:G248)</f>
        <v>123</v>
      </c>
      <c r="H249" s="219">
        <f t="shared" si="4"/>
        <v>52</v>
      </c>
    </row>
    <row r="250" spans="2:8" ht="12.75">
      <c r="B250" s="226"/>
      <c r="C250" s="228" t="s">
        <v>112</v>
      </c>
      <c r="D250" s="228"/>
      <c r="E250" s="228"/>
      <c r="F250" s="229">
        <f>SUM(F249)</f>
        <v>71</v>
      </c>
      <c r="G250" s="229">
        <f>SUM(G249)</f>
        <v>123</v>
      </c>
      <c r="H250" s="219">
        <f t="shared" si="4"/>
        <v>52</v>
      </c>
    </row>
    <row r="251" spans="2:8" ht="12.75">
      <c r="B251" s="226"/>
      <c r="C251" s="228"/>
      <c r="D251" s="228"/>
      <c r="E251" s="228"/>
      <c r="F251" s="229"/>
      <c r="G251" s="229"/>
      <c r="H251" s="220">
        <f>G251-F251</f>
        <v>0</v>
      </c>
    </row>
    <row r="252" spans="2:8" ht="12.75">
      <c r="B252" s="254" t="s">
        <v>138</v>
      </c>
      <c r="C252" s="254"/>
      <c r="D252" s="254"/>
      <c r="E252" s="226"/>
      <c r="F252" s="252">
        <f>F41+F45+F86+F90+F96+F119+F136+F142+F148+F15+F20+F153+F30+F35+F158+F163+F173+F195+F211+F229+F240+F250+F25+F52+F124+F168+F180+F200</f>
        <v>50817</v>
      </c>
      <c r="G252" s="252">
        <f>G41+G45+G86+G90+G96+G119+G136+G142+G148+G15+G20+G153+G30+G35+G158+G163+G173+G195+G211+G229+G240+G250+G25+G52+G124+G168+G180+G200</f>
        <v>51008</v>
      </c>
      <c r="H252" s="219">
        <f t="shared" si="4"/>
        <v>191</v>
      </c>
    </row>
    <row r="253" spans="2:8" ht="12.75">
      <c r="B253" s="226" t="s">
        <v>139</v>
      </c>
      <c r="C253" s="226"/>
      <c r="D253" s="226"/>
      <c r="E253" s="226"/>
      <c r="F253" s="227"/>
      <c r="G253" s="227"/>
      <c r="H253" s="219">
        <f t="shared" si="4"/>
        <v>0</v>
      </c>
    </row>
    <row r="254" spans="2:8" ht="12.75">
      <c r="B254" s="235" t="s">
        <v>140</v>
      </c>
      <c r="C254" s="235"/>
      <c r="D254" s="235"/>
      <c r="E254" s="235"/>
      <c r="F254" s="230">
        <f>F60+F101+F184+F217</f>
        <v>17750</v>
      </c>
      <c r="G254" s="230">
        <f>G60+G101+G184+G217</f>
        <v>17750</v>
      </c>
      <c r="H254" s="219">
        <f t="shared" si="4"/>
        <v>0</v>
      </c>
    </row>
    <row r="255" spans="2:8" ht="12.75">
      <c r="B255" s="235" t="s">
        <v>121</v>
      </c>
      <c r="C255" s="235"/>
      <c r="D255" s="235"/>
      <c r="E255" s="235"/>
      <c r="F255" s="230">
        <f>F63+F104+F186+F220</f>
        <v>3029</v>
      </c>
      <c r="G255" s="230">
        <f>G63+G104+G186+G220</f>
        <v>3029</v>
      </c>
      <c r="H255" s="219">
        <f t="shared" si="4"/>
        <v>0</v>
      </c>
    </row>
    <row r="256" spans="2:8" ht="12.75">
      <c r="B256" s="245" t="s">
        <v>130</v>
      </c>
      <c r="C256" s="235"/>
      <c r="D256" s="235"/>
      <c r="E256" s="235"/>
      <c r="F256" s="230">
        <f>F41+F45+F83+F95+F118+F135+F194+F228+F239+F249+F51+F179</f>
        <v>12537</v>
      </c>
      <c r="G256" s="230">
        <f>G41+G45+G83+G95+G118+G135+G194+G228+G239+G249+G51+G179</f>
        <v>12392</v>
      </c>
      <c r="H256" s="219">
        <f t="shared" si="4"/>
        <v>-145</v>
      </c>
    </row>
    <row r="257" spans="2:14" ht="12.75">
      <c r="B257" s="245" t="s">
        <v>303</v>
      </c>
      <c r="C257" s="235"/>
      <c r="D257" s="235"/>
      <c r="E257" s="235"/>
      <c r="F257" s="230">
        <f>F14+F19+F153+F29+F34+F157+F162+F24</f>
        <v>4860</v>
      </c>
      <c r="G257" s="230">
        <f>G14+G19+G153+G29+G34+G157+G162+G24</f>
        <v>5043</v>
      </c>
      <c r="H257" s="219">
        <f t="shared" si="4"/>
        <v>183</v>
      </c>
      <c r="J257" s="226"/>
      <c r="K257" s="226"/>
      <c r="L257" s="226"/>
      <c r="M257" s="226"/>
      <c r="N257" s="227"/>
    </row>
    <row r="258" spans="2:14" ht="12.75">
      <c r="B258" s="245" t="s">
        <v>141</v>
      </c>
      <c r="C258" s="235"/>
      <c r="D258" s="235"/>
      <c r="E258" s="235"/>
      <c r="F258" s="230">
        <f>F210+F172+F147+F142+F90+F167</f>
        <v>12541</v>
      </c>
      <c r="G258" s="230">
        <f>G210+G172+G147+G142+G90+G167</f>
        <v>12633</v>
      </c>
      <c r="H258" s="219">
        <f t="shared" si="4"/>
        <v>92</v>
      </c>
      <c r="J258" s="226"/>
      <c r="K258" s="226"/>
      <c r="L258" s="226"/>
      <c r="M258" s="226"/>
      <c r="N258" s="227"/>
    </row>
    <row r="259" spans="2:14" ht="12.75">
      <c r="B259" s="245" t="s">
        <v>363</v>
      </c>
      <c r="C259" s="235"/>
      <c r="D259" s="235"/>
      <c r="E259" s="235"/>
      <c r="F259" s="230">
        <f>F123</f>
        <v>0</v>
      </c>
      <c r="G259" s="230">
        <f>G123</f>
        <v>26</v>
      </c>
      <c r="H259" s="219">
        <f t="shared" si="4"/>
        <v>26</v>
      </c>
      <c r="J259" s="226"/>
      <c r="K259" s="226"/>
      <c r="L259" s="226"/>
      <c r="M259" s="226"/>
      <c r="N259" s="227"/>
    </row>
    <row r="260" spans="2:14" ht="12.75">
      <c r="B260" s="245" t="s">
        <v>372</v>
      </c>
      <c r="C260" s="235"/>
      <c r="D260" s="235"/>
      <c r="E260" s="235"/>
      <c r="F260" s="230">
        <f>F199</f>
        <v>0</v>
      </c>
      <c r="G260" s="230">
        <f>G199</f>
        <v>35</v>
      </c>
      <c r="H260" s="219">
        <f t="shared" si="4"/>
        <v>35</v>
      </c>
      <c r="J260" s="226"/>
      <c r="K260" s="226"/>
      <c r="L260" s="226"/>
      <c r="M260" s="226"/>
      <c r="N260" s="227"/>
    </row>
    <row r="261" spans="2:14" ht="12.75">
      <c r="B261" s="245" t="s">
        <v>110</v>
      </c>
      <c r="C261" s="235"/>
      <c r="D261" s="235"/>
      <c r="E261" s="235"/>
      <c r="F261" s="230">
        <v>50</v>
      </c>
      <c r="G261" s="230">
        <v>50</v>
      </c>
      <c r="H261" s="219">
        <f t="shared" si="4"/>
        <v>0</v>
      </c>
      <c r="J261" s="226"/>
      <c r="K261" s="226"/>
      <c r="L261" s="226"/>
      <c r="M261" s="226"/>
      <c r="N261" s="242"/>
    </row>
    <row r="262" spans="2:14" ht="12.75">
      <c r="B262" s="245" t="s">
        <v>111</v>
      </c>
      <c r="C262" s="235"/>
      <c r="D262" s="235"/>
      <c r="E262" s="235"/>
      <c r="F262" s="230">
        <v>50</v>
      </c>
      <c r="G262" s="230">
        <v>50</v>
      </c>
      <c r="H262" s="219">
        <f t="shared" si="4"/>
        <v>0</v>
      </c>
      <c r="J262" s="228"/>
      <c r="K262" s="228"/>
      <c r="L262" s="228"/>
      <c r="M262" s="228"/>
      <c r="N262" s="229"/>
    </row>
    <row r="263" spans="2:8" ht="12" customHeight="1">
      <c r="B263" s="226"/>
      <c r="C263" s="226"/>
      <c r="D263" s="226"/>
      <c r="E263" s="226"/>
      <c r="F263" s="229">
        <f>SUM(F254:F262)</f>
        <v>50817</v>
      </c>
      <c r="G263" s="229">
        <f>SUM(G254:G262)</f>
        <v>51008</v>
      </c>
      <c r="H263" s="219">
        <f t="shared" si="4"/>
        <v>191</v>
      </c>
    </row>
    <row r="264" spans="2:13" ht="12.75">
      <c r="B264" s="21"/>
      <c r="C264" s="21"/>
      <c r="D264" s="21"/>
      <c r="E264" s="21"/>
      <c r="F264" s="22"/>
      <c r="G264" s="22"/>
      <c r="I264" s="18"/>
      <c r="J264" s="21"/>
      <c r="K264" s="21"/>
      <c r="L264" s="21"/>
      <c r="M264" s="29"/>
    </row>
    <row r="265" spans="2:13" ht="13.5" thickBot="1">
      <c r="B265" s="21"/>
      <c r="C265" s="21"/>
      <c r="D265" s="21"/>
      <c r="E265" s="21"/>
      <c r="F265" s="22"/>
      <c r="G265" s="22"/>
      <c r="I265" s="18"/>
      <c r="J265" s="21"/>
      <c r="K265" s="21"/>
      <c r="L265" s="21"/>
      <c r="M265" s="29"/>
    </row>
    <row r="266" spans="1:13" ht="16.5" thickBot="1">
      <c r="A266" s="504" t="s">
        <v>142</v>
      </c>
      <c r="B266" s="505"/>
      <c r="C266" s="505"/>
      <c r="D266" s="505"/>
      <c r="E266" s="505"/>
      <c r="F266" s="505"/>
      <c r="G266" s="505"/>
      <c r="H266" s="506"/>
      <c r="I266" s="18"/>
      <c r="J266" s="21"/>
      <c r="K266" s="21"/>
      <c r="L266" s="21"/>
      <c r="M266" s="29"/>
    </row>
    <row r="267" spans="2:13" ht="12.75">
      <c r="B267" s="245"/>
      <c r="C267" s="226"/>
      <c r="D267" s="226"/>
      <c r="E267" s="226"/>
      <c r="F267" s="227"/>
      <c r="G267" s="227"/>
      <c r="I267" s="18"/>
      <c r="J267" s="21"/>
      <c r="K267" s="21"/>
      <c r="L267" s="21"/>
      <c r="M267" s="29"/>
    </row>
    <row r="268" spans="2:7" ht="12.75">
      <c r="B268" s="255" t="s">
        <v>203</v>
      </c>
      <c r="C268" s="256"/>
      <c r="D268" s="256"/>
      <c r="E268" s="256"/>
      <c r="F268" s="257"/>
      <c r="G268" s="257"/>
    </row>
    <row r="269" spans="2:8" ht="12.75">
      <c r="B269" s="226" t="s">
        <v>204</v>
      </c>
      <c r="C269" s="226"/>
      <c r="D269" s="226"/>
      <c r="E269" s="226"/>
      <c r="F269" s="230">
        <v>150</v>
      </c>
      <c r="G269" s="230">
        <v>799</v>
      </c>
      <c r="H269" s="219">
        <f aca="true" t="shared" si="5" ref="H269:H308">G269-F269</f>
        <v>649</v>
      </c>
    </row>
    <row r="270" spans="2:8" ht="12.75">
      <c r="B270" s="226" t="s">
        <v>205</v>
      </c>
      <c r="C270" s="226"/>
      <c r="D270" s="226"/>
      <c r="E270" s="226"/>
      <c r="F270" s="230">
        <v>492</v>
      </c>
      <c r="G270" s="230">
        <v>492</v>
      </c>
      <c r="H270" s="219">
        <f t="shared" si="5"/>
        <v>0</v>
      </c>
    </row>
    <row r="271" spans="2:8" ht="12.75">
      <c r="B271" s="226"/>
      <c r="C271" s="228" t="s">
        <v>112</v>
      </c>
      <c r="D271" s="228"/>
      <c r="E271" s="228"/>
      <c r="F271" s="229">
        <f>SUM(F269:F270)</f>
        <v>642</v>
      </c>
      <c r="G271" s="229">
        <f>SUM(G269:G270)</f>
        <v>1291</v>
      </c>
      <c r="H271" s="219">
        <f t="shared" si="5"/>
        <v>649</v>
      </c>
    </row>
    <row r="272" spans="2:8" ht="12.75">
      <c r="B272" s="247" t="s">
        <v>206</v>
      </c>
      <c r="C272" s="228"/>
      <c r="D272" s="228"/>
      <c r="E272" s="228"/>
      <c r="F272" s="229"/>
      <c r="G272" s="229"/>
      <c r="H272" s="219">
        <f t="shared" si="5"/>
        <v>0</v>
      </c>
    </row>
    <row r="273" spans="2:8" ht="12.75">
      <c r="B273" s="247"/>
      <c r="C273" s="228"/>
      <c r="D273" s="228"/>
      <c r="E273" s="228"/>
      <c r="F273" s="229"/>
      <c r="G273" s="229"/>
      <c r="H273" s="219">
        <f t="shared" si="5"/>
        <v>0</v>
      </c>
    </row>
    <row r="274" spans="2:8" ht="12.75">
      <c r="B274" s="222" t="s">
        <v>88</v>
      </c>
      <c r="C274" s="224"/>
      <c r="D274" s="224"/>
      <c r="E274" s="224"/>
      <c r="F274" s="225"/>
      <c r="G274" s="225"/>
      <c r="H274" s="219">
        <f t="shared" si="5"/>
        <v>0</v>
      </c>
    </row>
    <row r="275" spans="2:8" ht="12.75">
      <c r="B275" s="226" t="s">
        <v>343</v>
      </c>
      <c r="C275" s="226"/>
      <c r="D275" s="226"/>
      <c r="E275" s="226"/>
      <c r="F275" s="227">
        <v>50</v>
      </c>
      <c r="G275" s="227">
        <v>50</v>
      </c>
      <c r="H275" s="219">
        <f t="shared" si="5"/>
        <v>0</v>
      </c>
    </row>
    <row r="276" spans="2:8" ht="12.75">
      <c r="B276" s="14" t="s">
        <v>300</v>
      </c>
      <c r="C276" s="228"/>
      <c r="D276" s="228"/>
      <c r="E276" s="228"/>
      <c r="F276" s="229">
        <f>SUM(F275:F275)</f>
        <v>50</v>
      </c>
      <c r="G276" s="229">
        <f>SUM(G275:G275)</f>
        <v>50</v>
      </c>
      <c r="H276" s="219">
        <f t="shared" si="5"/>
        <v>0</v>
      </c>
    </row>
    <row r="277" spans="2:8" ht="12.75">
      <c r="B277" s="226"/>
      <c r="C277" s="228" t="s">
        <v>112</v>
      </c>
      <c r="D277" s="228"/>
      <c r="E277" s="228"/>
      <c r="F277" s="229">
        <f>SUM(F276)</f>
        <v>50</v>
      </c>
      <c r="G277" s="229">
        <f>SUM(G276)</f>
        <v>50</v>
      </c>
      <c r="H277" s="219">
        <f t="shared" si="5"/>
        <v>0</v>
      </c>
    </row>
    <row r="278" spans="2:8" ht="12.75">
      <c r="B278" s="226"/>
      <c r="C278" s="228"/>
      <c r="D278" s="228"/>
      <c r="E278" s="228"/>
      <c r="F278" s="229"/>
      <c r="G278" s="229"/>
      <c r="H278" s="219">
        <f t="shared" si="5"/>
        <v>0</v>
      </c>
    </row>
    <row r="279" spans="2:8" ht="12.75">
      <c r="B279" s="12" t="s">
        <v>306</v>
      </c>
      <c r="C279" s="12"/>
      <c r="D279" s="12"/>
      <c r="E279" s="12"/>
      <c r="F279" s="15"/>
      <c r="G279" s="15"/>
      <c r="H279" s="219">
        <f t="shared" si="5"/>
        <v>0</v>
      </c>
    </row>
    <row r="280" spans="2:8" ht="12.75">
      <c r="B280" s="13" t="s">
        <v>307</v>
      </c>
      <c r="C280" s="14"/>
      <c r="D280" s="14"/>
      <c r="E280" s="14"/>
      <c r="F280" s="36">
        <v>0</v>
      </c>
      <c r="G280" s="36">
        <v>35</v>
      </c>
      <c r="H280" s="219">
        <f t="shared" si="5"/>
        <v>35</v>
      </c>
    </row>
    <row r="281" spans="2:8" ht="12.75">
      <c r="B281" s="14" t="s">
        <v>300</v>
      </c>
      <c r="C281" s="14"/>
      <c r="D281" s="14"/>
      <c r="E281" s="14"/>
      <c r="F281" s="15">
        <f>SUM(F280)</f>
        <v>0</v>
      </c>
      <c r="G281" s="15">
        <f>SUM(G280)</f>
        <v>35</v>
      </c>
      <c r="H281" s="219">
        <f t="shared" si="5"/>
        <v>35</v>
      </c>
    </row>
    <row r="282" spans="2:8" ht="12.75">
      <c r="B282" s="13"/>
      <c r="C282" s="14" t="s">
        <v>112</v>
      </c>
      <c r="D282" s="14"/>
      <c r="E282" s="14"/>
      <c r="F282" s="15">
        <f>SUM(F281)</f>
        <v>0</v>
      </c>
      <c r="G282" s="15">
        <f>SUM(G281)</f>
        <v>35</v>
      </c>
      <c r="H282" s="219">
        <f t="shared" si="5"/>
        <v>35</v>
      </c>
    </row>
    <row r="283" spans="2:8" ht="12.75">
      <c r="B283" s="226"/>
      <c r="C283" s="228"/>
      <c r="D283" s="228"/>
      <c r="E283" s="228"/>
      <c r="F283" s="229"/>
      <c r="G283" s="229"/>
      <c r="H283" s="219">
        <f t="shared" si="5"/>
        <v>0</v>
      </c>
    </row>
    <row r="284" spans="2:8" ht="12.75">
      <c r="B284" s="222" t="s">
        <v>99</v>
      </c>
      <c r="C284" s="226"/>
      <c r="D284" s="226"/>
      <c r="E284" s="226"/>
      <c r="F284" s="227"/>
      <c r="G284" s="227"/>
      <c r="H284" s="219">
        <f t="shared" si="5"/>
        <v>0</v>
      </c>
    </row>
    <row r="285" spans="2:8" ht="12.75">
      <c r="B285" s="258" t="s">
        <v>344</v>
      </c>
      <c r="C285" s="226"/>
      <c r="D285" s="226"/>
      <c r="E285" s="226"/>
      <c r="F285" s="227">
        <v>20</v>
      </c>
      <c r="G285" s="227">
        <v>20</v>
      </c>
      <c r="H285" s="219">
        <f t="shared" si="5"/>
        <v>0</v>
      </c>
    </row>
    <row r="286" spans="2:8" ht="12.75">
      <c r="B286" s="226" t="s">
        <v>345</v>
      </c>
      <c r="C286" s="226"/>
      <c r="D286" s="226"/>
      <c r="E286" s="226"/>
      <c r="F286" s="227">
        <v>800</v>
      </c>
      <c r="G286" s="227">
        <v>800</v>
      </c>
      <c r="H286" s="219">
        <f t="shared" si="5"/>
        <v>0</v>
      </c>
    </row>
    <row r="287" spans="2:8" ht="12.75">
      <c r="B287" s="226" t="s">
        <v>346</v>
      </c>
      <c r="C287" s="226"/>
      <c r="D287" s="226"/>
      <c r="E287" s="226"/>
      <c r="F287" s="227">
        <v>22</v>
      </c>
      <c r="G287" s="227">
        <v>22</v>
      </c>
      <c r="H287" s="219">
        <f t="shared" si="5"/>
        <v>0</v>
      </c>
    </row>
    <row r="288" spans="2:8" ht="12.75">
      <c r="B288" s="226" t="s">
        <v>347</v>
      </c>
      <c r="C288" s="226"/>
      <c r="D288" s="226"/>
      <c r="E288" s="226"/>
      <c r="F288" s="227">
        <v>36</v>
      </c>
      <c r="G288" s="227">
        <v>36</v>
      </c>
      <c r="H288" s="219">
        <f t="shared" si="5"/>
        <v>0</v>
      </c>
    </row>
    <row r="289" spans="2:8" ht="12.75">
      <c r="B289" s="241" t="s">
        <v>348</v>
      </c>
      <c r="C289" s="226"/>
      <c r="D289" s="226"/>
      <c r="E289" s="226"/>
      <c r="F289" s="242">
        <v>50</v>
      </c>
      <c r="G289" s="242">
        <v>50</v>
      </c>
      <c r="H289" s="219">
        <f t="shared" si="5"/>
        <v>0</v>
      </c>
    </row>
    <row r="290" spans="2:8" ht="12.75">
      <c r="B290" s="241" t="s">
        <v>375</v>
      </c>
      <c r="C290" s="226"/>
      <c r="D290" s="226"/>
      <c r="E290" s="226"/>
      <c r="F290" s="242">
        <v>5</v>
      </c>
      <c r="G290" s="242">
        <v>5</v>
      </c>
      <c r="H290" s="219">
        <f t="shared" si="5"/>
        <v>0</v>
      </c>
    </row>
    <row r="291" spans="2:8" ht="12.75">
      <c r="B291" s="241" t="s">
        <v>349</v>
      </c>
      <c r="C291" s="226"/>
      <c r="D291" s="226"/>
      <c r="E291" s="226"/>
      <c r="F291" s="242">
        <v>24</v>
      </c>
      <c r="G291" s="242">
        <v>28</v>
      </c>
      <c r="H291" s="219">
        <f t="shared" si="5"/>
        <v>4</v>
      </c>
    </row>
    <row r="292" spans="2:8" ht="12.75">
      <c r="B292" s="241" t="s">
        <v>66</v>
      </c>
      <c r="C292" s="226"/>
      <c r="D292" s="226"/>
      <c r="E292" s="226"/>
      <c r="F292" s="227">
        <v>12</v>
      </c>
      <c r="G292" s="227">
        <v>0</v>
      </c>
      <c r="H292" s="219">
        <f t="shared" si="5"/>
        <v>-12</v>
      </c>
    </row>
    <row r="293" spans="2:8" ht="12.75">
      <c r="B293" s="241" t="s">
        <v>350</v>
      </c>
      <c r="C293" s="226"/>
      <c r="D293" s="226"/>
      <c r="E293" s="226"/>
      <c r="F293" s="227">
        <v>5</v>
      </c>
      <c r="G293" s="227">
        <v>5</v>
      </c>
      <c r="H293" s="219">
        <f t="shared" si="5"/>
        <v>0</v>
      </c>
    </row>
    <row r="294" spans="2:8" ht="12.75">
      <c r="B294" s="241" t="s">
        <v>351</v>
      </c>
      <c r="C294" s="226"/>
      <c r="D294" s="226"/>
      <c r="E294" s="226"/>
      <c r="F294" s="227">
        <v>61</v>
      </c>
      <c r="G294" s="227">
        <v>58</v>
      </c>
      <c r="H294" s="219">
        <f t="shared" si="5"/>
        <v>-3</v>
      </c>
    </row>
    <row r="295" spans="2:8" ht="12.75">
      <c r="B295" s="241" t="s">
        <v>373</v>
      </c>
      <c r="C295" s="226"/>
      <c r="D295" s="226"/>
      <c r="E295" s="226"/>
      <c r="F295" s="227">
        <v>0</v>
      </c>
      <c r="G295" s="227">
        <v>6</v>
      </c>
      <c r="H295" s="219">
        <f t="shared" si="5"/>
        <v>6</v>
      </c>
    </row>
    <row r="296" spans="2:8" ht="12.75">
      <c r="B296" s="241" t="s">
        <v>352</v>
      </c>
      <c r="C296" s="226"/>
      <c r="D296" s="226"/>
      <c r="E296" s="226"/>
      <c r="F296" s="227">
        <v>1</v>
      </c>
      <c r="G296" s="227">
        <v>1</v>
      </c>
      <c r="H296" s="219">
        <f t="shared" si="5"/>
        <v>0</v>
      </c>
    </row>
    <row r="297" spans="2:8" ht="14.25" customHeight="1">
      <c r="B297" s="246" t="s">
        <v>376</v>
      </c>
      <c r="C297" s="228"/>
      <c r="D297" s="228"/>
      <c r="E297" s="228"/>
      <c r="F297" s="229">
        <f>SUM(F285:F296)</f>
        <v>1036</v>
      </c>
      <c r="G297" s="229">
        <f>SUM(G285:G296)</f>
        <v>1031</v>
      </c>
      <c r="H297" s="219">
        <f t="shared" si="5"/>
        <v>-5</v>
      </c>
    </row>
    <row r="298" spans="2:8" ht="14.25" customHeight="1">
      <c r="B298" s="246"/>
      <c r="C298" s="228"/>
      <c r="D298" s="228"/>
      <c r="E298" s="228"/>
      <c r="F298" s="229"/>
      <c r="G298" s="229"/>
      <c r="H298" s="219">
        <f t="shared" si="5"/>
        <v>0</v>
      </c>
    </row>
    <row r="299" spans="2:8" ht="14.25" customHeight="1">
      <c r="B299" s="216" t="s">
        <v>310</v>
      </c>
      <c r="C299" s="14"/>
      <c r="D299" s="14"/>
      <c r="E299" s="14"/>
      <c r="F299" s="15"/>
      <c r="G299" s="15"/>
      <c r="H299" s="219">
        <f t="shared" si="5"/>
        <v>0</v>
      </c>
    </row>
    <row r="300" spans="2:8" ht="14.25" customHeight="1">
      <c r="B300" s="23" t="s">
        <v>311</v>
      </c>
      <c r="C300" s="14"/>
      <c r="D300" s="14"/>
      <c r="E300" s="14"/>
      <c r="F300" s="36">
        <v>0</v>
      </c>
      <c r="G300" s="36">
        <v>121</v>
      </c>
      <c r="H300" s="219">
        <f t="shared" si="5"/>
        <v>121</v>
      </c>
    </row>
    <row r="301" spans="2:8" ht="14.25" customHeight="1">
      <c r="B301" s="13" t="s">
        <v>51</v>
      </c>
      <c r="C301" s="13"/>
      <c r="D301" s="13"/>
      <c r="E301" s="13"/>
      <c r="F301" s="11">
        <v>0</v>
      </c>
      <c r="G301" s="11">
        <v>24</v>
      </c>
      <c r="H301" s="219">
        <f t="shared" si="5"/>
        <v>24</v>
      </c>
    </row>
    <row r="302" spans="2:8" ht="14.25" customHeight="1">
      <c r="B302" s="14" t="s">
        <v>52</v>
      </c>
      <c r="C302" s="14"/>
      <c r="D302" s="14"/>
      <c r="E302" s="14"/>
      <c r="F302" s="15">
        <f>SUM(F300:F301)</f>
        <v>0</v>
      </c>
      <c r="G302" s="15">
        <f>SUM(G300:G301)</f>
        <v>145</v>
      </c>
      <c r="H302" s="219">
        <f t="shared" si="5"/>
        <v>145</v>
      </c>
    </row>
    <row r="303" spans="2:8" ht="12.75">
      <c r="B303" s="13"/>
      <c r="C303" s="14" t="s">
        <v>112</v>
      </c>
      <c r="D303" s="13"/>
      <c r="E303" s="13"/>
      <c r="F303" s="15">
        <f>SUM(F302)</f>
        <v>0</v>
      </c>
      <c r="G303" s="15">
        <f>SUM(G302)</f>
        <v>145</v>
      </c>
      <c r="H303" s="219">
        <f t="shared" si="5"/>
        <v>145</v>
      </c>
    </row>
    <row r="304" spans="2:8" ht="12.75">
      <c r="B304" s="226"/>
      <c r="C304" s="226"/>
      <c r="D304" s="226"/>
      <c r="E304" s="226"/>
      <c r="F304" s="227"/>
      <c r="G304" s="227"/>
      <c r="H304" s="219">
        <f t="shared" si="5"/>
        <v>0</v>
      </c>
    </row>
    <row r="305" spans="2:8" ht="12.75">
      <c r="B305" s="246" t="s">
        <v>143</v>
      </c>
      <c r="C305" s="228"/>
      <c r="D305" s="228"/>
      <c r="E305" s="228"/>
      <c r="F305" s="229">
        <f>SUM(F271+F297+F277+F282+F303)</f>
        <v>1728</v>
      </c>
      <c r="G305" s="229">
        <f>SUM(G271+G297+G277+G282+G303)</f>
        <v>2552</v>
      </c>
      <c r="H305" s="219">
        <f t="shared" si="5"/>
        <v>824</v>
      </c>
    </row>
    <row r="306" spans="2:8" ht="12.75">
      <c r="B306" s="226"/>
      <c r="C306" s="226"/>
      <c r="D306" s="226"/>
      <c r="E306" s="226"/>
      <c r="F306" s="227"/>
      <c r="G306" s="227"/>
      <c r="H306" s="219">
        <f t="shared" si="5"/>
        <v>0</v>
      </c>
    </row>
    <row r="307" spans="2:8" ht="13.5" thickBot="1">
      <c r="B307" s="226"/>
      <c r="C307" s="226"/>
      <c r="D307" s="226"/>
      <c r="E307" s="226"/>
      <c r="F307" s="227"/>
      <c r="G307" s="227"/>
      <c r="H307" s="219">
        <f t="shared" si="5"/>
        <v>0</v>
      </c>
    </row>
    <row r="308" spans="2:8" ht="13.5" thickBot="1">
      <c r="B308" s="259" t="s">
        <v>144</v>
      </c>
      <c r="C308" s="260"/>
      <c r="D308" s="260"/>
      <c r="E308" s="260"/>
      <c r="F308" s="261">
        <f>F305+F252</f>
        <v>52545</v>
      </c>
      <c r="G308" s="261">
        <f>G305+G252</f>
        <v>53560</v>
      </c>
      <c r="H308" s="219">
        <f t="shared" si="5"/>
        <v>1015</v>
      </c>
    </row>
    <row r="309" spans="2:7" ht="12.75">
      <c r="B309" s="226"/>
      <c r="C309" s="226"/>
      <c r="D309" s="226"/>
      <c r="E309" s="226"/>
      <c r="F309" s="227"/>
      <c r="G309" s="227"/>
    </row>
    <row r="310" spans="2:7" ht="12.75">
      <c r="B310" s="226"/>
      <c r="C310" s="226"/>
      <c r="D310" s="226"/>
      <c r="E310" s="226"/>
      <c r="F310" s="227"/>
      <c r="G310" s="227"/>
    </row>
    <row r="311" spans="2:7" ht="12.75">
      <c r="B311" s="226"/>
      <c r="C311" s="226"/>
      <c r="D311" s="226"/>
      <c r="E311" s="226"/>
      <c r="F311" s="227"/>
      <c r="G311" s="227"/>
    </row>
    <row r="312" spans="2:7" ht="12.75">
      <c r="B312" s="226"/>
      <c r="C312" s="226"/>
      <c r="D312" s="226"/>
      <c r="E312" s="226"/>
      <c r="F312" s="227"/>
      <c r="G312" s="227"/>
    </row>
    <row r="313" spans="2:7" ht="12.75">
      <c r="B313" s="226"/>
      <c r="C313" s="226"/>
      <c r="D313" s="226"/>
      <c r="E313" s="226"/>
      <c r="F313" s="227"/>
      <c r="G313" s="227"/>
    </row>
    <row r="314" spans="2:7" ht="12.75">
      <c r="B314" s="226"/>
      <c r="C314" s="226"/>
      <c r="D314" s="226"/>
      <c r="E314" s="226"/>
      <c r="F314" s="227"/>
      <c r="G314" s="227"/>
    </row>
    <row r="315" spans="2:7" ht="12.75">
      <c r="B315" s="226"/>
      <c r="C315" s="226"/>
      <c r="D315" s="226"/>
      <c r="E315" s="226"/>
      <c r="F315" s="227"/>
      <c r="G315" s="227"/>
    </row>
    <row r="316" spans="2:7" ht="12.75">
      <c r="B316" s="226"/>
      <c r="C316" s="226"/>
      <c r="D316" s="226"/>
      <c r="E316" s="226"/>
      <c r="F316" s="227"/>
      <c r="G316" s="227"/>
    </row>
    <row r="317" spans="2:7" ht="12.75">
      <c r="B317" s="226"/>
      <c r="C317" s="226"/>
      <c r="D317" s="226"/>
      <c r="E317" s="226"/>
      <c r="F317" s="227"/>
      <c r="G317" s="227"/>
    </row>
    <row r="318" spans="2:7" ht="12.75">
      <c r="B318" s="226"/>
      <c r="C318" s="226"/>
      <c r="D318" s="226"/>
      <c r="E318" s="226"/>
      <c r="F318" s="227"/>
      <c r="G318" s="227"/>
    </row>
    <row r="319" spans="2:7" ht="12.75">
      <c r="B319" s="226"/>
      <c r="C319" s="226"/>
      <c r="D319" s="226"/>
      <c r="E319" s="226"/>
      <c r="F319" s="227"/>
      <c r="G319" s="227"/>
    </row>
    <row r="320" spans="2:7" ht="12.75">
      <c r="B320" s="226"/>
      <c r="C320" s="226"/>
      <c r="D320" s="226"/>
      <c r="E320" s="226"/>
      <c r="F320" s="227"/>
      <c r="G320" s="227"/>
    </row>
    <row r="321" spans="2:7" ht="12.75">
      <c r="B321" s="226"/>
      <c r="C321" s="226"/>
      <c r="D321" s="226"/>
      <c r="E321" s="226"/>
      <c r="F321" s="227"/>
      <c r="G321" s="227"/>
    </row>
    <row r="322" spans="2:7" ht="12.75">
      <c r="B322" s="226"/>
      <c r="C322" s="226"/>
      <c r="D322" s="226"/>
      <c r="E322" s="226"/>
      <c r="F322" s="227"/>
      <c r="G322" s="227"/>
    </row>
    <row r="323" spans="2:7" ht="12.75">
      <c r="B323" s="226"/>
      <c r="C323" s="226"/>
      <c r="D323" s="226"/>
      <c r="E323" s="226"/>
      <c r="F323" s="227"/>
      <c r="G323" s="227"/>
    </row>
    <row r="324" spans="2:7" ht="12.75">
      <c r="B324" s="226"/>
      <c r="C324" s="226"/>
      <c r="D324" s="226"/>
      <c r="E324" s="226"/>
      <c r="F324" s="227"/>
      <c r="G324" s="227"/>
    </row>
    <row r="325" spans="2:7" ht="12.75">
      <c r="B325" s="226"/>
      <c r="C325" s="226"/>
      <c r="D325" s="226"/>
      <c r="E325" s="226"/>
      <c r="F325" s="227"/>
      <c r="G325" s="227"/>
    </row>
    <row r="326" spans="2:7" ht="12.75">
      <c r="B326" s="226"/>
      <c r="C326" s="226"/>
      <c r="D326" s="226"/>
      <c r="E326" s="226"/>
      <c r="F326" s="227"/>
      <c r="G326" s="227"/>
    </row>
  </sheetData>
  <sheetProtection/>
  <mergeCells count="16">
    <mergeCell ref="A266:H266"/>
    <mergeCell ref="B49:E49"/>
    <mergeCell ref="B74:E74"/>
    <mergeCell ref="B75:E75"/>
    <mergeCell ref="B79:E79"/>
    <mergeCell ref="B122:E122"/>
    <mergeCell ref="B166:E166"/>
    <mergeCell ref="B247:E247"/>
    <mergeCell ref="A7:H7"/>
    <mergeCell ref="A9:H9"/>
    <mergeCell ref="A37:H37"/>
    <mergeCell ref="B203:E203"/>
    <mergeCell ref="A2:H2"/>
    <mergeCell ref="A3:H3"/>
    <mergeCell ref="A4:H4"/>
    <mergeCell ref="A5:H5"/>
  </mergeCells>
  <printOptions/>
  <pageMargins left="0.74" right="0.7874015748031497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&amp;C5. melléklet Zimány Községi Önkormányzat 7/2013. (IX. 13.) önkormányzati rendeletéhez
" 8. melléklet Zimány Községi Önkormányzat 2/2013. (III.12.) önkormányzati rendeletéhez"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F20" sqref="F20"/>
    </sheetView>
  </sheetViews>
  <sheetFormatPr defaultColWidth="9.140625" defaultRowHeight="12.75"/>
  <cols>
    <col min="1" max="1" width="4.140625" style="80" customWidth="1"/>
    <col min="2" max="2" width="5.57421875" style="80" customWidth="1"/>
    <col min="3" max="3" width="34.421875" style="80" customWidth="1"/>
    <col min="4" max="4" width="13.00390625" style="80" customWidth="1"/>
    <col min="5" max="5" width="11.7109375" style="80" customWidth="1"/>
    <col min="6" max="16384" width="9.140625" style="80" customWidth="1"/>
  </cols>
  <sheetData>
    <row r="2" spans="1:9" ht="12.75">
      <c r="A2" s="426"/>
      <c r="B2" s="514" t="s">
        <v>313</v>
      </c>
      <c r="C2" s="514"/>
      <c r="D2" s="514"/>
      <c r="E2" s="514"/>
      <c r="F2" s="426"/>
      <c r="G2" s="426"/>
      <c r="H2" s="426"/>
      <c r="I2" s="426"/>
    </row>
    <row r="3" spans="1:9" ht="12.75">
      <c r="A3" s="426"/>
      <c r="B3" s="514" t="s">
        <v>382</v>
      </c>
      <c r="C3" s="514"/>
      <c r="D3" s="514"/>
      <c r="E3" s="514"/>
      <c r="F3" s="426"/>
      <c r="G3" s="426"/>
      <c r="H3" s="426"/>
      <c r="I3" s="426"/>
    </row>
    <row r="5" spans="2:9" ht="12.75">
      <c r="B5" s="514" t="s">
        <v>400</v>
      </c>
      <c r="C5" s="515"/>
      <c r="D5" s="514"/>
      <c r="E5" s="514"/>
      <c r="F5" s="426"/>
      <c r="G5" s="426"/>
      <c r="H5" s="426"/>
      <c r="I5" s="426"/>
    </row>
    <row r="8" ht="13.5" thickBot="1"/>
    <row r="9" spans="1:5" ht="12.75">
      <c r="A9" s="105"/>
      <c r="B9" s="427" t="s">
        <v>92</v>
      </c>
      <c r="C9" s="428" t="s">
        <v>93</v>
      </c>
      <c r="D9" s="428" t="s">
        <v>94</v>
      </c>
      <c r="E9" s="429" t="s">
        <v>95</v>
      </c>
    </row>
    <row r="10" spans="1:5" ht="16.5" customHeight="1">
      <c r="A10" s="105"/>
      <c r="B10" s="430"/>
      <c r="C10" s="91"/>
      <c r="D10" s="91"/>
      <c r="E10" s="431"/>
    </row>
    <row r="11" spans="1:5" ht="22.5" customHeight="1">
      <c r="A11" s="105"/>
      <c r="B11" s="430"/>
      <c r="C11" s="432" t="s">
        <v>401</v>
      </c>
      <c r="D11" s="433" t="s">
        <v>22</v>
      </c>
      <c r="E11" s="434" t="s">
        <v>381</v>
      </c>
    </row>
    <row r="12" spans="1:7" ht="12.75">
      <c r="A12" s="435"/>
      <c r="B12" s="436" t="s">
        <v>18</v>
      </c>
      <c r="C12" s="437" t="s">
        <v>403</v>
      </c>
      <c r="D12" s="438">
        <v>0</v>
      </c>
      <c r="E12" s="439">
        <v>2220</v>
      </c>
      <c r="G12" s="440"/>
    </row>
    <row r="13" spans="1:7" ht="13.5" thickBot="1">
      <c r="A13" s="435"/>
      <c r="B13" s="446" t="s">
        <v>19</v>
      </c>
      <c r="C13" s="441" t="s">
        <v>402</v>
      </c>
      <c r="D13" s="442">
        <f>SUM(D12:D12)</f>
        <v>0</v>
      </c>
      <c r="E13" s="443">
        <f>SUM(E12:E12)</f>
        <v>2220</v>
      </c>
      <c r="G13" s="445"/>
    </row>
  </sheetData>
  <sheetProtection/>
  <mergeCells count="3">
    <mergeCell ref="B2:E2"/>
    <mergeCell ref="B3:E3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&amp;C6. melléklet      Zimány Községi Önkormányzat  7/2013.(IX. 13.) önkormányzati rendeletéhez
"14. melléklet Zimány Községi Önkormányzat 2/2013. (III.12.) önkormányzati rendeletéhez"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Magyaratád</cp:lastModifiedBy>
  <cp:lastPrinted>2013-10-22T14:37:52Z</cp:lastPrinted>
  <dcterms:created xsi:type="dcterms:W3CDTF">2006-01-17T11:47:21Z</dcterms:created>
  <dcterms:modified xsi:type="dcterms:W3CDTF">2013-10-22T14:42:54Z</dcterms:modified>
  <cp:category/>
  <cp:version/>
  <cp:contentType/>
  <cp:contentStatus/>
</cp:coreProperties>
</file>