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7.08.22\módosítás\"/>
    </mc:Choice>
  </mc:AlternateContent>
  <bookViews>
    <workbookView xWindow="0" yWindow="0" windowWidth="28800" windowHeight="13275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41" i="1" l="1"/>
  <c r="D272" i="1"/>
  <c r="D11" i="1" l="1"/>
  <c r="D10" i="1"/>
  <c r="E257" i="1" l="1"/>
  <c r="E258" i="1"/>
  <c r="E260" i="1"/>
  <c r="E261" i="1"/>
  <c r="E262" i="1"/>
  <c r="E263" i="1"/>
  <c r="E264" i="1"/>
  <c r="E265" i="1"/>
  <c r="E266" i="1"/>
  <c r="E267" i="1"/>
  <c r="E268" i="1"/>
  <c r="E270" i="1"/>
  <c r="E271" i="1"/>
  <c r="E272" i="1"/>
  <c r="E273" i="1"/>
  <c r="E274" i="1"/>
  <c r="E275" i="1"/>
  <c r="E276" i="1"/>
  <c r="E277" i="1"/>
  <c r="E278" i="1"/>
  <c r="E279" i="1"/>
  <c r="E280" i="1"/>
  <c r="E256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30" i="1"/>
  <c r="E222" i="1"/>
  <c r="E223" i="1"/>
  <c r="E224" i="1"/>
  <c r="E225" i="1"/>
  <c r="E227" i="1"/>
  <c r="E228" i="1"/>
  <c r="E192" i="1"/>
  <c r="E193" i="1"/>
  <c r="E194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13" i="1"/>
  <c r="E7" i="1"/>
  <c r="E8" i="1"/>
  <c r="E9" i="1"/>
  <c r="E10" i="1"/>
  <c r="E11" i="1"/>
  <c r="E6" i="1"/>
  <c r="D12" i="1" l="1"/>
  <c r="E12" i="1"/>
  <c r="D15" i="1"/>
  <c r="D26" i="1"/>
  <c r="D37" i="1"/>
  <c r="D51" i="1"/>
  <c r="D84" i="1" s="1"/>
  <c r="E51" i="1"/>
  <c r="D62" i="1"/>
  <c r="E62" i="1"/>
  <c r="D73" i="1"/>
  <c r="E73" i="1"/>
  <c r="E84" i="1"/>
  <c r="D85" i="1"/>
  <c r="E85" i="1"/>
  <c r="D89" i="1"/>
  <c r="E89" i="1"/>
  <c r="E98" i="1" s="1"/>
  <c r="D98" i="1"/>
  <c r="D99" i="1"/>
  <c r="E99" i="1"/>
  <c r="D109" i="1"/>
  <c r="E109" i="1"/>
  <c r="D114" i="1"/>
  <c r="D122" i="1"/>
  <c r="D145" i="1"/>
  <c r="D173" i="1" s="1"/>
  <c r="D150" i="1"/>
  <c r="D155" i="1"/>
  <c r="D174" i="1"/>
  <c r="D195" i="1"/>
  <c r="D211" i="1"/>
  <c r="D221" i="1"/>
  <c r="D226" i="1"/>
  <c r="D233" i="1"/>
  <c r="D259" i="1"/>
  <c r="D269" i="1"/>
  <c r="D281" i="1" s="1"/>
  <c r="D190" i="1" l="1"/>
  <c r="D229" i="1"/>
  <c r="D220" i="1"/>
  <c r="D48" i="1"/>
  <c r="D255" i="1"/>
  <c r="C114" i="1"/>
  <c r="E114" i="1" s="1"/>
  <c r="D282" i="1" l="1"/>
  <c r="C174" i="1"/>
  <c r="E174" i="1" s="1"/>
  <c r="C269" i="1" l="1"/>
  <c r="E269" i="1" s="1"/>
  <c r="C259" i="1"/>
  <c r="E259" i="1" s="1"/>
  <c r="C233" i="1"/>
  <c r="E233" i="1" s="1"/>
  <c r="E255" i="1" s="1"/>
  <c r="C226" i="1"/>
  <c r="E226" i="1" s="1"/>
  <c r="C221" i="1"/>
  <c r="E221" i="1" s="1"/>
  <c r="C211" i="1"/>
  <c r="E211" i="1" s="1"/>
  <c r="C195" i="1"/>
  <c r="E195" i="1" s="1"/>
  <c r="E220" i="1" s="1"/>
  <c r="C155" i="1"/>
  <c r="E155" i="1" s="1"/>
  <c r="C150" i="1"/>
  <c r="E150" i="1" s="1"/>
  <c r="C145" i="1"/>
  <c r="E145" i="1" s="1"/>
  <c r="C122" i="1"/>
  <c r="E122" i="1" s="1"/>
  <c r="C109" i="1"/>
  <c r="C99" i="1"/>
  <c r="C89" i="1"/>
  <c r="C85" i="1"/>
  <c r="C73" i="1"/>
  <c r="C62" i="1"/>
  <c r="C51" i="1"/>
  <c r="C37" i="1"/>
  <c r="E37" i="1" s="1"/>
  <c r="C26" i="1"/>
  <c r="E26" i="1" s="1"/>
  <c r="C15" i="1"/>
  <c r="E15" i="1" s="1"/>
  <c r="C12" i="1"/>
  <c r="E173" i="1" l="1"/>
  <c r="E190" i="1" s="1"/>
  <c r="E281" i="1"/>
  <c r="E48" i="1"/>
  <c r="E229" i="1"/>
  <c r="C48" i="1"/>
  <c r="C220" i="1"/>
  <c r="C84" i="1"/>
  <c r="C98" i="1"/>
  <c r="C173" i="1"/>
  <c r="C229" i="1"/>
  <c r="C255" i="1"/>
  <c r="C281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<sst xmlns="http://schemas.openxmlformats.org/spreadsheetml/2006/main" count="563" uniqueCount="563">
  <si>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</si>
  <si>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</si>
  <si>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</si>
  <si>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</si>
  <si>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</si>
  <si>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</si>
  <si>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</si>
  <si>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</si>
  <si>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</si>
  <si>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</si>
  <si>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</si>
  <si>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</si>
  <si>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</si>
  <si>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</si>
  <si>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</si>
  <si>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</si>
  <si>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</si>
  <si>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</si>
  <si>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</si>
  <si>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</si>
  <si>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</si>
  <si>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</si>
  <si>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</si>
  <si>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</si>
  <si>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</si>
  <si>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</si>
  <si>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</si>
  <si>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</si>
  <si>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</si>
  <si>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</si>
  <si>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</si>
  <si>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</si>
  <si>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</si>
  <si>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</si>
  <si>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</si>
  <si>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</si>
  <si>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</si>
  <si>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</si>
  <si>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</si>
  <si>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</si>
  <si>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</si>
  <si>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</si>
  <si>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</si>
  <si>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</si>
  <si>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</si>
  <si>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</si>
  <si>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</si>
  <si>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</si>
  <si>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</si>
  <si>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</si>
  <si>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</si>
  <si>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</si>
  <si>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</si>
  <si>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</si>
  <si>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</si>
  <si>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</si>
  <si>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</si>
  <si>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</si>
  <si>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</si>
  <si>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</si>
  <si>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</si>
  <si>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</si>
  <si>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</si>
  <si>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</si>
  <si>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</si>
  <si>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</si>
  <si>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</si>
  <si>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</si>
  <si>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</si>
  <si>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</si>
  <si>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</si>
  <si>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</si>
  <si>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</si>
  <si>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</si>
  <si>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</si>
  <si>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</si>
  <si>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</si>
  <si>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</si>
  <si>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</si>
  <si>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</si>
  <si>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</si>
  <si>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</si>
  <si>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</si>
  <si>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</si>
  <si>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</si>
  <si>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</si>
  <si>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</si>
  <si>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</si>
  <si>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</si>
  <si>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</si>
  <si>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</si>
  <si>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</si>
  <si>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</si>
  <si>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</si>
  <si>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</si>
  <si>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</si>
  <si>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</si>
  <si>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</si>
  <si>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</si>
  <si>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</si>
  <si>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</si>
  <si>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</si>
  <si>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</si>
  <si>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</si>
  <si>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</si>
  <si>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</si>
  <si>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</si>
  <si>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</si>
  <si>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</si>
  <si>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</si>
  <si>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</si>
  <si>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</si>
  <si>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</si>
  <si>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</si>
  <si>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</si>
  <si>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</si>
  <si>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</si>
  <si>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</si>
  <si>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</si>
  <si>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</si>
  <si>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</si>
  <si>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</si>
  <si>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</si>
  <si>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</si>
  <si>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</si>
  <si>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</si>
  <si>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</si>
  <si>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</si>
  <si>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</si>
  <si>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</si>
  <si>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</si>
  <si>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</si>
  <si>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</si>
  <si>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</si>
  <si>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</si>
  <si>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</si>
  <si>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</si>
  <si>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</si>
  <si>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</si>
  <si>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</si>
  <si>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</si>
  <si>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</si>
  <si>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</si>
  <si>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</si>
  <si>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</si>
  <si>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</si>
  <si>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</si>
  <si>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</si>
  <si>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</si>
  <si>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</si>
  <si>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</si>
  <si>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</si>
  <si>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</si>
  <si>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</si>
  <si>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</si>
  <si>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</si>
  <si>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</si>
  <si>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</si>
  <si>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</si>
  <si>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</si>
  <si>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</si>
  <si>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</si>
  <si>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</si>
  <si>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</si>
  <si>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</si>
  <si>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</si>
  <si>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</si>
  <si>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</si>
  <si>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</si>
  <si>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</si>
  <si>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</si>
  <si>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</si>
  <si>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</si>
  <si>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</si>
  <si>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</si>
  <si>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</si>
  <si>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</si>
  <si>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</si>
  <si>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</si>
  <si>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</si>
  <si>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</si>
  <si>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</si>
  <si>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</si>
  <si>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</si>
  <si>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</si>
  <si>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</si>
  <si>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</si>
  <si>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</si>
  <si>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</si>
  <si>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</si>
  <si>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</si>
  <si>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</si>
  <si>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</si>
  <si>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</si>
  <si>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</si>
  <si>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</si>
  <si>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</si>
  <si>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</si>
  <si>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</si>
  <si>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</si>
  <si>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</si>
  <si>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</si>
  <si>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</si>
  <si>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</si>
  <si>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</si>
  <si>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</si>
  <si>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</si>
  <si>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</si>
  <si>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</si>
  <si>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</si>
  <si>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</si>
  <si>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</si>
  <si>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</si>
  <si>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</si>
  <si>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</si>
  <si>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</si>
  <si>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</si>
  <si>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</si>
  <si>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</si>
  <si>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</si>
  <si>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</si>
  <si>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</si>
  <si>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</si>
  <si>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</si>
  <si>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</si>
  <si>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</si>
  <si>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</si>
  <si>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</si>
  <si>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</si>
  <si>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</si>
  <si>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</si>
  <si>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</si>
  <si>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</si>
  <si>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</si>
  <si>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</si>
  <si>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</si>
  <si>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</si>
  <si>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</si>
  <si>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</si>
  <si>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</si>
  <si>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</si>
  <si>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</si>
  <si>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</si>
  <si>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</si>
  <si>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</si>
  <si>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</si>
  <si>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</si>
  <si>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</si>
  <si>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</si>
  <si>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</si>
  <si>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</si>
  <si>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</si>
  <si>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</si>
  <si>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</si>
  <si>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</si>
  <si>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</si>
  <si>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</si>
  <si>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</si>
  <si>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</si>
  <si>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</si>
  <si>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</si>
  <si>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</si>
  <si>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</si>
  <si>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</si>
  <si>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</si>
  <si>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</si>
  <si>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</si>
  <si>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</si>
  <si>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</si>
  <si>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</si>
  <si>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</si>
  <si>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</si>
  <si>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</si>
  <si>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</si>
  <si>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</si>
  <si>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</si>
  <si>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</si>
  <si>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</si>
  <si>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</si>
  <si>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</si>
  <si>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</si>
  <si>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</si>
  <si>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</si>
  <si>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</si>
  <si>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</si>
  <si>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</si>
  <si>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</si>
  <si>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</si>
  <si>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</si>
  <si>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</si>
  <si>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</si>
  <si>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</si>
  <si>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</si>
  <si>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</si>
  <si>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</si>
  <si>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</si>
  <si>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</si>
  <si>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</si>
  <si>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</si>
  <si>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</si>
  <si>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</si>
  <si>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</si>
  <si>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</si>
  <si>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</si>
  <si>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</si>
  <si>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</si>
  <si>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</si>
  <si>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</si>
  <si>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</si>
  <si>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</si>
  <si>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</si>
  <si>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</si>
  <si>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</si>
  <si>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</si>
  <si>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</si>
  <si>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</si>
  <si>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</si>
  <si>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</si>
  <si>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</si>
  <si>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</si>
  <si>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</si>
  <si>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</si>
  <si>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</si>
  <si>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</si>
  <si>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</si>
  <si>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</si>
  <si>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</si>
  <si>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</si>
  <si>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</si>
  <si>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</si>
  <si>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</si>
  <si>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</si>
  <si>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</si>
  <si>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</si>
  <si>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</si>
  <si>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</si>
  <si>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</si>
  <si>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</si>
  <si>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</si>
  <si>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</si>
  <si>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</si>
  <si>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</si>
  <si>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</si>
  <si>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</si>
  <si>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</si>
  <si>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</si>
  <si>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</si>
  <si>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</si>
  <si>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</si>
  <si>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</si>
  <si>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</si>
  <si>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</si>
  <si>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</si>
  <si>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</si>
  <si>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</si>
  <si>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</si>
  <si>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</si>
  <si>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</si>
  <si>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</si>
  <si>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</si>
  <si>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</si>
  <si>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</si>
  <si>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</si>
  <si>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</si>
  <si>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</si>
  <si>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</si>
  <si>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</si>
  <si>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</si>
  <si>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</si>
  <si>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</si>
  <si>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</si>
  <si>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</si>
  <si>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</si>
  <si>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</si>
  <si>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</si>
  <si>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</si>
  <si>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</si>
  <si>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</si>
  <si>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</si>
  <si>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</si>
  <si>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</si>
  <si>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</si>
  <si>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</si>
  <si>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</si>
  <si>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</si>
  <si>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</si>
  <si>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</si>
  <si>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</si>
  <si>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</si>
  <si>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</si>
  <si>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</si>
  <si>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</si>
  <si>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</si>
  <si>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</si>
  <si>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</si>
  <si>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</si>
  <si>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</si>
  <si>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</si>
  <si>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</si>
  <si>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</si>
  <si>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</si>
  <si>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</si>
  <si>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</si>
  <si>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</si>
  <si>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</si>
  <si>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</si>
  <si>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</si>
  <si>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</si>
  <si>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</si>
  <si>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</si>
  <si>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</si>
  <si>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</si>
  <si>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</si>
  <si>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</si>
  <si>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</si>
  <si>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</si>
  <si>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</si>
  <si>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</si>
  <si>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</si>
  <si>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</si>
  <si>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</si>
  <si>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</si>
  <si>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</si>
  <si>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</si>
  <si>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</si>
  <si>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</si>
  <si>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</si>
  <si>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</si>
  <si>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</si>
  <si>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</si>
  <si>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</si>
  <si>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</si>
  <si>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</si>
  <si>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</si>
  <si>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</si>
  <si>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</si>
  <si>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</si>
  <si>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</si>
  <si>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</si>
  <si>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</si>
  <si>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</si>
  <si>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</si>
  <si>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</si>
  <si>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</si>
  <si>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</si>
  <si>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</si>
  <si>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</si>
  <si>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</si>
  <si>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</si>
  <si>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</si>
  <si>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</si>
  <si>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</si>
  <si>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</si>
  <si>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</si>
  <si>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</si>
  <si>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</si>
  <si>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</si>
  <si>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</si>
  <si>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</si>
  <si>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</si>
  <si>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</si>
  <si>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</si>
  <si>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</si>
  <si>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</si>
  <si>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</si>
  <si>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</si>
  <si>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</si>
  <si>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</si>
  <si>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</si>
  <si>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</si>
  <si>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</si>
  <si>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</si>
  <si>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</si>
  <si>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</si>
  <si>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</si>
  <si>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</si>
  <si>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</si>
  <si>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</si>
  <si>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</si>
  <si>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</si>
  <si>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</si>
  <si>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</si>
  <si>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</si>
  <si>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</si>
  <si>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</si>
  <si>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</si>
  <si>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</si>
  <si>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</si>
  <si>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</si>
  <si>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</si>
  <si>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</si>
  <si>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</si>
  <si>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</si>
  <si>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</si>
  <si>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</si>
  <si>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</si>
  <si>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</si>
  <si>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</si>
  <si>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</si>
  <si>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</si>
  <si>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</si>
  <si>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</si>
  <si>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</si>
  <si>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</si>
  <si>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</si>
  <si>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</si>
  <si>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</si>
  <si>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</si>
  <si>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</si>
  <si>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</si>
  <si>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</si>
  <si>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</si>
  <si>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</si>
  <si>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</si>
  <si>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</si>
  <si>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</si>
  <si>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</si>
  <si>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</si>
  <si>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</si>
  <si>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</si>
  <si>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</si>
  <si>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</si>
  <si>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</si>
  <si>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</si>
  <si>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</si>
  <si>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</si>
  <si>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</si>
  <si>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</si>
  <si>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</si>
  <si>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</si>
  <si>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</si>
  <si>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</si>
  <si>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</si>
  <si>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</si>
  <si>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</si>
  <si>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</si>
  <si>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</si>
  <si>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</si>
  <si>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</si>
  <si>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</si>
  <si>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</si>
  <si>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</si>
  <si>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</si>
  <si>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</si>
  <si>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</si>
  <si>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</si>
  <si>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</si>
  <si>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</si>
  <si>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</si>
  <si>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</si>
  <si>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</si>
  <si>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</si>
  <si>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</si>
  <si>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</si>
  <si>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</si>
  <si>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</si>
  <si>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</si>
  <si>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ebből: késedelmi és önellenőrzési pótlék</t>
  </si>
  <si>
    <t>Módosított előirányzat</t>
  </si>
  <si>
    <t>Eltérés</t>
  </si>
  <si>
    <t>forintban</t>
  </si>
  <si>
    <t xml:space="preserve">ebből: egyéb civil szervezetek (B75) </t>
  </si>
  <si>
    <t>a 13/2017. (VIII.23.)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</si>
</sst>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4.7109375" style="12" customWidth="1"/>
    <col min="2" max="2" width="56.85546875" style="2" customWidth="1"/>
    <col min="3" max="3" width="11.42578125" style="12" bestFit="1" customWidth="1"/>
    <col min="4" max="4" width="11.42578125" style="1" customWidth="1"/>
    <col min="5" max="5" width="11.140625" style="1" bestFit="1" customWidth="1"/>
    <col min="6" max="15" width="9.140625" style="1"/>
  </cols>
  <sheetData>
    <row r="1" spans="1:15" ht="18.95" customHeight="1" x14ac:dyDescent="0.2">
      <c r="A1" s="25" t="s">
        <v>555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556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560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558</v>
      </c>
      <c r="E5" s="23" t="s">
        <v>559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19665236</v>
      </c>
      <c r="D6" s="13">
        <v>19665236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24786790</v>
      </c>
      <c r="D7" s="13">
        <v>24786790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12906490</v>
      </c>
      <c r="D8" s="13">
        <v>12906490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5510000</v>
      </c>
      <c r="D9" s="13">
        <v>5510000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f>1481466</f>
        <v>1481466</v>
      </c>
      <c r="E10" s="13">
        <f t="shared" si="0"/>
        <v>1481466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f>513976</f>
        <v>513976</v>
      </c>
      <c r="E11" s="13">
        <f t="shared" si="0"/>
        <v>513976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62868516</v>
      </c>
      <c r="D12" s="17">
        <f t="shared" ref="D12:E12" si="1">SUM(D6:D11)</f>
        <v>64863958</v>
      </c>
      <c r="E12" s="17">
        <f t="shared" si="1"/>
        <v>1995442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4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63836000</v>
      </c>
      <c r="D37" s="14">
        <f t="shared" ref="D37" si="5">SUM(D38:D47)</f>
        <v>69744039</v>
      </c>
      <c r="E37" s="14">
        <f t="shared" si="2"/>
        <v>5908039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f>236200</f>
        <v>236200</v>
      </c>
      <c r="E41" s="13">
        <f t="shared" si="2"/>
        <v>236200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13905000</v>
      </c>
      <c r="D42" s="13">
        <v>13905000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48931000</v>
      </c>
      <c r="D43" s="13">
        <f>48931000+3810000+1861839</f>
        <v>54602839</v>
      </c>
      <c r="E43" s="13">
        <f t="shared" si="2"/>
        <v>5671839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1000000</v>
      </c>
      <c r="D44" s="13">
        <v>1000000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126704516</v>
      </c>
      <c r="D48" s="17">
        <f t="shared" ref="D48:E48" si="6">D12+D15+D26+D37</f>
        <v>134607997</v>
      </c>
      <c r="E48" s="17">
        <f t="shared" si="6"/>
        <v>7903481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:E51" si="7">SUM(D52:D61)</f>
        <v>0</v>
      </c>
      <c r="E51" s="14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:E62" si="8">SUM(D63:D72)</f>
        <v>0</v>
      </c>
      <c r="E62" s="14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0</v>
      </c>
      <c r="D73" s="14">
        <f t="shared" ref="D73:E73" si="9">SUM(D74:D83)</f>
        <v>0</v>
      </c>
      <c r="E73" s="14">
        <f t="shared" si="9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145</v>
      </c>
      <c r="B77" s="4" t="s">
        <v>146</v>
      </c>
      <c r="C77" s="13">
        <v>0</v>
      </c>
      <c r="D77" s="13">
        <v>0</v>
      </c>
      <c r="E77" s="13"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0</v>
      </c>
      <c r="D84" s="17">
        <f t="shared" ref="D84:E84" si="10">D49+D50+D51+D62+D73</f>
        <v>0</v>
      </c>
      <c r="E84" s="17">
        <f t="shared" si="10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:E85" si="11">SUM(D86:D88)</f>
        <v>0</v>
      </c>
      <c r="E85" s="14">
        <f t="shared" si="1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:E89" si="12">SUM(D90:D97)</f>
        <v>0</v>
      </c>
      <c r="E89" s="14">
        <f t="shared" si="12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hidden="1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3">D85+D89</f>
        <v>0</v>
      </c>
      <c r="E98" s="17">
        <f t="shared" si="13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:E99" si="14">SUM(D100:D108)</f>
        <v>0</v>
      </c>
      <c r="E99" s="14">
        <f t="shared" si="14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hidden="1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:E109" si="15">SUM(D110:D113)</f>
        <v>0</v>
      </c>
      <c r="E109" s="14">
        <f t="shared" si="15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4580000</v>
      </c>
      <c r="D114" s="14">
        <f t="shared" ref="D114" si="16">SUM(D115:D121)</f>
        <v>4580000</v>
      </c>
      <c r="E114" s="14">
        <f>D114-C114</f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560000</v>
      </c>
      <c r="D115" s="13">
        <v>560000</v>
      </c>
      <c r="E115" s="14">
        <f t="shared" ref="E115:E164" si="17"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4000000</v>
      </c>
      <c r="D117" s="13">
        <v>4000000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20000</v>
      </c>
      <c r="D118" s="13">
        <v>20000</v>
      </c>
      <c r="E118" s="14">
        <f t="shared" si="17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2550000</v>
      </c>
      <c r="D122" s="14">
        <f t="shared" ref="D122" si="18">SUM(D123:D144)</f>
        <v>2550000</v>
      </c>
      <c r="E122" s="14">
        <f t="shared" si="17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2550000</v>
      </c>
      <c r="D129" s="13">
        <v>2550000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19">SUM(D146:D149)</f>
        <v>0</v>
      </c>
      <c r="E145" s="14">
        <f t="shared" si="17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810000</v>
      </c>
      <c r="D150" s="14">
        <f t="shared" ref="D150" si="20">SUM(D151:D154)</f>
        <v>810000</v>
      </c>
      <c r="E150" s="14">
        <f t="shared" si="17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810000</v>
      </c>
      <c r="D151" s="13">
        <v>810000</v>
      </c>
      <c r="E151" s="14">
        <f t="shared" si="17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hidden="1" x14ac:dyDescent="0.2">
      <c r="A152" s="3" t="s">
        <v>295</v>
      </c>
      <c r="B152" s="4" t="s">
        <v>296</v>
      </c>
      <c r="C152" s="13">
        <v>0</v>
      </c>
      <c r="D152" s="13">
        <v>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7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900000</v>
      </c>
      <c r="D155" s="14">
        <f t="shared" ref="D155" si="21">SUM(D156:D172)</f>
        <v>900000</v>
      </c>
      <c r="E155" s="14">
        <f t="shared" si="17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317</v>
      </c>
      <c r="B163" s="4" t="s">
        <v>318</v>
      </c>
      <c r="C163" s="13">
        <v>0</v>
      </c>
      <c r="D163" s="13">
        <v>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">
      <c r="A164" s="3" t="s">
        <v>319</v>
      </c>
      <c r="B164" s="4" t="s">
        <v>320</v>
      </c>
      <c r="C164" s="13">
        <v>900000</v>
      </c>
      <c r="D164" s="13">
        <v>900000</v>
      </c>
      <c r="E164" s="14">
        <f t="shared" si="17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4260000</v>
      </c>
      <c r="D173" s="17">
        <f t="shared" ref="D173:E173" si="22">D122+D145+D149+D150+D155</f>
        <v>4260000</v>
      </c>
      <c r="E173" s="17">
        <f t="shared" si="22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300000</v>
      </c>
      <c r="D174" s="14">
        <f t="shared" ref="D174" si="23">SUM(D175:D189)</f>
        <v>300000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7" si="24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4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4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4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4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hidden="1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4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4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4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4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4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4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100000</v>
      </c>
      <c r="D186" s="13">
        <v>100000</v>
      </c>
      <c r="E186" s="14">
        <f t="shared" si="24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557</v>
      </c>
      <c r="C187" s="13">
        <v>200000</v>
      </c>
      <c r="D187" s="13">
        <v>200000</v>
      </c>
      <c r="E187" s="14">
        <f t="shared" si="24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366</v>
      </c>
      <c r="B188" s="4" t="s">
        <v>367</v>
      </c>
      <c r="C188" s="13">
        <v>0</v>
      </c>
      <c r="D188" s="13">
        <v>0</v>
      </c>
      <c r="E188" s="13"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368</v>
      </c>
      <c r="B189" s="4" t="s">
        <v>369</v>
      </c>
      <c r="C189" s="13">
        <v>0</v>
      </c>
      <c r="D189" s="13">
        <v>0</v>
      </c>
      <c r="E189" s="13"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370</v>
      </c>
      <c r="B190" s="16" t="s">
        <v>371</v>
      </c>
      <c r="C190" s="17">
        <f>C98+C99+C109+C114+C173+C174</f>
        <v>9140000</v>
      </c>
      <c r="D190" s="17">
        <f t="shared" ref="D190:E190" si="25">D98+D99+D109+D114+D173+D174</f>
        <v>9140000</v>
      </c>
      <c r="E190" s="17">
        <f t="shared" si="25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372</v>
      </c>
      <c r="B191" s="4" t="s">
        <v>373</v>
      </c>
      <c r="C191" s="13">
        <v>200000</v>
      </c>
      <c r="D191" s="13">
        <v>200000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374</v>
      </c>
      <c r="B192" s="8" t="s">
        <v>375</v>
      </c>
      <c r="C192" s="14">
        <v>2970000</v>
      </c>
      <c r="D192" s="14">
        <v>2970000</v>
      </c>
      <c r="E192" s="13">
        <f t="shared" ref="E192:E217" si="26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">
      <c r="A193" s="3" t="s">
        <v>376</v>
      </c>
      <c r="B193" s="4" t="s">
        <v>377</v>
      </c>
      <c r="C193" s="13">
        <v>0</v>
      </c>
      <c r="D193" s="13">
        <v>0</v>
      </c>
      <c r="E193" s="13">
        <f t="shared" si="26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hidden="1" x14ac:dyDescent="0.2">
      <c r="A194" s="3" t="s">
        <v>378</v>
      </c>
      <c r="B194" s="4" t="s">
        <v>379</v>
      </c>
      <c r="C194" s="13">
        <v>0</v>
      </c>
      <c r="D194" s="13">
        <v>0</v>
      </c>
      <c r="E194" s="13">
        <f t="shared" si="26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380</v>
      </c>
      <c r="B195" s="8" t="s">
        <v>381</v>
      </c>
      <c r="C195" s="14">
        <f>SUM(C196)</f>
        <v>0</v>
      </c>
      <c r="D195" s="14">
        <f t="shared" ref="D195" si="27">SUM(D196)</f>
        <v>0</v>
      </c>
      <c r="E195" s="13">
        <f t="shared" si="26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">
      <c r="A196" s="3" t="s">
        <v>382</v>
      </c>
      <c r="B196" s="4" t="s">
        <v>383</v>
      </c>
      <c r="C196" s="13">
        <v>0</v>
      </c>
      <c r="D196" s="13">
        <v>0</v>
      </c>
      <c r="E196" s="13">
        <f t="shared" si="26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384</v>
      </c>
      <c r="B197" s="8" t="s">
        <v>385</v>
      </c>
      <c r="C197" s="14">
        <v>1100000</v>
      </c>
      <c r="D197" s="14">
        <v>1100000</v>
      </c>
      <c r="E197" s="13">
        <f t="shared" si="26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386</v>
      </c>
      <c r="B198" s="4" t="s">
        <v>387</v>
      </c>
      <c r="C198" s="13">
        <v>0</v>
      </c>
      <c r="D198" s="13">
        <v>0</v>
      </c>
      <c r="E198" s="13">
        <f t="shared" si="26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388</v>
      </c>
      <c r="B199" s="4" t="s">
        <v>389</v>
      </c>
      <c r="C199" s="13">
        <v>0</v>
      </c>
      <c r="D199" s="13">
        <v>0</v>
      </c>
      <c r="E199" s="13">
        <f t="shared" si="26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390</v>
      </c>
      <c r="B200" s="4" t="s">
        <v>391</v>
      </c>
      <c r="C200" s="13">
        <v>0</v>
      </c>
      <c r="D200" s="13">
        <v>0</v>
      </c>
      <c r="E200" s="13">
        <f t="shared" si="26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hidden="1" x14ac:dyDescent="0.2">
      <c r="A201" s="3" t="s">
        <v>392</v>
      </c>
      <c r="B201" s="4" t="s">
        <v>393</v>
      </c>
      <c r="C201" s="13">
        <v>0</v>
      </c>
      <c r="D201" s="13">
        <v>0</v>
      </c>
      <c r="E201" s="13">
        <f t="shared" si="26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394</v>
      </c>
      <c r="B202" s="4" t="s">
        <v>395</v>
      </c>
      <c r="C202" s="13">
        <v>0</v>
      </c>
      <c r="D202" s="13">
        <v>0</v>
      </c>
      <c r="E202" s="13">
        <f t="shared" si="26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">
      <c r="A203" s="3" t="s">
        <v>396</v>
      </c>
      <c r="B203" s="4" t="s">
        <v>397</v>
      </c>
      <c r="C203" s="13">
        <v>0</v>
      </c>
      <c r="D203" s="13">
        <v>0</v>
      </c>
      <c r="E203" s="13">
        <f t="shared" si="26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398</v>
      </c>
      <c r="B204" s="4" t="s">
        <v>399</v>
      </c>
      <c r="C204" s="13">
        <v>81000</v>
      </c>
      <c r="D204" s="13">
        <v>81000</v>
      </c>
      <c r="E204" s="13">
        <f t="shared" si="26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400</v>
      </c>
      <c r="B205" s="4" t="s">
        <v>401</v>
      </c>
      <c r="C205" s="13">
        <v>405000</v>
      </c>
      <c r="D205" s="13">
        <v>405000</v>
      </c>
      <c r="E205" s="13">
        <f t="shared" si="26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402</v>
      </c>
      <c r="B206" s="4" t="s">
        <v>403</v>
      </c>
      <c r="C206" s="13">
        <v>0</v>
      </c>
      <c r="D206" s="13">
        <v>0</v>
      </c>
      <c r="E206" s="13">
        <f t="shared" si="26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hidden="1" x14ac:dyDescent="0.2">
      <c r="A207" s="7" t="s">
        <v>404</v>
      </c>
      <c r="B207" s="8" t="s">
        <v>405</v>
      </c>
      <c r="C207" s="14">
        <v>0</v>
      </c>
      <c r="D207" s="14">
        <v>0</v>
      </c>
      <c r="E207" s="13">
        <f t="shared" si="26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">
      <c r="A208" s="3" t="s">
        <v>406</v>
      </c>
      <c r="B208" s="4" t="s">
        <v>407</v>
      </c>
      <c r="C208" s="13">
        <v>0</v>
      </c>
      <c r="D208" s="13">
        <v>0</v>
      </c>
      <c r="E208" s="13">
        <f t="shared" si="26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408</v>
      </c>
      <c r="B209" s="4" t="s">
        <v>409</v>
      </c>
      <c r="C209" s="13">
        <v>0</v>
      </c>
      <c r="D209" s="13">
        <v>0</v>
      </c>
      <c r="E209" s="13">
        <f t="shared" si="26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410</v>
      </c>
      <c r="B210" s="4" t="s">
        <v>411</v>
      </c>
      <c r="C210" s="13">
        <v>0</v>
      </c>
      <c r="D210" s="13">
        <v>0</v>
      </c>
      <c r="E210" s="13">
        <f t="shared" si="26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412</v>
      </c>
      <c r="B211" s="8" t="s">
        <v>413</v>
      </c>
      <c r="C211" s="14">
        <f>SUM(C212:C215)</f>
        <v>0</v>
      </c>
      <c r="D211" s="14">
        <f t="shared" ref="D211" si="28">SUM(D212:D215)</f>
        <v>0</v>
      </c>
      <c r="E211" s="13">
        <f t="shared" si="26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414</v>
      </c>
      <c r="B212" s="4" t="s">
        <v>415</v>
      </c>
      <c r="C212" s="13">
        <v>0</v>
      </c>
      <c r="D212" s="13">
        <v>0</v>
      </c>
      <c r="E212" s="13">
        <f t="shared" si="26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416</v>
      </c>
      <c r="B213" s="4" t="s">
        <v>417</v>
      </c>
      <c r="C213" s="13">
        <v>0</v>
      </c>
      <c r="D213" s="13">
        <v>0</v>
      </c>
      <c r="E213" s="13">
        <f t="shared" si="26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418</v>
      </c>
      <c r="B214" s="4" t="s">
        <v>419</v>
      </c>
      <c r="C214" s="13">
        <v>0</v>
      </c>
      <c r="D214" s="13">
        <v>0</v>
      </c>
      <c r="E214" s="13">
        <f t="shared" si="26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420</v>
      </c>
      <c r="B215" s="4" t="s">
        <v>421</v>
      </c>
      <c r="C215" s="13">
        <v>0</v>
      </c>
      <c r="D215" s="13">
        <v>0</v>
      </c>
      <c r="E215" s="13">
        <f t="shared" si="26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422</v>
      </c>
      <c r="B216" s="4" t="s">
        <v>423</v>
      </c>
      <c r="C216" s="13">
        <v>0</v>
      </c>
      <c r="D216" s="13">
        <v>0</v>
      </c>
      <c r="E216" s="13">
        <f t="shared" si="26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424</v>
      </c>
      <c r="B217" s="8" t="s">
        <v>425</v>
      </c>
      <c r="C217" s="14">
        <v>0</v>
      </c>
      <c r="D217" s="14">
        <v>0</v>
      </c>
      <c r="E217" s="13">
        <f t="shared" si="26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hidden="1" x14ac:dyDescent="0.2">
      <c r="A218" s="3" t="s">
        <v>426</v>
      </c>
      <c r="B218" s="4" t="s">
        <v>427</v>
      </c>
      <c r="C218" s="13">
        <v>0</v>
      </c>
      <c r="D218" s="13">
        <v>0</v>
      </c>
      <c r="E218" s="13"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428</v>
      </c>
      <c r="B219" s="4" t="s">
        <v>429</v>
      </c>
      <c r="C219" s="13">
        <v>0</v>
      </c>
      <c r="D219" s="13">
        <v>0</v>
      </c>
      <c r="E219" s="13"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430</v>
      </c>
      <c r="B220" s="16" t="s">
        <v>431</v>
      </c>
      <c r="C220" s="17">
        <f>C191+C192+C195+C197+C204+C205+C206+C207+C211+C216+C217</f>
        <v>4756000</v>
      </c>
      <c r="D220" s="17">
        <f t="shared" ref="D220:E220" si="29">D191+D192+D195+D197+D204+D205+D206+D207+D211+D216+D217</f>
        <v>4756000</v>
      </c>
      <c r="E220" s="17">
        <f t="shared" si="29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432</v>
      </c>
      <c r="B221" s="8" t="s">
        <v>433</v>
      </c>
      <c r="C221" s="14">
        <f>SUM(C222)</f>
        <v>0</v>
      </c>
      <c r="D221" s="14">
        <f t="shared" ref="D221" si="30">SUM(D222)</f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434</v>
      </c>
      <c r="B222" s="4" t="s">
        <v>435</v>
      </c>
      <c r="C222" s="13">
        <v>0</v>
      </c>
      <c r="D222" s="13">
        <v>0</v>
      </c>
      <c r="E222" s="14">
        <f t="shared" ref="E222:E228" si="31">D222-C222</f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436</v>
      </c>
      <c r="B223" s="8" t="s">
        <v>437</v>
      </c>
      <c r="C223" s="14">
        <v>12523000</v>
      </c>
      <c r="D223" s="14">
        <v>12523000</v>
      </c>
      <c r="E223" s="14">
        <f t="shared" si="31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438</v>
      </c>
      <c r="B224" s="4" t="s">
        <v>439</v>
      </c>
      <c r="C224" s="13">
        <v>0</v>
      </c>
      <c r="D224" s="13">
        <v>0</v>
      </c>
      <c r="E224" s="14">
        <f t="shared" si="31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440</v>
      </c>
      <c r="B225" s="4" t="s">
        <v>441</v>
      </c>
      <c r="C225" s="13">
        <v>0</v>
      </c>
      <c r="D225" s="13">
        <v>0</v>
      </c>
      <c r="E225" s="14">
        <f t="shared" si="31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442</v>
      </c>
      <c r="B226" s="8" t="s">
        <v>443</v>
      </c>
      <c r="C226" s="14">
        <f>SUM(C227)</f>
        <v>0</v>
      </c>
      <c r="D226" s="14">
        <f t="shared" ref="D226" si="32">SUM(D227)</f>
        <v>0</v>
      </c>
      <c r="E226" s="14">
        <f t="shared" si="31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444</v>
      </c>
      <c r="B227" s="4" t="s">
        <v>445</v>
      </c>
      <c r="C227" s="13">
        <v>0</v>
      </c>
      <c r="D227" s="13">
        <v>0</v>
      </c>
      <c r="E227" s="14">
        <f t="shared" si="31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446</v>
      </c>
      <c r="B228" s="4" t="s">
        <v>447</v>
      </c>
      <c r="C228" s="13">
        <v>0</v>
      </c>
      <c r="D228" s="13">
        <v>0</v>
      </c>
      <c r="E228" s="14">
        <f t="shared" si="31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448</v>
      </c>
      <c r="B229" s="16" t="s">
        <v>449</v>
      </c>
      <c r="C229" s="17">
        <f>C221+C223+C225+C226+C228</f>
        <v>12523000</v>
      </c>
      <c r="D229" s="17">
        <f t="shared" ref="D229:E229" si="33">D221+D223+D225+D226+D228</f>
        <v>12523000</v>
      </c>
      <c r="E229" s="17">
        <f t="shared" si="33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450</v>
      </c>
      <c r="B230" s="4" t="s">
        <v>451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452</v>
      </c>
      <c r="B231" s="4" t="s">
        <v>453</v>
      </c>
      <c r="C231" s="13">
        <v>0</v>
      </c>
      <c r="D231" s="13">
        <v>0</v>
      </c>
      <c r="E231" s="13">
        <f t="shared" ref="E231:E243" si="34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454</v>
      </c>
      <c r="B232" s="4" t="s">
        <v>455</v>
      </c>
      <c r="C232" s="13">
        <v>0</v>
      </c>
      <c r="D232" s="13">
        <v>0</v>
      </c>
      <c r="E232" s="13">
        <f t="shared" si="34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456</v>
      </c>
      <c r="B233" s="8" t="s">
        <v>457</v>
      </c>
      <c r="C233" s="14">
        <f>SUM(C234:C242)</f>
        <v>400000</v>
      </c>
      <c r="D233" s="14">
        <f t="shared" ref="D233" si="35">SUM(D234:D242)</f>
        <v>400000</v>
      </c>
      <c r="E233" s="13">
        <f t="shared" si="34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458</v>
      </c>
      <c r="B234" s="4" t="s">
        <v>459</v>
      </c>
      <c r="C234" s="13">
        <v>0</v>
      </c>
      <c r="D234" s="13">
        <v>0</v>
      </c>
      <c r="E234" s="13">
        <f t="shared" si="34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460</v>
      </c>
      <c r="B235" s="4" t="s">
        <v>461</v>
      </c>
      <c r="C235" s="13">
        <v>0</v>
      </c>
      <c r="D235" s="13">
        <v>0</v>
      </c>
      <c r="E235" s="13">
        <f t="shared" si="34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462</v>
      </c>
      <c r="B236" s="4" t="s">
        <v>463</v>
      </c>
      <c r="C236" s="13">
        <v>0</v>
      </c>
      <c r="D236" s="13">
        <v>0</v>
      </c>
      <c r="E236" s="13">
        <f t="shared" si="34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464</v>
      </c>
      <c r="B237" s="4" t="s">
        <v>465</v>
      </c>
      <c r="C237" s="13">
        <v>400000</v>
      </c>
      <c r="D237" s="13">
        <v>400000</v>
      </c>
      <c r="E237" s="13">
        <f t="shared" si="34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466</v>
      </c>
      <c r="B238" s="4" t="s">
        <v>467</v>
      </c>
      <c r="C238" s="13">
        <v>0</v>
      </c>
      <c r="D238" s="13">
        <v>0</v>
      </c>
      <c r="E238" s="13">
        <f t="shared" si="34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468</v>
      </c>
      <c r="B239" s="4" t="s">
        <v>469</v>
      </c>
      <c r="C239" s="13">
        <v>0</v>
      </c>
      <c r="D239" s="13">
        <v>0</v>
      </c>
      <c r="E239" s="13">
        <f t="shared" si="34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hidden="1" x14ac:dyDescent="0.2">
      <c r="A240" s="3" t="s">
        <v>470</v>
      </c>
      <c r="B240" s="4" t="s">
        <v>471</v>
      </c>
      <c r="C240" s="13">
        <v>0</v>
      </c>
      <c r="D240" s="13">
        <v>0</v>
      </c>
      <c r="E240" s="13">
        <f t="shared" si="34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472</v>
      </c>
      <c r="B241" s="4" t="s">
        <v>473</v>
      </c>
      <c r="C241" s="13">
        <v>0</v>
      </c>
      <c r="D241" s="13">
        <v>0</v>
      </c>
      <c r="E241" s="13">
        <f t="shared" si="34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474</v>
      </c>
      <c r="B242" s="4" t="s">
        <v>475</v>
      </c>
      <c r="C242" s="13">
        <v>0</v>
      </c>
      <c r="D242" s="13">
        <v>0</v>
      </c>
      <c r="E242" s="13">
        <f t="shared" si="34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476</v>
      </c>
      <c r="B243" s="8" t="s">
        <v>477</v>
      </c>
      <c r="C243" s="14">
        <v>0</v>
      </c>
      <c r="D243" s="14">
        <v>0</v>
      </c>
      <c r="E243" s="13">
        <f t="shared" si="34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478</v>
      </c>
      <c r="B244" s="4" t="s">
        <v>479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480</v>
      </c>
      <c r="B245" s="4" t="s">
        <v>481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482</v>
      </c>
      <c r="B246" s="4" t="s">
        <v>483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484</v>
      </c>
      <c r="B247" s="4" t="s">
        <v>485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486</v>
      </c>
      <c r="B248" s="4" t="s">
        <v>487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488</v>
      </c>
      <c r="B249" s="4" t="s">
        <v>489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hidden="1" x14ac:dyDescent="0.2">
      <c r="A250" s="3" t="s">
        <v>490</v>
      </c>
      <c r="B250" s="4" t="s">
        <v>491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492</v>
      </c>
      <c r="B251" s="4" t="s">
        <v>493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494</v>
      </c>
      <c r="B252" s="4" t="s">
        <v>495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496</v>
      </c>
      <c r="B253" s="4" t="s">
        <v>497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498</v>
      </c>
      <c r="B254" s="4" t="s">
        <v>499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500</v>
      </c>
      <c r="B255" s="16" t="s">
        <v>501</v>
      </c>
      <c r="C255" s="17">
        <f>C230+C231+C232+C233+C243</f>
        <v>400000</v>
      </c>
      <c r="D255" s="17">
        <f t="shared" ref="D255:E255" si="36">D230+D231+D232+D233+D243</f>
        <v>400000</v>
      </c>
      <c r="E255" s="17">
        <f t="shared" si="36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502</v>
      </c>
      <c r="B256" s="4" t="s">
        <v>503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504</v>
      </c>
      <c r="B257" s="4" t="s">
        <v>505</v>
      </c>
      <c r="C257" s="13">
        <v>0</v>
      </c>
      <c r="D257" s="13">
        <v>0</v>
      </c>
      <c r="E257" s="13">
        <f t="shared" ref="E257:E280" si="37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506</v>
      </c>
      <c r="B258" s="4" t="s">
        <v>507</v>
      </c>
      <c r="C258" s="13">
        <v>0</v>
      </c>
      <c r="D258" s="13">
        <v>0</v>
      </c>
      <c r="E258" s="13">
        <f t="shared" si="37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508</v>
      </c>
      <c r="B259" s="8" t="s">
        <v>509</v>
      </c>
      <c r="C259" s="14">
        <f>SUM(C260:C268)</f>
        <v>0</v>
      </c>
      <c r="D259" s="14">
        <f t="shared" ref="D259" si="38">SUM(D260:D268)</f>
        <v>0</v>
      </c>
      <c r="E259" s="13">
        <f t="shared" si="37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510</v>
      </c>
      <c r="B260" s="4" t="s">
        <v>511</v>
      </c>
      <c r="C260" s="13">
        <v>0</v>
      </c>
      <c r="D260" s="13">
        <v>0</v>
      </c>
      <c r="E260" s="13">
        <f t="shared" si="37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512</v>
      </c>
      <c r="B261" s="4" t="s">
        <v>513</v>
      </c>
      <c r="C261" s="13">
        <v>0</v>
      </c>
      <c r="D261" s="13">
        <v>0</v>
      </c>
      <c r="E261" s="13">
        <f t="shared" si="37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514</v>
      </c>
      <c r="B262" s="4" t="s">
        <v>515</v>
      </c>
      <c r="C262" s="13">
        <v>0</v>
      </c>
      <c r="D262" s="13">
        <v>0</v>
      </c>
      <c r="E262" s="13">
        <f t="shared" si="37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516</v>
      </c>
      <c r="B263" s="4" t="s">
        <v>517</v>
      </c>
      <c r="C263" s="13">
        <v>0</v>
      </c>
      <c r="D263" s="13">
        <v>0</v>
      </c>
      <c r="E263" s="13">
        <f t="shared" si="37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518</v>
      </c>
      <c r="B264" s="4" t="s">
        <v>519</v>
      </c>
      <c r="C264" s="13">
        <v>0</v>
      </c>
      <c r="D264" s="13">
        <v>0</v>
      </c>
      <c r="E264" s="13">
        <f t="shared" si="37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520</v>
      </c>
      <c r="B265" s="4" t="s">
        <v>521</v>
      </c>
      <c r="C265" s="13">
        <v>0</v>
      </c>
      <c r="D265" s="13">
        <v>0</v>
      </c>
      <c r="E265" s="13">
        <f t="shared" si="37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522</v>
      </c>
      <c r="B266" s="4" t="s">
        <v>523</v>
      </c>
      <c r="C266" s="13">
        <v>0</v>
      </c>
      <c r="D266" s="13">
        <v>0</v>
      </c>
      <c r="E266" s="13">
        <f t="shared" si="37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524</v>
      </c>
      <c r="B267" s="4" t="s">
        <v>525</v>
      </c>
      <c r="C267" s="13">
        <v>0</v>
      </c>
      <c r="D267" s="13">
        <v>0</v>
      </c>
      <c r="E267" s="13">
        <f t="shared" si="37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526</v>
      </c>
      <c r="B268" s="4" t="s">
        <v>527</v>
      </c>
      <c r="C268" s="13">
        <v>0</v>
      </c>
      <c r="D268" s="13">
        <v>0</v>
      </c>
      <c r="E268" s="13">
        <f t="shared" si="37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18" customHeight="1" x14ac:dyDescent="0.2">
      <c r="A269" s="7" t="s">
        <v>528</v>
      </c>
      <c r="B269" s="8" t="s">
        <v>529</v>
      </c>
      <c r="C269" s="14">
        <f>SUM(C270:C280)</f>
        <v>0</v>
      </c>
      <c r="D269" s="14">
        <f t="shared" ref="D269" si="39">SUM(D270:D280)</f>
        <v>4997990</v>
      </c>
      <c r="E269" s="13">
        <f t="shared" si="37"/>
        <v>4997990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t="18" hidden="1" customHeight="1" x14ac:dyDescent="0.2">
      <c r="A270" s="3" t="s">
        <v>530</v>
      </c>
      <c r="B270" s="4" t="s">
        <v>531</v>
      </c>
      <c r="C270" s="13">
        <v>0</v>
      </c>
      <c r="D270" s="13">
        <v>0</v>
      </c>
      <c r="E270" s="13">
        <f t="shared" si="37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8" hidden="1" customHeight="1" x14ac:dyDescent="0.2">
      <c r="A271" s="3" t="s">
        <v>532</v>
      </c>
      <c r="B271" s="4" t="s">
        <v>533</v>
      </c>
      <c r="C271" s="13">
        <v>0</v>
      </c>
      <c r="D271" s="13">
        <v>0</v>
      </c>
      <c r="E271" s="13">
        <f t="shared" si="37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8" customHeight="1" x14ac:dyDescent="0.2">
      <c r="A272" s="3" t="s">
        <v>534</v>
      </c>
      <c r="B272" s="4" t="s">
        <v>561</v>
      </c>
      <c r="C272" s="13">
        <v>0</v>
      </c>
      <c r="D272" s="13">
        <f>4997990</f>
        <v>4997990</v>
      </c>
      <c r="E272" s="13">
        <f t="shared" si="37"/>
        <v>4997990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8" hidden="1" customHeight="1" x14ac:dyDescent="0.2">
      <c r="A273" s="3" t="s">
        <v>535</v>
      </c>
      <c r="B273" s="4" t="s">
        <v>536</v>
      </c>
      <c r="C273" s="13">
        <v>0</v>
      </c>
      <c r="D273" s="13">
        <v>0</v>
      </c>
      <c r="E273" s="13">
        <f t="shared" si="37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8" hidden="1" customHeight="1" x14ac:dyDescent="0.2">
      <c r="A274" s="3" t="s">
        <v>537</v>
      </c>
      <c r="B274" s="4" t="s">
        <v>538</v>
      </c>
      <c r="C274" s="13">
        <v>0</v>
      </c>
      <c r="D274" s="13">
        <v>0</v>
      </c>
      <c r="E274" s="13">
        <f t="shared" si="37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8" hidden="1" customHeight="1" x14ac:dyDescent="0.2">
      <c r="A275" s="3" t="s">
        <v>539</v>
      </c>
      <c r="B275" s="4" t="s">
        <v>540</v>
      </c>
      <c r="C275" s="13">
        <v>0</v>
      </c>
      <c r="D275" s="13">
        <v>0</v>
      </c>
      <c r="E275" s="13">
        <f t="shared" si="37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8" hidden="1" customHeight="1" x14ac:dyDescent="0.2">
      <c r="A276" s="3" t="s">
        <v>541</v>
      </c>
      <c r="B276" s="4" t="s">
        <v>542</v>
      </c>
      <c r="C276" s="13">
        <v>0</v>
      </c>
      <c r="D276" s="13">
        <v>0</v>
      </c>
      <c r="E276" s="13">
        <f t="shared" si="37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8" hidden="1" customHeight="1" x14ac:dyDescent="0.2">
      <c r="A277" s="3" t="s">
        <v>543</v>
      </c>
      <c r="B277" s="4" t="s">
        <v>544</v>
      </c>
      <c r="C277" s="13">
        <v>0</v>
      </c>
      <c r="D277" s="13">
        <v>0</v>
      </c>
      <c r="E277" s="13">
        <f t="shared" si="37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8" hidden="1" customHeight="1" x14ac:dyDescent="0.2">
      <c r="A278" s="3" t="s">
        <v>545</v>
      </c>
      <c r="B278" s="4" t="s">
        <v>546</v>
      </c>
      <c r="C278" s="13">
        <v>0</v>
      </c>
      <c r="D278" s="13">
        <v>0</v>
      </c>
      <c r="E278" s="13">
        <f t="shared" si="37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8" hidden="1" customHeight="1" x14ac:dyDescent="0.2">
      <c r="A279" s="3" t="s">
        <v>547</v>
      </c>
      <c r="B279" s="4" t="s">
        <v>548</v>
      </c>
      <c r="C279" s="13">
        <v>0</v>
      </c>
      <c r="D279" s="13">
        <v>0</v>
      </c>
      <c r="E279" s="13">
        <f t="shared" si="37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8" hidden="1" customHeight="1" x14ac:dyDescent="0.2">
      <c r="A280" s="3" t="s">
        <v>549</v>
      </c>
      <c r="B280" s="4" t="s">
        <v>550</v>
      </c>
      <c r="C280" s="13">
        <v>0</v>
      </c>
      <c r="D280" s="13">
        <v>0</v>
      </c>
      <c r="E280" s="13">
        <f t="shared" si="37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8" customHeight="1" x14ac:dyDescent="0.2">
      <c r="A281" s="15" t="s">
        <v>551</v>
      </c>
      <c r="B281" s="16" t="s">
        <v>552</v>
      </c>
      <c r="C281" s="17">
        <f>C256+C257+C258+C259+C269</f>
        <v>0</v>
      </c>
      <c r="D281" s="17">
        <f t="shared" ref="D281:E281" si="40">D256+D257+D258+D259+D269</f>
        <v>4997990</v>
      </c>
      <c r="E281" s="17">
        <f t="shared" si="40"/>
        <v>4997990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553</v>
      </c>
      <c r="B282" s="16" t="s">
        <v>554</v>
      </c>
      <c r="C282" s="24">
        <f>C48+C84+C190+C220+C229+C255+C281</f>
        <v>153523516</v>
      </c>
      <c r="D282" s="24">
        <f t="shared" ref="D282:E282" si="41">D48+D84+D190+D220+D229+D255+D281</f>
        <v>166424987</v>
      </c>
      <c r="E282" s="24">
        <f t="shared" si="41"/>
        <v>12901471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59055118110236227" bottom="0.59055118110236227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2017-08-21T07:19:43Z</cp:lastPrinted>
  <dcterms:created xsi:type="dcterms:W3CDTF">2016-02-08T12:37:04Z</dcterms:created>
  <dcterms:modified xsi:type="dcterms:W3CDTF">2017-08-21T07:19:44Z</dcterms:modified>
</cp:coreProperties>
</file>