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60" windowWidth="19320" windowHeight="7470" tabRatio="885"/>
  </bookViews>
  <sheets>
    <sheet name="15. sz. m." sheetId="20" r:id="rId1"/>
  </sheets>
  <calcPr calcId="152511"/>
</workbook>
</file>

<file path=xl/calcChain.xml><?xml version="1.0" encoding="utf-8"?>
<calcChain xmlns="http://schemas.openxmlformats.org/spreadsheetml/2006/main">
  <c r="E81" i="20" l="1"/>
  <c r="E83" i="20"/>
  <c r="E84" i="20"/>
  <c r="E85" i="20"/>
  <c r="E86" i="20"/>
  <c r="E80" i="20"/>
  <c r="I13" i="20"/>
  <c r="H13" i="20"/>
  <c r="E71" i="20"/>
  <c r="E70" i="20"/>
  <c r="E69" i="20"/>
  <c r="E68" i="20"/>
  <c r="E67" i="20"/>
  <c r="E66" i="20"/>
  <c r="E65" i="20"/>
  <c r="K64" i="20"/>
  <c r="J64" i="20"/>
  <c r="I64" i="20"/>
  <c r="H64" i="20"/>
  <c r="H72" i="20"/>
  <c r="G64" i="20"/>
  <c r="F64" i="20"/>
  <c r="E63" i="20"/>
  <c r="E62" i="20"/>
  <c r="E61" i="20"/>
  <c r="E60" i="20"/>
  <c r="E59" i="20"/>
  <c r="E58" i="20"/>
  <c r="K57" i="20"/>
  <c r="K72" i="20"/>
  <c r="J57" i="20"/>
  <c r="J72" i="20" s="1"/>
  <c r="I57" i="20"/>
  <c r="H57" i="20"/>
  <c r="G57" i="20"/>
  <c r="G72" i="20" s="1"/>
  <c r="F57" i="20"/>
  <c r="E49" i="20"/>
  <c r="E48" i="20"/>
  <c r="E47" i="20"/>
  <c r="E46" i="20"/>
  <c r="E45" i="20"/>
  <c r="K44" i="20"/>
  <c r="J44" i="20"/>
  <c r="I44" i="20"/>
  <c r="H44" i="20"/>
  <c r="G44" i="20"/>
  <c r="F44" i="20"/>
  <c r="E43" i="20"/>
  <c r="E42" i="20"/>
  <c r="E41" i="20"/>
  <c r="E40" i="20"/>
  <c r="E39" i="20"/>
  <c r="K38" i="20"/>
  <c r="J38" i="20"/>
  <c r="I38" i="20"/>
  <c r="H38" i="20"/>
  <c r="G38" i="20"/>
  <c r="E38" i="20"/>
  <c r="F38" i="20"/>
  <c r="E37" i="20"/>
  <c r="E36" i="20"/>
  <c r="K35" i="20"/>
  <c r="J35" i="20"/>
  <c r="I35" i="20"/>
  <c r="H35" i="20"/>
  <c r="G35" i="20"/>
  <c r="F35" i="20"/>
  <c r="E34" i="20"/>
  <c r="E33" i="20"/>
  <c r="E32" i="20"/>
  <c r="E31" i="20"/>
  <c r="K30" i="20"/>
  <c r="J30" i="20"/>
  <c r="I30" i="20"/>
  <c r="H30" i="20"/>
  <c r="G30" i="20"/>
  <c r="F30" i="20"/>
  <c r="E30" i="20" s="1"/>
  <c r="E29" i="20"/>
  <c r="E28" i="20"/>
  <c r="E27" i="20"/>
  <c r="E26" i="20"/>
  <c r="E25" i="20"/>
  <c r="K25" i="20"/>
  <c r="J25" i="20"/>
  <c r="I25" i="20"/>
  <c r="H25" i="20"/>
  <c r="G25" i="20"/>
  <c r="F25" i="20"/>
  <c r="E24" i="20"/>
  <c r="K21" i="20"/>
  <c r="J21" i="20"/>
  <c r="I21" i="20"/>
  <c r="H21" i="20"/>
  <c r="G21" i="20"/>
  <c r="F21" i="20"/>
  <c r="E20" i="20"/>
  <c r="E19" i="20"/>
  <c r="E18" i="20"/>
  <c r="E17" i="20"/>
  <c r="K17" i="20"/>
  <c r="J17" i="20"/>
  <c r="I17" i="20"/>
  <c r="H17" i="20"/>
  <c r="G17" i="20"/>
  <c r="G12" i="20" s="1"/>
  <c r="G10" i="20" s="1"/>
  <c r="G50" i="20" s="1"/>
  <c r="F17" i="20"/>
  <c r="E16" i="20"/>
  <c r="E15" i="20"/>
  <c r="E14" i="20"/>
  <c r="K13" i="20"/>
  <c r="K12" i="20"/>
  <c r="K10" i="20" s="1"/>
  <c r="K50" i="20" s="1"/>
  <c r="J13" i="20"/>
  <c r="F13" i="20"/>
  <c r="E11" i="20"/>
  <c r="E57" i="20"/>
  <c r="I72" i="20"/>
  <c r="E44" i="20"/>
  <c r="E64" i="20"/>
  <c r="H12" i="20"/>
  <c r="H10" i="20" s="1"/>
  <c r="H50" i="20" s="1"/>
  <c r="E13" i="20"/>
  <c r="I12" i="20"/>
  <c r="I10" i="20" s="1"/>
  <c r="I50" i="20" s="1"/>
  <c r="E21" i="20"/>
  <c r="F72" i="20"/>
  <c r="E72" i="20"/>
  <c r="E22" i="20"/>
  <c r="J12" i="20" l="1"/>
  <c r="J10" i="20" s="1"/>
  <c r="J50" i="20" s="1"/>
  <c r="F12" i="20"/>
  <c r="E35" i="20"/>
  <c r="F10" i="20" l="1"/>
  <c r="E12" i="20"/>
  <c r="E10" i="20" l="1"/>
  <c r="F50" i="20"/>
  <c r="E50" i="20" s="1"/>
</calcChain>
</file>

<file path=xl/sharedStrings.xml><?xml version="1.0" encoding="utf-8"?>
<sst xmlns="http://schemas.openxmlformats.org/spreadsheetml/2006/main" count="214" uniqueCount="182">
  <si>
    <t>B</t>
  </si>
  <si>
    <t>C</t>
  </si>
  <si>
    <t>D</t>
  </si>
  <si>
    <t>E</t>
  </si>
  <si>
    <t>F</t>
  </si>
  <si>
    <t>I</t>
  </si>
  <si>
    <t>J</t>
  </si>
  <si>
    <t>K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</si>
  <si>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</si>
  <si>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</si>
  <si>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</si>
  <si>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</si>
  <si>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</si>
  <si>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</si>
  <si>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</si>
  <si>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</si>
  <si>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</si>
  <si>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</si>
  <si>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</si>
  <si>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</si>
  <si>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</si>
  <si>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</si>
  <si>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</si>
  <si>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</si>
  <si>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</si>
  <si>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II.</t>
  </si>
  <si>
    <t>III.</t>
  </si>
  <si>
    <t>I.</t>
  </si>
  <si>
    <t>Összesen</t>
  </si>
  <si>
    <t>Kulturális Központ</t>
  </si>
  <si>
    <t>Önkormányzat</t>
  </si>
  <si>
    <t>17.</t>
  </si>
  <si>
    <t>Gyógyászat</t>
  </si>
  <si>
    <t>Könyvtár</t>
  </si>
  <si>
    <t>Múzeum</t>
  </si>
  <si>
    <t>A)</t>
  </si>
  <si>
    <t>B)</t>
  </si>
  <si>
    <t>C)</t>
  </si>
  <si>
    <t>D)</t>
  </si>
  <si>
    <t>E)</t>
  </si>
  <si>
    <t>F)</t>
  </si>
  <si>
    <t>G)</t>
  </si>
  <si>
    <t>Eszközök</t>
  </si>
  <si>
    <t>Immateriális javak</t>
  </si>
  <si>
    <t>Befektetett pénzügyi eszközök</t>
  </si>
  <si>
    <t>NEMZETI VAGYONBA TARTOZÓ BEFEKTETETT ESZKÖZÖK</t>
  </si>
  <si>
    <t>Készletek</t>
  </si>
  <si>
    <t>Értékpapírok</t>
  </si>
  <si>
    <t>Idegen pénzeszközök</t>
  </si>
  <si>
    <t>Költségvetési évben esedékes követelések</t>
  </si>
  <si>
    <t>Követelés jellegű sajátos elszámolások</t>
  </si>
  <si>
    <t>18.</t>
  </si>
  <si>
    <t>19.</t>
  </si>
  <si>
    <t>20.</t>
  </si>
  <si>
    <t>21.</t>
  </si>
  <si>
    <t>Források</t>
  </si>
  <si>
    <t>22.</t>
  </si>
  <si>
    <t>Nemzeti vagyon induláskori értéke</t>
  </si>
  <si>
    <t>23.</t>
  </si>
  <si>
    <t>24.</t>
  </si>
  <si>
    <t>Egyéb eszközök induláskori értéke és változásai</t>
  </si>
  <si>
    <t>25.</t>
  </si>
  <si>
    <t>26.</t>
  </si>
  <si>
    <t>27.</t>
  </si>
  <si>
    <t>28.</t>
  </si>
  <si>
    <t>29.</t>
  </si>
  <si>
    <t>Költségvetési évben esedékes kötelezettségek</t>
  </si>
  <si>
    <t>30.</t>
  </si>
  <si>
    <t>Költségvetési évet követően esedékes kötelezettségek</t>
  </si>
  <si>
    <t>31.</t>
  </si>
  <si>
    <t>Kapott előlegek</t>
  </si>
  <si>
    <t>32.</t>
  </si>
  <si>
    <t>33.</t>
  </si>
  <si>
    <t>34.</t>
  </si>
  <si>
    <t>H)</t>
  </si>
  <si>
    <t>35.</t>
  </si>
  <si>
    <t>I)</t>
  </si>
  <si>
    <t>36.</t>
  </si>
  <si>
    <t>J)</t>
  </si>
  <si>
    <t>37.</t>
  </si>
  <si>
    <t>K)</t>
  </si>
  <si>
    <t>38.</t>
  </si>
  <si>
    <t>Békés Város Önkormányzata   2017. évi vagyonkimutatása</t>
  </si>
  <si>
    <t>a 4/2013. (I.11. ) kormányrendelet 30. §-a szerint</t>
  </si>
  <si>
    <t xml:space="preserve">Polgármesteri Hivatal </t>
  </si>
  <si>
    <t>Tárgyi eszközök</t>
  </si>
  <si>
    <t>1. Ingatlanok és kapcsolódó vagyonértékű jogok</t>
  </si>
  <si>
    <t>1.1. Forgalomképtelen</t>
  </si>
  <si>
    <t>1.2. Korlátozottan forgalomképes</t>
  </si>
  <si>
    <t>1.3. Üzleti vagyon</t>
  </si>
  <si>
    <t>2.Gépek ,berendezések, felszerelések, járművek</t>
  </si>
  <si>
    <t>2.1. Forgalomképtelen</t>
  </si>
  <si>
    <t>2.2. Korlátozottan forgalomképes</t>
  </si>
  <si>
    <t>2.3. Üzleti vagyon</t>
  </si>
  <si>
    <t>3. Tenyészállatok</t>
  </si>
  <si>
    <t>3.1. Forgalomképtelen</t>
  </si>
  <si>
    <t>3.2. Korlátozottan forgalomképes</t>
  </si>
  <si>
    <t>3.3. Üzleti vagyon</t>
  </si>
  <si>
    <t>4. Beruházások, felújítások</t>
  </si>
  <si>
    <t>4.1. Forgalomképtelen</t>
  </si>
  <si>
    <t>4.2. Korlátozottan forgalomképes</t>
  </si>
  <si>
    <t>4.3. Üzleti vagyon</t>
  </si>
  <si>
    <t>5. Tárgyi eszközök értékhelyesbítése</t>
  </si>
  <si>
    <t>1. Tartós részesedés</t>
  </si>
  <si>
    <t>2. Tarós hitelviszonyt megtestesítő értékpapír</t>
  </si>
  <si>
    <t>3. Befektetett pénzügyi eszközök  értékhelyesbítése</t>
  </si>
  <si>
    <t>IV.</t>
  </si>
  <si>
    <t>Koncesszióba, vagyonkezelésbe adott eszközök</t>
  </si>
  <si>
    <t>NEMZETI VAGYONBA  TARTOZÓ FORGÓESZKÖZÖK</t>
  </si>
  <si>
    <t>Pénzeszközök</t>
  </si>
  <si>
    <t>Hosszú lejáratú betétek</t>
  </si>
  <si>
    <t xml:space="preserve">Pénztárak, csekkek, betétkönyvek </t>
  </si>
  <si>
    <t>Forintszámlák</t>
  </si>
  <si>
    <t>Devizaszaámlák</t>
  </si>
  <si>
    <t>V.</t>
  </si>
  <si>
    <t xml:space="preserve">Követelések </t>
  </si>
  <si>
    <t>Költségvetési évet követően esedékes  követelések</t>
  </si>
  <si>
    <t>39.</t>
  </si>
  <si>
    <t>40.</t>
  </si>
  <si>
    <t>Egyéb sajátos eszközoldali elszámolások</t>
  </si>
  <si>
    <t>41.</t>
  </si>
  <si>
    <t>Aktív időbeli elhatárolások</t>
  </si>
  <si>
    <t>42.</t>
  </si>
  <si>
    <t>ESZKÖZÖK ÖSSZESEN (A+B+C+D+E+F)</t>
  </si>
  <si>
    <t>15.melléklet folytatása  a …/…...(….) önkormányzati rendelethez</t>
  </si>
  <si>
    <t>43.</t>
  </si>
  <si>
    <t>SAJÁT TŐKE</t>
  </si>
  <si>
    <t>44.</t>
  </si>
  <si>
    <t>45.</t>
  </si>
  <si>
    <t>Nemzeti vagyon változása</t>
  </si>
  <si>
    <t>46.</t>
  </si>
  <si>
    <t>47.</t>
  </si>
  <si>
    <t>Felhalmozott eredmény</t>
  </si>
  <si>
    <t>48.</t>
  </si>
  <si>
    <t>Eszközök értékhelyesbítésének forrása</t>
  </si>
  <si>
    <t>49.</t>
  </si>
  <si>
    <t>VI.</t>
  </si>
  <si>
    <t>Mérleg szerinti eredmény</t>
  </si>
  <si>
    <t>50.</t>
  </si>
  <si>
    <t>KÖTELEZETTSÉGEK</t>
  </si>
  <si>
    <t>51.</t>
  </si>
  <si>
    <t>52.</t>
  </si>
  <si>
    <t>53.</t>
  </si>
  <si>
    <t>III/1.</t>
  </si>
  <si>
    <t>54.</t>
  </si>
  <si>
    <t>III/2.</t>
  </si>
  <si>
    <t>Más szervezetet megillető bevételek elsz.</t>
  </si>
  <si>
    <t>55.</t>
  </si>
  <si>
    <t>56.</t>
  </si>
  <si>
    <t>Kincstári számlaveztéssel kapcsolatos elszámolások</t>
  </si>
  <si>
    <t>57.</t>
  </si>
  <si>
    <t>Passzív időbeli elhatárolások</t>
  </si>
  <si>
    <t>58.</t>
  </si>
  <si>
    <t>FORRÁSOK ÖSSZESEN (G+H+I+J+K):</t>
  </si>
  <si>
    <t>Könyviteli mérlegen kívüli tételek</t>
  </si>
  <si>
    <t>1. Könyviteli mérlegen kívüli eszközök</t>
  </si>
  <si>
    <t>59.</t>
  </si>
  <si>
    <t>60.</t>
  </si>
  <si>
    <t>A Nemzeti vagyonról szóló 2011. évi  CXCVI tv. 1.§ (2) bekezdés  g) és h) pontja szerinti tételek</t>
  </si>
  <si>
    <t>61.</t>
  </si>
  <si>
    <t>- képzőművészeti alkotások</t>
  </si>
  <si>
    <t>62.</t>
  </si>
  <si>
    <t>- régészeti leletek</t>
  </si>
  <si>
    <t>63.</t>
  </si>
  <si>
    <t>- kép- és hangarchívum</t>
  </si>
  <si>
    <t>64.</t>
  </si>
  <si>
    <t>- gyűjtemények</t>
  </si>
  <si>
    <t>65.</t>
  </si>
  <si>
    <t>- egyéb kulturális javak</t>
  </si>
  <si>
    <t>2. Könyvviteli mérlegen kívüli függő kötelezettségek</t>
  </si>
  <si>
    <t>66.</t>
  </si>
  <si>
    <t>Kezesség-illetve garancia vállalással  kapcsolatos  függő kötelezettségek</t>
  </si>
  <si>
    <t>67.</t>
  </si>
  <si>
    <t>Váltókezesi függő kötelezettségek</t>
  </si>
  <si>
    <t>68.</t>
  </si>
  <si>
    <t>Le nem zárt peres ügyekkel kapcsolatos  függő kötelezettségek</t>
  </si>
  <si>
    <t>69.</t>
  </si>
  <si>
    <t>Opciós ügyletekkel kapcsolatos függő kötelezettségek</t>
  </si>
  <si>
    <t>"0"-ra leírt  eszközök állománya</t>
  </si>
  <si>
    <t>Kisértékű szellemi termékek álománya</t>
  </si>
  <si>
    <t>Önkormányzat, mgszűnt intézmények adataival</t>
  </si>
  <si>
    <t>15. sz. melléklet a 13/2018. (IV.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</si>
</sst>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75" formatCode="#,##0_ ;\-#,##0\ "/>
  </numFmts>
  <fonts count="27" x14ac:knownFonts="1"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0" borderId="5" applyNumberFormat="0" applyAlignment="0" applyProtection="0"/>
    <xf numFmtId="43" fontId="2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Font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23" fillId="0" borderId="0"/>
    <xf numFmtId="0" fontId="16" fillId="0" borderId="0"/>
    <xf numFmtId="0" fontId="2" fillId="0" borderId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132">
    <xf numFmtId="0" fontId="0" fillId="0" borderId="0" xfId="0"/>
    <xf numFmtId="0" fontId="21" fillId="0" borderId="0" xfId="39" applyFont="1" applyAlignment="1">
      <alignment vertical="center"/>
    </xf>
    <xf numFmtId="0" fontId="21" fillId="0" borderId="0" xfId="40" applyFont="1" applyAlignment="1">
      <alignment horizontal="right" vertical="center"/>
    </xf>
    <xf numFmtId="0" fontId="21" fillId="0" borderId="0" xfId="40" applyFont="1"/>
    <xf numFmtId="0" fontId="26" fillId="0" borderId="0" xfId="40" applyFont="1" applyAlignment="1">
      <alignment horizontal="right" vertical="center"/>
    </xf>
    <xf numFmtId="0" fontId="21" fillId="0" borderId="0" xfId="40" applyFont="1" applyAlignment="1">
      <alignment vertical="center"/>
    </xf>
    <xf numFmtId="0" fontId="21" fillId="0" borderId="0" xfId="40" applyFont="1" applyAlignment="1">
      <alignment horizontal="center"/>
    </xf>
    <xf numFmtId="0" fontId="21" fillId="0" borderId="0" xfId="40" applyFont="1" applyAlignment="1">
      <alignment horizontal="center" vertical="center"/>
    </xf>
    <xf numFmtId="0" fontId="24" fillId="0" borderId="0" xfId="40" applyFont="1" applyAlignment="1">
      <alignment horizontal="center"/>
    </xf>
    <xf numFmtId="0" fontId="21" fillId="24" borderId="27" xfId="39" applyFont="1" applyFill="1" applyBorder="1" applyAlignment="1">
      <alignment horizontal="center"/>
    </xf>
    <xf numFmtId="0" fontId="21" fillId="24" borderId="28" xfId="39" applyFont="1" applyFill="1" applyBorder="1" applyAlignment="1">
      <alignment horizontal="center"/>
    </xf>
    <xf numFmtId="0" fontId="21" fillId="24" borderId="29" xfId="39" applyFont="1" applyFill="1" applyBorder="1" applyAlignment="1">
      <alignment horizontal="center"/>
    </xf>
    <xf numFmtId="0" fontId="21" fillId="24" borderId="30" xfId="39" applyFont="1" applyFill="1" applyBorder="1" applyAlignment="1">
      <alignment horizontal="center"/>
    </xf>
    <xf numFmtId="0" fontId="21" fillId="25" borderId="27" xfId="40" applyFont="1" applyFill="1" applyBorder="1" applyAlignment="1">
      <alignment horizontal="center"/>
    </xf>
    <xf numFmtId="0" fontId="21" fillId="25" borderId="29" xfId="40" applyFont="1" applyFill="1" applyBorder="1" applyAlignment="1">
      <alignment horizontal="center"/>
    </xf>
    <xf numFmtId="0" fontId="21" fillId="0" borderId="0" xfId="40" applyFont="1" applyAlignment="1"/>
    <xf numFmtId="0" fontId="21" fillId="24" borderId="13" xfId="39" applyFont="1" applyFill="1" applyBorder="1" applyAlignment="1">
      <alignment horizontal="center" vertical="center"/>
    </xf>
    <xf numFmtId="0" fontId="24" fillId="0" borderId="31" xfId="41" applyFont="1" applyBorder="1" applyAlignment="1">
      <alignment horizontal="center" vertical="center" wrapText="1"/>
    </xf>
    <xf numFmtId="0" fontId="24" fillId="0" borderId="22" xfId="40" applyFont="1" applyBorder="1" applyAlignment="1">
      <alignment horizontal="center" vertical="center" wrapText="1"/>
    </xf>
    <xf numFmtId="0" fontId="24" fillId="0" borderId="18" xfId="40" applyFont="1" applyBorder="1" applyAlignment="1">
      <alignment horizontal="center" vertical="center" wrapText="1"/>
    </xf>
    <xf numFmtId="164" fontId="24" fillId="0" borderId="24" xfId="32" applyNumberFormat="1" applyFont="1" applyFill="1" applyBorder="1" applyAlignment="1">
      <alignment horizontal="center" vertical="center"/>
    </xf>
    <xf numFmtId="164" fontId="24" fillId="0" borderId="16" xfId="32" applyNumberFormat="1" applyFont="1" applyFill="1" applyBorder="1"/>
    <xf numFmtId="164" fontId="21" fillId="0" borderId="24" xfId="32" applyNumberFormat="1" applyFont="1" applyBorder="1" applyAlignment="1">
      <alignment horizontal="right"/>
    </xf>
    <xf numFmtId="164" fontId="21" fillId="0" borderId="10" xfId="32" applyNumberFormat="1" applyFont="1" applyBorder="1" applyAlignment="1">
      <alignment horizontal="right"/>
    </xf>
    <xf numFmtId="164" fontId="21" fillId="0" borderId="25" xfId="32" applyNumberFormat="1" applyFont="1" applyFill="1" applyBorder="1" applyAlignment="1">
      <alignment horizontal="center" vertical="center"/>
    </xf>
    <xf numFmtId="164" fontId="24" fillId="0" borderId="11" xfId="32" applyNumberFormat="1" applyFont="1" applyFill="1" applyBorder="1" applyAlignment="1">
      <alignment horizontal="center" vertical="center"/>
    </xf>
    <xf numFmtId="164" fontId="24" fillId="0" borderId="13" xfId="32" applyNumberFormat="1" applyFont="1" applyFill="1" applyBorder="1" applyAlignment="1">
      <alignment vertical="center" wrapText="1"/>
    </xf>
    <xf numFmtId="164" fontId="21" fillId="0" borderId="10" xfId="32" applyNumberFormat="1" applyFont="1" applyBorder="1"/>
    <xf numFmtId="164" fontId="21" fillId="0" borderId="10" xfId="32" applyNumberFormat="1" applyFont="1" applyBorder="1" applyAlignment="1"/>
    <xf numFmtId="164" fontId="24" fillId="0" borderId="13" xfId="32" applyNumberFormat="1" applyFont="1" applyFill="1" applyBorder="1"/>
    <xf numFmtId="164" fontId="21" fillId="0" borderId="10" xfId="32" applyNumberFormat="1" applyFont="1" applyFill="1" applyBorder="1" applyAlignment="1">
      <alignment horizontal="center" vertical="center"/>
    </xf>
    <xf numFmtId="164" fontId="21" fillId="0" borderId="13" xfId="32" applyNumberFormat="1" applyFont="1" applyFill="1" applyBorder="1" applyAlignment="1">
      <alignment vertical="center" wrapText="1"/>
    </xf>
    <xf numFmtId="164" fontId="21" fillId="0" borderId="16" xfId="32" applyNumberFormat="1" applyFont="1" applyFill="1" applyBorder="1"/>
    <xf numFmtId="164" fontId="21" fillId="0" borderId="13" xfId="32" applyNumberFormat="1" applyFont="1" applyFill="1" applyBorder="1"/>
    <xf numFmtId="175" fontId="21" fillId="0" borderId="32" xfId="32" applyNumberFormat="1" applyFont="1" applyBorder="1" applyAlignment="1">
      <alignment horizontal="right"/>
    </xf>
    <xf numFmtId="164" fontId="24" fillId="0" borderId="10" xfId="32" applyNumberFormat="1" applyFont="1" applyFill="1" applyBorder="1" applyAlignment="1">
      <alignment horizontal="center" vertical="center"/>
    </xf>
    <xf numFmtId="164" fontId="21" fillId="0" borderId="11" xfId="32" applyNumberFormat="1" applyFont="1" applyBorder="1" applyAlignment="1">
      <alignment horizontal="right"/>
    </xf>
    <xf numFmtId="164" fontId="21" fillId="0" borderId="24" xfId="32" applyNumberFormat="1" applyFont="1" applyFill="1" applyBorder="1" applyAlignment="1">
      <alignment horizontal="center" vertical="center"/>
    </xf>
    <xf numFmtId="164" fontId="24" fillId="0" borderId="25" xfId="32" applyNumberFormat="1" applyFont="1" applyFill="1" applyBorder="1" applyAlignment="1">
      <alignment horizontal="center" vertical="center"/>
    </xf>
    <xf numFmtId="164" fontId="21" fillId="0" borderId="16" xfId="32" applyNumberFormat="1" applyFont="1" applyBorder="1" applyAlignment="1">
      <alignment horizontal="right"/>
    </xf>
    <xf numFmtId="164" fontId="21" fillId="0" borderId="13" xfId="32" applyNumberFormat="1" applyFont="1" applyFill="1" applyBorder="1" applyAlignment="1">
      <alignment vertical="center"/>
    </xf>
    <xf numFmtId="164" fontId="21" fillId="0" borderId="26" xfId="32" applyNumberFormat="1" applyFont="1" applyFill="1" applyBorder="1" applyAlignment="1">
      <alignment vertical="center" wrapText="1"/>
    </xf>
    <xf numFmtId="164" fontId="24" fillId="0" borderId="15" xfId="32" applyNumberFormat="1" applyFont="1" applyFill="1" applyBorder="1" applyAlignment="1">
      <alignment horizontal="center" vertical="center"/>
    </xf>
    <xf numFmtId="164" fontId="24" fillId="0" borderId="33" xfId="32" applyNumberFormat="1" applyFont="1" applyFill="1" applyBorder="1"/>
    <xf numFmtId="164" fontId="24" fillId="0" borderId="34" xfId="32" applyNumberFormat="1" applyFont="1" applyFill="1" applyBorder="1"/>
    <xf numFmtId="164" fontId="24" fillId="0" borderId="20" xfId="32" applyNumberFormat="1" applyFont="1" applyFill="1" applyBorder="1"/>
    <xf numFmtId="164" fontId="21" fillId="0" borderId="0" xfId="32" applyNumberFormat="1" applyFont="1" applyFill="1" applyBorder="1" applyAlignment="1">
      <alignment horizontal="center" vertical="center"/>
    </xf>
    <xf numFmtId="164" fontId="24" fillId="0" borderId="0" xfId="32" applyNumberFormat="1" applyFont="1" applyFill="1" applyBorder="1" applyAlignment="1">
      <alignment vertical="center" wrapText="1"/>
    </xf>
    <xf numFmtId="164" fontId="24" fillId="0" borderId="0" xfId="32" applyNumberFormat="1" applyFont="1" applyFill="1" applyBorder="1" applyAlignment="1">
      <alignment horizontal="right"/>
    </xf>
    <xf numFmtId="164" fontId="21" fillId="0" borderId="0" xfId="32" applyNumberFormat="1" applyFont="1" applyBorder="1" applyAlignment="1">
      <alignment horizontal="right"/>
    </xf>
    <xf numFmtId="164" fontId="21" fillId="0" borderId="0" xfId="32" applyNumberFormat="1" applyFont="1" applyBorder="1"/>
    <xf numFmtId="164" fontId="21" fillId="0" borderId="0" xfId="32" applyNumberFormat="1" applyFont="1" applyBorder="1" applyAlignment="1"/>
    <xf numFmtId="164" fontId="21" fillId="0" borderId="0" xfId="32" applyNumberFormat="1" applyFont="1"/>
    <xf numFmtId="164" fontId="21" fillId="0" borderId="0" xfId="32" applyNumberFormat="1" applyFont="1" applyFill="1"/>
    <xf numFmtId="164" fontId="21" fillId="24" borderId="31" xfId="32" applyNumberFormat="1" applyFont="1" applyFill="1" applyBorder="1" applyAlignment="1">
      <alignment horizontal="center" vertical="center"/>
    </xf>
    <xf numFmtId="0" fontId="24" fillId="0" borderId="35" xfId="41" applyFont="1" applyBorder="1" applyAlignment="1">
      <alignment horizontal="center" vertical="center" wrapText="1"/>
    </xf>
    <xf numFmtId="164" fontId="21" fillId="24" borderId="16" xfId="32" applyNumberFormat="1" applyFont="1" applyFill="1" applyBorder="1" applyAlignment="1">
      <alignment horizontal="center" vertical="center"/>
    </xf>
    <xf numFmtId="164" fontId="24" fillId="0" borderId="36" xfId="32" applyNumberFormat="1" applyFont="1" applyFill="1" applyBorder="1" applyAlignment="1">
      <alignment vertical="center"/>
    </xf>
    <xf numFmtId="164" fontId="21" fillId="0" borderId="24" xfId="32" applyNumberFormat="1" applyFont="1" applyBorder="1"/>
    <xf numFmtId="164" fontId="21" fillId="0" borderId="12" xfId="32" applyNumberFormat="1" applyFont="1" applyFill="1" applyBorder="1" applyAlignment="1">
      <alignment vertical="center" wrapText="1"/>
    </xf>
    <xf numFmtId="164" fontId="24" fillId="0" borderId="37" xfId="32" applyNumberFormat="1" applyFont="1" applyFill="1" applyBorder="1" applyAlignment="1">
      <alignment vertical="center"/>
    </xf>
    <xf numFmtId="164" fontId="21" fillId="0" borderId="34" xfId="32" applyNumberFormat="1" applyFont="1" applyBorder="1"/>
    <xf numFmtId="164" fontId="21" fillId="0" borderId="20" xfId="32" applyNumberFormat="1" applyFont="1" applyBorder="1"/>
    <xf numFmtId="0" fontId="21" fillId="0" borderId="0" xfId="39" applyFont="1" applyFill="1" applyBorder="1" applyAlignment="1">
      <alignment horizontal="center" vertical="center"/>
    </xf>
    <xf numFmtId="0" fontId="21" fillId="0" borderId="0" xfId="40" applyFont="1" applyFill="1" applyBorder="1" applyAlignment="1">
      <alignment vertical="center" wrapText="1"/>
    </xf>
    <xf numFmtId="175" fontId="21" fillId="0" borderId="0" xfId="32" applyNumberFormat="1" applyFont="1" applyFill="1" applyBorder="1" applyAlignment="1">
      <alignment vertical="center"/>
    </xf>
    <xf numFmtId="0" fontId="24" fillId="0" borderId="0" xfId="40" applyFont="1" applyBorder="1" applyAlignment="1">
      <alignment horizontal="center" vertical="center"/>
    </xf>
    <xf numFmtId="0" fontId="21" fillId="0" borderId="0" xfId="40" applyFont="1" applyFill="1" applyBorder="1" applyAlignment="1">
      <alignment horizontal="center" vertical="center"/>
    </xf>
    <xf numFmtId="0" fontId="24" fillId="0" borderId="0" xfId="40" applyFont="1" applyAlignment="1">
      <alignment horizontal="left"/>
    </xf>
    <xf numFmtId="164" fontId="24" fillId="25" borderId="31" xfId="32" applyNumberFormat="1" applyFont="1" applyFill="1" applyBorder="1" applyAlignment="1">
      <alignment vertical="center"/>
    </xf>
    <xf numFmtId="0" fontId="24" fillId="0" borderId="23" xfId="41" applyFont="1" applyBorder="1" applyAlignment="1">
      <alignment horizontal="center" vertical="center" wrapText="1"/>
    </xf>
    <xf numFmtId="0" fontId="21" fillId="24" borderId="38" xfId="40" applyFont="1" applyFill="1" applyBorder="1" applyAlignment="1">
      <alignment horizontal="center" vertical="center"/>
    </xf>
    <xf numFmtId="0" fontId="21" fillId="0" borderId="24" xfId="40" applyFont="1" applyFill="1" applyBorder="1" applyAlignment="1">
      <alignment horizontal="center" vertical="center"/>
    </xf>
    <xf numFmtId="0" fontId="21" fillId="0" borderId="34" xfId="40" applyFont="1" applyFill="1" applyBorder="1" applyAlignment="1">
      <alignment horizontal="center" vertical="center"/>
    </xf>
    <xf numFmtId="164" fontId="21" fillId="0" borderId="39" xfId="32" applyNumberFormat="1" applyFont="1" applyFill="1" applyBorder="1"/>
    <xf numFmtId="0" fontId="21" fillId="24" borderId="10" xfId="40" applyFont="1" applyFill="1" applyBorder="1" applyAlignment="1">
      <alignment horizontal="center" vertical="center"/>
    </xf>
    <xf numFmtId="0" fontId="21" fillId="0" borderId="17" xfId="40" applyFont="1" applyFill="1" applyBorder="1" applyAlignment="1">
      <alignment horizontal="center" vertical="center"/>
    </xf>
    <xf numFmtId="164" fontId="21" fillId="0" borderId="30" xfId="32" applyNumberFormat="1" applyFont="1" applyBorder="1"/>
    <xf numFmtId="164" fontId="21" fillId="0" borderId="22" xfId="32" applyNumberFormat="1" applyFont="1" applyBorder="1"/>
    <xf numFmtId="164" fontId="21" fillId="0" borderId="18" xfId="32" applyNumberFormat="1" applyFont="1" applyBorder="1"/>
    <xf numFmtId="0" fontId="21" fillId="0" borderId="11" xfId="40" applyFont="1" applyFill="1" applyBorder="1" applyAlignment="1">
      <alignment horizontal="center" vertical="center"/>
    </xf>
    <xf numFmtId="164" fontId="21" fillId="0" borderId="13" xfId="32" applyNumberFormat="1" applyFont="1" applyBorder="1"/>
    <xf numFmtId="0" fontId="21" fillId="0" borderId="19" xfId="40" applyFont="1" applyFill="1" applyBorder="1" applyAlignment="1">
      <alignment horizontal="center" vertical="center"/>
    </xf>
    <xf numFmtId="164" fontId="21" fillId="0" borderId="40" xfId="32" applyNumberFormat="1" applyFont="1" applyBorder="1"/>
    <xf numFmtId="49" fontId="21" fillId="0" borderId="0" xfId="40" applyNumberFormat="1" applyFont="1" applyBorder="1" applyAlignment="1">
      <alignment vertical="center"/>
    </xf>
    <xf numFmtId="49" fontId="21" fillId="0" borderId="0" xfId="40" applyNumberFormat="1" applyFont="1" applyAlignment="1">
      <alignment vertical="center"/>
    </xf>
    <xf numFmtId="164" fontId="24" fillId="0" borderId="34" xfId="32" applyNumberFormat="1" applyFont="1" applyBorder="1"/>
    <xf numFmtId="164" fontId="24" fillId="0" borderId="20" xfId="32" applyNumberFormat="1" applyFont="1" applyBorder="1"/>
    <xf numFmtId="164" fontId="21" fillId="0" borderId="0" xfId="40" applyNumberFormat="1" applyFont="1"/>
    <xf numFmtId="0" fontId="21" fillId="0" borderId="10" xfId="40" applyFont="1" applyBorder="1" applyAlignment="1">
      <alignment horizontal="left"/>
    </xf>
    <xf numFmtId="0" fontId="21" fillId="0" borderId="10" xfId="40" applyFont="1" applyBorder="1" applyAlignment="1">
      <alignment horizontal="left" vertical="center" wrapText="1"/>
    </xf>
    <xf numFmtId="0" fontId="21" fillId="0" borderId="20" xfId="40" applyFont="1" applyBorder="1" applyAlignment="1">
      <alignment horizontal="left"/>
    </xf>
    <xf numFmtId="0" fontId="21" fillId="0" borderId="10" xfId="40" quotePrefix="1" applyFont="1" applyBorder="1" applyAlignment="1">
      <alignment horizontal="left"/>
    </xf>
    <xf numFmtId="0" fontId="21" fillId="0" borderId="20" xfId="40" quotePrefix="1" applyFont="1" applyBorder="1" applyAlignment="1">
      <alignment horizontal="left"/>
    </xf>
    <xf numFmtId="0" fontId="21" fillId="0" borderId="0" xfId="40" applyFont="1" applyFill="1" applyBorder="1" applyAlignment="1">
      <alignment horizontal="left" vertical="center"/>
    </xf>
    <xf numFmtId="0" fontId="24" fillId="0" borderId="0" xfId="40" applyFont="1" applyBorder="1" applyAlignment="1">
      <alignment horizontal="left"/>
    </xf>
    <xf numFmtId="0" fontId="21" fillId="0" borderId="0" xfId="40" applyFont="1" applyFill="1" applyBorder="1" applyAlignment="1">
      <alignment horizontal="center" vertical="center"/>
    </xf>
    <xf numFmtId="0" fontId="21" fillId="0" borderId="18" xfId="40" applyFont="1" applyBorder="1" applyAlignment="1">
      <alignment horizontal="left" vertical="center" wrapText="1"/>
    </xf>
    <xf numFmtId="0" fontId="21" fillId="0" borderId="43" xfId="40" applyFont="1" applyBorder="1" applyAlignment="1">
      <alignment horizontal="left"/>
    </xf>
    <xf numFmtId="0" fontId="21" fillId="0" borderId="14" xfId="40" applyFont="1" applyBorder="1" applyAlignment="1">
      <alignment horizontal="left"/>
    </xf>
    <xf numFmtId="0" fontId="21" fillId="0" borderId="16" xfId="40" applyFont="1" applyBorder="1" applyAlignment="1">
      <alignment horizontal="left"/>
    </xf>
    <xf numFmtId="0" fontId="21" fillId="0" borderId="12" xfId="40" applyFont="1" applyBorder="1" applyAlignment="1">
      <alignment horizontal="left"/>
    </xf>
    <xf numFmtId="0" fontId="21" fillId="0" borderId="11" xfId="40" applyFont="1" applyBorder="1" applyAlignment="1">
      <alignment horizontal="left"/>
    </xf>
    <xf numFmtId="0" fontId="21" fillId="0" borderId="24" xfId="40" applyFont="1" applyBorder="1" applyAlignment="1">
      <alignment horizontal="center" vertical="center" wrapText="1"/>
    </xf>
    <xf numFmtId="0" fontId="21" fillId="0" borderId="10" xfId="40" applyFont="1" applyBorder="1" applyAlignment="1">
      <alignment horizontal="center" vertical="center" wrapText="1"/>
    </xf>
    <xf numFmtId="164" fontId="24" fillId="0" borderId="13" xfId="32" applyNumberFormat="1" applyFont="1" applyFill="1" applyBorder="1" applyAlignment="1">
      <alignment horizontal="left" vertical="center" wrapText="1"/>
    </xf>
    <xf numFmtId="164" fontId="24" fillId="0" borderId="12" xfId="32" applyNumberFormat="1" applyFont="1" applyFill="1" applyBorder="1" applyAlignment="1">
      <alignment horizontal="left" vertical="center" wrapText="1"/>
    </xf>
    <xf numFmtId="164" fontId="24" fillId="0" borderId="33" xfId="32" applyNumberFormat="1" applyFont="1" applyFill="1" applyBorder="1" applyAlignment="1">
      <alignment horizontal="left" vertical="center" wrapText="1"/>
    </xf>
    <xf numFmtId="164" fontId="24" fillId="0" borderId="44" xfId="32" applyNumberFormat="1" applyFont="1" applyFill="1" applyBorder="1" applyAlignment="1">
      <alignment horizontal="left" vertical="center" wrapText="1"/>
    </xf>
    <xf numFmtId="0" fontId="22" fillId="0" borderId="0" xfId="40" applyFont="1" applyAlignment="1">
      <alignment horizontal="center"/>
    </xf>
    <xf numFmtId="0" fontId="24" fillId="0" borderId="0" xfId="40" applyFont="1" applyAlignment="1">
      <alignment horizontal="left"/>
    </xf>
    <xf numFmtId="164" fontId="24" fillId="0" borderId="31" xfId="32" applyNumberFormat="1" applyFont="1" applyFill="1" applyBorder="1" applyAlignment="1">
      <alignment horizontal="center" vertical="center"/>
    </xf>
    <xf numFmtId="164" fontId="24" fillId="0" borderId="21" xfId="32" applyNumberFormat="1" applyFont="1" applyFill="1" applyBorder="1" applyAlignment="1">
      <alignment horizontal="center" vertical="center"/>
    </xf>
    <xf numFmtId="164" fontId="24" fillId="0" borderId="17" xfId="32" applyNumberFormat="1" applyFont="1" applyFill="1" applyBorder="1" applyAlignment="1">
      <alignment horizontal="center" vertical="center"/>
    </xf>
    <xf numFmtId="0" fontId="21" fillId="0" borderId="0" xfId="40" applyFont="1" applyAlignment="1">
      <alignment horizontal="right" vertical="center" wrapText="1"/>
    </xf>
    <xf numFmtId="164" fontId="24" fillId="0" borderId="0" xfId="32" applyNumberFormat="1" applyFont="1" applyFill="1" applyBorder="1" applyAlignment="1">
      <alignment horizontal="center" vertical="center"/>
    </xf>
    <xf numFmtId="164" fontId="21" fillId="0" borderId="25" xfId="32" applyNumberFormat="1" applyFont="1" applyFill="1" applyBorder="1" applyAlignment="1">
      <alignment horizontal="center" vertical="center"/>
    </xf>
    <xf numFmtId="164" fontId="21" fillId="0" borderId="43" xfId="32" applyNumberFormat="1" applyFont="1" applyFill="1" applyBorder="1" applyAlignment="1">
      <alignment horizontal="center" vertical="center"/>
    </xf>
    <xf numFmtId="0" fontId="24" fillId="0" borderId="0" xfId="40" applyFont="1" applyAlignment="1">
      <alignment horizontal="center" vertical="center" wrapText="1"/>
    </xf>
    <xf numFmtId="164" fontId="21" fillId="0" borderId="42" xfId="32" applyNumberFormat="1" applyFont="1" applyFill="1" applyBorder="1" applyAlignment="1">
      <alignment horizontal="center" vertical="center"/>
    </xf>
    <xf numFmtId="164" fontId="21" fillId="0" borderId="32" xfId="32" applyNumberFormat="1" applyFont="1" applyFill="1" applyBorder="1" applyAlignment="1">
      <alignment horizontal="center" vertical="center"/>
    </xf>
    <xf numFmtId="164" fontId="21" fillId="0" borderId="38" xfId="32" applyNumberFormat="1" applyFont="1" applyFill="1" applyBorder="1" applyAlignment="1">
      <alignment horizontal="center" vertical="center"/>
    </xf>
    <xf numFmtId="164" fontId="21" fillId="0" borderId="10" xfId="32" applyNumberFormat="1" applyFont="1" applyFill="1" applyBorder="1" applyAlignment="1">
      <alignment horizontal="center" vertical="center"/>
    </xf>
    <xf numFmtId="164" fontId="24" fillId="0" borderId="25" xfId="32" applyNumberFormat="1" applyFont="1" applyFill="1" applyBorder="1" applyAlignment="1">
      <alignment horizontal="center" vertical="center"/>
    </xf>
    <xf numFmtId="164" fontId="24" fillId="0" borderId="41" xfId="32" applyNumberFormat="1" applyFont="1" applyFill="1" applyBorder="1" applyAlignment="1">
      <alignment horizontal="center" vertical="center"/>
    </xf>
    <xf numFmtId="164" fontId="24" fillId="0" borderId="43" xfId="32" applyNumberFormat="1" applyFont="1" applyFill="1" applyBorder="1" applyAlignment="1">
      <alignment horizontal="center" vertical="center"/>
    </xf>
    <xf numFmtId="0" fontId="21" fillId="0" borderId="0" xfId="40" applyFont="1" applyAlignment="1">
      <alignment horizontal="right" vertical="center"/>
    </xf>
    <xf numFmtId="0" fontId="22" fillId="0" borderId="0" xfId="40" applyFont="1" applyAlignment="1">
      <alignment horizontal="center" vertical="center" wrapText="1"/>
    </xf>
    <xf numFmtId="0" fontId="22" fillId="0" borderId="0" xfId="40" applyFont="1" applyAlignment="1">
      <alignment horizontal="center" vertical="center"/>
    </xf>
    <xf numFmtId="0" fontId="24" fillId="0" borderId="31" xfId="40" applyFont="1" applyBorder="1" applyAlignment="1">
      <alignment horizontal="center" vertical="center"/>
    </xf>
    <xf numFmtId="0" fontId="24" fillId="0" borderId="21" xfId="40" applyFont="1" applyBorder="1" applyAlignment="1">
      <alignment horizontal="center" vertical="center"/>
    </xf>
    <xf numFmtId="164" fontId="21" fillId="0" borderId="41" xfId="32" applyNumberFormat="1" applyFont="1" applyFill="1" applyBorder="1" applyAlignment="1">
      <alignment horizontal="center" vertical="center"/>
    </xf>
  </cellXfs>
  <cellStyles count="46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 2" xfId="32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01 költségvetés_Zárszámadás-vagyonkimutatás 2016." xfId="39"/>
    <cellStyle name="Normál_Egyszer.mérleg előírt tagolása" xfId="40"/>
    <cellStyle name="Normál_Zárszámadás-vagyonkimutatás 2016.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98"/>
  <sheetViews>
    <sheetView tabSelected="1" zoomScale="70" zoomScaleNormal="70" workbookViewId="0">
      <selection activeCell="D1" sqref="D1:K1"/>
    </sheetView>
  </sheetViews>
  <sheetFormatPr defaultRowHeight="15.75" x14ac:dyDescent="0.25"/>
  <cols>
    <col min="1" max="1" width="3.85546875" style="5" customWidth="1"/>
    <col min="2" max="2" width="4.140625" style="5" customWidth="1"/>
    <col min="3" max="3" width="5.85546875" style="5" customWidth="1"/>
    <col min="4" max="4" width="48.5703125" style="3" customWidth="1"/>
    <col min="5" max="6" width="21.85546875" style="3" bestFit="1" customWidth="1"/>
    <col min="7" max="7" width="20.85546875" style="3" customWidth="1"/>
    <col min="8" max="8" width="19" style="3" customWidth="1"/>
    <col min="9" max="9" width="20.140625" style="3" customWidth="1"/>
    <col min="10" max="10" width="18.42578125" style="3" customWidth="1"/>
    <col min="11" max="11" width="18.42578125" style="3" bestFit="1" customWidth="1"/>
    <col min="12" max="12" width="21.42578125" style="3" bestFit="1" customWidth="1"/>
    <col min="13" max="13" width="15.7109375" style="3" bestFit="1" customWidth="1"/>
    <col min="14" max="16384" width="9.140625" style="3"/>
  </cols>
  <sheetData>
    <row r="1" spans="1:250" x14ac:dyDescent="0.25">
      <c r="A1" s="1"/>
      <c r="B1" s="1"/>
      <c r="C1" s="1"/>
      <c r="D1" s="126" t="s">
        <v>181</v>
      </c>
      <c r="E1" s="126"/>
      <c r="F1" s="126"/>
      <c r="G1" s="126"/>
      <c r="H1" s="126"/>
      <c r="I1" s="126"/>
      <c r="J1" s="126"/>
      <c r="K1" s="126"/>
    </row>
    <row r="2" spans="1:250" x14ac:dyDescent="0.25">
      <c r="A2" s="1"/>
      <c r="B2" s="1"/>
      <c r="C2" s="1"/>
      <c r="D2" s="4"/>
      <c r="E2" s="2"/>
    </row>
    <row r="3" spans="1:250" x14ac:dyDescent="0.25">
      <c r="A3" s="1"/>
      <c r="B3" s="1"/>
      <c r="C3" s="1"/>
      <c r="D3" s="4"/>
      <c r="E3" s="2"/>
    </row>
    <row r="5" spans="1:250" ht="20.25" customHeight="1" x14ac:dyDescent="0.25">
      <c r="A5" s="127" t="s">
        <v>82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250" ht="18.75" x14ac:dyDescent="0.25">
      <c r="A6" s="128" t="s">
        <v>83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ht="24" customHeight="1" thickBot="1" x14ac:dyDescent="0.3">
      <c r="A7" s="7"/>
      <c r="B7" s="7"/>
      <c r="C7" s="7"/>
      <c r="D7" s="8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5" customFormat="1" ht="22.5" customHeight="1" thickBot="1" x14ac:dyDescent="0.3">
      <c r="A8" s="9"/>
      <c r="B8" s="10" t="s">
        <v>35</v>
      </c>
      <c r="C8" s="10" t="s">
        <v>0</v>
      </c>
      <c r="D8" s="11" t="s">
        <v>1</v>
      </c>
      <c r="E8" s="12" t="s">
        <v>2</v>
      </c>
      <c r="F8" s="13" t="s">
        <v>3</v>
      </c>
      <c r="G8" s="14" t="s">
        <v>4</v>
      </c>
      <c r="H8" s="14" t="s">
        <v>32</v>
      </c>
      <c r="I8" s="14" t="s">
        <v>5</v>
      </c>
      <c r="J8" s="14" t="s">
        <v>6</v>
      </c>
      <c r="K8" s="14" t="s">
        <v>7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ht="37.5" customHeight="1" x14ac:dyDescent="0.25">
      <c r="A9" s="16" t="s">
        <v>9</v>
      </c>
      <c r="B9" s="129" t="s">
        <v>42</v>
      </c>
      <c r="C9" s="130"/>
      <c r="D9" s="130"/>
      <c r="E9" s="17" t="s">
        <v>28</v>
      </c>
      <c r="F9" s="18" t="s">
        <v>180</v>
      </c>
      <c r="G9" s="19" t="s">
        <v>84</v>
      </c>
      <c r="H9" s="19" t="s">
        <v>32</v>
      </c>
      <c r="I9" s="19" t="s">
        <v>29</v>
      </c>
      <c r="J9" s="19" t="s">
        <v>33</v>
      </c>
      <c r="K9" s="19" t="s">
        <v>34</v>
      </c>
    </row>
    <row r="10" spans="1:250" ht="45.75" customHeight="1" x14ac:dyDescent="0.25">
      <c r="A10" s="16" t="s">
        <v>10</v>
      </c>
      <c r="B10" s="20" t="s">
        <v>35</v>
      </c>
      <c r="C10" s="105" t="s">
        <v>45</v>
      </c>
      <c r="D10" s="106"/>
      <c r="E10" s="21">
        <f t="shared" ref="E10:E16" si="0">SUM(F10:K10)</f>
        <v>16735412137</v>
      </c>
      <c r="F10" s="22">
        <f>SUM(F11+F12+F30+F34)</f>
        <v>16112536264</v>
      </c>
      <c r="G10" s="23">
        <f>G11+G12+G30+G34</f>
        <v>114566357</v>
      </c>
      <c r="H10" s="23">
        <f>H11+H12+H30+H34</f>
        <v>178282768</v>
      </c>
      <c r="I10" s="23">
        <f>I11+I12+I30+I34</f>
        <v>194570939</v>
      </c>
      <c r="J10" s="23">
        <f>J11+J12+J30+J34</f>
        <v>24104166</v>
      </c>
      <c r="K10" s="23">
        <f>K11+K12+K30+K34</f>
        <v>111351643</v>
      </c>
      <c r="L10" s="88"/>
      <c r="M10" s="88"/>
    </row>
    <row r="11" spans="1:250" ht="24" customHeight="1" x14ac:dyDescent="0.25">
      <c r="A11" s="16" t="s">
        <v>11</v>
      </c>
      <c r="B11" s="116"/>
      <c r="C11" s="25" t="s">
        <v>27</v>
      </c>
      <c r="D11" s="26" t="s">
        <v>43</v>
      </c>
      <c r="E11" s="21">
        <f t="shared" si="0"/>
        <v>12445672</v>
      </c>
      <c r="F11" s="22">
        <v>12388115</v>
      </c>
      <c r="G11" s="23">
        <v>55892</v>
      </c>
      <c r="H11" s="23">
        <v>1665</v>
      </c>
      <c r="I11" s="28"/>
      <c r="J11" s="27"/>
      <c r="K11" s="27"/>
    </row>
    <row r="12" spans="1:250" ht="24" customHeight="1" x14ac:dyDescent="0.25">
      <c r="A12" s="16" t="s">
        <v>12</v>
      </c>
      <c r="B12" s="131"/>
      <c r="C12" s="25" t="s">
        <v>25</v>
      </c>
      <c r="D12" s="26" t="s">
        <v>85</v>
      </c>
      <c r="E12" s="21">
        <f t="shared" si="0"/>
        <v>16549698953</v>
      </c>
      <c r="F12" s="21">
        <f>SUM(F13+F17+F21+F25+F29)</f>
        <v>15926880637</v>
      </c>
      <c r="G12" s="29">
        <f>SUM(G13+G17+G21+G25+G29)</f>
        <v>114510465</v>
      </c>
      <c r="H12" s="29">
        <f>SUM(H13+H17+H25+H29)</f>
        <v>178281103</v>
      </c>
      <c r="I12" s="29">
        <f>SUM(I13+I17+I21+I25+I29)</f>
        <v>194570939</v>
      </c>
      <c r="J12" s="29">
        <f>SUM(J13+J17+J21+J25+J29)</f>
        <v>24104166</v>
      </c>
      <c r="K12" s="29">
        <f>SUM(K13+K17+K21+K25+K29)</f>
        <v>111351643</v>
      </c>
    </row>
    <row r="13" spans="1:250" ht="23.25" customHeight="1" x14ac:dyDescent="0.25">
      <c r="A13" s="16" t="s">
        <v>13</v>
      </c>
      <c r="B13" s="120"/>
      <c r="C13" s="122"/>
      <c r="D13" s="31" t="s">
        <v>86</v>
      </c>
      <c r="E13" s="32">
        <f t="shared" si="0"/>
        <v>15759326728</v>
      </c>
      <c r="F13" s="22">
        <f>SUM(F14:F16)</f>
        <v>15187845577</v>
      </c>
      <c r="G13" s="23">
        <v>108959883</v>
      </c>
      <c r="H13" s="23">
        <f>SUM(H14:H16)</f>
        <v>141526939</v>
      </c>
      <c r="I13" s="23">
        <f>I14+I15+I16</f>
        <v>188375810</v>
      </c>
      <c r="J13" s="23">
        <f>J14+J15+J16</f>
        <v>24050557</v>
      </c>
      <c r="K13" s="23">
        <f>K14+K15+K16</f>
        <v>108567962</v>
      </c>
    </row>
    <row r="14" spans="1:250" ht="24" customHeight="1" x14ac:dyDescent="0.25">
      <c r="A14" s="16" t="s">
        <v>14</v>
      </c>
      <c r="B14" s="120"/>
      <c r="C14" s="122"/>
      <c r="D14" s="31" t="s">
        <v>87</v>
      </c>
      <c r="E14" s="32">
        <f t="shared" si="0"/>
        <v>7268958351</v>
      </c>
      <c r="F14" s="22">
        <v>7097485849</v>
      </c>
      <c r="G14" s="23">
        <v>38853983</v>
      </c>
      <c r="H14" s="23"/>
      <c r="I14" s="28"/>
      <c r="J14" s="27">
        <v>24050557</v>
      </c>
      <c r="K14" s="27">
        <v>108567962</v>
      </c>
    </row>
    <row r="15" spans="1:250" ht="24" customHeight="1" x14ac:dyDescent="0.25">
      <c r="A15" s="16" t="s">
        <v>15</v>
      </c>
      <c r="B15" s="120"/>
      <c r="C15" s="122"/>
      <c r="D15" s="31" t="s">
        <v>88</v>
      </c>
      <c r="E15" s="32">
        <f t="shared" si="0"/>
        <v>7554127501</v>
      </c>
      <c r="F15" s="22">
        <v>7155753084</v>
      </c>
      <c r="G15" s="23">
        <v>68471668</v>
      </c>
      <c r="H15" s="23">
        <v>141526939</v>
      </c>
      <c r="I15" s="28">
        <v>188375810</v>
      </c>
      <c r="J15" s="27"/>
      <c r="K15" s="27"/>
    </row>
    <row r="16" spans="1:250" ht="24" customHeight="1" x14ac:dyDescent="0.25">
      <c r="A16" s="16" t="s">
        <v>16</v>
      </c>
      <c r="B16" s="120"/>
      <c r="C16" s="122"/>
      <c r="D16" s="31" t="s">
        <v>89</v>
      </c>
      <c r="E16" s="32">
        <f t="shared" si="0"/>
        <v>936240876</v>
      </c>
      <c r="F16" s="22">
        <v>934606644</v>
      </c>
      <c r="G16" s="23">
        <v>1634232</v>
      </c>
      <c r="H16" s="23"/>
      <c r="I16" s="28"/>
      <c r="J16" s="27"/>
      <c r="K16" s="27"/>
    </row>
    <row r="17" spans="1:11" ht="24" customHeight="1" x14ac:dyDescent="0.25">
      <c r="A17" s="16" t="s">
        <v>17</v>
      </c>
      <c r="B17" s="120"/>
      <c r="C17" s="122"/>
      <c r="D17" s="26" t="s">
        <v>90</v>
      </c>
      <c r="E17" s="21">
        <f t="shared" ref="E17:K17" si="1">SUM(E18:E20)</f>
        <v>515198840</v>
      </c>
      <c r="F17" s="21">
        <f t="shared" si="1"/>
        <v>474666767</v>
      </c>
      <c r="G17" s="29">
        <f t="shared" si="1"/>
        <v>5421582</v>
      </c>
      <c r="H17" s="29">
        <f t="shared" si="1"/>
        <v>26078072</v>
      </c>
      <c r="I17" s="29">
        <f t="shared" si="1"/>
        <v>6195129</v>
      </c>
      <c r="J17" s="29">
        <f t="shared" si="1"/>
        <v>53609</v>
      </c>
      <c r="K17" s="29">
        <f t="shared" si="1"/>
        <v>2783681</v>
      </c>
    </row>
    <row r="18" spans="1:11" x14ac:dyDescent="0.25">
      <c r="A18" s="16" t="s">
        <v>18</v>
      </c>
      <c r="B18" s="120"/>
      <c r="C18" s="122"/>
      <c r="D18" s="31" t="s">
        <v>91</v>
      </c>
      <c r="E18" s="32">
        <f>SUM(F18:K18)</f>
        <v>0</v>
      </c>
      <c r="F18" s="22"/>
      <c r="G18" s="23"/>
      <c r="H18" s="23"/>
      <c r="I18" s="28"/>
      <c r="J18" s="27"/>
      <c r="K18" s="27"/>
    </row>
    <row r="19" spans="1:11" x14ac:dyDescent="0.25">
      <c r="A19" s="16" t="s">
        <v>19</v>
      </c>
      <c r="B19" s="120"/>
      <c r="C19" s="122"/>
      <c r="D19" s="31" t="s">
        <v>92</v>
      </c>
      <c r="E19" s="32">
        <f>SUM(F19:K19)</f>
        <v>483069026</v>
      </c>
      <c r="F19" s="22">
        <v>447958535</v>
      </c>
      <c r="G19" s="23"/>
      <c r="H19" s="23">
        <v>26078072</v>
      </c>
      <c r="I19" s="28">
        <v>6195129</v>
      </c>
      <c r="J19" s="27">
        <v>53609</v>
      </c>
      <c r="K19" s="27">
        <v>2783681</v>
      </c>
    </row>
    <row r="20" spans="1:11" x14ac:dyDescent="0.25">
      <c r="A20" s="16" t="s">
        <v>20</v>
      </c>
      <c r="B20" s="120"/>
      <c r="C20" s="122"/>
      <c r="D20" s="31" t="s">
        <v>93</v>
      </c>
      <c r="E20" s="32">
        <f>SUM(F20:K20)</f>
        <v>32129814</v>
      </c>
      <c r="F20" s="22">
        <v>26708232</v>
      </c>
      <c r="G20" s="23">
        <v>5421582</v>
      </c>
      <c r="H20" s="23"/>
      <c r="I20" s="28"/>
      <c r="J20" s="27"/>
      <c r="K20" s="27"/>
    </row>
    <row r="21" spans="1:11" x14ac:dyDescent="0.25">
      <c r="A21" s="16" t="s">
        <v>21</v>
      </c>
      <c r="B21" s="120"/>
      <c r="C21" s="122"/>
      <c r="D21" s="26" t="s">
        <v>94</v>
      </c>
      <c r="E21" s="21">
        <f>SUM(F21:K21)</f>
        <v>1989934</v>
      </c>
      <c r="F21" s="21">
        <f t="shared" ref="F21:K21" si="2">SUM(F22:F24)</f>
        <v>1989934</v>
      </c>
      <c r="G21" s="29">
        <f t="shared" si="2"/>
        <v>0</v>
      </c>
      <c r="H21" s="29">
        <f t="shared" si="2"/>
        <v>0</v>
      </c>
      <c r="I21" s="29">
        <f t="shared" si="2"/>
        <v>0</v>
      </c>
      <c r="J21" s="29">
        <f t="shared" si="2"/>
        <v>0</v>
      </c>
      <c r="K21" s="29">
        <f t="shared" si="2"/>
        <v>0</v>
      </c>
    </row>
    <row r="22" spans="1:11" x14ac:dyDescent="0.25">
      <c r="A22" s="16" t="s">
        <v>22</v>
      </c>
      <c r="B22" s="120"/>
      <c r="C22" s="122"/>
      <c r="D22" s="31" t="s">
        <v>95</v>
      </c>
      <c r="E22" s="32">
        <f>SUM(F21:K21)</f>
        <v>1989934</v>
      </c>
      <c r="F22" s="22"/>
      <c r="G22" s="23"/>
      <c r="H22" s="23"/>
      <c r="I22" s="28"/>
      <c r="J22" s="27"/>
      <c r="K22" s="27"/>
    </row>
    <row r="23" spans="1:11" x14ac:dyDescent="0.25">
      <c r="A23" s="16" t="s">
        <v>23</v>
      </c>
      <c r="B23" s="120"/>
      <c r="C23" s="122"/>
      <c r="D23" s="31" t="s">
        <v>96</v>
      </c>
      <c r="E23" s="32"/>
      <c r="F23" s="22"/>
      <c r="G23" s="23"/>
      <c r="H23" s="23"/>
      <c r="I23" s="28"/>
      <c r="J23" s="27"/>
      <c r="K23" s="27"/>
    </row>
    <row r="24" spans="1:11" x14ac:dyDescent="0.25">
      <c r="A24" s="16" t="s">
        <v>24</v>
      </c>
      <c r="B24" s="120"/>
      <c r="C24" s="122"/>
      <c r="D24" s="31" t="s">
        <v>97</v>
      </c>
      <c r="E24" s="32">
        <f>SUM(F23:K23)</f>
        <v>0</v>
      </c>
      <c r="F24" s="22">
        <v>1989934</v>
      </c>
      <c r="G24" s="23"/>
      <c r="H24" s="23"/>
      <c r="I24" s="28"/>
      <c r="J24" s="27"/>
      <c r="K24" s="27"/>
    </row>
    <row r="25" spans="1:11" x14ac:dyDescent="0.25">
      <c r="A25" s="16" t="s">
        <v>31</v>
      </c>
      <c r="B25" s="120"/>
      <c r="C25" s="122"/>
      <c r="D25" s="26" t="s">
        <v>98</v>
      </c>
      <c r="E25" s="21">
        <f t="shared" ref="E25:K25" si="3">SUM(E26:E28)</f>
        <v>273183451</v>
      </c>
      <c r="F25" s="21">
        <f t="shared" si="3"/>
        <v>262378359</v>
      </c>
      <c r="G25" s="29">
        <f t="shared" si="3"/>
        <v>129000</v>
      </c>
      <c r="H25" s="29">
        <f t="shared" si="3"/>
        <v>10676092</v>
      </c>
      <c r="I25" s="29">
        <f t="shared" si="3"/>
        <v>0</v>
      </c>
      <c r="J25" s="29">
        <f t="shared" si="3"/>
        <v>0</v>
      </c>
      <c r="K25" s="29">
        <f t="shared" si="3"/>
        <v>0</v>
      </c>
    </row>
    <row r="26" spans="1:11" x14ac:dyDescent="0.25">
      <c r="A26" s="16" t="s">
        <v>51</v>
      </c>
      <c r="B26" s="120"/>
      <c r="C26" s="122"/>
      <c r="D26" s="31" t="s">
        <v>99</v>
      </c>
      <c r="E26" s="32">
        <f t="shared" ref="E26:E50" si="4">SUM(F26:K26)</f>
        <v>37801161</v>
      </c>
      <c r="F26" s="22">
        <v>37801161</v>
      </c>
      <c r="G26" s="23"/>
      <c r="H26" s="23"/>
      <c r="I26" s="23"/>
      <c r="J26" s="23"/>
      <c r="K26" s="23"/>
    </row>
    <row r="27" spans="1:11" x14ac:dyDescent="0.25">
      <c r="A27" s="16" t="s">
        <v>52</v>
      </c>
      <c r="B27" s="120"/>
      <c r="C27" s="122"/>
      <c r="D27" s="31" t="s">
        <v>100</v>
      </c>
      <c r="E27" s="32">
        <f t="shared" si="4"/>
        <v>88417371</v>
      </c>
      <c r="F27" s="22">
        <v>77741279</v>
      </c>
      <c r="G27" s="23"/>
      <c r="H27" s="23">
        <v>10676092</v>
      </c>
      <c r="I27" s="28"/>
      <c r="J27" s="27"/>
      <c r="K27" s="27"/>
    </row>
    <row r="28" spans="1:11" x14ac:dyDescent="0.25">
      <c r="A28" s="16" t="s">
        <v>53</v>
      </c>
      <c r="B28" s="120"/>
      <c r="C28" s="122"/>
      <c r="D28" s="31" t="s">
        <v>101</v>
      </c>
      <c r="E28" s="32">
        <f t="shared" si="4"/>
        <v>146964919</v>
      </c>
      <c r="F28" s="22">
        <v>146835919</v>
      </c>
      <c r="G28" s="23">
        <v>129000</v>
      </c>
      <c r="H28" s="23"/>
      <c r="I28" s="28"/>
      <c r="J28" s="27"/>
      <c r="K28" s="27"/>
    </row>
    <row r="29" spans="1:11" x14ac:dyDescent="0.25">
      <c r="A29" s="16" t="s">
        <v>54</v>
      </c>
      <c r="B29" s="121"/>
      <c r="C29" s="122"/>
      <c r="D29" s="26" t="s">
        <v>102</v>
      </c>
      <c r="E29" s="32">
        <f t="shared" si="4"/>
        <v>0</v>
      </c>
      <c r="F29" s="32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</row>
    <row r="30" spans="1:11" x14ac:dyDescent="0.25">
      <c r="A30" s="16" t="s">
        <v>56</v>
      </c>
      <c r="B30" s="34"/>
      <c r="C30" s="35" t="s">
        <v>26</v>
      </c>
      <c r="D30" s="26" t="s">
        <v>44</v>
      </c>
      <c r="E30" s="32">
        <f t="shared" si="4"/>
        <v>173267512</v>
      </c>
      <c r="F30" s="21">
        <f t="shared" ref="F30:K30" si="5">SUM(F31:F33)</f>
        <v>173267512</v>
      </c>
      <c r="G30" s="29">
        <f t="shared" si="5"/>
        <v>0</v>
      </c>
      <c r="H30" s="29">
        <f t="shared" si="5"/>
        <v>0</v>
      </c>
      <c r="I30" s="29">
        <f t="shared" si="5"/>
        <v>0</v>
      </c>
      <c r="J30" s="29">
        <f t="shared" si="5"/>
        <v>0</v>
      </c>
      <c r="K30" s="29">
        <f t="shared" si="5"/>
        <v>0</v>
      </c>
    </row>
    <row r="31" spans="1:11" x14ac:dyDescent="0.25">
      <c r="A31" s="16" t="s">
        <v>58</v>
      </c>
      <c r="B31" s="119"/>
      <c r="C31" s="122"/>
      <c r="D31" s="31" t="s">
        <v>103</v>
      </c>
      <c r="E31" s="32">
        <f t="shared" si="4"/>
        <v>173267512</v>
      </c>
      <c r="F31" s="22">
        <v>173267512</v>
      </c>
      <c r="G31" s="36"/>
      <c r="H31" s="36"/>
      <c r="I31" s="36"/>
      <c r="J31" s="36"/>
      <c r="K31" s="36"/>
    </row>
    <row r="32" spans="1:11" x14ac:dyDescent="0.25">
      <c r="A32" s="16" t="s">
        <v>59</v>
      </c>
      <c r="B32" s="120"/>
      <c r="C32" s="122"/>
      <c r="D32" s="31" t="s">
        <v>104</v>
      </c>
      <c r="E32" s="32">
        <f t="shared" si="4"/>
        <v>0</v>
      </c>
      <c r="F32" s="32"/>
      <c r="G32" s="33"/>
      <c r="H32" s="33"/>
      <c r="I32" s="33"/>
      <c r="J32" s="33"/>
      <c r="K32" s="33"/>
    </row>
    <row r="33" spans="1:13" x14ac:dyDescent="0.25">
      <c r="A33" s="16" t="s">
        <v>61</v>
      </c>
      <c r="B33" s="121"/>
      <c r="C33" s="122"/>
      <c r="D33" s="31" t="s">
        <v>105</v>
      </c>
      <c r="E33" s="32">
        <f t="shared" si="4"/>
        <v>0</v>
      </c>
      <c r="F33" s="32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</row>
    <row r="34" spans="1:13" x14ac:dyDescent="0.25">
      <c r="A34" s="16" t="s">
        <v>62</v>
      </c>
      <c r="B34" s="37"/>
      <c r="C34" s="25" t="s">
        <v>106</v>
      </c>
      <c r="D34" s="26" t="s">
        <v>107</v>
      </c>
      <c r="E34" s="32">
        <f t="shared" si="4"/>
        <v>0</v>
      </c>
      <c r="F34" s="22"/>
      <c r="G34" s="23"/>
      <c r="H34" s="23"/>
      <c r="I34" s="28"/>
      <c r="J34" s="27"/>
      <c r="K34" s="27"/>
    </row>
    <row r="35" spans="1:13" x14ac:dyDescent="0.25">
      <c r="A35" s="16" t="s">
        <v>63</v>
      </c>
      <c r="B35" s="20" t="s">
        <v>36</v>
      </c>
      <c r="C35" s="105" t="s">
        <v>108</v>
      </c>
      <c r="D35" s="106"/>
      <c r="E35" s="32">
        <f t="shared" si="4"/>
        <v>5647304</v>
      </c>
      <c r="F35" s="21">
        <f t="shared" ref="F35:K35" si="6">SUM(F36:F37)</f>
        <v>1379240</v>
      </c>
      <c r="G35" s="29">
        <f t="shared" si="6"/>
        <v>379505</v>
      </c>
      <c r="H35" s="29">
        <f t="shared" si="6"/>
        <v>3888559</v>
      </c>
      <c r="I35" s="29">
        <f t="shared" si="6"/>
        <v>0</v>
      </c>
      <c r="J35" s="29">
        <f t="shared" si="6"/>
        <v>0</v>
      </c>
      <c r="K35" s="29">
        <f t="shared" si="6"/>
        <v>0</v>
      </c>
    </row>
    <row r="36" spans="1:13" x14ac:dyDescent="0.25">
      <c r="A36" s="16" t="s">
        <v>64</v>
      </c>
      <c r="B36" s="123"/>
      <c r="C36" s="25" t="s">
        <v>27</v>
      </c>
      <c r="D36" s="26" t="s">
        <v>46</v>
      </c>
      <c r="E36" s="32">
        <f t="shared" si="4"/>
        <v>5647304</v>
      </c>
      <c r="F36" s="22">
        <v>1379240</v>
      </c>
      <c r="G36" s="36">
        <v>379505</v>
      </c>
      <c r="H36" s="36">
        <v>3888559</v>
      </c>
      <c r="I36" s="36"/>
      <c r="J36" s="36"/>
      <c r="K36" s="36"/>
    </row>
    <row r="37" spans="1:13" x14ac:dyDescent="0.25">
      <c r="A37" s="16" t="s">
        <v>65</v>
      </c>
      <c r="B37" s="124"/>
      <c r="C37" s="25" t="s">
        <v>25</v>
      </c>
      <c r="D37" s="26" t="s">
        <v>47</v>
      </c>
      <c r="E37" s="32">
        <f t="shared" si="4"/>
        <v>0</v>
      </c>
      <c r="F37" s="32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</row>
    <row r="38" spans="1:13" x14ac:dyDescent="0.25">
      <c r="A38" s="16" t="s">
        <v>67</v>
      </c>
      <c r="B38" s="20" t="s">
        <v>37</v>
      </c>
      <c r="C38" s="105" t="s">
        <v>109</v>
      </c>
      <c r="D38" s="106"/>
      <c r="E38" s="32">
        <f t="shared" si="4"/>
        <v>1761163823</v>
      </c>
      <c r="F38" s="39">
        <f t="shared" ref="F38:K38" si="7">F39+F40+F41+F42+F43</f>
        <v>1660533444</v>
      </c>
      <c r="G38" s="23">
        <f t="shared" si="7"/>
        <v>12050211</v>
      </c>
      <c r="H38" s="23">
        <f t="shared" si="7"/>
        <v>68143450</v>
      </c>
      <c r="I38" s="23">
        <f t="shared" si="7"/>
        <v>14039036</v>
      </c>
      <c r="J38" s="23">
        <f t="shared" si="7"/>
        <v>1763784</v>
      </c>
      <c r="K38" s="23">
        <f t="shared" si="7"/>
        <v>4633898</v>
      </c>
    </row>
    <row r="39" spans="1:13" x14ac:dyDescent="0.25">
      <c r="A39" s="16" t="s">
        <v>69</v>
      </c>
      <c r="B39" s="123"/>
      <c r="C39" s="35" t="s">
        <v>27</v>
      </c>
      <c r="D39" s="31" t="s">
        <v>110</v>
      </c>
      <c r="E39" s="32">
        <f t="shared" si="4"/>
        <v>0</v>
      </c>
      <c r="F39" s="22"/>
      <c r="G39" s="23"/>
      <c r="H39" s="23"/>
      <c r="I39" s="28"/>
      <c r="J39" s="27"/>
      <c r="K39" s="27"/>
    </row>
    <row r="40" spans="1:13" x14ac:dyDescent="0.25">
      <c r="A40" s="16" t="s">
        <v>71</v>
      </c>
      <c r="B40" s="124"/>
      <c r="C40" s="35" t="s">
        <v>25</v>
      </c>
      <c r="D40" s="40" t="s">
        <v>111</v>
      </c>
      <c r="E40" s="32">
        <f t="shared" si="4"/>
        <v>6954085</v>
      </c>
      <c r="F40" s="22">
        <v>2473440</v>
      </c>
      <c r="G40" s="36">
        <v>1668935</v>
      </c>
      <c r="H40" s="36">
        <v>1686715</v>
      </c>
      <c r="I40" s="36">
        <v>505860</v>
      </c>
      <c r="J40" s="36">
        <v>282830</v>
      </c>
      <c r="K40" s="36">
        <v>336305</v>
      </c>
    </row>
    <row r="41" spans="1:13" x14ac:dyDescent="0.25">
      <c r="A41" s="16" t="s">
        <v>72</v>
      </c>
      <c r="B41" s="124"/>
      <c r="C41" s="35" t="s">
        <v>26</v>
      </c>
      <c r="D41" s="40" t="s">
        <v>112</v>
      </c>
      <c r="E41" s="32">
        <f t="shared" si="4"/>
        <v>1754209738</v>
      </c>
      <c r="F41" s="22">
        <v>1658060004</v>
      </c>
      <c r="G41" s="23">
        <v>10381276</v>
      </c>
      <c r="H41" s="23">
        <v>66456735</v>
      </c>
      <c r="I41" s="28">
        <v>13533176</v>
      </c>
      <c r="J41" s="27">
        <v>1480954</v>
      </c>
      <c r="K41" s="27">
        <v>4297593</v>
      </c>
    </row>
    <row r="42" spans="1:13" x14ac:dyDescent="0.25">
      <c r="A42" s="16" t="s">
        <v>73</v>
      </c>
      <c r="B42" s="124"/>
      <c r="C42" s="35" t="s">
        <v>106</v>
      </c>
      <c r="D42" s="40" t="s">
        <v>113</v>
      </c>
      <c r="E42" s="32">
        <f t="shared" si="4"/>
        <v>0</v>
      </c>
      <c r="F42" s="32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</row>
    <row r="43" spans="1:13" x14ac:dyDescent="0.25">
      <c r="A43" s="16" t="s">
        <v>75</v>
      </c>
      <c r="B43" s="125"/>
      <c r="C43" s="35" t="s">
        <v>114</v>
      </c>
      <c r="D43" s="40" t="s">
        <v>48</v>
      </c>
      <c r="E43" s="32">
        <f t="shared" si="4"/>
        <v>0</v>
      </c>
      <c r="F43" s="32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</row>
    <row r="44" spans="1:13" x14ac:dyDescent="0.25">
      <c r="A44" s="16" t="s">
        <v>77</v>
      </c>
      <c r="B44" s="20" t="s">
        <v>38</v>
      </c>
      <c r="C44" s="105" t="s">
        <v>115</v>
      </c>
      <c r="D44" s="106"/>
      <c r="E44" s="32">
        <f t="shared" si="4"/>
        <v>303855140</v>
      </c>
      <c r="F44" s="21">
        <f t="shared" ref="F44:K44" si="8">SUM(F45+F46+F47)</f>
        <v>288654121</v>
      </c>
      <c r="G44" s="29">
        <f t="shared" si="8"/>
        <v>5083626</v>
      </c>
      <c r="H44" s="29">
        <f t="shared" si="8"/>
        <v>6226148</v>
      </c>
      <c r="I44" s="29">
        <f t="shared" si="8"/>
        <v>3563258</v>
      </c>
      <c r="J44" s="29">
        <f t="shared" si="8"/>
        <v>0</v>
      </c>
      <c r="K44" s="29">
        <f t="shared" si="8"/>
        <v>327987</v>
      </c>
      <c r="M44" s="88"/>
    </row>
    <row r="45" spans="1:13" x14ac:dyDescent="0.25">
      <c r="A45" s="16" t="s">
        <v>79</v>
      </c>
      <c r="B45" s="116"/>
      <c r="C45" s="35" t="s">
        <v>27</v>
      </c>
      <c r="D45" s="41" t="s">
        <v>49</v>
      </c>
      <c r="E45" s="32">
        <f t="shared" si="4"/>
        <v>217522949</v>
      </c>
      <c r="F45" s="22">
        <v>208435084</v>
      </c>
      <c r="G45" s="23">
        <v>3563626</v>
      </c>
      <c r="H45" s="23">
        <v>1712994</v>
      </c>
      <c r="I45" s="28">
        <v>3483258</v>
      </c>
      <c r="J45" s="27"/>
      <c r="K45" s="27">
        <v>327987</v>
      </c>
    </row>
    <row r="46" spans="1:13" x14ac:dyDescent="0.25">
      <c r="A46" s="16" t="s">
        <v>81</v>
      </c>
      <c r="B46" s="117"/>
      <c r="C46" s="42" t="s">
        <v>25</v>
      </c>
      <c r="D46" s="41" t="s">
        <v>116</v>
      </c>
      <c r="E46" s="32">
        <f t="shared" si="4"/>
        <v>79561037</v>
      </c>
      <c r="F46" s="22">
        <v>78041037</v>
      </c>
      <c r="G46" s="36">
        <v>1520000</v>
      </c>
      <c r="H46" s="36"/>
      <c r="I46" s="36"/>
      <c r="J46" s="36"/>
      <c r="K46" s="36"/>
    </row>
    <row r="47" spans="1:13" x14ac:dyDescent="0.25">
      <c r="A47" s="16" t="s">
        <v>117</v>
      </c>
      <c r="B47" s="24"/>
      <c r="C47" s="42" t="s">
        <v>26</v>
      </c>
      <c r="D47" s="41" t="s">
        <v>50</v>
      </c>
      <c r="E47" s="32">
        <f t="shared" si="4"/>
        <v>6771154</v>
      </c>
      <c r="F47" s="22">
        <v>2178000</v>
      </c>
      <c r="G47" s="23">
        <v>0</v>
      </c>
      <c r="H47" s="23">
        <v>4513154</v>
      </c>
      <c r="I47" s="28">
        <v>80000</v>
      </c>
      <c r="J47" s="27"/>
      <c r="K47" s="27"/>
    </row>
    <row r="48" spans="1:13" x14ac:dyDescent="0.25">
      <c r="A48" s="16" t="s">
        <v>118</v>
      </c>
      <c r="B48" s="38" t="s">
        <v>39</v>
      </c>
      <c r="C48" s="105" t="s">
        <v>119</v>
      </c>
      <c r="D48" s="106"/>
      <c r="E48" s="32">
        <f t="shared" si="4"/>
        <v>3198000</v>
      </c>
      <c r="F48" s="22">
        <v>4517000</v>
      </c>
      <c r="G48" s="23">
        <v>-281000</v>
      </c>
      <c r="H48" s="23">
        <v>330000</v>
      </c>
      <c r="I48" s="28">
        <v>-1767000</v>
      </c>
      <c r="J48" s="27">
        <v>252000</v>
      </c>
      <c r="K48" s="27">
        <v>147000</v>
      </c>
    </row>
    <row r="49" spans="1:11" x14ac:dyDescent="0.25">
      <c r="A49" s="16" t="s">
        <v>120</v>
      </c>
      <c r="B49" s="38" t="s">
        <v>40</v>
      </c>
      <c r="C49" s="105" t="s">
        <v>121</v>
      </c>
      <c r="D49" s="106"/>
      <c r="E49" s="32">
        <f t="shared" si="4"/>
        <v>0</v>
      </c>
      <c r="F49" s="22">
        <v>0</v>
      </c>
      <c r="G49" s="23">
        <v>0</v>
      </c>
      <c r="H49" s="23"/>
      <c r="I49" s="28"/>
      <c r="J49" s="27"/>
      <c r="K49" s="27"/>
    </row>
    <row r="50" spans="1:11" ht="16.5" thickBot="1" x14ac:dyDescent="0.3">
      <c r="A50" s="16" t="s">
        <v>122</v>
      </c>
      <c r="B50" s="107" t="s">
        <v>123</v>
      </c>
      <c r="C50" s="108"/>
      <c r="D50" s="108"/>
      <c r="E50" s="43">
        <f t="shared" si="4"/>
        <v>18809276404</v>
      </c>
      <c r="F50" s="44">
        <f t="shared" ref="F50:K50" si="9">F10+F35+F38+F44+F48+F49</f>
        <v>18067620069</v>
      </c>
      <c r="G50" s="45">
        <f t="shared" si="9"/>
        <v>131798699</v>
      </c>
      <c r="H50" s="45">
        <f t="shared" si="9"/>
        <v>256870925</v>
      </c>
      <c r="I50" s="45">
        <f t="shared" si="9"/>
        <v>210406233</v>
      </c>
      <c r="J50" s="45">
        <f t="shared" si="9"/>
        <v>26119950</v>
      </c>
      <c r="K50" s="45">
        <f t="shared" si="9"/>
        <v>116460528</v>
      </c>
    </row>
    <row r="51" spans="1:11" x14ac:dyDescent="0.25">
      <c r="A51" s="46"/>
      <c r="B51" s="46"/>
      <c r="C51" s="46"/>
      <c r="D51" s="47"/>
      <c r="E51" s="48"/>
      <c r="F51" s="49"/>
      <c r="G51" s="49"/>
      <c r="H51" s="49"/>
      <c r="I51" s="51"/>
      <c r="J51" s="50"/>
      <c r="K51" s="52"/>
    </row>
    <row r="52" spans="1:11" x14ac:dyDescent="0.25">
      <c r="A52" s="118"/>
      <c r="B52" s="118"/>
      <c r="C52" s="118"/>
      <c r="D52" s="118"/>
      <c r="E52" s="118"/>
      <c r="F52" s="49"/>
      <c r="G52" s="49"/>
      <c r="H52" s="49"/>
      <c r="I52" s="51"/>
      <c r="J52" s="50"/>
      <c r="K52" s="52"/>
    </row>
    <row r="53" spans="1:11" ht="15.75" customHeight="1" x14ac:dyDescent="0.25">
      <c r="A53" s="114" t="s">
        <v>124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1:11" x14ac:dyDescent="0.25">
      <c r="A54" s="115"/>
      <c r="B54" s="115"/>
      <c r="C54" s="115"/>
      <c r="D54" s="115"/>
      <c r="E54" s="115"/>
      <c r="F54" s="49"/>
      <c r="G54" s="49"/>
      <c r="H54" s="49"/>
      <c r="I54" s="51"/>
      <c r="J54" s="50"/>
      <c r="K54" s="52"/>
    </row>
    <row r="55" spans="1:11" ht="16.5" thickBot="1" x14ac:dyDescent="0.3">
      <c r="A55" s="46"/>
      <c r="B55" s="46"/>
      <c r="C55" s="46"/>
      <c r="D55" s="53"/>
      <c r="F55" s="49"/>
      <c r="G55" s="49"/>
      <c r="H55" s="49"/>
      <c r="I55" s="51"/>
      <c r="J55" s="50"/>
      <c r="K55" s="52"/>
    </row>
    <row r="56" spans="1:11" ht="55.5" customHeight="1" x14ac:dyDescent="0.25">
      <c r="A56" s="54"/>
      <c r="B56" s="111" t="s">
        <v>55</v>
      </c>
      <c r="C56" s="112"/>
      <c r="D56" s="112"/>
      <c r="E56" s="55" t="s">
        <v>28</v>
      </c>
      <c r="F56" s="18" t="s">
        <v>30</v>
      </c>
      <c r="G56" s="19" t="s">
        <v>84</v>
      </c>
      <c r="H56" s="19" t="s">
        <v>32</v>
      </c>
      <c r="I56" s="19" t="s">
        <v>29</v>
      </c>
      <c r="J56" s="19" t="s">
        <v>33</v>
      </c>
      <c r="K56" s="19" t="s">
        <v>34</v>
      </c>
    </row>
    <row r="57" spans="1:11" x14ac:dyDescent="0.25">
      <c r="A57" s="56" t="s">
        <v>125</v>
      </c>
      <c r="B57" s="20" t="s">
        <v>41</v>
      </c>
      <c r="C57" s="105" t="s">
        <v>126</v>
      </c>
      <c r="D57" s="106"/>
      <c r="E57" s="57">
        <f t="shared" ref="E57:E72" si="10">SUM(F57:K57)</f>
        <v>18639442100</v>
      </c>
      <c r="F57" s="58">
        <f t="shared" ref="F57:K57" si="11">SUM(F58:F63)</f>
        <v>17966341119</v>
      </c>
      <c r="G57" s="27">
        <f t="shared" si="11"/>
        <v>109485692</v>
      </c>
      <c r="H57" s="27">
        <f t="shared" si="11"/>
        <v>220365627</v>
      </c>
      <c r="I57" s="27">
        <f t="shared" si="11"/>
        <v>204805844</v>
      </c>
      <c r="J57" s="27">
        <f t="shared" si="11"/>
        <v>23824847</v>
      </c>
      <c r="K57" s="27">
        <f t="shared" si="11"/>
        <v>114618971</v>
      </c>
    </row>
    <row r="58" spans="1:11" x14ac:dyDescent="0.25">
      <c r="A58" s="56" t="s">
        <v>127</v>
      </c>
      <c r="B58" s="37"/>
      <c r="C58" s="30" t="s">
        <v>27</v>
      </c>
      <c r="D58" s="31" t="s">
        <v>57</v>
      </c>
      <c r="E58" s="57">
        <f t="shared" si="10"/>
        <v>16149487355</v>
      </c>
      <c r="F58" s="58">
        <v>15212974836</v>
      </c>
      <c r="G58" s="27">
        <v>200054864</v>
      </c>
      <c r="H58" s="27">
        <v>362365023</v>
      </c>
      <c r="I58" s="27">
        <v>198993343</v>
      </c>
      <c r="J58" s="27">
        <v>50255460</v>
      </c>
      <c r="K58" s="27">
        <v>124843829</v>
      </c>
    </row>
    <row r="59" spans="1:11" x14ac:dyDescent="0.25">
      <c r="A59" s="56" t="s">
        <v>128</v>
      </c>
      <c r="B59" s="37"/>
      <c r="C59" s="30" t="s">
        <v>25</v>
      </c>
      <c r="D59" s="31" t="s">
        <v>129</v>
      </c>
      <c r="E59" s="57">
        <f t="shared" si="10"/>
        <v>835331734</v>
      </c>
      <c r="F59" s="58">
        <v>835331734</v>
      </c>
      <c r="G59" s="27"/>
      <c r="H59" s="27"/>
      <c r="I59" s="27"/>
      <c r="J59" s="27"/>
      <c r="K59" s="27"/>
    </row>
    <row r="60" spans="1:11" x14ac:dyDescent="0.25">
      <c r="A60" s="56" t="s">
        <v>130</v>
      </c>
      <c r="B60" s="37"/>
      <c r="C60" s="30" t="s">
        <v>26</v>
      </c>
      <c r="D60" s="31" t="s">
        <v>60</v>
      </c>
      <c r="E60" s="57">
        <f t="shared" si="10"/>
        <v>1233423530</v>
      </c>
      <c r="F60" s="58">
        <v>1126550820</v>
      </c>
      <c r="G60" s="27">
        <v>16555911</v>
      </c>
      <c r="H60" s="27">
        <v>51708743</v>
      </c>
      <c r="I60" s="27">
        <v>33633230</v>
      </c>
      <c r="J60" s="27">
        <v>4085484</v>
      </c>
      <c r="K60" s="27">
        <v>889342</v>
      </c>
    </row>
    <row r="61" spans="1:11" x14ac:dyDescent="0.25">
      <c r="A61" s="56" t="s">
        <v>131</v>
      </c>
      <c r="B61" s="37"/>
      <c r="C61" s="30" t="s">
        <v>106</v>
      </c>
      <c r="D61" s="31" t="s">
        <v>132</v>
      </c>
      <c r="E61" s="57">
        <f t="shared" si="10"/>
        <v>-656271146</v>
      </c>
      <c r="F61" s="58">
        <v>-224025372</v>
      </c>
      <c r="G61" s="27">
        <v>-111080281</v>
      </c>
      <c r="H61" s="27">
        <v>-174289163</v>
      </c>
      <c r="I61" s="27">
        <v>-104291582</v>
      </c>
      <c r="J61" s="27">
        <v>-30367901</v>
      </c>
      <c r="K61" s="27">
        <v>-12216847</v>
      </c>
    </row>
    <row r="62" spans="1:11" x14ac:dyDescent="0.25">
      <c r="A62" s="56" t="s">
        <v>133</v>
      </c>
      <c r="B62" s="37"/>
      <c r="C62" s="30" t="s">
        <v>114</v>
      </c>
      <c r="D62" s="31" t="s">
        <v>134</v>
      </c>
      <c r="E62" s="57">
        <f t="shared" si="10"/>
        <v>0</v>
      </c>
      <c r="F62" s="58"/>
      <c r="G62" s="27"/>
      <c r="H62" s="27"/>
      <c r="I62" s="27"/>
      <c r="J62" s="27"/>
      <c r="K62" s="27"/>
    </row>
    <row r="63" spans="1:11" x14ac:dyDescent="0.25">
      <c r="A63" s="56" t="s">
        <v>135</v>
      </c>
      <c r="B63" s="37"/>
      <c r="C63" s="30" t="s">
        <v>136</v>
      </c>
      <c r="D63" s="31" t="s">
        <v>137</v>
      </c>
      <c r="E63" s="57">
        <f t="shared" si="10"/>
        <v>1077470627</v>
      </c>
      <c r="F63" s="58">
        <v>1015509101</v>
      </c>
      <c r="G63" s="27">
        <v>3955198</v>
      </c>
      <c r="H63" s="27">
        <v>-19418976</v>
      </c>
      <c r="I63" s="27">
        <v>76470853</v>
      </c>
      <c r="J63" s="27">
        <v>-148196</v>
      </c>
      <c r="K63" s="27">
        <v>1102647</v>
      </c>
    </row>
    <row r="64" spans="1:11" x14ac:dyDescent="0.25">
      <c r="A64" s="56" t="s">
        <v>138</v>
      </c>
      <c r="B64" s="20" t="s">
        <v>74</v>
      </c>
      <c r="C64" s="105" t="s">
        <v>139</v>
      </c>
      <c r="D64" s="106"/>
      <c r="E64" s="57">
        <f t="shared" si="10"/>
        <v>84792013</v>
      </c>
      <c r="F64" s="58">
        <f t="shared" ref="F64:K64" si="12">SUM(F65:F68)</f>
        <v>74303665</v>
      </c>
      <c r="G64" s="27">
        <f t="shared" si="12"/>
        <v>4368747</v>
      </c>
      <c r="H64" s="27">
        <f t="shared" si="12"/>
        <v>4652745</v>
      </c>
      <c r="I64" s="27">
        <f t="shared" si="12"/>
        <v>973304</v>
      </c>
      <c r="J64" s="27">
        <f t="shared" si="12"/>
        <v>63050</v>
      </c>
      <c r="K64" s="27">
        <f t="shared" si="12"/>
        <v>430502</v>
      </c>
    </row>
    <row r="65" spans="1:11" x14ac:dyDescent="0.25">
      <c r="A65" s="56" t="s">
        <v>140</v>
      </c>
      <c r="B65" s="37"/>
      <c r="C65" s="30" t="s">
        <v>27</v>
      </c>
      <c r="D65" s="31" t="s">
        <v>66</v>
      </c>
      <c r="E65" s="57">
        <f t="shared" si="10"/>
        <v>26790615</v>
      </c>
      <c r="F65" s="58">
        <v>16302267</v>
      </c>
      <c r="G65" s="27">
        <v>4368747</v>
      </c>
      <c r="H65" s="27">
        <v>4652745</v>
      </c>
      <c r="I65" s="27">
        <v>973304</v>
      </c>
      <c r="J65" s="27">
        <v>63050</v>
      </c>
      <c r="K65" s="27">
        <v>430502</v>
      </c>
    </row>
    <row r="66" spans="1:11" ht="31.5" x14ac:dyDescent="0.25">
      <c r="A66" s="56" t="s">
        <v>141</v>
      </c>
      <c r="B66" s="37"/>
      <c r="C66" s="30" t="s">
        <v>25</v>
      </c>
      <c r="D66" s="31" t="s">
        <v>68</v>
      </c>
      <c r="E66" s="57">
        <f t="shared" si="10"/>
        <v>45458541</v>
      </c>
      <c r="F66" s="58">
        <v>45458541</v>
      </c>
      <c r="G66" s="27"/>
      <c r="H66" s="27"/>
      <c r="I66" s="27"/>
      <c r="J66" s="27"/>
      <c r="K66" s="27"/>
    </row>
    <row r="67" spans="1:11" x14ac:dyDescent="0.25">
      <c r="A67" s="56" t="s">
        <v>142</v>
      </c>
      <c r="B67" s="37"/>
      <c r="C67" s="30" t="s">
        <v>143</v>
      </c>
      <c r="D67" s="31" t="s">
        <v>70</v>
      </c>
      <c r="E67" s="57">
        <f t="shared" si="10"/>
        <v>11352423</v>
      </c>
      <c r="F67" s="58">
        <v>11352423</v>
      </c>
      <c r="G67" s="27"/>
      <c r="H67" s="27"/>
      <c r="I67" s="27"/>
      <c r="J67" s="27"/>
      <c r="K67" s="27"/>
    </row>
    <row r="68" spans="1:11" x14ac:dyDescent="0.25">
      <c r="A68" s="56" t="s">
        <v>144</v>
      </c>
      <c r="B68" s="37"/>
      <c r="C68" s="30" t="s">
        <v>145</v>
      </c>
      <c r="D68" s="59" t="s">
        <v>146</v>
      </c>
      <c r="E68" s="57">
        <f t="shared" si="10"/>
        <v>1190434</v>
      </c>
      <c r="F68" s="58">
        <v>1190434</v>
      </c>
      <c r="G68" s="27"/>
      <c r="H68" s="27"/>
      <c r="I68" s="27"/>
      <c r="J68" s="27"/>
      <c r="K68" s="27"/>
    </row>
    <row r="69" spans="1:11" x14ac:dyDescent="0.25">
      <c r="A69" s="56" t="s">
        <v>147</v>
      </c>
      <c r="B69" s="20" t="s">
        <v>76</v>
      </c>
      <c r="C69" s="105" t="s">
        <v>119</v>
      </c>
      <c r="D69" s="106"/>
      <c r="E69" s="57">
        <f t="shared" si="10"/>
        <v>0</v>
      </c>
      <c r="F69" s="58"/>
      <c r="G69" s="27"/>
      <c r="H69" s="27"/>
      <c r="I69" s="27"/>
      <c r="J69" s="27"/>
      <c r="K69" s="27"/>
    </row>
    <row r="70" spans="1:11" x14ac:dyDescent="0.25">
      <c r="A70" s="56" t="s">
        <v>148</v>
      </c>
      <c r="B70" s="20" t="s">
        <v>78</v>
      </c>
      <c r="C70" s="105" t="s">
        <v>149</v>
      </c>
      <c r="D70" s="106"/>
      <c r="E70" s="57">
        <f t="shared" si="10"/>
        <v>0</v>
      </c>
      <c r="F70" s="58"/>
      <c r="G70" s="27"/>
      <c r="H70" s="27"/>
      <c r="I70" s="27"/>
      <c r="J70" s="27"/>
      <c r="K70" s="27"/>
    </row>
    <row r="71" spans="1:11" x14ac:dyDescent="0.25">
      <c r="A71" s="56" t="s">
        <v>150</v>
      </c>
      <c r="B71" s="20" t="s">
        <v>80</v>
      </c>
      <c r="C71" s="105" t="s">
        <v>151</v>
      </c>
      <c r="D71" s="106"/>
      <c r="E71" s="57">
        <f t="shared" si="10"/>
        <v>85042291</v>
      </c>
      <c r="F71" s="58">
        <v>26975285</v>
      </c>
      <c r="G71" s="27">
        <v>17944260</v>
      </c>
      <c r="H71" s="27">
        <v>31852553</v>
      </c>
      <c r="I71" s="27">
        <v>4627085</v>
      </c>
      <c r="J71" s="27">
        <v>2232053</v>
      </c>
      <c r="K71" s="27">
        <v>1411055</v>
      </c>
    </row>
    <row r="72" spans="1:11" ht="16.5" thickBot="1" x14ac:dyDescent="0.3">
      <c r="A72" s="56" t="s">
        <v>152</v>
      </c>
      <c r="B72" s="107" t="s">
        <v>153</v>
      </c>
      <c r="C72" s="108"/>
      <c r="D72" s="108"/>
      <c r="E72" s="60">
        <f t="shared" si="10"/>
        <v>18809276404</v>
      </c>
      <c r="F72" s="86">
        <f t="shared" ref="F72:K72" si="13">F57+F64+F69+F70+F71</f>
        <v>18067620069</v>
      </c>
      <c r="G72" s="87">
        <f t="shared" si="13"/>
        <v>131798699</v>
      </c>
      <c r="H72" s="87">
        <f t="shared" si="13"/>
        <v>256870925</v>
      </c>
      <c r="I72" s="87">
        <f t="shared" si="13"/>
        <v>210406233</v>
      </c>
      <c r="J72" s="87">
        <f t="shared" si="13"/>
        <v>26119950</v>
      </c>
      <c r="K72" s="87">
        <f t="shared" si="13"/>
        <v>116460528</v>
      </c>
    </row>
    <row r="73" spans="1:11" x14ac:dyDescent="0.25">
      <c r="A73" s="63"/>
      <c r="B73" s="63"/>
      <c r="C73" s="63"/>
      <c r="D73" s="64"/>
      <c r="E73" s="65"/>
      <c r="F73" s="52"/>
      <c r="G73" s="52"/>
      <c r="H73" s="52"/>
      <c r="I73" s="52"/>
      <c r="J73" s="52"/>
      <c r="K73" s="52"/>
    </row>
    <row r="74" spans="1:11" x14ac:dyDescent="0.25">
      <c r="F74" s="52"/>
      <c r="G74" s="52"/>
      <c r="H74" s="52"/>
      <c r="I74" s="52"/>
      <c r="J74" s="52"/>
      <c r="K74" s="52"/>
    </row>
    <row r="75" spans="1:11" ht="18.75" x14ac:dyDescent="0.3">
      <c r="A75" s="109" t="s">
        <v>154</v>
      </c>
      <c r="B75" s="109"/>
      <c r="C75" s="109"/>
      <c r="D75" s="109"/>
      <c r="E75" s="109"/>
      <c r="F75" s="109"/>
      <c r="G75" s="109"/>
      <c r="H75" s="109"/>
      <c r="I75" s="109"/>
      <c r="J75" s="109"/>
      <c r="K75" s="109"/>
    </row>
    <row r="76" spans="1:11" x14ac:dyDescent="0.25">
      <c r="A76" s="66"/>
      <c r="B76" s="66"/>
      <c r="C76" s="66"/>
      <c r="D76" s="8"/>
      <c r="E76" s="8"/>
      <c r="F76" s="52"/>
      <c r="G76" s="52"/>
      <c r="H76" s="52"/>
      <c r="I76" s="52"/>
      <c r="J76" s="52"/>
      <c r="K76" s="52"/>
    </row>
    <row r="77" spans="1:11" x14ac:dyDescent="0.25">
      <c r="A77" s="67"/>
      <c r="B77" s="110" t="s">
        <v>155</v>
      </c>
      <c r="C77" s="110"/>
      <c r="D77" s="110"/>
      <c r="E77" s="8"/>
      <c r="F77" s="52"/>
      <c r="G77" s="52"/>
      <c r="H77" s="52"/>
      <c r="I77" s="52"/>
      <c r="J77" s="52"/>
      <c r="K77" s="52"/>
    </row>
    <row r="78" spans="1:11" ht="16.5" thickBot="1" x14ac:dyDescent="0.3">
      <c r="A78" s="67"/>
      <c r="B78" s="68"/>
      <c r="C78" s="68"/>
      <c r="D78" s="68"/>
      <c r="F78" s="52"/>
      <c r="G78" s="52"/>
      <c r="H78" s="52"/>
      <c r="I78" s="52"/>
      <c r="J78" s="52"/>
      <c r="K78" s="52"/>
    </row>
    <row r="79" spans="1:11" ht="52.5" customHeight="1" x14ac:dyDescent="0.25">
      <c r="A79" s="69"/>
      <c r="B79" s="111" t="s">
        <v>8</v>
      </c>
      <c r="C79" s="112"/>
      <c r="D79" s="113"/>
      <c r="E79" s="70" t="s">
        <v>28</v>
      </c>
      <c r="F79" s="18" t="s">
        <v>30</v>
      </c>
      <c r="G79" s="19" t="s">
        <v>84</v>
      </c>
      <c r="H79" s="19" t="s">
        <v>32</v>
      </c>
      <c r="I79" s="19" t="s">
        <v>29</v>
      </c>
      <c r="J79" s="19" t="s">
        <v>33</v>
      </c>
      <c r="K79" s="19" t="s">
        <v>34</v>
      </c>
    </row>
    <row r="80" spans="1:11" x14ac:dyDescent="0.25">
      <c r="A80" s="71" t="s">
        <v>156</v>
      </c>
      <c r="B80" s="98" t="s">
        <v>178</v>
      </c>
      <c r="C80" s="99"/>
      <c r="D80" s="99"/>
      <c r="E80" s="33">
        <f>SUM(F80:K80)</f>
        <v>692069212</v>
      </c>
      <c r="F80" s="58">
        <v>387689952</v>
      </c>
      <c r="G80" s="27">
        <v>57692133</v>
      </c>
      <c r="H80" s="27">
        <v>127867848</v>
      </c>
      <c r="I80" s="27">
        <v>32057813</v>
      </c>
      <c r="J80" s="27">
        <v>74175796</v>
      </c>
      <c r="K80" s="27">
        <v>12585670</v>
      </c>
    </row>
    <row r="81" spans="1:11" x14ac:dyDescent="0.25">
      <c r="A81" s="71"/>
      <c r="B81" s="100" t="s">
        <v>179</v>
      </c>
      <c r="C81" s="101"/>
      <c r="D81" s="102"/>
      <c r="E81" s="33">
        <f>SUM(F81:K81)</f>
        <v>0</v>
      </c>
      <c r="F81" s="58"/>
      <c r="G81" s="27"/>
      <c r="H81" s="27"/>
      <c r="I81" s="27"/>
      <c r="J81" s="27"/>
      <c r="K81" s="27"/>
    </row>
    <row r="82" spans="1:11" x14ac:dyDescent="0.25">
      <c r="A82" s="71" t="s">
        <v>157</v>
      </c>
      <c r="B82" s="103" t="s">
        <v>158</v>
      </c>
      <c r="C82" s="104"/>
      <c r="D82" s="104"/>
      <c r="E82" s="33"/>
      <c r="F82" s="58"/>
      <c r="G82" s="27"/>
      <c r="H82" s="27"/>
      <c r="I82" s="27"/>
      <c r="J82" s="27"/>
      <c r="K82" s="27"/>
    </row>
    <row r="83" spans="1:11" x14ac:dyDescent="0.25">
      <c r="A83" s="71" t="s">
        <v>159</v>
      </c>
      <c r="B83" s="72"/>
      <c r="C83" s="92" t="s">
        <v>160</v>
      </c>
      <c r="D83" s="92"/>
      <c r="E83" s="33">
        <f>SUM(F83:K83)</f>
        <v>356000</v>
      </c>
      <c r="F83" s="58"/>
      <c r="G83" s="27"/>
      <c r="H83" s="27"/>
      <c r="I83" s="27">
        <v>330000</v>
      </c>
      <c r="J83" s="27">
        <v>26000</v>
      </c>
      <c r="K83" s="27"/>
    </row>
    <row r="84" spans="1:11" x14ac:dyDescent="0.25">
      <c r="A84" s="71" t="s">
        <v>161</v>
      </c>
      <c r="B84" s="72"/>
      <c r="C84" s="92" t="s">
        <v>162</v>
      </c>
      <c r="D84" s="92"/>
      <c r="E84" s="33">
        <f>SUM(F84:K84)</f>
        <v>0</v>
      </c>
      <c r="F84" s="58"/>
      <c r="G84" s="27"/>
      <c r="H84" s="27"/>
      <c r="I84" s="27"/>
      <c r="J84" s="27"/>
      <c r="K84" s="27"/>
    </row>
    <row r="85" spans="1:11" x14ac:dyDescent="0.25">
      <c r="A85" s="71" t="s">
        <v>163</v>
      </c>
      <c r="B85" s="72"/>
      <c r="C85" s="92" t="s">
        <v>164</v>
      </c>
      <c r="D85" s="92"/>
      <c r="E85" s="33">
        <f>SUM(F85:K85)</f>
        <v>0</v>
      </c>
      <c r="F85" s="58"/>
      <c r="G85" s="27"/>
      <c r="H85" s="27"/>
      <c r="I85" s="27"/>
      <c r="J85" s="27"/>
      <c r="K85" s="27"/>
    </row>
    <row r="86" spans="1:11" x14ac:dyDescent="0.25">
      <c r="A86" s="71" t="s">
        <v>165</v>
      </c>
      <c r="B86" s="72"/>
      <c r="C86" s="92" t="s">
        <v>166</v>
      </c>
      <c r="D86" s="92"/>
      <c r="E86" s="33">
        <f>SUM(F86:K86)</f>
        <v>0</v>
      </c>
      <c r="F86" s="58"/>
      <c r="G86" s="27"/>
      <c r="H86" s="27"/>
      <c r="I86" s="27"/>
      <c r="J86" s="27"/>
      <c r="K86" s="27"/>
    </row>
    <row r="87" spans="1:11" ht="16.5" thickBot="1" x14ac:dyDescent="0.3">
      <c r="A87" s="71" t="s">
        <v>167</v>
      </c>
      <c r="B87" s="73"/>
      <c r="C87" s="93" t="s">
        <v>168</v>
      </c>
      <c r="D87" s="93"/>
      <c r="E87" s="74">
        <v>0</v>
      </c>
      <c r="F87" s="61"/>
      <c r="G87" s="62"/>
      <c r="H87" s="62"/>
      <c r="I87" s="62"/>
      <c r="J87" s="62"/>
      <c r="K87" s="62"/>
    </row>
    <row r="88" spans="1:11" x14ac:dyDescent="0.25">
      <c r="A88" s="67"/>
      <c r="B88" s="67"/>
      <c r="C88" s="94"/>
      <c r="D88" s="94"/>
      <c r="E88" s="50"/>
      <c r="F88" s="52"/>
      <c r="G88" s="52"/>
      <c r="H88" s="52"/>
      <c r="I88" s="52"/>
      <c r="J88" s="52"/>
      <c r="K88" s="52"/>
    </row>
    <row r="89" spans="1:11" x14ac:dyDescent="0.25">
      <c r="A89" s="67"/>
      <c r="B89" s="95" t="s">
        <v>169</v>
      </c>
      <c r="C89" s="95"/>
      <c r="D89" s="95"/>
      <c r="E89" s="50"/>
      <c r="F89" s="52"/>
      <c r="G89" s="52"/>
      <c r="H89" s="52"/>
      <c r="I89" s="52"/>
      <c r="J89" s="52"/>
      <c r="K89" s="52"/>
    </row>
    <row r="90" spans="1:11" ht="16.5" thickBot="1" x14ac:dyDescent="0.3">
      <c r="A90" s="67"/>
      <c r="B90" s="67"/>
      <c r="C90" s="96"/>
      <c r="D90" s="96"/>
      <c r="F90" s="52"/>
      <c r="G90" s="52"/>
      <c r="H90" s="52"/>
      <c r="I90" s="52"/>
      <c r="J90" s="52"/>
      <c r="K90" s="52"/>
    </row>
    <row r="91" spans="1:11" x14ac:dyDescent="0.25">
      <c r="A91" s="75" t="s">
        <v>170</v>
      </c>
      <c r="B91" s="76"/>
      <c r="C91" s="97" t="s">
        <v>171</v>
      </c>
      <c r="D91" s="97"/>
      <c r="E91" s="77">
        <v>0</v>
      </c>
      <c r="F91" s="78"/>
      <c r="G91" s="79"/>
      <c r="H91" s="79"/>
      <c r="I91" s="79"/>
      <c r="J91" s="79"/>
      <c r="K91" s="79"/>
    </row>
    <row r="92" spans="1:11" x14ac:dyDescent="0.25">
      <c r="A92" s="75" t="s">
        <v>172</v>
      </c>
      <c r="B92" s="80"/>
      <c r="C92" s="89" t="s">
        <v>173</v>
      </c>
      <c r="D92" s="89"/>
      <c r="E92" s="81">
        <v>0</v>
      </c>
      <c r="F92" s="58"/>
      <c r="G92" s="27"/>
      <c r="H92" s="27"/>
      <c r="I92" s="27"/>
      <c r="J92" s="27"/>
      <c r="K92" s="27"/>
    </row>
    <row r="93" spans="1:11" x14ac:dyDescent="0.25">
      <c r="A93" s="75" t="s">
        <v>174</v>
      </c>
      <c r="B93" s="80"/>
      <c r="C93" s="90" t="s">
        <v>175</v>
      </c>
      <c r="D93" s="90"/>
      <c r="E93" s="81">
        <v>0</v>
      </c>
      <c r="F93" s="58"/>
      <c r="G93" s="27"/>
      <c r="H93" s="27"/>
      <c r="I93" s="27"/>
      <c r="J93" s="27"/>
      <c r="K93" s="27"/>
    </row>
    <row r="94" spans="1:11" ht="16.5" thickBot="1" x14ac:dyDescent="0.3">
      <c r="A94" s="75" t="s">
        <v>176</v>
      </c>
      <c r="B94" s="82"/>
      <c r="C94" s="91" t="s">
        <v>177</v>
      </c>
      <c r="D94" s="91"/>
      <c r="E94" s="83">
        <v>0</v>
      </c>
      <c r="F94" s="61"/>
      <c r="G94" s="62"/>
      <c r="H94" s="62"/>
      <c r="I94" s="62"/>
      <c r="J94" s="62"/>
      <c r="K94" s="62"/>
    </row>
    <row r="95" spans="1:11" x14ac:dyDescent="0.25">
      <c r="A95" s="84"/>
      <c r="B95" s="85"/>
      <c r="C95" s="85"/>
    </row>
    <row r="96" spans="1:11" x14ac:dyDescent="0.25">
      <c r="A96" s="85"/>
      <c r="B96" s="85"/>
      <c r="C96" s="85"/>
    </row>
    <row r="97" spans="1:3" x14ac:dyDescent="0.25">
      <c r="A97" s="85"/>
      <c r="B97" s="85"/>
      <c r="C97" s="85"/>
    </row>
    <row r="98" spans="1:3" x14ac:dyDescent="0.25">
      <c r="A98" s="85"/>
      <c r="B98" s="85"/>
      <c r="C98" s="85"/>
    </row>
  </sheetData>
  <mergeCells count="46">
    <mergeCell ref="D1:K1"/>
    <mergeCell ref="A5:K5"/>
    <mergeCell ref="A6:K6"/>
    <mergeCell ref="B9:D9"/>
    <mergeCell ref="C10:D10"/>
    <mergeCell ref="B11:B29"/>
    <mergeCell ref="C13:C29"/>
    <mergeCell ref="B31:B33"/>
    <mergeCell ref="C31:C33"/>
    <mergeCell ref="C35:D35"/>
    <mergeCell ref="B36:B37"/>
    <mergeCell ref="C38:D38"/>
    <mergeCell ref="B39:B43"/>
    <mergeCell ref="C44:D44"/>
    <mergeCell ref="B45:B46"/>
    <mergeCell ref="C48:D48"/>
    <mergeCell ref="C49:D49"/>
    <mergeCell ref="B50:D50"/>
    <mergeCell ref="A52:E52"/>
    <mergeCell ref="A53:K53"/>
    <mergeCell ref="A54:E54"/>
    <mergeCell ref="B56:D56"/>
    <mergeCell ref="C57:D57"/>
    <mergeCell ref="C64:D64"/>
    <mergeCell ref="C69:D69"/>
    <mergeCell ref="C70:D70"/>
    <mergeCell ref="C71:D71"/>
    <mergeCell ref="B72:D72"/>
    <mergeCell ref="A75:K75"/>
    <mergeCell ref="B77:D77"/>
    <mergeCell ref="B79:D79"/>
    <mergeCell ref="B80:D80"/>
    <mergeCell ref="B81:D81"/>
    <mergeCell ref="B82:D82"/>
    <mergeCell ref="C83:D83"/>
    <mergeCell ref="C84:D84"/>
    <mergeCell ref="C85:D85"/>
    <mergeCell ref="C92:D92"/>
    <mergeCell ref="C93:D93"/>
    <mergeCell ref="C94:D94"/>
    <mergeCell ref="C86:D86"/>
    <mergeCell ref="C87:D87"/>
    <mergeCell ref="C88:D88"/>
    <mergeCell ref="B89:D89"/>
    <mergeCell ref="C90:D90"/>
    <mergeCell ref="C91:D9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sz. m.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Tőkés Judit</cp:lastModifiedBy>
  <cp:lastPrinted>2018-04-17T10:56:02Z</cp:lastPrinted>
  <dcterms:created xsi:type="dcterms:W3CDTF">2017-10-25T06:46:59Z</dcterms:created>
  <dcterms:modified xsi:type="dcterms:W3CDTF">2018-04-27T08:35:50Z</dcterms:modified>
</cp:coreProperties>
</file>