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1.sz.melléklet" sheetId="1" r:id="rId1"/>
    <sheet name="Munka2" sheetId="2" state="hidden" r:id="rId2"/>
    <sheet name="Munka3" sheetId="3" state="hidden" r:id="rId3"/>
    <sheet name="2.sz.melléklet" sheetId="4" r:id="rId4"/>
    <sheet name="3.sz.melléklet" sheetId="5" r:id="rId5"/>
    <sheet name="4.sz.melléklet" sheetId="6" r:id="rId6"/>
    <sheet name="5-a.sz.melléklet" sheetId="7" r:id="rId7"/>
    <sheet name="5-b.sz.melléklet" sheetId="8" r:id="rId8"/>
    <sheet name="5-c.sz.melléklet" sheetId="9" r:id="rId9"/>
    <sheet name="5-d.sz.melléklet" sheetId="10" r:id="rId10"/>
    <sheet name="5-e.sz.melléklet" sheetId="11" r:id="rId11"/>
    <sheet name="6-a.sz.melléklet" sheetId="12" r:id="rId12"/>
    <sheet name="6-b.sz.melléklet" sheetId="13" r:id="rId13"/>
    <sheet name="6-c.sz.melléklet" sheetId="14" r:id="rId14"/>
    <sheet name="6-d.sz.melléklet" sheetId="15" r:id="rId15"/>
    <sheet name="7.sz.melléklet" sheetId="16" r:id="rId16"/>
    <sheet name="8.sz.melléklet" sheetId="17" r:id="rId17"/>
    <sheet name="9.sz.melléklet" sheetId="18" r:id="rId18"/>
    <sheet name="9-a.sz.melléklet" sheetId="19" r:id="rId19"/>
    <sheet name="9-b.sz.melléklet" sheetId="20" r:id="rId20"/>
    <sheet name="9-c.sz.melléklet" sheetId="21" r:id="rId21"/>
    <sheet name="9-d.sz.melléklet" sheetId="22" r:id="rId22"/>
    <sheet name="9-e.sz.melléklet" sheetId="23" r:id="rId23"/>
    <sheet name="10.sz.melléklet" sheetId="24" r:id="rId24"/>
    <sheet name="10-a.sz.melléklet" sheetId="25" r:id="rId25"/>
  </sheets>
  <definedNames>
    <definedName name="_xlfn.AGGREGATE" hidden="1">#NAME?</definedName>
    <definedName name="_xlnm.Print_Area" localSheetId="0">'1.sz.melléklet'!$A$1:$K$37</definedName>
    <definedName name="_xlnm.Print_Area" localSheetId="3">'2.sz.melléklet'!$A$1:$C$22</definedName>
    <definedName name="_xlnm.Print_Area" localSheetId="8">'5-c.sz.melléklet'!$A$1:$E$60</definedName>
    <definedName name="_xlnm.Print_Area" localSheetId="13">'6-c.sz.melléklet'!$A$1:$E$11</definedName>
    <definedName name="_xlnm.Print_Area" localSheetId="15">'7.sz.melléklet'!$A$1:$F$98</definedName>
    <definedName name="_xlnm.Print_Area" localSheetId="16">'8.sz.melléklet'!$A$1:$L$35</definedName>
    <definedName name="_xlnm.Print_Area" localSheetId="17">'9.sz.melléklet'!$A$1:$K$39</definedName>
    <definedName name="_xlnm.Print_Area" localSheetId="19">'9-b.sz.melléklet'!$A$1:$H$24</definedName>
    <definedName name="_xlnm.Print_Area" localSheetId="21">'9-d.sz.melléklet'!$A$1:$H$26</definedName>
  </definedNames>
  <calcPr fullCalcOnLoad="1"/>
</workbook>
</file>

<file path=xl/sharedStrings.xml><?xml version="1.0" encoding="utf-8"?>
<sst xmlns="http://schemas.openxmlformats.org/spreadsheetml/2006/main" count="948" uniqueCount="557">
  <si>
    <t>B E V É T E L E K</t>
  </si>
  <si>
    <t>Bevételi jogcím</t>
  </si>
  <si>
    <t>K I A D Á S O K</t>
  </si>
  <si>
    <t>Kiadási jogcímek</t>
  </si>
  <si>
    <t>12</t>
  </si>
  <si>
    <t>A</t>
  </si>
  <si>
    <t>B</t>
  </si>
  <si>
    <t>C</t>
  </si>
  <si>
    <t>D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</si>
  <si>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</si>
  <si>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</si>
  <si>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</si>
  <si>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</si>
  <si>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</si>
  <si>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</si>
  <si>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</si>
  <si>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</si>
  <si>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</si>
  <si>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</si>
  <si>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</si>
  <si>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</si>
  <si>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</si>
  <si>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</si>
  <si>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</si>
  <si>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</si>
  <si>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</si>
  <si>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</si>
  <si>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</si>
  <si>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</si>
  <si>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</si>
  <si>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</si>
  <si>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</si>
  <si>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E Ft</t>
  </si>
  <si>
    <t>1. Működési célú támogatások ÁH-n belülről</t>
  </si>
  <si>
    <t xml:space="preserve">     1.1. Önkormányzatok működési támogatásai</t>
  </si>
  <si>
    <t>2. Felhalmozási célú támogatások ÁH-n belülről</t>
  </si>
  <si>
    <t>3.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</si>
  <si>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</si>
  <si>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</si>
  <si>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</si>
  <si>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</si>
  <si>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</si>
  <si>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</si>
  <si>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</si>
  <si>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</si>
  <si>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</si>
  <si>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</si>
  <si>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</si>
  <si>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</si>
  <si>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</si>
  <si>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</si>
  <si>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</si>
  <si>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</si>
  <si>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</si>
  <si>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</si>
  <si>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</si>
  <si>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</si>
  <si>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</si>
  <si>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</si>
  <si>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</si>
  <si>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 xml:space="preserve">    Működési célú bevételek</t>
  </si>
  <si>
    <t>Felhalmozási célú bevételek</t>
  </si>
  <si>
    <t xml:space="preserve">    Működési célú kiadások</t>
  </si>
  <si>
    <t>Felhalmozási célú kiadások</t>
  </si>
  <si>
    <t>IV. Külső forrásból (Hitelek felvétele)</t>
  </si>
  <si>
    <t xml:space="preserve"> BEVÉTELEK ÖSSZESEN: (A+B)</t>
  </si>
  <si>
    <t>1</t>
  </si>
  <si>
    <t>16</t>
  </si>
  <si>
    <t>18</t>
  </si>
  <si>
    <t>20</t>
  </si>
  <si>
    <t>21</t>
  </si>
  <si>
    <t>22</t>
  </si>
  <si>
    <t>23</t>
  </si>
  <si>
    <t>24</t>
  </si>
  <si>
    <t>25</t>
  </si>
  <si>
    <t>26</t>
  </si>
  <si>
    <t>29</t>
  </si>
  <si>
    <t>E</t>
  </si>
  <si>
    <t>F</t>
  </si>
  <si>
    <t>G</t>
  </si>
  <si>
    <t>H</t>
  </si>
  <si>
    <t>28</t>
  </si>
  <si>
    <t>31</t>
  </si>
  <si>
    <t>30</t>
  </si>
  <si>
    <t>Intézmény</t>
  </si>
  <si>
    <t>Önkormányzat</t>
  </si>
  <si>
    <t>Önkormányzati Hivatal</t>
  </si>
  <si>
    <t>Összesen:</t>
  </si>
  <si>
    <t>Közfoglalkoztatottak</t>
  </si>
  <si>
    <t>Mindösszesen:</t>
  </si>
  <si>
    <t>-</t>
  </si>
  <si>
    <t>Szakmai</t>
  </si>
  <si>
    <t>Egyéb</t>
  </si>
  <si>
    <t>Összesen</t>
  </si>
  <si>
    <t>Sorszám</t>
  </si>
  <si>
    <t>Előirányzat-csoport/Kiemelt előirányzat</t>
  </si>
  <si>
    <t>Eredeti előirányzat</t>
  </si>
  <si>
    <t>kötelező feladat</t>
  </si>
  <si>
    <t>önként vállalt feladat</t>
  </si>
  <si>
    <t>I.MŰKÖDÉSI KÖLTSÉGVETÉS</t>
  </si>
  <si>
    <t>1.1.Önkormányzatok működési támogatásai</t>
  </si>
  <si>
    <t>Helyi önkormányzatok működésének ált. tám.</t>
  </si>
  <si>
    <t>Tel.önk.-ok szoc. és gyermekétk.feladatainak tám.</t>
  </si>
  <si>
    <t>Tel.önk.-ok kulturális feladatainak támogatása</t>
  </si>
  <si>
    <t>1.2.Egyéb működési c.támogatások ÁH-n belülről</t>
  </si>
  <si>
    <t>Építésügyi feladatok támogatása</t>
  </si>
  <si>
    <t>Közfoglalkoztatási program támogatása</t>
  </si>
  <si>
    <t>2. Közhatalmi bevételek</t>
  </si>
  <si>
    <t>Építményadó</t>
  </si>
  <si>
    <t>Belf.gépjármű adójának önk.-ot megillető része</t>
  </si>
  <si>
    <t>Tartózkodás után fizetett idegenforgalmi adó</t>
  </si>
  <si>
    <t>Bírság, pótlék</t>
  </si>
  <si>
    <t>3.Működési bevételek</t>
  </si>
  <si>
    <t>3.1.Készletértékesítés</t>
  </si>
  <si>
    <t>3.2.Szolgáltatások ellenértéke</t>
  </si>
  <si>
    <t>3.3.Közvetített szolgáltatások ellenértéke</t>
  </si>
  <si>
    <t>3.4.Tulajdonosi bevételek</t>
  </si>
  <si>
    <t>3.5.Kiszámlázott általános forgalmi adó</t>
  </si>
  <si>
    <t>II.FELHALMOZÁSI KÖLTSÉGVETÉS</t>
  </si>
  <si>
    <t>1.Felhalmozási bevételek</t>
  </si>
  <si>
    <t>2.Felhalmozási célú támogatások ÁH-n belülről</t>
  </si>
  <si>
    <t>2.1.Egyéb felhalmozási c.tám.ÁH-n belülről</t>
  </si>
  <si>
    <t>2.2Felhalmozási célú önk-i támogatások</t>
  </si>
  <si>
    <t>3.Egyéb felhalmozási célú átvett pénzeszközök</t>
  </si>
  <si>
    <t>A/TÁRGYÉVI KÖLTSÉGVETÉSI BEVÉTELEK (I+II)</t>
  </si>
  <si>
    <t>III.Finanszírozási bevételek</t>
  </si>
  <si>
    <t>B/FINANSZÍROZÁSI BEVÉTELEK</t>
  </si>
  <si>
    <t>BEVÉTELEK ÖSSZESEN (A+B)</t>
  </si>
  <si>
    <t>3.7.Kamatbevételek</t>
  </si>
  <si>
    <t>3.8.Egyéb működési bevételek</t>
  </si>
  <si>
    <t>2.Munkaadókat terhelő járulékok és szoc.hj.adó</t>
  </si>
  <si>
    <t>3.Dologi kiadások</t>
  </si>
  <si>
    <t>3.1.Készletbeszerzés</t>
  </si>
  <si>
    <t>Szakmai anyagok beszerzése</t>
  </si>
  <si>
    <t>Üzemeltetési anyagok beszerzése</t>
  </si>
  <si>
    <t>3.2.Kommunikációs szolgáltatások</t>
  </si>
  <si>
    <t>Informatikai szolgáltatások igénybevétele</t>
  </si>
  <si>
    <t>Egyéb kommunikációs szolgáltatások</t>
  </si>
  <si>
    <t>3.3.Szolgáltatási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</si>
  <si>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</si>
  <si>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</si>
  <si>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</si>
  <si>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</si>
  <si>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</si>
  <si>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</si>
  <si>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</si>
  <si>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3.4.Kiküldetések kiadásai</t>
  </si>
  <si>
    <t>3.5.Különféle befizetések és egyéb dologi kiadások</t>
  </si>
  <si>
    <t>ÁFA</t>
  </si>
  <si>
    <t>Egyéb dologi kiadások</t>
  </si>
  <si>
    <t>4.Ellátottak pénzbeli juttatásai</t>
  </si>
  <si>
    <t>Családi támogatások</t>
  </si>
  <si>
    <t>Foglalkoztatással, munkanélküliséggel kapcs.ell.</t>
  </si>
  <si>
    <t>Lakhatással kapcsolatos ellátások</t>
  </si>
  <si>
    <t>Egyéb nem intézményi ellátások</t>
  </si>
  <si>
    <t>5.Egyéb működési célú kiadások</t>
  </si>
  <si>
    <t>Elvonások és befizetések</t>
  </si>
  <si>
    <t>Egyéb működési célú támogatások ÁH-n belülre</t>
  </si>
  <si>
    <t>Egyéb működési célú támogatások ÁH-n kívülre</t>
  </si>
  <si>
    <t>Tartalékok</t>
  </si>
  <si>
    <t>II.Felhalmozási költségvetés</t>
  </si>
  <si>
    <t>1.Beruházások</t>
  </si>
  <si>
    <t>2.Felújítások</t>
  </si>
  <si>
    <t>3.Egyéb felhalmozási célú kiadások</t>
  </si>
  <si>
    <t>Egyéb felhalm.célú támogatások ÁH-n kívülre</t>
  </si>
  <si>
    <t>A/KÖLTSÉGVETÉSI KIADÁSOK (I+II)</t>
  </si>
  <si>
    <t>III.Finanszírozási kiadások</t>
  </si>
  <si>
    <t>1.Központi, irányítószervi támogatás folyósítása</t>
  </si>
  <si>
    <t>B/FINANSZÍROZÁSI KIADÁSOK</t>
  </si>
  <si>
    <t>KIADÁSOK ÖSSZESEN (A+B)</t>
  </si>
  <si>
    <t>Teljesítés</t>
  </si>
  <si>
    <t>Beruházás  megnevezése</t>
  </si>
  <si>
    <t>Eredeti ei.</t>
  </si>
  <si>
    <t>Ingatlanok beszerzése, létesítése</t>
  </si>
  <si>
    <t>Egyéb tárgyi eszközök beszerzése</t>
  </si>
  <si>
    <t>Mód.ei.</t>
  </si>
  <si>
    <t>BERUHÁZÁSOK ÖSSZESEN:</t>
  </si>
  <si>
    <t>Házasságkötés díja</t>
  </si>
  <si>
    <t>2.1.Egyéb közhatalmi bevételek</t>
  </si>
  <si>
    <t>2.Hitel-, kölcsöntörlesztés ÁH-n kívülre</t>
  </si>
  <si>
    <t>Megnevezés</t>
  </si>
  <si>
    <t>Intézményüzemeltetés (fő)</t>
  </si>
  <si>
    <t>Szakmai (fő)</t>
  </si>
  <si>
    <t>Közfoglalkoztatottak (fő)</t>
  </si>
  <si>
    <t>Eredeti</t>
  </si>
  <si>
    <t>Mód.</t>
  </si>
  <si>
    <t>I</t>
  </si>
  <si>
    <t>J</t>
  </si>
  <si>
    <t>EU-s projekt megnevezése:</t>
  </si>
  <si>
    <t>Azonosító:</t>
  </si>
  <si>
    <t>Ezer forintban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</si>
  <si>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</si>
  <si>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</si>
  <si>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</si>
  <si>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</si>
  <si>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</si>
  <si>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</si>
  <si>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</si>
  <si>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</si>
  <si>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</si>
  <si>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</si>
  <si>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</si>
  <si>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Dologi kiadások</t>
  </si>
  <si>
    <t>Felújítás</t>
  </si>
  <si>
    <t>Beruházási c.előzetesen felszámított ÁFA</t>
  </si>
  <si>
    <t>Ingatlanok felújítása</t>
  </si>
  <si>
    <t>Hivatal</t>
  </si>
  <si>
    <t xml:space="preserve">Önkormányzat </t>
  </si>
  <si>
    <t>K</t>
  </si>
  <si>
    <t>Forgalomképtelen</t>
  </si>
  <si>
    <t>Korl. forgalomképes</t>
  </si>
  <si>
    <t>Bruttó</t>
  </si>
  <si>
    <t>Nettó</t>
  </si>
  <si>
    <t>Beruházások</t>
  </si>
  <si>
    <t>Tartós részesedések</t>
  </si>
  <si>
    <t>Követelések</t>
  </si>
  <si>
    <t>Befektetett eszközök</t>
  </si>
  <si>
    <t>Befektetett eszközök összesen</t>
  </si>
  <si>
    <t>Eszközök összesen</t>
  </si>
  <si>
    <t>Tárgyi eszközök és immateriális javak</t>
  </si>
  <si>
    <t>Nettó értékből</t>
  </si>
  <si>
    <t>Tárgyi eszközök érték- helyesbítése</t>
  </si>
  <si>
    <t>Befektetett pénzügyi eszközök</t>
  </si>
  <si>
    <t>Üzemeltetésre átadott eszközök</t>
  </si>
  <si>
    <t>Pénz- eszközök</t>
  </si>
  <si>
    <t>Bruttó érték</t>
  </si>
  <si>
    <t>Nettó érték</t>
  </si>
  <si>
    <t>Immat.javak</t>
  </si>
  <si>
    <t>Ingatlanok</t>
  </si>
  <si>
    <t>Gépek, ber.felsz.</t>
  </si>
  <si>
    <t>L</t>
  </si>
  <si>
    <t>M</t>
  </si>
  <si>
    <t>O</t>
  </si>
  <si>
    <t>Közös Hivatal</t>
  </si>
  <si>
    <t>Harta Nagyközség Önkormányzata</t>
  </si>
  <si>
    <t>ÖNKORMÁNYZAT (ÖSSZEVONT) ÖSSZESEN</t>
  </si>
  <si>
    <t>Immat.javak.</t>
  </si>
  <si>
    <t>Üzemeltetésre átadott eszk.</t>
  </si>
  <si>
    <t>Harta Nagyközség Önkormányzat vagyonkimutatása a 0-ra leírt használaton kívüli eszközök állományáról</t>
  </si>
  <si>
    <t>Harta Nagyközség Önkormányzata 0-ra leírt használaton kívüli eszközökkel nem rendelkezik.</t>
  </si>
  <si>
    <t xml:space="preserve"> </t>
  </si>
  <si>
    <t>Harta Nagyközség Önkormányzat tulajdonában lévő érték nélkül nyilvántartott eszközök</t>
  </si>
  <si>
    <t>Intézmény megnevezése</t>
  </si>
  <si>
    <t>Eszköz megnevezése</t>
  </si>
  <si>
    <t>Mennyiség (db)</t>
  </si>
  <si>
    <t>Megjegyzés</t>
  </si>
  <si>
    <t>Gallé alkotások</t>
  </si>
  <si>
    <t>Helytörténeti gyűjtemény</t>
  </si>
  <si>
    <t>Harta Nagyközség Önkormányzat   a Stabilitási törvény 3. § szerinti adósságot keletkeztető ügyletekből és kezességvállalásokból fennálló kötelezettségei</t>
  </si>
  <si>
    <t xml:space="preserve">Harta Nagyközség Önkormányzata nem rendelkezik a Stabilitási törvény 3. §-a szerinti adósságot keletkeztető ügyletekből és kezességvállalásokból fennálló kötelezettségekkel. </t>
  </si>
  <si>
    <t>1. sz. melléklet</t>
  </si>
  <si>
    <t>5/a. sz.melléklet</t>
  </si>
  <si>
    <t>5/b. sz.melléklet</t>
  </si>
  <si>
    <t>5/c. sz.melléklet</t>
  </si>
  <si>
    <t>Egyéb sajátos eszközold.elsz.</t>
  </si>
  <si>
    <t>Aktív időbeli elhat.</t>
  </si>
  <si>
    <t>Forgó-eszközök</t>
  </si>
  <si>
    <t>Gépek,berendezések, felszerelések, járművek</t>
  </si>
  <si>
    <t>2. sz. melléklet</t>
  </si>
  <si>
    <t>Módosított</t>
  </si>
  <si>
    <t>Önkorm.jogalkotás</t>
  </si>
  <si>
    <t>Háziorvosi szolgálat</t>
  </si>
  <si>
    <t>Anya és gyermekvéd.</t>
  </si>
  <si>
    <t>Zöldterületkezelés</t>
  </si>
  <si>
    <t>Útfenntartás</t>
  </si>
  <si>
    <t>Turizmus</t>
  </si>
  <si>
    <t>Köztemető fenntart.</t>
  </si>
  <si>
    <t>Közművelődés</t>
  </si>
  <si>
    <t>Önk.Igazgatás Harta</t>
  </si>
  <si>
    <t>Önk.Igazgatás Dt.</t>
  </si>
  <si>
    <t>Módosított előirányzat</t>
  </si>
  <si>
    <t>Kötelezettséggel terhelt maradvány</t>
  </si>
  <si>
    <t>Szabad maradvány</t>
  </si>
  <si>
    <t>adatok ezer Ft-ban</t>
  </si>
  <si>
    <t>I. Működési költségvetés</t>
  </si>
  <si>
    <t>II. Felhalmozási költségvetés</t>
  </si>
  <si>
    <t>Tárgyévi költségvetési bevételek</t>
  </si>
  <si>
    <t>Bevételek összesen</t>
  </si>
  <si>
    <t>Tárgyévi költségvetési kiadások</t>
  </si>
  <si>
    <t>Finanszírozási célú kiadások</t>
  </si>
  <si>
    <t>Kiadások összesen</t>
  </si>
  <si>
    <t>ÖSSZES MARADVÁNY</t>
  </si>
  <si>
    <t>Kötelezettség jellegű sajátos elszámolások</t>
  </si>
  <si>
    <t>Pénzkészlet változás</t>
  </si>
  <si>
    <t>Finanszírozási bevételek</t>
  </si>
  <si>
    <t>Követelés jellegű sajátos elszámolások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</si>
  <si>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</si>
  <si>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</si>
  <si>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</si>
  <si>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</si>
  <si>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</si>
  <si>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</si>
  <si>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</si>
  <si>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</si>
  <si>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Készletek</t>
  </si>
  <si>
    <t xml:space="preserve">KIMUTATÁS                                                                    ezer Ft      </t>
  </si>
  <si>
    <t xml:space="preserve">Nemzetgazdasági szempontból kiemelt jel.nemz.vagyon* </t>
  </si>
  <si>
    <t>Üzleti vagyon</t>
  </si>
  <si>
    <t>Ingatlanok és kapcsolódó vagyoni értékű jogok</t>
  </si>
  <si>
    <t>Gépek berendezések, felszerelések, járművek</t>
  </si>
  <si>
    <t>Beruházások, felújítások</t>
  </si>
  <si>
    <t xml:space="preserve">Immateriális javak </t>
  </si>
  <si>
    <t>Tárgyi eszközök</t>
  </si>
  <si>
    <t>Tartós hitelviszonyt megtestesítő értékpapírok</t>
  </si>
  <si>
    <t>Befektetett pénzügyi eszközök értékhelyesbítése</t>
  </si>
  <si>
    <t xml:space="preserve">Befektetett pénzügyi eszközök </t>
  </si>
  <si>
    <t>NEMZETI VAGYONBA TARTOZÓ BEFEKTETETT ESZKÖZÖK</t>
  </si>
  <si>
    <t>Értékpapírok</t>
  </si>
  <si>
    <t>NEMZETI VAGYONBA TARTOZÓ FORGÓESZKÖZÖK</t>
  </si>
  <si>
    <t>Hosszú lejáratú betétek</t>
  </si>
  <si>
    <t>Pénztárak, csekkek, betétkönyvek</t>
  </si>
  <si>
    <t>Forintszámlák</t>
  </si>
  <si>
    <t>Devizaszámlák</t>
  </si>
  <si>
    <t>Idegen pénzeszközök</t>
  </si>
  <si>
    <t>Pénzeszközök</t>
  </si>
  <si>
    <t>Költségvetési évben esedékes követelések</t>
  </si>
  <si>
    <t>Költségvetési évet követően esedékes követelések</t>
  </si>
  <si>
    <t>Egyéb sajátos eszközoldali elszámolások</t>
  </si>
  <si>
    <t>Aktív időbeli elhatárolások</t>
  </si>
  <si>
    <t>ESZKÖZÖK ÖSSZESEN</t>
  </si>
  <si>
    <t>A 61 db alkotás tételei megtekinthetőek a Hivatalban vezetett nyilvántartásban.</t>
  </si>
  <si>
    <t>A vagyonkimutatásban szereplő ingatlanvagyon számviteli nyilvántartás szerinti bruttó értékének és az ingatlan vagyonkataszteri nyilvántarásban szerplő ingatlanvagyon bruttó értékének egyezősége biztosított.</t>
  </si>
  <si>
    <t>Harta Nagyközség Önkormányzat  a mérlegben értékkel nem szereplő kötelezettségei és függő követelései</t>
  </si>
  <si>
    <t>Támogatási célú előlegekkel kapcsolatos elszámolási követelések</t>
  </si>
  <si>
    <t>Egyéb függő követelések</t>
  </si>
  <si>
    <t>Biztos jövőbeni) követelések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</si>
  <si>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</si>
  <si>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</si>
  <si>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</si>
  <si>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</si>
  <si>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</si>
  <si>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kötelezettségek:</t>
  </si>
  <si>
    <t>Függő és bizos (jövőbeni) követelések:</t>
  </si>
  <si>
    <t xml:space="preserve">Nyitó pénzkészlet </t>
  </si>
  <si>
    <t xml:space="preserve">Záró pénzkészlet </t>
  </si>
  <si>
    <t>Működési célú költségvetési és kiegészítő tám.-ok</t>
  </si>
  <si>
    <t>OEP finanszírozás</t>
  </si>
  <si>
    <t>2.3.Értékesítési és forgalmi adók</t>
  </si>
  <si>
    <t>2.4.Gépjárműadók</t>
  </si>
  <si>
    <t>2.5.Egyéb áruhasználati és szolgáltatási adók</t>
  </si>
  <si>
    <t>2.6.Egyéb közhatalmi bevételek</t>
  </si>
  <si>
    <t>3.6.Általános forgalmi adó visszatérítése</t>
  </si>
  <si>
    <t>3.8.Biztosító által fizetett kártérítés</t>
  </si>
  <si>
    <t>Ingatlanok értékesítése</t>
  </si>
  <si>
    <t>3.Felhalmozási célú átvett pénzeszközök</t>
  </si>
  <si>
    <t>2.Felhalmozási bevételek</t>
  </si>
  <si>
    <t>1.Maradvány igénybevétele</t>
  </si>
  <si>
    <t>2.ÁH-on belüli megelőlegezések</t>
  </si>
  <si>
    <t>Fizetendő ÁFA</t>
  </si>
  <si>
    <t>Működési célú előzetesen felszámított ÁFA</t>
  </si>
  <si>
    <t>Lakástámogatás</t>
  </si>
  <si>
    <t>Informatikai eszközök beszerzése</t>
  </si>
  <si>
    <t>3.1.Szolgáltatások ellenértéke</t>
  </si>
  <si>
    <t>3.2.Közvetített szolgáltatások ellenértéke</t>
  </si>
  <si>
    <t>2.Központ, irányítószervi támogatás</t>
  </si>
  <si>
    <t>Beruházási c. előzetesen felszámított ÁFA</t>
  </si>
  <si>
    <t>1.Felhalmozási c.tám.ÁH-n belülről</t>
  </si>
  <si>
    <t>2016.évi teljesítés</t>
  </si>
  <si>
    <t>Sor-szám</t>
  </si>
  <si>
    <t>2. Munkaadókat terhelő járulékok és szoc. hozzájárulási adó</t>
  </si>
  <si>
    <t xml:space="preserve">     3.1. Vagyoni típusú adók</t>
  </si>
  <si>
    <t xml:space="preserve">     3.2. Termékek és szolgáltatások adói</t>
  </si>
  <si>
    <t xml:space="preserve">     3.3. Egyéb közhatalmi bevételek</t>
  </si>
  <si>
    <t xml:space="preserve">     3.4. Jövedelemadók</t>
  </si>
  <si>
    <t xml:space="preserve">     8.1. Egyéb felhalmozási célú támogatások ÁH-n belülre</t>
  </si>
  <si>
    <t xml:space="preserve">     8.2. Egyéb felhalmozási célú támogatások ÁH-n kívülre</t>
  </si>
  <si>
    <t>32</t>
  </si>
  <si>
    <t>B/ FINANSZÍROZÁSI BEVÉTELEK                                HIÁNY FINANSZÍROZÁSÁNAK MÓDJA</t>
  </si>
  <si>
    <t>ÁH-n belüli megelőlegezések viszafizetése</t>
  </si>
  <si>
    <t xml:space="preserve">      V. Államháztartáson belüli megelőlegezések</t>
  </si>
  <si>
    <t xml:space="preserve">     1.3. Egyéb működési célú támogatások ÁH-n belülről</t>
  </si>
  <si>
    <t xml:space="preserve">     1.2. Elvonások és befizetések bevételei</t>
  </si>
  <si>
    <t>1.1.Felhalmozási célú önkormányzati támogatások</t>
  </si>
  <si>
    <t>1.2.Egyéb felhalmozási c.tám.ÁH-n belülről</t>
  </si>
  <si>
    <t>Kiküldetések kiadásai</t>
  </si>
  <si>
    <t>Reklám- és propaganda kiadások</t>
  </si>
  <si>
    <t>Háziorvosi szolgálat - nyomtató</t>
  </si>
  <si>
    <t>Felújítás megnevezése</t>
  </si>
  <si>
    <t>Faluház szigetelés</t>
  </si>
  <si>
    <t>Egyéb tárgyi eszközök felújítása</t>
  </si>
  <si>
    <t>Felújítási célú ÁFA</t>
  </si>
  <si>
    <t>FELÚJÍTÁS ÖSSZESEN:</t>
  </si>
  <si>
    <t>Mód. ei.</t>
  </si>
  <si>
    <t>3.6.Egyéb működési bevételek</t>
  </si>
  <si>
    <t>3.3.Tulajdonosi bevételek</t>
  </si>
  <si>
    <t>3.4.Kiszámlázott ÁFA</t>
  </si>
  <si>
    <t>3.5.Kamatbevételek</t>
  </si>
  <si>
    <t>2016.</t>
  </si>
  <si>
    <t>Harta Nagyközség Önkormányzat összevont vagyonkimutatása a 0-ra leírt használatban lévő eszközök állományáról</t>
  </si>
  <si>
    <t>17</t>
  </si>
  <si>
    <t>33</t>
  </si>
  <si>
    <t xml:space="preserve"> Eredeti (fő)</t>
  </si>
  <si>
    <t xml:space="preserve"> Módosított (fő)</t>
  </si>
  <si>
    <t xml:space="preserve"> Teljesítés (fő) *</t>
  </si>
  <si>
    <t>Teljesítés*</t>
  </si>
  <si>
    <t>* éves átlagos statisztikai állományi létszám</t>
  </si>
  <si>
    <t>Város-és községgazd.</t>
  </si>
  <si>
    <t>Nyári diákmunkások</t>
  </si>
  <si>
    <t>5/d. sz.melléklet</t>
  </si>
  <si>
    <t xml:space="preserve">
Harta Nagyközség Önkormányzat összevont 2017. évi mérlegében szereplő pénzeszközök változásának bemutatása</t>
  </si>
  <si>
    <t>Teljesítés
2017. XII. 31.</t>
  </si>
  <si>
    <t>Egyéb sajátos elszámolás (előleghez kapcsolódó ÁFA)</t>
  </si>
  <si>
    <t>Harta Nagyközség Önkormányzat és Hartai Közös Önkormányzati Hivatal 2017. évi engedélyezett létszámának alakulása</t>
  </si>
  <si>
    <t>Foglalkoztatottak engedélyezett létszáma 2017. év</t>
  </si>
  <si>
    <t>Harta Nagyközség Önkormányzata 2017. évi bevételeinek előrányzata és teljesítése</t>
  </si>
  <si>
    <t>A 2017. évi teljesítés megbontása</t>
  </si>
  <si>
    <t>államigazgatási feladat</t>
  </si>
  <si>
    <t>Nyári diákmunka támogatása</t>
  </si>
  <si>
    <t>ASP csatlakozás pályázat támogatása</t>
  </si>
  <si>
    <t>TOP-Szoc.Központ pályázat támogatása</t>
  </si>
  <si>
    <t>TOP-Energetikai fejlesztés pályázat támogatása</t>
  </si>
  <si>
    <t>Gyermekvédelmi ellátások</t>
  </si>
  <si>
    <t>Szzociális ellátások támogatása - Dunatetétlen</t>
  </si>
  <si>
    <t>2.1.Vagyoni típusú adók</t>
  </si>
  <si>
    <t>Magánszemélyek kommunális adója</t>
  </si>
  <si>
    <t>Helyi iparűzési adó - állandó</t>
  </si>
  <si>
    <t>Helyi iparűzési adó - ideiglenes</t>
  </si>
  <si>
    <t>Vis maior pályázat támogatása</t>
  </si>
  <si>
    <t>KEHOP-Szennyvíztisztítótelep pályázat tám.</t>
  </si>
  <si>
    <t>JETA Ravatalozó felújítás pályázat támogatása</t>
  </si>
  <si>
    <t>Harta Nagyközség Önkormányzata 2017. évi kiadásainak előrányzata és teljesítése</t>
  </si>
  <si>
    <t>államgazgatási feladat</t>
  </si>
  <si>
    <t>Intézményi ellátottak pénzbeli juttatásai</t>
  </si>
  <si>
    <t xml:space="preserve"> -2015.évi állami támogatás vissszafizetése</t>
  </si>
  <si>
    <t xml:space="preserve"> -2016.évi állami támogatás vissszafizetése</t>
  </si>
  <si>
    <t xml:space="preserve"> -Családsegítő Társulásnak átadott pée.</t>
  </si>
  <si>
    <t xml:space="preserve"> -Intézményfenntartó Társulásnak átadott pée.</t>
  </si>
  <si>
    <t xml:space="preserve"> -Nemzetiségi Önkormányzatnak átadott pée.</t>
  </si>
  <si>
    <t xml:space="preserve"> -Bursa Hungarica ösztöndíjpályázat</t>
  </si>
  <si>
    <t xml:space="preserve"> -Civil szervezetek ámogatása</t>
  </si>
  <si>
    <t xml:space="preserve"> -Egyházak támogatása</t>
  </si>
  <si>
    <t xml:space="preserve"> -Vállalkozások támogatása</t>
  </si>
  <si>
    <t>Egyéb felhalm.célú támogatások ÁH-n belülre</t>
  </si>
  <si>
    <t>1.ÁH-n belüli megelőlegezések visszafizetése</t>
  </si>
  <si>
    <t>2.Közponz, irányítószervi támogatás folyósítása</t>
  </si>
  <si>
    <t>Harta Nagyközség Önkormányzata 2017. évi beruházási kiadásainak teljesítése</t>
  </si>
  <si>
    <t>Immateriális javak beszerzése</t>
  </si>
  <si>
    <t>rendezési terv módosítása</t>
  </si>
  <si>
    <t>arculati kézikönyv</t>
  </si>
  <si>
    <t>Agro-Harta épületének bontási munkái</t>
  </si>
  <si>
    <t>Bajcsy u. 7. sz. ingatlan megvásárlása</t>
  </si>
  <si>
    <t>Templom u. 61.sz. ingatlan megvásárlása</t>
  </si>
  <si>
    <t>Gázcsere-telep megvásárlása</t>
  </si>
  <si>
    <t>Nagykékesi ingatlan megvásárlása</t>
  </si>
  <si>
    <t>Duna-sziget földvásárlás</t>
  </si>
  <si>
    <t>Életfa</t>
  </si>
  <si>
    <t>Kossuth utcai parkoló bővítés</t>
  </si>
  <si>
    <t>Víztorony elbontása</t>
  </si>
  <si>
    <t>Telekvásárlás (927/68.hrsz)</t>
  </si>
  <si>
    <t>Ingatlanvásárlás, szakértői díj (Dunapart)</t>
  </si>
  <si>
    <t>Szociális  Központ építés - TOP pályázat</t>
  </si>
  <si>
    <t>Kossuth u. 59-61.telekvásárlás</t>
  </si>
  <si>
    <t>Szennyvíztisztító-telep építés - KEHOP pályázat</t>
  </si>
  <si>
    <t>Parkolók (Bajcsy u., Kékesi u., Templom u.)</t>
  </si>
  <si>
    <t>Játszótér kialakítás, bővítés</t>
  </si>
  <si>
    <t>Ingatlanrész vásárlás (Templom u. 48.)</t>
  </si>
  <si>
    <t>vadkamera</t>
  </si>
  <si>
    <t>rendőrségi számítógép</t>
  </si>
  <si>
    <t>ASP rendszer eszközök</t>
  </si>
  <si>
    <t>videorendszer - szővőszék</t>
  </si>
  <si>
    <t>Védőnő - szívhanghallgató, látásvizsgáló</t>
  </si>
  <si>
    <t>Védőnő - csecsemőmérleg</t>
  </si>
  <si>
    <t>Karbantartók - fúrógép, szerszámok</t>
  </si>
  <si>
    <t>Művelődési Ház - mosógép, ruhaszárító</t>
  </si>
  <si>
    <t>Tűzvédelem - légzésvédelmi készülék (4 db)</t>
  </si>
  <si>
    <t>Közfoglalkoztatás - fűkasza</t>
  </si>
  <si>
    <t>Közfoglalkoztatás - faaprítógép</t>
  </si>
  <si>
    <t>Közfoglalkoztatás - traktor</t>
  </si>
  <si>
    <t>Közfoglalkoztatás - pótkocsi</t>
  </si>
  <si>
    <t>Közfoglalkoztatás - kisértékű eszközök</t>
  </si>
  <si>
    <t>Emléktáblák</t>
  </si>
  <si>
    <t>Konyhai felszerelés</t>
  </si>
  <si>
    <t>Kávéfőző</t>
  </si>
  <si>
    <t>Légvár</t>
  </si>
  <si>
    <t>Kerékpártartók</t>
  </si>
  <si>
    <t>Defibrillátor</t>
  </si>
  <si>
    <t>TOP - Energetikai fejlesztés - eszközbeszerzés</t>
  </si>
  <si>
    <t>kamerarendszer</t>
  </si>
  <si>
    <t>szkenner</t>
  </si>
  <si>
    <t>porszívó</t>
  </si>
  <si>
    <t>Ravatalozó - székek</t>
  </si>
  <si>
    <t>ASP rack szekrény</t>
  </si>
  <si>
    <t>Harta Nagyközség Önkormányzata 2017. évi felújítási kiadásainak teljesítése</t>
  </si>
  <si>
    <t>Vis maior pályázat - Múzeum</t>
  </si>
  <si>
    <t>Művelődési Ház udvar felújítás</t>
  </si>
  <si>
    <t>Mg.-i közfoglalkoztatási épület felújítása</t>
  </si>
  <si>
    <t>Vízelvezető árkok felújítása</t>
  </si>
  <si>
    <t>JETA pályázat - ravatalozó felújítása</t>
  </si>
  <si>
    <t>TOP Energetikai fejlesztés pályázat 2017.évi ütem</t>
  </si>
  <si>
    <t>Óvodai előkert térkövezés</t>
  </si>
  <si>
    <t>Csapadékvíz átemelő építés</t>
  </si>
  <si>
    <t>Szővőszék felújítása</t>
  </si>
  <si>
    <t>Harta Nagyközség Önkormányzata 2017. évi létszámának alakulása</t>
  </si>
  <si>
    <t>Hartai Közös Önkormányzati Hivatal 2017. évi bevételeinek előrányzata és teljesítése</t>
  </si>
  <si>
    <t>Hartai Közös Önkormányzati Hivatal 2017. évi kiadásainak előrányzata és teljesítése</t>
  </si>
  <si>
    <t>Hartai Közös Önkormányzati Hivatal 2017. évi beruházási kiadásainak teljesítése</t>
  </si>
  <si>
    <t>számítógép</t>
  </si>
  <si>
    <t>Hartai Közös Önkormányzati Hivatal 2017. évi létszámának alakulása</t>
  </si>
  <si>
    <t>Európai uniós támogatással megvalósuló projektek bevételei, kiadásai                       2017. évi teljesítés</t>
  </si>
  <si>
    <t>"Szociális alapszolgáltatási központ kialakítása Hartán"</t>
  </si>
  <si>
    <t>2017.</t>
  </si>
  <si>
    <t>2018.</t>
  </si>
  <si>
    <t>2019.</t>
  </si>
  <si>
    <t>TOP-4.2.1-15-BK1-2016-00013</t>
  </si>
  <si>
    <t>"Harta Nagyközség Önkormányzata ASP Központhoz való csatlakozása"</t>
  </si>
  <si>
    <t>KÖFOP-1.2.1-VEKOP-16-2017-00771</t>
  </si>
  <si>
    <t>"Hartai önkormányzati intézmények energiahatékonyságának javítása"</t>
  </si>
  <si>
    <t>TOP-3.2.1-15-BK1-2016-00020</t>
  </si>
  <si>
    <t>"Előkészítő projekt megvalósítása Dunapataj Nagyközség közösségi szennyvízelvezetésének és tisztításának megoldására</t>
  </si>
  <si>
    <t>KEHOP-2.2.2-15-2015-00010</t>
  </si>
  <si>
    <t>Harta Nagyközség Önkormányzat 2017. évi összevont maradványa</t>
  </si>
  <si>
    <t xml:space="preserve">   Harta Nagyközség Önkormányzat 2017.évi összevont vagyonának megoszlása forgalomképesség szerint</t>
  </si>
  <si>
    <t xml:space="preserve">   Kimutatás Harta Nagyközség Önkormányzata 2017. évi vagyonáról költségvetési szervenként</t>
  </si>
  <si>
    <t>Bruttó érték 2017.december 31-én</t>
  </si>
  <si>
    <t>Harta Nagyközség Önkormányzata 2017. évben nem valósított meg olyan fejlesztést, melyhez a Stabilitási törvény szerinti adósságot keletkeztető ügylet vált szükségessé.</t>
  </si>
  <si>
    <r>
      <t xml:space="preserve">Harta Nagyközség Önkormányzat 2017. évi </t>
    </r>
    <r>
      <rPr>
        <b/>
        <u val="single"/>
        <sz val="11"/>
        <color indexed="8"/>
        <rFont val="Calibri"/>
        <family val="2"/>
      </rPr>
      <t>összevont</t>
    </r>
    <r>
      <rPr>
        <b/>
        <sz val="11"/>
        <color indexed="8"/>
        <rFont val="Calibri"/>
        <family val="2"/>
      </rPr>
      <t xml:space="preserve"> költségvetési mérlege közgazdasági tagolásban</t>
    </r>
  </si>
  <si>
    <t>2017. évi eredeti ei.</t>
  </si>
  <si>
    <t>2017.évi mód.ei.</t>
  </si>
  <si>
    <t>2017.évi teljesítés</t>
  </si>
  <si>
    <t xml:space="preserve">     1.2. Felhalmozási célú önkormányzati támogatások</t>
  </si>
  <si>
    <t xml:space="preserve">     1.1. Egyéb felhalmozási célú tám.bevételei ÁHB</t>
  </si>
  <si>
    <t xml:space="preserve">     8.3. Lakástámogatás</t>
  </si>
  <si>
    <t>Harta Nagyközség Önkormányzata és Hartai közös Önkormányzati Hivatal létszámösszetétele 2017.</t>
  </si>
  <si>
    <t>Harta Nagyközség Önkormányzata 2017. évi fejlesztési céljai, melyek megvalósításához a Stabilitási törvény szerinti adósságot keletkeztető ügylet válik vagy válhat szükségessé</t>
  </si>
  <si>
    <t>Általános tartalék</t>
  </si>
  <si>
    <t>2017. évi eredeti előirányzat</t>
  </si>
  <si>
    <t>Mód. II.</t>
  </si>
  <si>
    <t>Mód. III.</t>
  </si>
  <si>
    <t>Általános tartalék összesen:</t>
  </si>
  <si>
    <t>Rendezvények</t>
  </si>
  <si>
    <t>JETA pályázat önerő - tanulmányterv</t>
  </si>
  <si>
    <t>JETA pályázat önerő - temető felújítása</t>
  </si>
  <si>
    <t>Pályázati, fejlesztési tartalék</t>
  </si>
  <si>
    <t>TOP-Szoc.Központ pályázat 2018.évi ütem</t>
  </si>
  <si>
    <t>TOP Energetikai fejl.pályázat 2018.évi ütem</t>
  </si>
  <si>
    <t>ASP pályázat 2018. évi ütem</t>
  </si>
  <si>
    <t>Céltartalék összesen:</t>
  </si>
  <si>
    <t>TARTALÉKOK ÖSSZESEN:</t>
  </si>
  <si>
    <t>3.sz.melléklet</t>
  </si>
  <si>
    <t>Az általános és céltartalékok 2017. évi előirányzatának alakulása</t>
  </si>
  <si>
    <t>4. sz.melléklet</t>
  </si>
  <si>
    <t>5/e. sz.melléklet</t>
  </si>
  <si>
    <t>6/a. sz.melléklet</t>
  </si>
  <si>
    <t>6/b. sz.melléklet</t>
  </si>
  <si>
    <t>6/c. sz.melléklet</t>
  </si>
  <si>
    <t>6/d. sz.melléklet</t>
  </si>
  <si>
    <t xml:space="preserve">7. sz.melléklet </t>
  </si>
  <si>
    <t>8. sz. melléklet</t>
  </si>
  <si>
    <t>9.sz.melléklet</t>
  </si>
  <si>
    <t xml:space="preserve">9/a.sz.melléklet </t>
  </si>
  <si>
    <t xml:space="preserve">9/b. sz. melléklet </t>
  </si>
  <si>
    <t xml:space="preserve">9/c. sz. melléklet </t>
  </si>
  <si>
    <t>9/d. sz. melléklet</t>
  </si>
  <si>
    <t xml:space="preserve">9/e. sz. melléklet </t>
  </si>
  <si>
    <t xml:space="preserve">10. sz. melléklet </t>
  </si>
  <si>
    <t xml:space="preserve">10/a.sz. melléklet </t>
  </si>
  <si>
    <t>Tenyészállatok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</si>
</sst>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\ _F_t_-;\-* #,##0.0\ _F_t_-;_-* &quot;-&quot;??\ _F_t_-;_-@_-"/>
    <numFmt numFmtId="166" formatCode="_-* #,##0\ _F_t_-;\-* #,##0\ _F_t_-;_-* &quot;-&quot;??\ _F_t_-;_-@_-"/>
    <numFmt numFmtId="167" formatCode="#,##0_ ;\-#,##0\ "/>
    <numFmt numFmtId="168" formatCode="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#,##0\ _F_t"/>
    <numFmt numFmtId="174" formatCode="[$-40E]yyyy\.\ mmmm\ d\."/>
  </numFmts>
  <fonts count="99"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sz val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i/>
      <u val="single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 CE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 CE"/>
      <family val="0"/>
    </font>
    <font>
      <sz val="9"/>
      <color indexed="8"/>
      <name val="Times New Roman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i/>
      <sz val="9"/>
      <color indexed="8"/>
      <name val="Times New Roman"/>
      <family val="1"/>
    </font>
    <font>
      <sz val="12"/>
      <name val="Times New Roman"/>
      <family val="1"/>
    </font>
    <font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1"/>
      <color indexed="8"/>
      <name val="Arial CE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 CE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14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7" fillId="25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0" fontId="8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0" fillId="27" borderId="7" applyNumberFormat="0" applyFont="0" applyAlignment="0" applyProtection="0"/>
    <xf numFmtId="0" fontId="85" fillId="28" borderId="0" applyNumberFormat="0" applyBorder="0" applyAlignment="0" applyProtection="0"/>
    <xf numFmtId="0" fontId="86" fillId="29" borderId="8" applyNumberFormat="0" applyAlignment="0" applyProtection="0"/>
    <xf numFmtId="0" fontId="87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0" borderId="0" applyNumberFormat="0" applyBorder="0" applyAlignment="0" applyProtection="0"/>
    <xf numFmtId="0" fontId="90" fillId="31" borderId="0" applyNumberFormat="0" applyBorder="0" applyAlignment="0" applyProtection="0"/>
    <xf numFmtId="0" fontId="91" fillId="29" borderId="1" applyNumberFormat="0" applyAlignment="0" applyProtection="0"/>
    <xf numFmtId="9" fontId="0" fillId="0" borderId="0" applyFont="0" applyFill="0" applyBorder="0" applyAlignment="0" applyProtection="0"/>
  </cellStyleXfs>
  <cellXfs count="711">
    <xf numFmtId="0" fontId="0" fillId="0" borderId="0" xfId="0" applyAlignment="1">
      <alignment/>
    </xf>
    <xf numFmtId="164" fontId="2" fillId="0" borderId="0" xfId="57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/>
    </xf>
    <xf numFmtId="3" fontId="9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68" fillId="0" borderId="0" xfId="0" applyNumberFormat="1" applyFont="1" applyAlignment="1">
      <alignment horizontal="right" vertical="top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right" vertical="center" wrapText="1"/>
      <protection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8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4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164" fontId="1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1" fillId="0" borderId="0" xfId="0" applyFont="1" applyAlignment="1">
      <alignment/>
    </xf>
    <xf numFmtId="0" fontId="92" fillId="0" borderId="0" xfId="0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49" fontId="25" fillId="0" borderId="20" xfId="0" applyNumberFormat="1" applyFont="1" applyBorder="1" applyAlignment="1">
      <alignment/>
    </xf>
    <xf numFmtId="3" fontId="94" fillId="0" borderId="2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49" fontId="25" fillId="0" borderId="10" xfId="0" applyNumberFormat="1" applyFont="1" applyBorder="1" applyAlignment="1">
      <alignment wrapText="1"/>
    </xf>
    <xf numFmtId="49" fontId="21" fillId="0" borderId="27" xfId="0" applyNumberFormat="1" applyFont="1" applyBorder="1" applyAlignment="1">
      <alignment wrapText="1"/>
    </xf>
    <xf numFmtId="3" fontId="21" fillId="0" borderId="27" xfId="0" applyNumberFormat="1" applyFont="1" applyBorder="1" applyAlignment="1">
      <alignment horizontal="right"/>
    </xf>
    <xf numFmtId="0" fontId="24" fillId="0" borderId="0" xfId="0" applyFont="1" applyAlignment="1">
      <alignment horizontal="center"/>
    </xf>
    <xf numFmtId="6" fontId="92" fillId="0" borderId="0" xfId="0" applyNumberFormat="1" applyFont="1" applyAlignment="1">
      <alignment horizontal="right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0" fontId="0" fillId="0" borderId="17" xfId="0" applyBorder="1" applyAlignment="1">
      <alignment horizontal="center"/>
    </xf>
    <xf numFmtId="3" fontId="0" fillId="0" borderId="1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 horizontal="center"/>
    </xf>
    <xf numFmtId="3" fontId="88" fillId="0" borderId="39" xfId="0" applyNumberFormat="1" applyFont="1" applyBorder="1" applyAlignment="1">
      <alignment/>
    </xf>
    <xf numFmtId="3" fontId="88" fillId="0" borderId="40" xfId="0" applyNumberFormat="1" applyFont="1" applyBorder="1" applyAlignment="1">
      <alignment/>
    </xf>
    <xf numFmtId="3" fontId="88" fillId="0" borderId="4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21" fillId="0" borderId="25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5" fillId="0" borderId="10" xfId="0" applyFont="1" applyBorder="1" applyAlignment="1">
      <alignment/>
    </xf>
    <xf numFmtId="3" fontId="27" fillId="0" borderId="0" xfId="54" applyNumberFormat="1" applyFont="1" applyBorder="1" applyAlignment="1">
      <alignment horizontal="center" vertical="center"/>
      <protection/>
    </xf>
    <xf numFmtId="0" fontId="27" fillId="0" borderId="0" xfId="54" applyFont="1" applyBorder="1" applyAlignment="1">
      <alignment horizontal="center" vertical="center"/>
      <protection/>
    </xf>
    <xf numFmtId="0" fontId="28" fillId="0" borderId="0" xfId="55" applyFont="1" applyBorder="1" applyAlignment="1">
      <alignment horizontal="center" vertical="center"/>
      <protection/>
    </xf>
    <xf numFmtId="3" fontId="28" fillId="0" borderId="0" xfId="55" applyNumberFormat="1" applyFont="1" applyBorder="1" applyAlignment="1">
      <alignment horizontal="center" vertical="center"/>
      <protection/>
    </xf>
    <xf numFmtId="3" fontId="31" fillId="0" borderId="0" xfId="55" applyNumberFormat="1" applyFont="1" applyBorder="1" applyAlignment="1">
      <alignment horizontal="center" vertical="center"/>
      <protection/>
    </xf>
    <xf numFmtId="0" fontId="31" fillId="0" borderId="0" xfId="55" applyFont="1" applyBorder="1" applyAlignment="1">
      <alignment horizontal="center" vertical="center"/>
      <protection/>
    </xf>
    <xf numFmtId="3" fontId="28" fillId="0" borderId="0" xfId="55" applyNumberFormat="1" applyFont="1" applyBorder="1" applyAlignment="1">
      <alignment horizontal="left"/>
      <protection/>
    </xf>
    <xf numFmtId="0" fontId="28" fillId="0" borderId="0" xfId="55" applyFont="1" applyBorder="1" applyAlignment="1">
      <alignment horizontal="left"/>
      <protection/>
    </xf>
    <xf numFmtId="3" fontId="31" fillId="0" borderId="0" xfId="55" applyNumberFormat="1" applyFont="1" applyBorder="1" applyAlignment="1">
      <alignment horizontal="left"/>
      <protection/>
    </xf>
    <xf numFmtId="0" fontId="31" fillId="0" borderId="0" xfId="55" applyFont="1" applyBorder="1" applyAlignment="1">
      <alignment horizontal="left"/>
      <protection/>
    </xf>
    <xf numFmtId="49" fontId="28" fillId="0" borderId="0" xfId="55" applyNumberFormat="1" applyFont="1" applyBorder="1" applyAlignment="1">
      <alignment horizontal="center"/>
      <protection/>
    </xf>
    <xf numFmtId="0" fontId="28" fillId="0" borderId="0" xfId="55" applyFont="1" applyBorder="1" applyAlignment="1">
      <alignment horizontal="left" wrapText="1"/>
      <protection/>
    </xf>
    <xf numFmtId="0" fontId="28" fillId="0" borderId="0" xfId="55" applyFont="1" applyFill="1" applyBorder="1" applyAlignment="1">
      <alignment horizontal="right"/>
      <protection/>
    </xf>
    <xf numFmtId="3" fontId="0" fillId="0" borderId="4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0" fontId="32" fillId="0" borderId="27" xfId="0" applyFont="1" applyBorder="1" applyAlignment="1">
      <alignment horizontal="center"/>
    </xf>
    <xf numFmtId="3" fontId="20" fillId="0" borderId="10" xfId="0" applyNumberFormat="1" applyFont="1" applyBorder="1" applyAlignment="1">
      <alignment horizontal="right"/>
    </xf>
    <xf numFmtId="3" fontId="32" fillId="0" borderId="10" xfId="0" applyNumberFormat="1" applyFont="1" applyBorder="1" applyAlignment="1">
      <alignment horizontal="right"/>
    </xf>
    <xf numFmtId="3" fontId="20" fillId="0" borderId="52" xfId="0" applyNumberFormat="1" applyFont="1" applyBorder="1" applyAlignment="1">
      <alignment horizontal="right"/>
    </xf>
    <xf numFmtId="49" fontId="32" fillId="0" borderId="20" xfId="0" applyNumberFormat="1" applyFont="1" applyBorder="1" applyAlignment="1">
      <alignment/>
    </xf>
    <xf numFmtId="3" fontId="32" fillId="0" borderId="2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/>
    </xf>
    <xf numFmtId="49" fontId="32" fillId="0" borderId="53" xfId="0" applyNumberFormat="1" applyFont="1" applyBorder="1" applyAlignment="1">
      <alignment/>
    </xf>
    <xf numFmtId="49" fontId="20" fillId="0" borderId="10" xfId="0" applyNumberFormat="1" applyFont="1" applyBorder="1" applyAlignment="1">
      <alignment wrapText="1"/>
    </xf>
    <xf numFmtId="3" fontId="20" fillId="0" borderId="27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 vertical="center"/>
    </xf>
    <xf numFmtId="49" fontId="20" fillId="0" borderId="52" xfId="0" applyNumberFormat="1" applyFont="1" applyBorder="1" applyAlignment="1">
      <alignment/>
    </xf>
    <xf numFmtId="49" fontId="20" fillId="0" borderId="53" xfId="0" applyNumberFormat="1" applyFont="1" applyBorder="1" applyAlignment="1">
      <alignment wrapText="1"/>
    </xf>
    <xf numFmtId="3" fontId="20" fillId="0" borderId="53" xfId="0" applyNumberFormat="1" applyFont="1" applyBorder="1" applyAlignment="1">
      <alignment horizontal="right"/>
    </xf>
    <xf numFmtId="49" fontId="20" fillId="0" borderId="27" xfId="0" applyNumberFormat="1" applyFont="1" applyBorder="1" applyAlignment="1">
      <alignment/>
    </xf>
    <xf numFmtId="49" fontId="20" fillId="0" borderId="20" xfId="0" applyNumberFormat="1" applyFont="1" applyBorder="1" applyAlignment="1">
      <alignment wrapText="1"/>
    </xf>
    <xf numFmtId="49" fontId="20" fillId="0" borderId="54" xfId="0" applyNumberFormat="1" applyFont="1" applyBorder="1" applyAlignment="1">
      <alignment wrapText="1"/>
    </xf>
    <xf numFmtId="3" fontId="20" fillId="0" borderId="54" xfId="0" applyNumberFormat="1" applyFont="1" applyBorder="1" applyAlignment="1">
      <alignment horizontal="right"/>
    </xf>
    <xf numFmtId="49" fontId="32" fillId="0" borderId="20" xfId="0" applyNumberFormat="1" applyFont="1" applyBorder="1" applyAlignment="1">
      <alignment wrapText="1"/>
    </xf>
    <xf numFmtId="3" fontId="32" fillId="0" borderId="2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32" fillId="0" borderId="20" xfId="0" applyNumberFormat="1" applyFont="1" applyBorder="1" applyAlignment="1">
      <alignment horizontal="right" wrapText="1"/>
    </xf>
    <xf numFmtId="49" fontId="33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 horizontal="right"/>
    </xf>
    <xf numFmtId="49" fontId="33" fillId="0" borderId="13" xfId="0" applyNumberFormat="1" applyFont="1" applyBorder="1" applyAlignment="1">
      <alignment/>
    </xf>
    <xf numFmtId="3" fontId="33" fillId="0" borderId="13" xfId="0" applyNumberFormat="1" applyFont="1" applyBorder="1" applyAlignment="1">
      <alignment horizontal="right"/>
    </xf>
    <xf numFmtId="49" fontId="33" fillId="0" borderId="13" xfId="0" applyNumberFormat="1" applyFont="1" applyBorder="1" applyAlignment="1">
      <alignment vertical="center" wrapText="1"/>
    </xf>
    <xf numFmtId="3" fontId="33" fillId="0" borderId="1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/>
    </xf>
    <xf numFmtId="49" fontId="33" fillId="0" borderId="20" xfId="0" applyNumberFormat="1" applyFont="1" applyBorder="1" applyAlignment="1">
      <alignment/>
    </xf>
    <xf numFmtId="3" fontId="33" fillId="0" borderId="20" xfId="0" applyNumberFormat="1" applyFont="1" applyBorder="1" applyAlignment="1">
      <alignment horizontal="right"/>
    </xf>
    <xf numFmtId="49" fontId="33" fillId="0" borderId="10" xfId="0" applyNumberFormat="1" applyFont="1" applyBorder="1" applyAlignment="1">
      <alignment/>
    </xf>
    <xf numFmtId="3" fontId="20" fillId="0" borderId="20" xfId="0" applyNumberFormat="1" applyFont="1" applyBorder="1" applyAlignment="1">
      <alignment horizontal="right" wrapText="1"/>
    </xf>
    <xf numFmtId="3" fontId="20" fillId="0" borderId="10" xfId="0" applyNumberFormat="1" applyFont="1" applyBorder="1" applyAlignment="1">
      <alignment horizontal="right" vertical="center" wrapText="1"/>
    </xf>
    <xf numFmtId="3" fontId="32" fillId="0" borderId="10" xfId="0" applyNumberFormat="1" applyFont="1" applyBorder="1" applyAlignment="1">
      <alignment horizontal="right"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32" fillId="0" borderId="20" xfId="0" applyNumberFormat="1" applyFont="1" applyBorder="1" applyAlignment="1">
      <alignment horizontal="right" vertical="center" wrapText="1"/>
    </xf>
    <xf numFmtId="3" fontId="33" fillId="0" borderId="55" xfId="0" applyNumberFormat="1" applyFont="1" applyBorder="1" applyAlignment="1">
      <alignment horizontal="right" wrapText="1"/>
    </xf>
    <xf numFmtId="3" fontId="32" fillId="0" borderId="53" xfId="0" applyNumberFormat="1" applyFont="1" applyBorder="1" applyAlignment="1">
      <alignment horizontal="right" vertical="center"/>
    </xf>
    <xf numFmtId="3" fontId="32" fillId="0" borderId="56" xfId="0" applyNumberFormat="1" applyFont="1" applyBorder="1" applyAlignment="1">
      <alignment horizontal="right" vertical="center"/>
    </xf>
    <xf numFmtId="49" fontId="32" fillId="0" borderId="56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6" xfId="0" applyNumberFormat="1" applyFont="1" applyFill="1" applyBorder="1" applyAlignment="1" applyProtection="1">
      <alignment horizontal="center" vertical="center" wrapText="1"/>
      <protection/>
    </xf>
    <xf numFmtId="164" fontId="1" fillId="0" borderId="57" xfId="0" applyNumberFormat="1" applyFont="1" applyFill="1" applyBorder="1" applyAlignment="1" applyProtection="1">
      <alignment horizontal="left" vertical="center" wrapText="1"/>
      <protection/>
    </xf>
    <xf numFmtId="164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59" xfId="0" applyNumberFormat="1" applyFont="1" applyFill="1" applyBorder="1" applyAlignment="1" applyProtection="1">
      <alignment horizontal="right" vertical="center" wrapText="1"/>
      <protection/>
    </xf>
    <xf numFmtId="3" fontId="1" fillId="0" borderId="59" xfId="0" applyNumberFormat="1" applyFont="1" applyFill="1" applyBorder="1" applyAlignment="1" applyProtection="1">
      <alignment horizontal="right" vertical="center" wrapText="1"/>
      <protection/>
    </xf>
    <xf numFmtId="164" fontId="2" fillId="0" borderId="60" xfId="0" applyNumberFormat="1" applyFont="1" applyFill="1" applyBorder="1" applyAlignment="1" applyProtection="1">
      <alignment horizontal="right" vertical="center" wrapText="1"/>
      <protection/>
    </xf>
    <xf numFmtId="3" fontId="2" fillId="0" borderId="60" xfId="0" applyNumberFormat="1" applyFont="1" applyFill="1" applyBorder="1" applyAlignment="1" applyProtection="1">
      <alignment horizontal="right" vertical="center" wrapText="1"/>
      <protection/>
    </xf>
    <xf numFmtId="3" fontId="2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0" fontId="31" fillId="0" borderId="61" xfId="0" applyFont="1" applyFill="1" applyBorder="1" applyAlignment="1" applyProtection="1">
      <alignment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3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49" fontId="28" fillId="0" borderId="65" xfId="0" applyNumberFormat="1" applyFont="1" applyFill="1" applyBorder="1" applyAlignment="1" applyProtection="1">
      <alignment vertical="center"/>
      <protection/>
    </xf>
    <xf numFmtId="3" fontId="28" fillId="0" borderId="52" xfId="0" applyNumberFormat="1" applyFont="1" applyFill="1" applyBorder="1" applyAlignment="1" applyProtection="1">
      <alignment vertical="center"/>
      <protection locked="0"/>
    </xf>
    <xf numFmtId="3" fontId="31" fillId="0" borderId="66" xfId="0" applyNumberFormat="1" applyFont="1" applyFill="1" applyBorder="1" applyAlignment="1" applyProtection="1">
      <alignment vertical="center"/>
      <protection/>
    </xf>
    <xf numFmtId="49" fontId="38" fillId="0" borderId="11" xfId="0" applyNumberFormat="1" applyFont="1" applyFill="1" applyBorder="1" applyAlignment="1" applyProtection="1" quotePrefix="1">
      <alignment horizontal="left" vertical="center" indent="1"/>
      <protection/>
    </xf>
    <xf numFmtId="49" fontId="38" fillId="0" borderId="42" xfId="0" applyNumberFormat="1" applyFont="1" applyFill="1" applyBorder="1" applyAlignment="1" applyProtection="1" quotePrefix="1">
      <alignment horizontal="left" vertical="center" indent="1"/>
      <protection/>
    </xf>
    <xf numFmtId="3" fontId="38" fillId="0" borderId="10" xfId="0" applyNumberFormat="1" applyFont="1" applyFill="1" applyBorder="1" applyAlignment="1" applyProtection="1">
      <alignment vertical="center"/>
      <protection locked="0"/>
    </xf>
    <xf numFmtId="3" fontId="39" fillId="0" borderId="32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vertical="center"/>
      <protection/>
    </xf>
    <xf numFmtId="49" fontId="28" fillId="0" borderId="42" xfId="0" applyNumberFormat="1" applyFont="1" applyFill="1" applyBorder="1" applyAlignment="1" applyProtection="1">
      <alignment vertical="center"/>
      <protection/>
    </xf>
    <xf numFmtId="3" fontId="28" fillId="0" borderId="10" xfId="0" applyNumberFormat="1" applyFont="1" applyFill="1" applyBorder="1" applyAlignment="1" applyProtection="1">
      <alignment vertical="center"/>
      <protection locked="0"/>
    </xf>
    <xf numFmtId="3" fontId="31" fillId="0" borderId="32" xfId="0" applyNumberFormat="1" applyFont="1" applyFill="1" applyBorder="1" applyAlignment="1" applyProtection="1">
      <alignment vertical="center"/>
      <protection/>
    </xf>
    <xf numFmtId="49" fontId="28" fillId="0" borderId="67" xfId="0" applyNumberFormat="1" applyFont="1" applyFill="1" applyBorder="1" applyAlignment="1" applyProtection="1">
      <alignment vertical="center"/>
      <protection locked="0"/>
    </xf>
    <xf numFmtId="49" fontId="28" fillId="0" borderId="68" xfId="0" applyNumberFormat="1" applyFont="1" applyFill="1" applyBorder="1" applyAlignment="1" applyProtection="1">
      <alignment vertical="center"/>
      <protection locked="0"/>
    </xf>
    <xf numFmtId="3" fontId="28" fillId="0" borderId="53" xfId="0" applyNumberFormat="1" applyFont="1" applyFill="1" applyBorder="1" applyAlignment="1" applyProtection="1">
      <alignment vertical="center"/>
      <protection locked="0"/>
    </xf>
    <xf numFmtId="49" fontId="31" fillId="0" borderId="69" xfId="0" applyNumberFormat="1" applyFont="1" applyFill="1" applyBorder="1" applyAlignment="1" applyProtection="1">
      <alignment vertical="center"/>
      <protection/>
    </xf>
    <xf numFmtId="3" fontId="31" fillId="0" borderId="13" xfId="0" applyNumberFormat="1" applyFont="1" applyFill="1" applyBorder="1" applyAlignment="1" applyProtection="1">
      <alignment vertical="center"/>
      <protection/>
    </xf>
    <xf numFmtId="3" fontId="28" fillId="0" borderId="13" xfId="0" applyNumberFormat="1" applyFont="1" applyFill="1" applyBorder="1" applyAlignment="1" applyProtection="1">
      <alignment vertical="center"/>
      <protection/>
    </xf>
    <xf numFmtId="3" fontId="31" fillId="0" borderId="44" xfId="0" applyNumberFormat="1" applyFont="1" applyFill="1" applyBorder="1" applyAlignment="1" applyProtection="1">
      <alignment vertical="center"/>
      <protection/>
    </xf>
    <xf numFmtId="49" fontId="28" fillId="0" borderId="70" xfId="0" applyNumberFormat="1" applyFont="1" applyFill="1" applyBorder="1" applyAlignment="1" applyProtection="1">
      <alignment vertical="center"/>
      <protection/>
    </xf>
    <xf numFmtId="49" fontId="28" fillId="0" borderId="11" xfId="0" applyNumberFormat="1" applyFont="1" applyFill="1" applyBorder="1" applyAlignment="1" applyProtection="1">
      <alignment horizontal="left" vertical="center"/>
      <protection/>
    </xf>
    <xf numFmtId="49" fontId="28" fillId="0" borderId="11" xfId="0" applyNumberFormat="1" applyFont="1" applyFill="1" applyBorder="1" applyAlignment="1" applyProtection="1">
      <alignment vertical="center"/>
      <protection locked="0"/>
    </xf>
    <xf numFmtId="49" fontId="28" fillId="0" borderId="42" xfId="0" applyNumberFormat="1" applyFont="1" applyFill="1" applyBorder="1" applyAlignment="1" applyProtection="1">
      <alignment vertical="center"/>
      <protection locked="0"/>
    </xf>
    <xf numFmtId="3" fontId="31" fillId="0" borderId="10" xfId="0" applyNumberFormat="1" applyFont="1" applyFill="1" applyBorder="1" applyAlignment="1" applyProtection="1">
      <alignment vertical="center"/>
      <protection locked="0"/>
    </xf>
    <xf numFmtId="3" fontId="31" fillId="0" borderId="53" xfId="0" applyNumberFormat="1" applyFont="1" applyFill="1" applyBorder="1" applyAlignment="1" applyProtection="1">
      <alignment vertical="center"/>
      <protection locked="0"/>
    </xf>
    <xf numFmtId="3" fontId="39" fillId="0" borderId="10" xfId="0" applyNumberFormat="1" applyFont="1" applyFill="1" applyBorder="1" applyAlignment="1" applyProtection="1">
      <alignment vertical="center"/>
      <protection locked="0"/>
    </xf>
    <xf numFmtId="49" fontId="28" fillId="0" borderId="42" xfId="0" applyNumberFormat="1" applyFont="1" applyFill="1" applyBorder="1" applyAlignment="1" applyProtection="1">
      <alignment horizontal="left" vertical="center"/>
      <protection/>
    </xf>
    <xf numFmtId="3" fontId="31" fillId="0" borderId="43" xfId="0" applyNumberFormat="1" applyFont="1" applyFill="1" applyBorder="1" applyAlignment="1" applyProtection="1">
      <alignment horizontal="right" vertical="center"/>
      <protection/>
    </xf>
    <xf numFmtId="49" fontId="28" fillId="0" borderId="42" xfId="0" applyNumberFormat="1" applyFont="1" applyFill="1" applyBorder="1" applyAlignment="1" applyProtection="1">
      <alignment horizontal="right" vertical="center"/>
      <protection/>
    </xf>
    <xf numFmtId="3" fontId="28" fillId="0" borderId="42" xfId="0" applyNumberFormat="1" applyFont="1" applyFill="1" applyBorder="1" applyAlignment="1" applyProtection="1">
      <alignment horizontal="right"/>
      <protection/>
    </xf>
    <xf numFmtId="49" fontId="28" fillId="0" borderId="7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right"/>
    </xf>
    <xf numFmtId="3" fontId="32" fillId="0" borderId="22" xfId="56" applyNumberFormat="1" applyFont="1" applyBorder="1" applyAlignment="1">
      <alignment horizontal="right"/>
      <protection/>
    </xf>
    <xf numFmtId="3" fontId="20" fillId="0" borderId="10" xfId="56" applyNumberFormat="1" applyFont="1" applyBorder="1" applyAlignment="1">
      <alignment horizontal="right"/>
      <protection/>
    </xf>
    <xf numFmtId="3" fontId="34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164" fontId="1" fillId="0" borderId="30" xfId="0" applyNumberFormat="1" applyFont="1" applyFill="1" applyBorder="1" applyAlignment="1">
      <alignment horizontal="center" vertical="center" wrapText="1"/>
    </xf>
    <xf numFmtId="164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readingOrder="1"/>
      <protection/>
    </xf>
    <xf numFmtId="0" fontId="9" fillId="0" borderId="0" xfId="0" applyFont="1" applyAlignment="1">
      <alignment horizontal="center" readingOrder="1"/>
    </xf>
    <xf numFmtId="0" fontId="40" fillId="0" borderId="71" xfId="57" applyFont="1" applyFill="1" applyBorder="1" applyAlignment="1" applyProtection="1">
      <alignment horizontal="center" vertical="center" wrapText="1"/>
      <protection/>
    </xf>
    <xf numFmtId="0" fontId="15" fillId="0" borderId="72" xfId="57" applyFont="1" applyFill="1" applyBorder="1" applyAlignment="1" applyProtection="1">
      <alignment horizontal="center" vertical="center" wrapText="1" readingOrder="1"/>
      <protection/>
    </xf>
    <xf numFmtId="0" fontId="14" fillId="0" borderId="24" xfId="57" applyFont="1" applyFill="1" applyBorder="1" applyAlignment="1" applyProtection="1">
      <alignment horizontal="center" vertical="center" wrapText="1"/>
      <protection/>
    </xf>
    <xf numFmtId="0" fontId="14" fillId="0" borderId="73" xfId="57" applyFont="1" applyFill="1" applyBorder="1" applyAlignment="1" applyProtection="1">
      <alignment horizontal="center" vertical="center" wrapText="1" readingOrder="1"/>
      <protection/>
    </xf>
    <xf numFmtId="0" fontId="42" fillId="0" borderId="74" xfId="0" applyFont="1" applyBorder="1" applyAlignment="1">
      <alignment horizontal="center" vertical="center" readingOrder="1"/>
    </xf>
    <xf numFmtId="0" fontId="14" fillId="0" borderId="74" xfId="57" applyFont="1" applyFill="1" applyBorder="1" applyAlignment="1" applyProtection="1">
      <alignment horizontal="center" vertical="center" wrapText="1" readingOrder="1"/>
      <protection/>
    </xf>
    <xf numFmtId="0" fontId="42" fillId="0" borderId="75" xfId="0" applyFont="1" applyBorder="1" applyAlignment="1">
      <alignment horizontal="center" vertical="center"/>
    </xf>
    <xf numFmtId="0" fontId="42" fillId="0" borderId="76" xfId="0" applyFont="1" applyBorder="1" applyAlignment="1">
      <alignment horizontal="center" vertical="center"/>
    </xf>
    <xf numFmtId="49" fontId="15" fillId="0" borderId="11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5" fillId="32" borderId="11" xfId="57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/>
    </xf>
    <xf numFmtId="49" fontId="15" fillId="0" borderId="24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horizontal="right" readingOrder="1"/>
      <protection/>
    </xf>
    <xf numFmtId="166" fontId="0" fillId="0" borderId="0" xfId="46" applyNumberFormat="1" applyFont="1" applyAlignment="1">
      <alignment horizontal="center"/>
    </xf>
    <xf numFmtId="0" fontId="0" fillId="0" borderId="0" xfId="0" applyAlignment="1">
      <alignment horizontal="center" readingOrder="1"/>
    </xf>
    <xf numFmtId="0" fontId="14" fillId="0" borderId="77" xfId="57" applyFont="1" applyFill="1" applyBorder="1" applyAlignment="1" applyProtection="1">
      <alignment horizontal="center" vertical="center" wrapText="1"/>
      <protection/>
    </xf>
    <xf numFmtId="0" fontId="14" fillId="0" borderId="50" xfId="57" applyFont="1" applyFill="1" applyBorder="1" applyAlignment="1" applyProtection="1">
      <alignment horizontal="center" vertical="center" wrapText="1"/>
      <protection/>
    </xf>
    <xf numFmtId="0" fontId="14" fillId="0" borderId="71" xfId="57" applyFont="1" applyFill="1" applyBorder="1" applyAlignment="1" applyProtection="1">
      <alignment horizontal="center" vertical="center" wrapText="1"/>
      <protection/>
    </xf>
    <xf numFmtId="0" fontId="14" fillId="0" borderId="78" xfId="57" applyFont="1" applyFill="1" applyBorder="1" applyAlignment="1" applyProtection="1">
      <alignment horizontal="center" vertical="center" wrapText="1"/>
      <protection/>
    </xf>
    <xf numFmtId="0" fontId="14" fillId="0" borderId="75" xfId="57" applyFont="1" applyFill="1" applyBorder="1" applyAlignment="1" applyProtection="1">
      <alignment horizontal="center" vertical="center" wrapText="1"/>
      <protection/>
    </xf>
    <xf numFmtId="0" fontId="41" fillId="0" borderId="72" xfId="0" applyFont="1" applyBorder="1" applyAlignment="1">
      <alignment horizontal="center" vertical="center" wrapText="1" readingOrder="1"/>
    </xf>
    <xf numFmtId="0" fontId="15" fillId="0" borderId="72" xfId="57" applyFont="1" applyFill="1" applyBorder="1" applyAlignment="1" applyProtection="1">
      <alignment horizontal="center" vertical="center" wrapText="1"/>
      <protection/>
    </xf>
    <xf numFmtId="0" fontId="41" fillId="0" borderId="79" xfId="0" applyFont="1" applyBorder="1" applyAlignment="1">
      <alignment horizontal="center" vertical="center" wrapText="1" readingOrder="1"/>
    </xf>
    <xf numFmtId="0" fontId="1" fillId="0" borderId="0" xfId="57" applyFill="1" applyAlignment="1">
      <alignment/>
      <protection/>
    </xf>
    <xf numFmtId="164" fontId="2" fillId="0" borderId="12" xfId="0" applyNumberFormat="1" applyFont="1" applyFill="1" applyBorder="1" applyAlignment="1">
      <alignment horizontal="center" vertical="center" textRotation="90" wrapText="1"/>
    </xf>
    <xf numFmtId="164" fontId="2" fillId="0" borderId="69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164" fontId="1" fillId="0" borderId="80" xfId="0" applyNumberFormat="1" applyFont="1" applyFill="1" applyBorder="1" applyAlignment="1" applyProtection="1">
      <alignment horizontal="center" vertical="center" wrapText="1"/>
      <protection/>
    </xf>
    <xf numFmtId="164" fontId="2" fillId="0" borderId="21" xfId="0" applyNumberFormat="1" applyFont="1" applyFill="1" applyBorder="1" applyAlignment="1" applyProtection="1">
      <alignment horizontal="center" vertical="center" wrapText="1"/>
      <protection/>
    </xf>
    <xf numFmtId="164" fontId="2" fillId="0" borderId="22" xfId="0" applyNumberFormat="1" applyFont="1" applyFill="1" applyBorder="1" applyAlignment="1" applyProtection="1">
      <alignment horizontal="center" vertical="center" wrapText="1"/>
      <protection/>
    </xf>
    <xf numFmtId="164" fontId="2" fillId="0" borderId="81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1" fillId="0" borderId="17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58" xfId="0" applyNumberFormat="1" applyFont="1" applyFill="1" applyBorder="1" applyAlignment="1" applyProtection="1">
      <alignment horizontal="right" vertical="center" wrapText="1"/>
      <protection locked="0"/>
    </xf>
    <xf numFmtId="164" fontId="43" fillId="0" borderId="58" xfId="0" applyNumberFormat="1" applyFont="1" applyFill="1" applyBorder="1" applyAlignment="1">
      <alignment horizontal="right" vertical="center" wrapText="1"/>
    </xf>
    <xf numFmtId="164" fontId="44" fillId="0" borderId="17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36" xfId="0" applyNumberFormat="1" applyFont="1" applyFill="1" applyBorder="1" applyAlignment="1" applyProtection="1">
      <alignment horizontal="left" vertical="center" wrapText="1"/>
      <protection locked="0"/>
    </xf>
    <xf numFmtId="164" fontId="43" fillId="0" borderId="17" xfId="0" applyNumberFormat="1" applyFont="1" applyFill="1" applyBorder="1" applyAlignment="1">
      <alignment horizontal="right" vertical="center" wrapText="1"/>
    </xf>
    <xf numFmtId="164" fontId="2" fillId="0" borderId="71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right" vertical="center" wrapText="1"/>
      <protection/>
    </xf>
    <xf numFmtId="164" fontId="1" fillId="0" borderId="30" xfId="0" applyNumberFormat="1" applyFont="1" applyFill="1" applyBorder="1" applyAlignment="1">
      <alignment horizontal="center" vertical="center" wrapText="1"/>
    </xf>
    <xf numFmtId="0" fontId="45" fillId="0" borderId="82" xfId="57" applyFont="1" applyFill="1" applyBorder="1" applyAlignment="1" applyProtection="1">
      <alignment horizontal="left" vertical="center" wrapText="1" indent="1"/>
      <protection/>
    </xf>
    <xf numFmtId="164" fontId="45" fillId="0" borderId="83" xfId="57" applyNumberFormat="1" applyFont="1" applyFill="1" applyBorder="1" applyAlignment="1" applyProtection="1">
      <alignment horizontal="right" vertical="center" wrapText="1" readingOrder="1"/>
      <protection locked="0"/>
    </xf>
    <xf numFmtId="173" fontId="46" fillId="0" borderId="84" xfId="0" applyNumberFormat="1" applyFont="1" applyBorder="1" applyAlignment="1">
      <alignment horizontal="right" vertical="center" wrapText="1" readingOrder="1"/>
    </xf>
    <xf numFmtId="0" fontId="45" fillId="0" borderId="36" xfId="57" applyFont="1" applyFill="1" applyBorder="1" applyAlignment="1" applyProtection="1">
      <alignment horizontal="left" vertical="center" wrapText="1" indent="1"/>
      <protection/>
    </xf>
    <xf numFmtId="164" fontId="4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73" fontId="46" fillId="0" borderId="85" xfId="0" applyNumberFormat="1" applyFont="1" applyBorder="1" applyAlignment="1">
      <alignment vertical="center" wrapText="1"/>
    </xf>
    <xf numFmtId="0" fontId="45" fillId="0" borderId="82" xfId="57" applyFont="1" applyFill="1" applyBorder="1" applyAlignment="1" applyProtection="1">
      <alignment horizontal="left" vertical="center" wrapText="1" indent="1"/>
      <protection/>
    </xf>
    <xf numFmtId="3" fontId="45" fillId="0" borderId="83" xfId="57" applyNumberFormat="1" applyFont="1" applyFill="1" applyBorder="1" applyAlignment="1" applyProtection="1">
      <alignment horizontal="right" vertical="center" wrapText="1" readingOrder="1"/>
      <protection locked="0"/>
    </xf>
    <xf numFmtId="0" fontId="45" fillId="0" borderId="83" xfId="57" applyNumberFormat="1" applyFont="1" applyFill="1" applyBorder="1" applyAlignment="1" applyProtection="1">
      <alignment horizontal="right" vertical="center" wrapText="1" readingOrder="1"/>
      <protection locked="0"/>
    </xf>
    <xf numFmtId="173" fontId="46" fillId="0" borderId="84" xfId="0" applyNumberFormat="1" applyFont="1" applyBorder="1" applyAlignment="1">
      <alignment horizontal="right" vertical="center" wrapText="1"/>
    </xf>
    <xf numFmtId="0" fontId="45" fillId="0" borderId="36" xfId="57" applyFont="1" applyFill="1" applyBorder="1" applyAlignment="1" applyProtection="1">
      <alignment horizontal="left" vertical="center" wrapText="1" indent="1"/>
      <protection/>
    </xf>
    <xf numFmtId="3" fontId="4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4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45" fillId="0" borderId="83" xfId="57" applyNumberFormat="1" applyFont="1" applyFill="1" applyBorder="1" applyAlignment="1" applyProtection="1">
      <alignment horizontal="right" vertical="center" wrapText="1" readingOrder="1"/>
      <protection locked="0"/>
    </xf>
    <xf numFmtId="3" fontId="4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45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0" fontId="4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3" fontId="45" fillId="0" borderId="83" xfId="57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36" xfId="57" applyFont="1" applyFill="1" applyBorder="1" applyAlignment="1" applyProtection="1">
      <alignment horizontal="left" vertical="center" wrapText="1" indent="1"/>
      <protection/>
    </xf>
    <xf numFmtId="164" fontId="14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14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82" xfId="57" applyFont="1" applyFill="1" applyBorder="1" applyAlignment="1" applyProtection="1">
      <alignment horizontal="left" vertical="center" wrapText="1" indent="1"/>
      <protection/>
    </xf>
    <xf numFmtId="164" fontId="14" fillId="0" borderId="83" xfId="57" applyNumberFormat="1" applyFont="1" applyFill="1" applyBorder="1" applyAlignment="1" applyProtection="1">
      <alignment horizontal="right" vertical="center" wrapText="1" readingOrder="1"/>
      <protection locked="0"/>
    </xf>
    <xf numFmtId="173" fontId="42" fillId="0" borderId="84" xfId="0" applyNumberFormat="1" applyFont="1" applyBorder="1" applyAlignment="1">
      <alignment horizontal="right" vertical="center" wrapText="1" readingOrder="1"/>
    </xf>
    <xf numFmtId="0" fontId="14" fillId="32" borderId="82" xfId="57" applyFont="1" applyFill="1" applyBorder="1" applyAlignment="1" applyProtection="1">
      <alignment horizontal="left" vertical="center" wrapText="1" indent="1"/>
      <protection/>
    </xf>
    <xf numFmtId="164" fontId="14" fillId="32" borderId="83" xfId="57" applyNumberFormat="1" applyFont="1" applyFill="1" applyBorder="1" applyAlignment="1" applyProtection="1">
      <alignment horizontal="right" vertical="center" wrapText="1" readingOrder="1"/>
      <protection/>
    </xf>
    <xf numFmtId="173" fontId="42" fillId="32" borderId="84" xfId="0" applyNumberFormat="1" applyFont="1" applyFill="1" applyBorder="1" applyAlignment="1">
      <alignment horizontal="right" vertical="center" wrapText="1"/>
    </xf>
    <xf numFmtId="0" fontId="14" fillId="32" borderId="36" xfId="57" applyFont="1" applyFill="1" applyBorder="1" applyAlignment="1" applyProtection="1">
      <alignment horizontal="left" vertical="center" wrapText="1" indent="1"/>
      <protection/>
    </xf>
    <xf numFmtId="164" fontId="14" fillId="32" borderId="84" xfId="57" applyNumberFormat="1" applyFont="1" applyFill="1" applyBorder="1" applyAlignment="1" applyProtection="1">
      <alignment horizontal="right" vertical="center" wrapText="1" readingOrder="1"/>
      <protection/>
    </xf>
    <xf numFmtId="173" fontId="42" fillId="32" borderId="85" xfId="0" applyNumberFormat="1" applyFont="1" applyFill="1" applyBorder="1" applyAlignment="1">
      <alignment vertical="center" wrapText="1"/>
    </xf>
    <xf numFmtId="0" fontId="47" fillId="0" borderId="82" xfId="57" applyFont="1" applyFill="1" applyBorder="1" applyAlignment="1" applyProtection="1">
      <alignment horizontal="left" vertical="center" wrapText="1" indent="1"/>
      <protection/>
    </xf>
    <xf numFmtId="164" fontId="45" fillId="0" borderId="83" xfId="57" applyNumberFormat="1" applyFont="1" applyFill="1" applyBorder="1" applyAlignment="1" applyProtection="1">
      <alignment horizontal="right" vertical="center" wrapText="1" readingOrder="1"/>
      <protection/>
    </xf>
    <xf numFmtId="0" fontId="45" fillId="0" borderId="36" xfId="57" applyFont="1" applyFill="1" applyBorder="1" applyAlignment="1" applyProtection="1">
      <alignment horizontal="left" vertical="center" wrapText="1" indent="6"/>
      <protection/>
    </xf>
    <xf numFmtId="0" fontId="45" fillId="0" borderId="82" xfId="57" applyFont="1" applyFill="1" applyBorder="1" applyAlignment="1" applyProtection="1">
      <alignment horizontal="left" vertical="center" wrapText="1" indent="2"/>
      <protection/>
    </xf>
    <xf numFmtId="0" fontId="14" fillId="0" borderId="82" xfId="57" applyFont="1" applyFill="1" applyBorder="1" applyAlignment="1" applyProtection="1">
      <alignment horizontal="left" vertical="center" wrapText="1" indent="2"/>
      <protection/>
    </xf>
    <xf numFmtId="173" fontId="42" fillId="0" borderId="86" xfId="0" applyNumberFormat="1" applyFont="1" applyBorder="1" applyAlignment="1">
      <alignment horizontal="right" vertical="center" wrapText="1" readingOrder="1"/>
    </xf>
    <xf numFmtId="3" fontId="14" fillId="32" borderId="84" xfId="57" applyNumberFormat="1" applyFont="1" applyFill="1" applyBorder="1" applyAlignment="1" applyProtection="1">
      <alignment horizontal="right" vertical="center" wrapText="1" readingOrder="1"/>
      <protection/>
    </xf>
    <xf numFmtId="173" fontId="42" fillId="0" borderId="85" xfId="0" applyNumberFormat="1" applyFont="1" applyBorder="1" applyAlignment="1">
      <alignment vertical="center" wrapText="1"/>
    </xf>
    <xf numFmtId="0" fontId="14" fillId="32" borderId="36" xfId="57" applyFont="1" applyFill="1" applyBorder="1" applyAlignment="1" applyProtection="1">
      <alignment horizontal="left" vertical="center" wrapText="1" indent="1"/>
      <protection/>
    </xf>
    <xf numFmtId="164" fontId="14" fillId="32" borderId="83" xfId="57" applyNumberFormat="1" applyFont="1" applyFill="1" applyBorder="1" applyAlignment="1" applyProtection="1">
      <alignment horizontal="right" vertical="center" wrapText="1" readingOrder="1"/>
      <protection locked="0"/>
    </xf>
    <xf numFmtId="164" fontId="14" fillId="32" borderId="85" xfId="57" applyNumberFormat="1" applyFont="1" applyFill="1" applyBorder="1" applyAlignment="1" applyProtection="1">
      <alignment horizontal="right" vertical="center" wrapText="1" readingOrder="1"/>
      <protection locked="0"/>
    </xf>
    <xf numFmtId="0" fontId="45" fillId="0" borderId="83" xfId="57" applyFont="1" applyFill="1" applyBorder="1" applyAlignment="1" applyProtection="1">
      <alignment horizontal="left" vertical="center" wrapText="1" indent="1"/>
      <protection/>
    </xf>
    <xf numFmtId="164" fontId="45" fillId="0" borderId="87" xfId="57" applyNumberFormat="1" applyFont="1" applyFill="1" applyBorder="1" applyAlignment="1" applyProtection="1">
      <alignment horizontal="right" vertical="center" wrapText="1" readingOrder="1"/>
      <protection locked="0"/>
    </xf>
    <xf numFmtId="164" fontId="45" fillId="0" borderId="85" xfId="57" applyNumberFormat="1" applyFont="1" applyFill="1" applyBorder="1" applyAlignment="1" applyProtection="1">
      <alignment horizontal="right" vertical="center" wrapText="1" readingOrder="1"/>
      <protection locked="0"/>
    </xf>
    <xf numFmtId="3" fontId="14" fillId="0" borderId="83" xfId="57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82" xfId="57" applyFont="1" applyFill="1" applyBorder="1" applyAlignment="1" applyProtection="1">
      <alignment vertical="center" wrapText="1"/>
      <protection/>
    </xf>
    <xf numFmtId="3" fontId="14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0" fontId="48" fillId="32" borderId="82" xfId="57" applyFont="1" applyFill="1" applyBorder="1" applyAlignment="1" applyProtection="1">
      <alignment horizontal="left" vertical="center" wrapText="1" indent="1"/>
      <protection/>
    </xf>
    <xf numFmtId="164" fontId="48" fillId="32" borderId="83" xfId="57" applyNumberFormat="1" applyFont="1" applyFill="1" applyBorder="1" applyAlignment="1" applyProtection="1">
      <alignment horizontal="right" vertical="center" wrapText="1" readingOrder="1"/>
      <protection/>
    </xf>
    <xf numFmtId="173" fontId="49" fillId="32" borderId="84" xfId="0" applyNumberFormat="1" applyFont="1" applyFill="1" applyBorder="1" applyAlignment="1">
      <alignment horizontal="right" vertical="center" wrapText="1"/>
    </xf>
    <xf numFmtId="0" fontId="48" fillId="32" borderId="36" xfId="57" applyFont="1" applyFill="1" applyBorder="1" applyAlignment="1" applyProtection="1">
      <alignment horizontal="left" vertical="center" wrapText="1" indent="1"/>
      <protection/>
    </xf>
    <xf numFmtId="164" fontId="48" fillId="32" borderId="85" xfId="57" applyNumberFormat="1" applyFont="1" applyFill="1" applyBorder="1" applyAlignment="1" applyProtection="1">
      <alignment horizontal="right" vertical="center" wrapText="1" readingOrder="1"/>
      <protection/>
    </xf>
    <xf numFmtId="0" fontId="45" fillId="0" borderId="88" xfId="57" applyFont="1" applyFill="1" applyBorder="1" applyAlignment="1" applyProtection="1">
      <alignment horizontal="left" vertical="center" wrapText="1" indent="2"/>
      <protection/>
    </xf>
    <xf numFmtId="164" fontId="45" fillId="0" borderId="89" xfId="57" applyNumberFormat="1" applyFont="1" applyFill="1" applyBorder="1" applyAlignment="1" applyProtection="1">
      <alignment horizontal="right" vertical="center" wrapText="1" readingOrder="1"/>
      <protection locked="0"/>
    </xf>
    <xf numFmtId="173" fontId="46" fillId="0" borderId="90" xfId="0" applyNumberFormat="1" applyFont="1" applyBorder="1" applyAlignment="1">
      <alignment horizontal="right" vertical="center" wrapText="1" readingOrder="1"/>
    </xf>
    <xf numFmtId="0" fontId="45" fillId="0" borderId="19" xfId="57" applyFont="1" applyFill="1" applyBorder="1" applyAlignment="1" applyProtection="1">
      <alignment horizontal="left" vertical="center" wrapText="1" indent="2"/>
      <protection/>
    </xf>
    <xf numFmtId="164" fontId="45" fillId="0" borderId="90" xfId="57" applyNumberFormat="1" applyFont="1" applyFill="1" applyBorder="1" applyAlignment="1" applyProtection="1">
      <alignment horizontal="right" vertical="center" wrapText="1" readingOrder="1"/>
      <protection locked="0"/>
    </xf>
    <xf numFmtId="173" fontId="46" fillId="0" borderId="91" xfId="0" applyNumberFormat="1" applyFont="1" applyBorder="1" applyAlignment="1">
      <alignment vertical="center" wrapText="1"/>
    </xf>
    <xf numFmtId="49" fontId="35" fillId="0" borderId="10" xfId="55" applyNumberFormat="1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center" vertical="center" wrapText="1"/>
      <protection/>
    </xf>
    <xf numFmtId="0" fontId="35" fillId="0" borderId="10" xfId="55" applyFont="1" applyFill="1" applyBorder="1" applyAlignment="1">
      <alignment horizontal="center" vertical="center" wrapText="1"/>
      <protection/>
    </xf>
    <xf numFmtId="49" fontId="35" fillId="0" borderId="10" xfId="55" applyNumberFormat="1" applyFont="1" applyBorder="1" applyAlignment="1">
      <alignment vertical="center" wrapText="1"/>
      <protection/>
    </xf>
    <xf numFmtId="0" fontId="35" fillId="0" borderId="10" xfId="55" applyFont="1" applyBorder="1" applyAlignment="1">
      <alignment horizontal="center" wrapText="1"/>
      <protection/>
    </xf>
    <xf numFmtId="0" fontId="35" fillId="0" borderId="10" xfId="55" applyFont="1" applyFill="1" applyBorder="1" applyAlignment="1">
      <alignment horizontal="center"/>
      <protection/>
    </xf>
    <xf numFmtId="49" fontId="50" fillId="0" borderId="10" xfId="55" applyNumberFormat="1" applyFont="1" applyBorder="1" applyAlignment="1">
      <alignment horizontal="center"/>
      <protection/>
    </xf>
    <xf numFmtId="0" fontId="35" fillId="0" borderId="10" xfId="55" applyFont="1" applyBorder="1" applyAlignment="1">
      <alignment horizontal="left" wrapText="1"/>
      <protection/>
    </xf>
    <xf numFmtId="3" fontId="35" fillId="0" borderId="10" xfId="55" applyNumberFormat="1" applyFont="1" applyFill="1" applyBorder="1" applyAlignment="1">
      <alignment horizontal="right"/>
      <protection/>
    </xf>
    <xf numFmtId="0" fontId="44" fillId="0" borderId="10" xfId="54" applyFont="1" applyBorder="1" applyAlignment="1">
      <alignment/>
      <protection/>
    </xf>
    <xf numFmtId="3" fontId="50" fillId="0" borderId="10" xfId="55" applyNumberFormat="1" applyFont="1" applyFill="1" applyBorder="1" applyAlignment="1">
      <alignment horizontal="right"/>
      <protection/>
    </xf>
    <xf numFmtId="0" fontId="35" fillId="0" borderId="10" xfId="54" applyFont="1" applyFill="1" applyBorder="1" applyAlignment="1">
      <alignment horizontal="left"/>
      <protection/>
    </xf>
    <xf numFmtId="0" fontId="50" fillId="0" borderId="10" xfId="55" applyFont="1" applyBorder="1" applyAlignment="1">
      <alignment wrapText="1"/>
      <protection/>
    </xf>
    <xf numFmtId="0" fontId="35" fillId="0" borderId="10" xfId="55" applyFont="1" applyBorder="1" applyAlignment="1">
      <alignment wrapText="1"/>
      <protection/>
    </xf>
    <xf numFmtId="0" fontId="44" fillId="0" borderId="10" xfId="54" applyFont="1" applyFill="1" applyBorder="1" applyAlignment="1">
      <alignment/>
      <protection/>
    </xf>
    <xf numFmtId="0" fontId="50" fillId="0" borderId="10" xfId="55" applyFont="1" applyBorder="1" applyAlignment="1">
      <alignment horizontal="left" wrapText="1"/>
      <protection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51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64" fontId="1" fillId="0" borderId="57" xfId="0" applyNumberFormat="1" applyFont="1" applyFill="1" applyBorder="1" applyAlignment="1">
      <alignment horizontal="center" vertical="center" wrapText="1"/>
    </xf>
    <xf numFmtId="164" fontId="2" fillId="0" borderId="58" xfId="0" applyNumberFormat="1" applyFont="1" applyFill="1" applyBorder="1" applyAlignment="1" applyProtection="1">
      <alignment horizontal="left" vertical="center" wrapText="1"/>
      <protection/>
    </xf>
    <xf numFmtId="164" fontId="1" fillId="0" borderId="17" xfId="0" applyNumberFormat="1" applyFont="1" applyFill="1" applyBorder="1" applyAlignment="1" applyProtection="1">
      <alignment horizontal="left" vertical="center" wrapText="1"/>
      <protection/>
    </xf>
    <xf numFmtId="164" fontId="1" fillId="0" borderId="17" xfId="0" applyNumberFormat="1" applyFont="1" applyFill="1" applyBorder="1" applyAlignment="1" applyProtection="1">
      <alignment horizontal="right" vertical="center" wrapText="1"/>
      <protection/>
    </xf>
    <xf numFmtId="164" fontId="1" fillId="0" borderId="92" xfId="0" applyNumberFormat="1" applyFont="1" applyFill="1" applyBorder="1" applyAlignment="1" applyProtection="1">
      <alignment horizontal="right" vertical="center" wrapText="1"/>
      <protection/>
    </xf>
    <xf numFmtId="164" fontId="2" fillId="0" borderId="58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2" fillId="0" borderId="92" xfId="0" applyNumberFormat="1" applyFont="1" applyFill="1" applyBorder="1" applyAlignment="1" applyProtection="1">
      <alignment horizontal="right" vertical="center" wrapText="1"/>
      <protection locked="0"/>
    </xf>
    <xf numFmtId="3" fontId="68" fillId="0" borderId="10" xfId="0" applyNumberFormat="1" applyFont="1" applyBorder="1" applyAlignment="1">
      <alignment horizontal="right" vertical="top" wrapText="1"/>
    </xf>
    <xf numFmtId="0" fontId="35" fillId="0" borderId="0" xfId="0" applyFont="1" applyFill="1" applyAlignment="1" applyProtection="1">
      <alignment vertical="center"/>
      <protection/>
    </xf>
    <xf numFmtId="3" fontId="21" fillId="0" borderId="28" xfId="0" applyNumberFormat="1" applyFont="1" applyBorder="1" applyAlignment="1">
      <alignment horizontal="right"/>
    </xf>
    <xf numFmtId="173" fontId="45" fillId="0" borderId="84" xfId="57" applyNumberFormat="1" applyFont="1" applyFill="1" applyBorder="1" applyAlignment="1" applyProtection="1">
      <alignment horizontal="right" vertical="center" wrapText="1" readingOrder="1"/>
      <protection locked="0"/>
    </xf>
    <xf numFmtId="164" fontId="45" fillId="0" borderId="84" xfId="57" applyNumberFormat="1" applyFont="1" applyFill="1" applyBorder="1" applyAlignment="1" applyProtection="1">
      <alignment horizontal="right" vertical="center" wrapText="1" readingOrder="1"/>
      <protection/>
    </xf>
    <xf numFmtId="164" fontId="45" fillId="0" borderId="90" xfId="57" applyNumberFormat="1" applyFont="1" applyFill="1" applyBorder="1" applyAlignment="1" applyProtection="1">
      <alignment horizontal="right" vertical="center" wrapText="1" readingOrder="1"/>
      <protection locked="0"/>
    </xf>
    <xf numFmtId="49" fontId="15" fillId="0" borderId="0" xfId="57" applyNumberFormat="1" applyFont="1" applyFill="1" applyBorder="1" applyAlignment="1" applyProtection="1">
      <alignment horizontal="center" vertical="center" wrapText="1"/>
      <protection/>
    </xf>
    <xf numFmtId="49" fontId="15" fillId="0" borderId="67" xfId="5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right"/>
    </xf>
    <xf numFmtId="3" fontId="68" fillId="0" borderId="87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31" fillId="0" borderId="10" xfId="0" applyFont="1" applyBorder="1" applyAlignment="1" applyProtection="1">
      <alignment horizontal="center" vertical="center" textRotation="90"/>
      <protection locked="0"/>
    </xf>
    <xf numFmtId="0" fontId="31" fillId="0" borderId="10" xfId="0" applyFont="1" applyBorder="1" applyAlignment="1">
      <alignment horizontal="center" vertical="center" wrapText="1"/>
    </xf>
    <xf numFmtId="0" fontId="31" fillId="0" borderId="8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82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28" fillId="0" borderId="10" xfId="0" applyNumberFormat="1" applyFont="1" applyBorder="1" applyAlignment="1">
      <alignment/>
    </xf>
    <xf numFmtId="3" fontId="28" fillId="0" borderId="82" xfId="0" applyNumberFormat="1" applyFont="1" applyBorder="1" applyAlignment="1">
      <alignment/>
    </xf>
    <xf numFmtId="0" fontId="31" fillId="0" borderId="10" xfId="0" applyFont="1" applyBorder="1" applyAlignment="1">
      <alignment horizontal="center"/>
    </xf>
    <xf numFmtId="3" fontId="31" fillId="0" borderId="10" xfId="0" applyNumberFormat="1" applyFont="1" applyBorder="1" applyAlignment="1">
      <alignment/>
    </xf>
    <xf numFmtId="3" fontId="31" fillId="0" borderId="82" xfId="0" applyNumberFormat="1" applyFont="1" applyBorder="1" applyAlignment="1">
      <alignment/>
    </xf>
    <xf numFmtId="3" fontId="28" fillId="0" borderId="10" xfId="0" applyNumberFormat="1" applyFont="1" applyBorder="1" applyAlignment="1">
      <alignment horizontal="left"/>
    </xf>
    <xf numFmtId="3" fontId="28" fillId="0" borderId="82" xfId="0" applyNumberFormat="1" applyFont="1" applyBorder="1" applyAlignment="1">
      <alignment horizontal="right"/>
    </xf>
    <xf numFmtId="3" fontId="28" fillId="0" borderId="82" xfId="0" applyNumberFormat="1" applyFont="1" applyBorder="1" applyAlignment="1">
      <alignment vertical="center" wrapText="1"/>
    </xf>
    <xf numFmtId="3" fontId="0" fillId="0" borderId="42" xfId="0" applyNumberFormat="1" applyBorder="1" applyAlignment="1">
      <alignment vertical="center" wrapText="1"/>
    </xf>
    <xf numFmtId="3" fontId="52" fillId="0" borderId="10" xfId="0" applyNumberFormat="1" applyFont="1" applyBorder="1" applyAlignment="1">
      <alignment/>
    </xf>
    <xf numFmtId="3" fontId="52" fillId="0" borderId="82" xfId="0" applyNumberFormat="1" applyFont="1" applyBorder="1" applyAlignment="1">
      <alignment horizontal="right"/>
    </xf>
    <xf numFmtId="3" fontId="5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93" xfId="0" applyFont="1" applyFill="1" applyBorder="1" applyAlignment="1" applyProtection="1">
      <alignment horizontal="right"/>
      <protection/>
    </xf>
    <xf numFmtId="0" fontId="0" fillId="0" borderId="93" xfId="0" applyBorder="1" applyAlignment="1">
      <alignment/>
    </xf>
    <xf numFmtId="0" fontId="29" fillId="0" borderId="0" xfId="54" applyFont="1" applyBorder="1" applyAlignment="1">
      <alignment horizontal="right"/>
      <protection/>
    </xf>
    <xf numFmtId="0" fontId="43" fillId="0" borderId="0" xfId="54" applyFont="1" applyBorder="1" applyAlignment="1">
      <alignment horizontal="center" vertical="center" wrapText="1"/>
      <protection/>
    </xf>
    <xf numFmtId="0" fontId="44" fillId="0" borderId="0" xfId="54" applyFont="1" applyBorder="1" applyAlignment="1">
      <alignment horizontal="right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1" fillId="0" borderId="82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3" fontId="28" fillId="0" borderId="82" xfId="0" applyNumberFormat="1" applyFont="1" applyBorder="1" applyAlignment="1">
      <alignment horizontal="right" vertical="center" wrapText="1"/>
    </xf>
    <xf numFmtId="0" fontId="29" fillId="0" borderId="42" xfId="0" applyFont="1" applyBorder="1" applyAlignment="1">
      <alignment horizontal="right" vertical="center" wrapText="1"/>
    </xf>
    <xf numFmtId="3" fontId="31" fillId="0" borderId="82" xfId="0" applyNumberFormat="1" applyFont="1" applyBorder="1" applyAlignment="1">
      <alignment vertical="center" wrapText="1"/>
    </xf>
    <xf numFmtId="0" fontId="29" fillId="0" borderId="42" xfId="0" applyFont="1" applyBorder="1" applyAlignment="1">
      <alignment vertical="center" wrapText="1"/>
    </xf>
    <xf numFmtId="3" fontId="28" fillId="0" borderId="82" xfId="0" applyNumberFormat="1" applyFont="1" applyBorder="1" applyAlignment="1">
      <alignment vertical="center" wrapText="1"/>
    </xf>
    <xf numFmtId="0" fontId="52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2" fontId="6" fillId="0" borderId="88" xfId="0" applyNumberFormat="1" applyFont="1" applyFill="1" applyBorder="1" applyAlignment="1">
      <alignment horizontal="center"/>
    </xf>
    <xf numFmtId="2" fontId="6" fillId="0" borderId="46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10" fillId="0" borderId="93" xfId="0" applyFont="1" applyBorder="1" applyAlignment="1">
      <alignment horizontal="center" vertical="center"/>
    </xf>
    <xf numFmtId="0" fontId="6" fillId="0" borderId="94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88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15" xfId="0" applyFill="1" applyBorder="1" applyAlignment="1">
      <alignment/>
    </xf>
    <xf numFmtId="0" fontId="0" fillId="0" borderId="92" xfId="0" applyFill="1" applyBorder="1" applyAlignment="1">
      <alignment/>
    </xf>
    <xf numFmtId="0" fontId="12" fillId="0" borderId="29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0" borderId="96" xfId="0" applyFont="1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9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2" fontId="6" fillId="0" borderId="9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9" xfId="0" applyBorder="1" applyAlignment="1">
      <alignment/>
    </xf>
    <xf numFmtId="0" fontId="0" fillId="0" borderId="10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9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92" xfId="0" applyBorder="1" applyAlignment="1">
      <alignment/>
    </xf>
    <xf numFmtId="0" fontId="0" fillId="0" borderId="101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78" xfId="0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6" fillId="0" borderId="102" xfId="0" applyFont="1" applyBorder="1" applyAlignment="1">
      <alignment horizontal="center"/>
    </xf>
    <xf numFmtId="0" fontId="6" fillId="0" borderId="102" xfId="0" applyFont="1" applyBorder="1" applyAlignment="1">
      <alignment/>
    </xf>
    <xf numFmtId="0" fontId="6" fillId="0" borderId="98" xfId="0" applyFont="1" applyBorder="1" applyAlignment="1">
      <alignment/>
    </xf>
    <xf numFmtId="0" fontId="0" fillId="0" borderId="15" xfId="0" applyBorder="1" applyAlignment="1">
      <alignment/>
    </xf>
    <xf numFmtId="2" fontId="9" fillId="0" borderId="82" xfId="0" applyNumberFormat="1" applyFont="1" applyFill="1" applyBorder="1" applyAlignment="1">
      <alignment horizontal="center"/>
    </xf>
    <xf numFmtId="2" fontId="9" fillId="0" borderId="92" xfId="0" applyNumberFormat="1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103" xfId="0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5" xfId="0" applyBorder="1" applyAlignment="1">
      <alignment horizontal="center"/>
    </xf>
    <xf numFmtId="2" fontId="9" fillId="0" borderId="42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8" fillId="0" borderId="67" xfId="0" applyFont="1" applyBorder="1" applyAlignment="1">
      <alignment/>
    </xf>
    <xf numFmtId="0" fontId="8" fillId="0" borderId="53" xfId="0" applyFont="1" applyBorder="1" applyAlignment="1">
      <alignment/>
    </xf>
    <xf numFmtId="0" fontId="0" fillId="0" borderId="104" xfId="0" applyBorder="1" applyAlignment="1">
      <alignment/>
    </xf>
    <xf numFmtId="0" fontId="0" fillId="0" borderId="68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50" xfId="0" applyBorder="1" applyAlignment="1">
      <alignment horizontal="right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10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5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 horizontal="center"/>
    </xf>
    <xf numFmtId="0" fontId="36" fillId="0" borderId="0" xfId="0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37" fillId="0" borderId="93" xfId="0" applyFont="1" applyFill="1" applyBorder="1" applyAlignment="1" applyProtection="1">
      <alignment horizontal="right"/>
      <protection/>
    </xf>
    <xf numFmtId="0" fontId="30" fillId="0" borderId="93" xfId="0" applyFont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right"/>
      <protection/>
    </xf>
    <xf numFmtId="0" fontId="29" fillId="0" borderId="0" xfId="0" applyFont="1" applyAlignment="1">
      <alignment wrapText="1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99" xfId="0" applyFont="1" applyBorder="1" applyAlignment="1">
      <alignment vertical="center"/>
    </xf>
    <xf numFmtId="0" fontId="6" fillId="0" borderId="93" xfId="0" applyFont="1" applyBorder="1" applyAlignment="1">
      <alignment vertical="center"/>
    </xf>
    <xf numFmtId="0" fontId="6" fillId="0" borderId="107" xfId="0" applyFont="1" applyBorder="1" applyAlignment="1">
      <alignment vertical="center"/>
    </xf>
    <xf numFmtId="0" fontId="0" fillId="0" borderId="34" xfId="0" applyBorder="1" applyAlignment="1">
      <alignment/>
    </xf>
    <xf numFmtId="3" fontId="0" fillId="0" borderId="104" xfId="0" applyNumberFormat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78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97" xfId="0" applyFont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5" xfId="0" applyBorder="1" applyAlignment="1">
      <alignment vertical="center"/>
    </xf>
    <xf numFmtId="3" fontId="6" fillId="0" borderId="105" xfId="0" applyNumberFormat="1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17" fillId="0" borderId="6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3" fontId="0" fillId="0" borderId="32" xfId="0" applyNumberForma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3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0" fillId="0" borderId="4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3" xfId="0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3" xfId="0" applyBorder="1" applyAlignment="1">
      <alignment horizontal="center"/>
    </xf>
    <xf numFmtId="0" fontId="0" fillId="0" borderId="93" xfId="0" applyBorder="1" applyAlignment="1">
      <alignment horizontal="right"/>
    </xf>
    <xf numFmtId="0" fontId="17" fillId="0" borderId="97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right"/>
    </xf>
    <xf numFmtId="0" fontId="32" fillId="0" borderId="53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25" fillId="0" borderId="6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20" xfId="0" applyBorder="1" applyAlignment="1">
      <alignment horizontal="center"/>
    </xf>
    <xf numFmtId="0" fontId="95" fillId="0" borderId="6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5" fillId="0" borderId="8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96" fillId="0" borderId="53" xfId="0" applyFont="1" applyBorder="1" applyAlignment="1">
      <alignment horizontal="center" vertical="center" wrapText="1"/>
    </xf>
    <xf numFmtId="0" fontId="96" fillId="0" borderId="20" xfId="0" applyFont="1" applyBorder="1" applyAlignment="1">
      <alignment horizontal="center" vertical="center" wrapText="1"/>
    </xf>
    <xf numFmtId="0" fontId="19" fillId="0" borderId="93" xfId="0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101" xfId="0" applyBorder="1" applyAlignment="1">
      <alignment/>
    </xf>
    <xf numFmtId="0" fontId="0" fillId="0" borderId="24" xfId="0" applyBorder="1" applyAlignment="1">
      <alignment/>
    </xf>
    <xf numFmtId="0" fontId="19" fillId="0" borderId="63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20" xfId="0" applyBorder="1" applyAlignment="1">
      <alignment/>
    </xf>
    <xf numFmtId="0" fontId="19" fillId="0" borderId="106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97" fillId="0" borderId="63" xfId="0" applyFont="1" applyBorder="1" applyAlignment="1">
      <alignment horizontal="center" vertical="center" wrapText="1"/>
    </xf>
    <xf numFmtId="0" fontId="97" fillId="0" borderId="54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95" fillId="0" borderId="98" xfId="0" applyFont="1" applyBorder="1" applyAlignment="1">
      <alignment horizontal="center" vertical="center" wrapText="1"/>
    </xf>
    <xf numFmtId="0" fontId="95" fillId="0" borderId="59" xfId="0" applyFont="1" applyBorder="1" applyAlignment="1">
      <alignment vertical="center" wrapText="1"/>
    </xf>
    <xf numFmtId="0" fontId="95" fillId="0" borderId="100" xfId="0" applyFont="1" applyBorder="1" applyAlignment="1">
      <alignment vertical="center" wrapText="1"/>
    </xf>
    <xf numFmtId="0" fontId="26" fillId="0" borderId="6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8" fillId="0" borderId="40" xfId="0" applyFont="1" applyBorder="1" applyAlignment="1">
      <alignment horizontal="center"/>
    </xf>
    <xf numFmtId="0" fontId="88" fillId="0" borderId="108" xfId="0" applyFont="1" applyBorder="1" applyAlignment="1">
      <alignment horizontal="center"/>
    </xf>
    <xf numFmtId="0" fontId="21" fillId="0" borderId="71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109" xfId="0" applyFont="1" applyBorder="1" applyAlignment="1">
      <alignment horizontal="center" vertical="center"/>
    </xf>
    <xf numFmtId="0" fontId="88" fillId="0" borderId="71" xfId="0" applyFont="1" applyBorder="1" applyAlignment="1">
      <alignment horizontal="center" vertical="center"/>
    </xf>
    <xf numFmtId="0" fontId="88" fillId="0" borderId="77" xfId="0" applyFont="1" applyBorder="1" applyAlignment="1">
      <alignment horizontal="center" vertical="center"/>
    </xf>
    <xf numFmtId="0" fontId="88" fillId="0" borderId="110" xfId="0" applyFont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1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92" xfId="0" applyBorder="1" applyAlignment="1">
      <alignment wrapText="1"/>
    </xf>
    <xf numFmtId="0" fontId="0" fillId="0" borderId="94" xfId="0" applyBorder="1" applyAlignment="1">
      <alignment/>
    </xf>
    <xf numFmtId="0" fontId="0" fillId="0" borderId="19" xfId="0" applyBorder="1" applyAlignment="1">
      <alignment/>
    </xf>
    <xf numFmtId="0" fontId="0" fillId="0" borderId="95" xfId="0" applyBorder="1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8" fillId="0" borderId="80" xfId="0" applyFont="1" applyBorder="1" applyAlignment="1">
      <alignment vertical="center"/>
    </xf>
    <xf numFmtId="0" fontId="98" fillId="0" borderId="57" xfId="0" applyFont="1" applyBorder="1" applyAlignment="1">
      <alignment vertical="center"/>
    </xf>
    <xf numFmtId="0" fontId="21" fillId="0" borderId="111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21" fillId="0" borderId="113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14" xfId="0" applyFont="1" applyBorder="1" applyAlignment="1">
      <alignment horizontal="center" vertical="center"/>
    </xf>
    <xf numFmtId="0" fontId="21" fillId="0" borderId="1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3" fontId="0" fillId="0" borderId="15" xfId="0" applyNumberFormat="1" applyBorder="1" applyAlignment="1">
      <alignment/>
    </xf>
    <xf numFmtId="0" fontId="0" fillId="0" borderId="37" xfId="0" applyBorder="1" applyAlignment="1">
      <alignment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vertical="center"/>
    </xf>
    <xf numFmtId="0" fontId="6" fillId="0" borderId="116" xfId="0" applyFont="1" applyBorder="1" applyAlignment="1">
      <alignment vertical="center"/>
    </xf>
    <xf numFmtId="0" fontId="0" fillId="0" borderId="15" xfId="0" applyBorder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35" xfId="0" applyBorder="1" applyAlignment="1">
      <alignment/>
    </xf>
    <xf numFmtId="0" fontId="6" fillId="0" borderId="31" xfId="0" applyFont="1" applyBorder="1" applyAlignment="1">
      <alignment vertical="center"/>
    </xf>
    <xf numFmtId="3" fontId="88" fillId="0" borderId="39" xfId="0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100" xfId="0" applyBorder="1" applyAlignment="1">
      <alignment wrapText="1"/>
    </xf>
    <xf numFmtId="0" fontId="9" fillId="0" borderId="0" xfId="0" applyFont="1" applyAlignment="1">
      <alignment horizontal="center" wrapText="1"/>
    </xf>
    <xf numFmtId="0" fontId="88" fillId="0" borderId="39" xfId="0" applyFont="1" applyBorder="1" applyAlignment="1">
      <alignment horizontal="left" vertical="center"/>
    </xf>
    <xf numFmtId="0" fontId="88" fillId="0" borderId="40" xfId="0" applyFont="1" applyBorder="1" applyAlignment="1">
      <alignment horizontal="left" vertical="center"/>
    </xf>
    <xf numFmtId="0" fontId="88" fillId="0" borderId="108" xfId="0" applyFont="1" applyBorder="1" applyAlignment="1">
      <alignment horizontal="left" vertical="center"/>
    </xf>
    <xf numFmtId="0" fontId="98" fillId="0" borderId="117" xfId="0" applyFont="1" applyBorder="1" applyAlignment="1">
      <alignment horizontal="center" vertical="center" wrapText="1"/>
    </xf>
    <xf numFmtId="0" fontId="98" fillId="0" borderId="118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/>
    </xf>
    <xf numFmtId="0" fontId="21" fillId="0" borderId="102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21" fillId="0" borderId="120" xfId="0" applyFont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0" fillId="0" borderId="99" xfId="0" applyBorder="1" applyAlignment="1">
      <alignment horizontal="center"/>
    </xf>
    <xf numFmtId="0" fontId="98" fillId="0" borderId="97" xfId="0" applyFont="1" applyBorder="1" applyAlignment="1">
      <alignment horizontal="center" vertical="center"/>
    </xf>
    <xf numFmtId="0" fontId="98" fillId="0" borderId="98" xfId="0" applyFont="1" applyBorder="1" applyAlignment="1">
      <alignment horizontal="center" vertical="center"/>
    </xf>
    <xf numFmtId="0" fontId="98" fillId="0" borderId="99" xfId="0" applyFont="1" applyBorder="1" applyAlignment="1">
      <alignment horizontal="center" vertical="center"/>
    </xf>
    <xf numFmtId="0" fontId="98" fillId="0" borderId="14" xfId="0" applyFont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/>
    </xf>
    <xf numFmtId="3" fontId="0" fillId="0" borderId="71" xfId="0" applyNumberFormat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13 2" xfId="55"/>
    <cellStyle name="Normál 2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FFFFFF"/>
      </font>
      <border/>
    </dxf>
  </dxfs>
  <tableStyles count="1" defaultTableStyle="TableStyleMedium2" defaultPivotStyle="PivotStyleMedium9">
    <tableStyle name="MySqlDefault" pivot="0" table="0" count="2">
      <tableStyleElement type="wholeTable" dxfId="13"/>
      <tableStyleElement type="headerRow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C4">
      <selection activeCell="G23" sqref="G23"/>
    </sheetView>
  </sheetViews>
  <sheetFormatPr defaultColWidth="9.140625" defaultRowHeight="15"/>
  <cols>
    <col min="1" max="1" width="4.00390625" style="0" customWidth="1"/>
    <col min="2" max="2" width="42.8515625" style="0" customWidth="1"/>
    <col min="3" max="3" width="12.140625" style="0" customWidth="1"/>
    <col min="4" max="4" width="9.8515625" style="0" customWidth="1"/>
    <col min="5" max="5" width="10.8515625" style="0" customWidth="1"/>
    <col min="6" max="6" width="11.8515625" style="268" customWidth="1"/>
    <col min="7" max="7" width="42.8515625" style="267" customWidth="1"/>
    <col min="8" max="9" width="12.140625" style="267" customWidth="1"/>
    <col min="10" max="10" width="11.7109375" style="267" customWidth="1"/>
    <col min="11" max="11" width="12.00390625" style="0" customWidth="1"/>
  </cols>
  <sheetData>
    <row r="1" spans="1:10" ht="13.5" customHeight="1">
      <c r="A1" s="416" t="s">
        <v>515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1" ht="18" customHeight="1" thickBot="1">
      <c r="A2" s="1" t="s">
        <v>0</v>
      </c>
      <c r="B2" s="1"/>
      <c r="C2" s="1"/>
      <c r="D2" s="1"/>
      <c r="E2" s="250" t="s">
        <v>32</v>
      </c>
      <c r="F2" s="251" t="s">
        <v>32</v>
      </c>
      <c r="G2" s="2" t="s">
        <v>2</v>
      </c>
      <c r="H2" s="2"/>
      <c r="I2" s="2"/>
      <c r="J2" s="417" t="s">
        <v>250</v>
      </c>
      <c r="K2" s="418"/>
    </row>
    <row r="3" spans="1:11" ht="25.5" customHeight="1" thickBot="1">
      <c r="A3" s="252" t="s">
        <v>358</v>
      </c>
      <c r="B3" s="271" t="s">
        <v>1</v>
      </c>
      <c r="C3" s="275" t="s">
        <v>357</v>
      </c>
      <c r="D3" s="253" t="s">
        <v>516</v>
      </c>
      <c r="E3" s="274" t="s">
        <v>517</v>
      </c>
      <c r="F3" s="274" t="s">
        <v>518</v>
      </c>
      <c r="G3" s="269" t="s">
        <v>3</v>
      </c>
      <c r="H3" s="275" t="s">
        <v>357</v>
      </c>
      <c r="I3" s="253" t="s">
        <v>516</v>
      </c>
      <c r="J3" s="274" t="s">
        <v>517</v>
      </c>
      <c r="K3" s="276" t="s">
        <v>518</v>
      </c>
    </row>
    <row r="4" spans="1:11" ht="11.25" customHeight="1">
      <c r="A4" s="254"/>
      <c r="B4" s="272" t="s">
        <v>5</v>
      </c>
      <c r="C4" s="273" t="s">
        <v>6</v>
      </c>
      <c r="D4" s="255" t="s">
        <v>7</v>
      </c>
      <c r="E4" s="256" t="s">
        <v>8</v>
      </c>
      <c r="F4" s="256" t="s">
        <v>77</v>
      </c>
      <c r="G4" s="270" t="s">
        <v>78</v>
      </c>
      <c r="H4" s="273" t="s">
        <v>79</v>
      </c>
      <c r="I4" s="257" t="s">
        <v>80</v>
      </c>
      <c r="J4" s="258" t="s">
        <v>186</v>
      </c>
      <c r="K4" s="259" t="s">
        <v>187</v>
      </c>
    </row>
    <row r="5" spans="1:11" ht="15" customHeight="1">
      <c r="A5" s="260" t="s">
        <v>66</v>
      </c>
      <c r="B5" s="297" t="s">
        <v>33</v>
      </c>
      <c r="C5" s="299">
        <f>SUM(C6:C8)</f>
        <v>222744</v>
      </c>
      <c r="D5" s="298">
        <f>SUM(D6+D8)</f>
        <v>192455</v>
      </c>
      <c r="E5" s="299">
        <f>SUM(E6:E8)</f>
        <v>273236</v>
      </c>
      <c r="F5" s="299">
        <f>SUM(F6:F8)</f>
        <v>269232</v>
      </c>
      <c r="G5" s="300" t="s">
        <v>9</v>
      </c>
      <c r="H5" s="302">
        <v>134014</v>
      </c>
      <c r="I5" s="301">
        <v>107700</v>
      </c>
      <c r="J5" s="302">
        <v>163278</v>
      </c>
      <c r="K5" s="302">
        <v>153167</v>
      </c>
    </row>
    <row r="6" spans="1:11" ht="21.75" customHeight="1">
      <c r="A6" s="260" t="s">
        <v>19</v>
      </c>
      <c r="B6" s="303" t="s">
        <v>34</v>
      </c>
      <c r="C6" s="299">
        <v>127472</v>
      </c>
      <c r="D6" s="298">
        <v>150637</v>
      </c>
      <c r="E6" s="299">
        <v>165080</v>
      </c>
      <c r="F6" s="299">
        <v>165080</v>
      </c>
      <c r="G6" s="300" t="s">
        <v>359</v>
      </c>
      <c r="H6" s="302">
        <v>30062</v>
      </c>
      <c r="I6" s="301">
        <v>23050</v>
      </c>
      <c r="J6" s="302">
        <v>31187</v>
      </c>
      <c r="K6" s="302">
        <v>30512</v>
      </c>
    </row>
    <row r="7" spans="1:11" ht="15" customHeight="1">
      <c r="A7" s="260" t="s">
        <v>20</v>
      </c>
      <c r="B7" s="303" t="s">
        <v>371</v>
      </c>
      <c r="C7" s="299">
        <v>31</v>
      </c>
      <c r="D7" s="304">
        <v>0</v>
      </c>
      <c r="E7" s="299">
        <v>0</v>
      </c>
      <c r="F7" s="299">
        <v>0</v>
      </c>
      <c r="G7" s="300" t="s">
        <v>10</v>
      </c>
      <c r="H7" s="302">
        <v>79233</v>
      </c>
      <c r="I7" s="301">
        <v>57776</v>
      </c>
      <c r="J7" s="302">
        <v>87812</v>
      </c>
      <c r="K7" s="302">
        <v>84597</v>
      </c>
    </row>
    <row r="8" spans="1:11" ht="21.75" customHeight="1">
      <c r="A8" s="260" t="s">
        <v>21</v>
      </c>
      <c r="B8" s="303" t="s">
        <v>370</v>
      </c>
      <c r="C8" s="299">
        <v>95241</v>
      </c>
      <c r="D8" s="298">
        <v>41818</v>
      </c>
      <c r="E8" s="299">
        <v>108156</v>
      </c>
      <c r="F8" s="299">
        <v>104152</v>
      </c>
      <c r="G8" s="300" t="s">
        <v>11</v>
      </c>
      <c r="H8" s="302">
        <v>14462</v>
      </c>
      <c r="I8" s="301">
        <v>18975</v>
      </c>
      <c r="J8" s="302">
        <v>15142</v>
      </c>
      <c r="K8" s="302">
        <v>12652</v>
      </c>
    </row>
    <row r="9" spans="1:11" s="261" customFormat="1" ht="13.5" customHeight="1">
      <c r="A9" s="260" t="s">
        <v>22</v>
      </c>
      <c r="B9" s="297" t="s">
        <v>35</v>
      </c>
      <c r="C9" s="306">
        <f>SUM(C10:C11)</f>
        <v>9921</v>
      </c>
      <c r="D9" s="305">
        <f>SUM(D10:D11)</f>
        <v>3500</v>
      </c>
      <c r="E9" s="305">
        <f>SUM(E10:E11)</f>
        <v>405127</v>
      </c>
      <c r="F9" s="386">
        <f>SUM(F10:F11)</f>
        <v>405931</v>
      </c>
      <c r="G9" s="300" t="s">
        <v>41</v>
      </c>
      <c r="H9" s="302">
        <f>SUM(H10:H13)</f>
        <v>49623</v>
      </c>
      <c r="I9" s="301">
        <f>SUM(I10:I13)</f>
        <v>113562</v>
      </c>
      <c r="J9" s="302">
        <f>SUM(J10:J13)</f>
        <v>254239</v>
      </c>
      <c r="K9" s="302">
        <f>SUM(K10:K13)</f>
        <v>82084</v>
      </c>
    </row>
    <row r="10" spans="1:11" s="261" customFormat="1" ht="13.5" customHeight="1">
      <c r="A10" s="260" t="s">
        <v>23</v>
      </c>
      <c r="B10" s="297" t="s">
        <v>520</v>
      </c>
      <c r="C10" s="306">
        <v>6666</v>
      </c>
      <c r="D10" s="305">
        <v>3500</v>
      </c>
      <c r="E10" s="306">
        <v>401627</v>
      </c>
      <c r="F10" s="306">
        <v>402431</v>
      </c>
      <c r="G10" s="307" t="s">
        <v>42</v>
      </c>
      <c r="H10" s="302">
        <v>1585</v>
      </c>
      <c r="I10" s="308">
        <v>834</v>
      </c>
      <c r="J10" s="302">
        <v>1201</v>
      </c>
      <c r="K10" s="302">
        <v>1201</v>
      </c>
    </row>
    <row r="11" spans="1:11" s="261" customFormat="1" ht="13.5" customHeight="1">
      <c r="A11" s="260" t="s">
        <v>24</v>
      </c>
      <c r="B11" s="297" t="s">
        <v>519</v>
      </c>
      <c r="C11" s="306">
        <v>3255</v>
      </c>
      <c r="D11" s="305">
        <v>0</v>
      </c>
      <c r="E11" s="306">
        <v>3500</v>
      </c>
      <c r="F11" s="306">
        <v>3500</v>
      </c>
      <c r="G11" s="307" t="s">
        <v>43</v>
      </c>
      <c r="H11" s="302">
        <v>34857</v>
      </c>
      <c r="I11" s="301">
        <v>64823</v>
      </c>
      <c r="J11" s="302">
        <v>70893</v>
      </c>
      <c r="K11" s="302">
        <v>68910</v>
      </c>
    </row>
    <row r="12" spans="1:11" ht="12.75" customHeight="1">
      <c r="A12" s="260" t="s">
        <v>25</v>
      </c>
      <c r="B12" s="297" t="s">
        <v>36</v>
      </c>
      <c r="C12" s="301">
        <f>SUM(C13:C16)</f>
        <v>102379</v>
      </c>
      <c r="D12" s="298">
        <f>SUM(D13:D16)</f>
        <v>110235</v>
      </c>
      <c r="E12" s="301">
        <f>SUM(E13:E16)</f>
        <v>126138</v>
      </c>
      <c r="F12" s="301">
        <f>SUM(F13:F16)</f>
        <v>126054</v>
      </c>
      <c r="G12" s="307" t="s">
        <v>44</v>
      </c>
      <c r="H12" s="302">
        <v>13181</v>
      </c>
      <c r="I12" s="309">
        <v>11000</v>
      </c>
      <c r="J12" s="302">
        <v>14070</v>
      </c>
      <c r="K12" s="302">
        <v>11973</v>
      </c>
    </row>
    <row r="13" spans="1:11" ht="12" customHeight="1">
      <c r="A13" s="260" t="s">
        <v>26</v>
      </c>
      <c r="B13" s="303" t="s">
        <v>360</v>
      </c>
      <c r="C13" s="299">
        <v>12316</v>
      </c>
      <c r="D13" s="310">
        <v>19500</v>
      </c>
      <c r="E13" s="299">
        <v>22500</v>
      </c>
      <c r="F13" s="299">
        <v>22006</v>
      </c>
      <c r="G13" s="307" t="s">
        <v>45</v>
      </c>
      <c r="H13" s="302">
        <v>0</v>
      </c>
      <c r="I13" s="309">
        <v>36905</v>
      </c>
      <c r="J13" s="302">
        <v>168075</v>
      </c>
      <c r="K13" s="302">
        <v>0</v>
      </c>
    </row>
    <row r="14" spans="1:11" ht="12" customHeight="1">
      <c r="A14" s="260" t="s">
        <v>27</v>
      </c>
      <c r="B14" s="303" t="s">
        <v>361</v>
      </c>
      <c r="C14" s="299">
        <v>89680</v>
      </c>
      <c r="D14" s="310">
        <v>90450</v>
      </c>
      <c r="E14" s="299">
        <v>103048</v>
      </c>
      <c r="F14" s="299">
        <v>103318</v>
      </c>
      <c r="G14" s="300" t="s">
        <v>46</v>
      </c>
      <c r="H14" s="302">
        <v>47821</v>
      </c>
      <c r="I14" s="311">
        <v>32284</v>
      </c>
      <c r="J14" s="302">
        <v>287131</v>
      </c>
      <c r="K14" s="302">
        <v>280627</v>
      </c>
    </row>
    <row r="15" spans="1:11" ht="12" customHeight="1">
      <c r="A15" s="260" t="s">
        <v>28</v>
      </c>
      <c r="B15" s="303" t="s">
        <v>362</v>
      </c>
      <c r="C15" s="299">
        <v>361</v>
      </c>
      <c r="D15" s="310">
        <v>285</v>
      </c>
      <c r="E15" s="299">
        <v>590</v>
      </c>
      <c r="F15" s="299">
        <v>730</v>
      </c>
      <c r="G15" s="300" t="s">
        <v>47</v>
      </c>
      <c r="H15" s="302">
        <v>33934</v>
      </c>
      <c r="I15" s="311">
        <v>7216</v>
      </c>
      <c r="J15" s="302">
        <v>56989</v>
      </c>
      <c r="K15" s="302">
        <v>56766</v>
      </c>
    </row>
    <row r="16" spans="1:11" ht="12.75" customHeight="1">
      <c r="A16" s="260" t="s">
        <v>4</v>
      </c>
      <c r="B16" s="303" t="s">
        <v>363</v>
      </c>
      <c r="C16" s="299">
        <v>22</v>
      </c>
      <c r="D16" s="299">
        <v>0</v>
      </c>
      <c r="E16" s="299">
        <v>0</v>
      </c>
      <c r="F16" s="299">
        <v>0</v>
      </c>
      <c r="G16" s="300" t="s">
        <v>51</v>
      </c>
      <c r="H16" s="312">
        <f>SUM(H17+H18+H19)</f>
        <v>11156</v>
      </c>
      <c r="I16" s="312">
        <f>SUM(I17+I18+I19)</f>
        <v>2282</v>
      </c>
      <c r="J16" s="312">
        <f>SUM(J17+J18+J19)</f>
        <v>3672</v>
      </c>
      <c r="K16" s="312">
        <f>SUM(K17+K18+K19)</f>
        <v>3420</v>
      </c>
    </row>
    <row r="17" spans="1:11" ht="14.25" customHeight="1">
      <c r="A17" s="260" t="s">
        <v>29</v>
      </c>
      <c r="B17" s="297" t="s">
        <v>37</v>
      </c>
      <c r="C17" s="299">
        <v>22982</v>
      </c>
      <c r="D17" s="298">
        <v>15106</v>
      </c>
      <c r="E17" s="299">
        <v>17283</v>
      </c>
      <c r="F17" s="299">
        <v>17879</v>
      </c>
      <c r="G17" s="307" t="s">
        <v>364</v>
      </c>
      <c r="H17" s="302">
        <v>0</v>
      </c>
      <c r="I17" s="313">
        <v>0</v>
      </c>
      <c r="J17" s="302">
        <v>0</v>
      </c>
      <c r="K17" s="302">
        <v>0</v>
      </c>
    </row>
    <row r="18" spans="1:11" ht="13.5" customHeight="1">
      <c r="A18" s="260" t="s">
        <v>30</v>
      </c>
      <c r="B18" s="297" t="s">
        <v>38</v>
      </c>
      <c r="C18" s="299">
        <v>424</v>
      </c>
      <c r="D18" s="305">
        <v>0</v>
      </c>
      <c r="E18" s="299">
        <v>6121</v>
      </c>
      <c r="F18" s="299">
        <v>6122</v>
      </c>
      <c r="G18" s="307" t="s">
        <v>365</v>
      </c>
      <c r="H18" s="302">
        <v>11156</v>
      </c>
      <c r="I18" s="309">
        <v>282</v>
      </c>
      <c r="J18" s="302">
        <v>772</v>
      </c>
      <c r="K18" s="302">
        <v>520</v>
      </c>
    </row>
    <row r="19" spans="1:11" ht="14.25" customHeight="1">
      <c r="A19" s="260" t="s">
        <v>31</v>
      </c>
      <c r="B19" s="297" t="s">
        <v>39</v>
      </c>
      <c r="C19" s="299">
        <v>0</v>
      </c>
      <c r="D19" s="305">
        <v>0</v>
      </c>
      <c r="E19" s="299">
        <v>0</v>
      </c>
      <c r="F19" s="299">
        <v>0</v>
      </c>
      <c r="G19" s="307" t="s">
        <v>521</v>
      </c>
      <c r="H19" s="302">
        <v>0</v>
      </c>
      <c r="I19" s="308">
        <v>2000</v>
      </c>
      <c r="J19" s="302">
        <v>2900</v>
      </c>
      <c r="K19" s="302">
        <v>2900</v>
      </c>
    </row>
    <row r="20" spans="1:11" ht="13.5" customHeight="1">
      <c r="A20" s="260" t="s">
        <v>67</v>
      </c>
      <c r="B20" s="297" t="s">
        <v>40</v>
      </c>
      <c r="C20" s="299">
        <v>17591</v>
      </c>
      <c r="D20" s="314">
        <v>0</v>
      </c>
      <c r="E20" s="299">
        <v>29996</v>
      </c>
      <c r="F20" s="299">
        <v>14998</v>
      </c>
      <c r="G20" s="315"/>
      <c r="H20" s="317"/>
      <c r="I20" s="316"/>
      <c r="J20" s="317"/>
      <c r="K20" s="317"/>
    </row>
    <row r="21" spans="1:11" ht="12.75" customHeight="1">
      <c r="A21" s="260" t="s">
        <v>68</v>
      </c>
      <c r="B21" s="318" t="s">
        <v>48</v>
      </c>
      <c r="C21" s="320">
        <f>SUM(C5+C12+C17+C19)</f>
        <v>348105</v>
      </c>
      <c r="D21" s="319">
        <f>SUM(D5+D12+D17+D19)</f>
        <v>317796</v>
      </c>
      <c r="E21" s="320">
        <f>SUM(E5+E12+E17+E19)</f>
        <v>416657</v>
      </c>
      <c r="F21" s="320">
        <f>SUM(F5+F12+F17+F19)</f>
        <v>413165</v>
      </c>
      <c r="G21" s="315" t="s">
        <v>50</v>
      </c>
      <c r="H21" s="316">
        <f>SUM(H5:H9)</f>
        <v>307394</v>
      </c>
      <c r="I21" s="316">
        <f>SUM(I5:I9)</f>
        <v>321063</v>
      </c>
      <c r="J21" s="316">
        <f>SUM(J5:J9)</f>
        <v>551658</v>
      </c>
      <c r="K21" s="317">
        <f>SUM(K5:K9)</f>
        <v>363012</v>
      </c>
    </row>
    <row r="22" spans="1:11" ht="13.5" customHeight="1">
      <c r="A22" s="260" t="s">
        <v>389</v>
      </c>
      <c r="B22" s="318" t="s">
        <v>49</v>
      </c>
      <c r="C22" s="320">
        <f>SUM(C9+C18+C20)</f>
        <v>27936</v>
      </c>
      <c r="D22" s="319">
        <f>SUM(D9+D18+D20)</f>
        <v>3500</v>
      </c>
      <c r="E22" s="320">
        <f>SUM(E9+E18+E20)</f>
        <v>441244</v>
      </c>
      <c r="F22" s="320">
        <f>SUM(F9+F18+F20)</f>
        <v>427051</v>
      </c>
      <c r="G22" s="315" t="s">
        <v>52</v>
      </c>
      <c r="H22" s="316">
        <f>SUM(H14:H16)</f>
        <v>92911</v>
      </c>
      <c r="I22" s="316">
        <f>SUM(I14:I16)</f>
        <v>41782</v>
      </c>
      <c r="J22" s="316">
        <f>SUM(J14:J16)</f>
        <v>347792</v>
      </c>
      <c r="K22" s="317">
        <f>SUM(K14:K16)</f>
        <v>340813</v>
      </c>
    </row>
    <row r="23" spans="1:11" s="263" customFormat="1" ht="26.25" customHeight="1">
      <c r="A23" s="262">
        <v>19</v>
      </c>
      <c r="B23" s="321" t="s">
        <v>53</v>
      </c>
      <c r="C23" s="323">
        <f>SUM(C21:C22)</f>
        <v>376041</v>
      </c>
      <c r="D23" s="322">
        <f>SUM(D21+D22)</f>
        <v>321296</v>
      </c>
      <c r="E23" s="323">
        <f>SUM(E21:E22)</f>
        <v>857901</v>
      </c>
      <c r="F23" s="323">
        <f>SUM(F21:F22)</f>
        <v>840216</v>
      </c>
      <c r="G23" s="324" t="s">
        <v>54</v>
      </c>
      <c r="H23" s="326">
        <f>SUM(H21+H22)</f>
        <v>400305</v>
      </c>
      <c r="I23" s="325">
        <f>SUM(I21+I22)</f>
        <v>362845</v>
      </c>
      <c r="J23" s="326">
        <f>SUM(J21+J22)</f>
        <v>899450</v>
      </c>
      <c r="K23" s="326">
        <f>SUM(K21+K22)</f>
        <v>703825</v>
      </c>
    </row>
    <row r="24" spans="1:11" ht="13.5" customHeight="1">
      <c r="A24" s="260" t="s">
        <v>69</v>
      </c>
      <c r="B24" s="327"/>
      <c r="C24" s="299"/>
      <c r="D24" s="328"/>
      <c r="E24" s="299"/>
      <c r="F24" s="299"/>
      <c r="G24" s="329" t="s">
        <v>12</v>
      </c>
      <c r="H24" s="302">
        <v>0</v>
      </c>
      <c r="I24" s="311">
        <v>0</v>
      </c>
      <c r="J24" s="302">
        <v>0</v>
      </c>
      <c r="K24" s="302">
        <v>0</v>
      </c>
    </row>
    <row r="25" spans="1:11" ht="13.5" customHeight="1">
      <c r="A25" s="260" t="s">
        <v>70</v>
      </c>
      <c r="B25" s="327"/>
      <c r="C25" s="299"/>
      <c r="D25" s="328"/>
      <c r="E25" s="299"/>
      <c r="F25" s="299"/>
      <c r="G25" s="329" t="s">
        <v>13</v>
      </c>
      <c r="H25" s="302">
        <v>0</v>
      </c>
      <c r="I25" s="311">
        <v>0</v>
      </c>
      <c r="J25" s="302">
        <v>0</v>
      </c>
      <c r="K25" s="302">
        <v>0</v>
      </c>
    </row>
    <row r="26" spans="1:11" ht="13.5" customHeight="1">
      <c r="A26" s="260" t="s">
        <v>71</v>
      </c>
      <c r="B26" s="330"/>
      <c r="C26" s="299"/>
      <c r="D26" s="298"/>
      <c r="E26" s="299"/>
      <c r="F26" s="299"/>
      <c r="G26" s="329" t="s">
        <v>368</v>
      </c>
      <c r="H26" s="302">
        <v>4828</v>
      </c>
      <c r="I26" s="311">
        <v>6020</v>
      </c>
      <c r="J26" s="302">
        <v>12461</v>
      </c>
      <c r="K26" s="302">
        <v>6020</v>
      </c>
    </row>
    <row r="27" spans="1:11" ht="22.5" customHeight="1">
      <c r="A27" s="260" t="s">
        <v>72</v>
      </c>
      <c r="B27" s="331" t="s">
        <v>367</v>
      </c>
      <c r="C27" s="332">
        <f>SUM(C28+C31+C34)</f>
        <v>76661</v>
      </c>
      <c r="D27" s="319">
        <f>SUM(D28+D31+D34)</f>
        <v>47569</v>
      </c>
      <c r="E27" s="319">
        <f>SUM(E28+E31+E34)</f>
        <v>54010</v>
      </c>
      <c r="F27" s="316">
        <f>SUM(F28+F31+F34)</f>
        <v>54010</v>
      </c>
      <c r="G27" s="324" t="s">
        <v>14</v>
      </c>
      <c r="H27" s="334">
        <f>SUM(H24:H26)</f>
        <v>4828</v>
      </c>
      <c r="I27" s="333">
        <f>SUM(I24:I26)</f>
        <v>6020</v>
      </c>
      <c r="J27" s="334">
        <f>SUM(J24:J26)</f>
        <v>12461</v>
      </c>
      <c r="K27" s="334">
        <f>SUM(K24:K26)</f>
        <v>6020</v>
      </c>
    </row>
    <row r="28" spans="1:11" ht="25.5" customHeight="1">
      <c r="A28" s="260" t="s">
        <v>73</v>
      </c>
      <c r="B28" s="331" t="s">
        <v>55</v>
      </c>
      <c r="C28" s="316">
        <f>SUM(C29:C30)</f>
        <v>70641</v>
      </c>
      <c r="D28" s="319">
        <f>SUM(D29:D30)</f>
        <v>47569</v>
      </c>
      <c r="E28" s="316">
        <f>SUM(E29:E30)</f>
        <v>47569</v>
      </c>
      <c r="F28" s="316">
        <f>SUM(F29:F30)</f>
        <v>47569</v>
      </c>
      <c r="G28" s="335" t="s">
        <v>15</v>
      </c>
      <c r="H28" s="337">
        <f>SUM(C23-H23)</f>
        <v>-24264</v>
      </c>
      <c r="I28" s="336">
        <f>SUM(D23-I23)</f>
        <v>-41549</v>
      </c>
      <c r="J28" s="337">
        <f>SUM(E23-J23)</f>
        <v>-41549</v>
      </c>
      <c r="K28" s="337">
        <f>SUM(F23-K23)</f>
        <v>136391</v>
      </c>
    </row>
    <row r="29" spans="1:11" ht="12.75" customHeight="1">
      <c r="A29" s="260" t="s">
        <v>74</v>
      </c>
      <c r="B29" s="330" t="s">
        <v>56</v>
      </c>
      <c r="C29" s="299">
        <v>5666</v>
      </c>
      <c r="D29" s="298">
        <v>9287</v>
      </c>
      <c r="E29" s="299">
        <v>47569</v>
      </c>
      <c r="F29" s="299">
        <v>47569</v>
      </c>
      <c r="G29" s="338" t="s">
        <v>16</v>
      </c>
      <c r="H29" s="309">
        <f aca="true" t="shared" si="0" ref="H29:K30">SUM(C21-H21)</f>
        <v>40711</v>
      </c>
      <c r="I29" s="339">
        <f t="shared" si="0"/>
        <v>-3267</v>
      </c>
      <c r="J29" s="340">
        <f t="shared" si="0"/>
        <v>-135001</v>
      </c>
      <c r="K29" s="340">
        <f t="shared" si="0"/>
        <v>50153</v>
      </c>
    </row>
    <row r="30" spans="1:11" ht="12.75" customHeight="1">
      <c r="A30" s="260" t="s">
        <v>75</v>
      </c>
      <c r="B30" s="330" t="s">
        <v>57</v>
      </c>
      <c r="C30" s="299">
        <v>64975</v>
      </c>
      <c r="D30" s="328">
        <v>38282</v>
      </c>
      <c r="E30" s="299">
        <v>0</v>
      </c>
      <c r="F30" s="299">
        <v>0</v>
      </c>
      <c r="G30" s="307" t="s">
        <v>17</v>
      </c>
      <c r="H30" s="340">
        <f t="shared" si="0"/>
        <v>-64975</v>
      </c>
      <c r="I30" s="310">
        <f t="shared" si="0"/>
        <v>-38282</v>
      </c>
      <c r="J30" s="340">
        <f t="shared" si="0"/>
        <v>93452</v>
      </c>
      <c r="K30" s="340">
        <f t="shared" si="0"/>
        <v>86238</v>
      </c>
    </row>
    <row r="31" spans="1:11" ht="12.75" customHeight="1">
      <c r="A31" s="262">
        <v>27</v>
      </c>
      <c r="B31" s="331" t="s">
        <v>64</v>
      </c>
      <c r="C31" s="320">
        <v>0</v>
      </c>
      <c r="D31" s="341">
        <v>0</v>
      </c>
      <c r="E31" s="320">
        <v>0</v>
      </c>
      <c r="F31" s="320">
        <v>0</v>
      </c>
      <c r="G31" s="307"/>
      <c r="H31" s="302"/>
      <c r="I31" s="310"/>
      <c r="J31" s="302"/>
      <c r="K31" s="302"/>
    </row>
    <row r="32" spans="1:11" ht="15.75" customHeight="1">
      <c r="A32" s="260" t="s">
        <v>81</v>
      </c>
      <c r="B32" s="330" t="s">
        <v>58</v>
      </c>
      <c r="C32" s="299">
        <v>0</v>
      </c>
      <c r="D32" s="314">
        <v>0</v>
      </c>
      <c r="E32" s="299">
        <v>0</v>
      </c>
      <c r="F32" s="299">
        <v>0</v>
      </c>
      <c r="G32" s="307"/>
      <c r="H32" s="302"/>
      <c r="I32" s="310"/>
      <c r="J32" s="302"/>
      <c r="K32" s="302"/>
    </row>
    <row r="33" spans="1:11" ht="12.75" customHeight="1">
      <c r="A33" s="260" t="s">
        <v>76</v>
      </c>
      <c r="B33" s="330" t="s">
        <v>59</v>
      </c>
      <c r="C33" s="299">
        <v>0</v>
      </c>
      <c r="D33" s="314">
        <v>0</v>
      </c>
      <c r="E33" s="299">
        <v>0</v>
      </c>
      <c r="F33" s="299">
        <v>0</v>
      </c>
      <c r="G33" s="307"/>
      <c r="H33" s="302"/>
      <c r="I33" s="310"/>
      <c r="J33" s="302"/>
      <c r="K33" s="302"/>
    </row>
    <row r="34" spans="1:11" ht="12.75" customHeight="1">
      <c r="A34" s="260" t="s">
        <v>83</v>
      </c>
      <c r="B34" s="342" t="s">
        <v>369</v>
      </c>
      <c r="C34" s="343">
        <v>6020</v>
      </c>
      <c r="D34" s="343">
        <v>0</v>
      </c>
      <c r="E34" s="343">
        <v>6441</v>
      </c>
      <c r="F34" s="343">
        <v>6441</v>
      </c>
      <c r="G34" s="307"/>
      <c r="H34" s="302"/>
      <c r="I34" s="310"/>
      <c r="J34" s="302"/>
      <c r="K34" s="302"/>
    </row>
    <row r="35" spans="1:11" s="263" customFormat="1" ht="13.5" customHeight="1">
      <c r="A35" s="264" t="s">
        <v>82</v>
      </c>
      <c r="B35" s="344" t="s">
        <v>65</v>
      </c>
      <c r="C35" s="346">
        <f>SUM(C23+C27)</f>
        <v>452702</v>
      </c>
      <c r="D35" s="345">
        <f>SUM(D23+D27)</f>
        <v>368865</v>
      </c>
      <c r="E35" s="346">
        <f>SUM(E23+E27)</f>
        <v>911911</v>
      </c>
      <c r="F35" s="346">
        <f>SUM(F23+F27)</f>
        <v>894226</v>
      </c>
      <c r="G35" s="347" t="s">
        <v>18</v>
      </c>
      <c r="H35" s="348">
        <f>SUM(H23+H27)</f>
        <v>405133</v>
      </c>
      <c r="I35" s="345">
        <f>SUM(I23+I27)</f>
        <v>368865</v>
      </c>
      <c r="J35" s="348">
        <f>SUM(J23+J27)</f>
        <v>911911</v>
      </c>
      <c r="K35" s="348">
        <f>SUM(K23+K27)</f>
        <v>709845</v>
      </c>
    </row>
    <row r="36" spans="1:11" ht="13.5" customHeight="1">
      <c r="A36" s="264" t="s">
        <v>366</v>
      </c>
      <c r="B36" s="297" t="s">
        <v>60</v>
      </c>
      <c r="C36" s="299">
        <f>SUM(C21+C29+C34)</f>
        <v>359791</v>
      </c>
      <c r="D36" s="328">
        <f>SUM(D21+D29+D32+D34)</f>
        <v>327083</v>
      </c>
      <c r="E36" s="328">
        <f>SUM(E21+E29+E32+E34)</f>
        <v>470667</v>
      </c>
      <c r="F36" s="387">
        <f>SUM(F21+F29+F32+F34)</f>
        <v>467175</v>
      </c>
      <c r="G36" s="300" t="s">
        <v>62</v>
      </c>
      <c r="H36" s="302">
        <f>SUM(H21+H24)</f>
        <v>307394</v>
      </c>
      <c r="I36" s="310">
        <f>SUM(I21+I24)</f>
        <v>321063</v>
      </c>
      <c r="J36" s="310">
        <f>SUM(J21+J24)</f>
        <v>551658</v>
      </c>
      <c r="K36" s="302">
        <f>SUM(K21+K24)</f>
        <v>363012</v>
      </c>
    </row>
    <row r="37" spans="1:11" ht="13.5" customHeight="1" thickBot="1">
      <c r="A37" s="390" t="s">
        <v>390</v>
      </c>
      <c r="B37" s="349" t="s">
        <v>61</v>
      </c>
      <c r="C37" s="351">
        <f>SUM(C22+C30)</f>
        <v>92911</v>
      </c>
      <c r="D37" s="350">
        <f>SUM(D22+D30+D33)</f>
        <v>41782</v>
      </c>
      <c r="E37" s="350">
        <f>SUM(E22+E30+E33)</f>
        <v>441244</v>
      </c>
      <c r="F37" s="388">
        <f>SUM(F22+F30+F33)</f>
        <v>427051</v>
      </c>
      <c r="G37" s="352" t="s">
        <v>63</v>
      </c>
      <c r="H37" s="354">
        <f>SUM(H22+H26)</f>
        <v>97739</v>
      </c>
      <c r="I37" s="353">
        <f>SUM(I22+I25)</f>
        <v>41782</v>
      </c>
      <c r="J37" s="353">
        <f>SUM(J22+J25)</f>
        <v>347792</v>
      </c>
      <c r="K37" s="354">
        <f>SUM(K22+K26)</f>
        <v>346833</v>
      </c>
    </row>
    <row r="38" spans="1:6" ht="12.75" customHeight="1">
      <c r="A38" s="389"/>
      <c r="B38" s="265"/>
      <c r="C38" s="277"/>
      <c r="D38" s="265"/>
      <c r="E38" s="265"/>
      <c r="F38" s="266"/>
    </row>
  </sheetData>
  <sheetProtection/>
  <mergeCells count="2">
    <mergeCell ref="A1:J1"/>
    <mergeCell ref="J2:K2"/>
  </mergeCells>
  <printOptions horizontalCentered="1" verticalCentered="1"/>
  <pageMargins left="0.2362204724409449" right="0.2362204724409449" top="0.7480314960629921" bottom="0.7480314960629921" header="0.31496062992125984" footer="0.31496062992125984"/>
  <pageSetup firstPageNumber="14" useFirstPageNumber="1" fitToHeight="0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16.8515625" style="24" customWidth="1"/>
    <col min="2" max="2" width="44.421875" style="25" customWidth="1"/>
    <col min="3" max="3" width="25.421875" style="25" customWidth="1"/>
    <col min="4" max="4" width="23.421875" style="25" customWidth="1"/>
    <col min="5" max="5" width="27.57421875" style="24" customWidth="1"/>
    <col min="6" max="7" width="11.00390625" style="24" customWidth="1"/>
    <col min="8" max="8" width="11.8515625" style="24" customWidth="1"/>
    <col min="9" max="16384" width="9.140625" style="24" customWidth="1"/>
  </cols>
  <sheetData>
    <row r="1" spans="5:6" ht="15.75">
      <c r="E1" s="515" t="s">
        <v>398</v>
      </c>
      <c r="F1" s="515"/>
    </row>
    <row r="3" spans="2:5" ht="20.25" customHeight="1">
      <c r="B3" s="515" t="s">
        <v>482</v>
      </c>
      <c r="C3" s="515"/>
      <c r="D3" s="515"/>
      <c r="E3" s="516"/>
    </row>
    <row r="4" spans="2:5" ht="15.75">
      <c r="B4" s="518"/>
      <c r="C4" s="518"/>
      <c r="D4" s="518"/>
      <c r="E4" s="518"/>
    </row>
    <row r="5" spans="1:6" ht="26.25" customHeight="1" thickBot="1">
      <c r="A5" s="25"/>
      <c r="B5" s="27"/>
      <c r="C5" s="27"/>
      <c r="D5" s="27"/>
      <c r="E5" s="28" t="s">
        <v>32</v>
      </c>
      <c r="F5" s="25"/>
    </row>
    <row r="6" spans="1:5" s="26" customFormat="1" ht="49.5" customHeight="1" thickBot="1">
      <c r="A6" s="278" t="s">
        <v>94</v>
      </c>
      <c r="B6" s="279" t="s">
        <v>377</v>
      </c>
      <c r="C6" s="280" t="s">
        <v>172</v>
      </c>
      <c r="D6" s="280" t="s">
        <v>382</v>
      </c>
      <c r="E6" s="280" t="s">
        <v>170</v>
      </c>
    </row>
    <row r="7" spans="1:6" s="33" customFormat="1" ht="18" customHeight="1" thickBot="1">
      <c r="A7" s="281"/>
      <c r="B7" s="282" t="s">
        <v>5</v>
      </c>
      <c r="C7" s="283" t="s">
        <v>6</v>
      </c>
      <c r="D7" s="284" t="s">
        <v>7</v>
      </c>
      <c r="E7" s="285" t="s">
        <v>8</v>
      </c>
      <c r="F7" s="27"/>
    </row>
    <row r="8" spans="1:6" s="33" customFormat="1" ht="18" customHeight="1">
      <c r="A8" s="286">
        <v>1</v>
      </c>
      <c r="B8" s="287" t="s">
        <v>205</v>
      </c>
      <c r="C8" s="288">
        <f>SUM(C9:C15)</f>
        <v>5137</v>
      </c>
      <c r="D8" s="289">
        <f>SUM(D9:D17)</f>
        <v>44527</v>
      </c>
      <c r="E8" s="289">
        <f>SUM(E9:E17)</f>
        <v>44374</v>
      </c>
      <c r="F8" s="27"/>
    </row>
    <row r="9" spans="1:6" ht="15.75" customHeight="1">
      <c r="A9" s="286">
        <v>2</v>
      </c>
      <c r="B9" s="193" t="s">
        <v>483</v>
      </c>
      <c r="C9" s="195">
        <v>3937</v>
      </c>
      <c r="D9" s="290">
        <v>3937</v>
      </c>
      <c r="E9" s="290">
        <v>3937</v>
      </c>
      <c r="F9" s="25"/>
    </row>
    <row r="10" spans="1:6" ht="15.75" customHeight="1">
      <c r="A10" s="286">
        <v>3</v>
      </c>
      <c r="B10" s="193" t="s">
        <v>484</v>
      </c>
      <c r="C10" s="195">
        <v>1200</v>
      </c>
      <c r="D10" s="194">
        <v>0</v>
      </c>
      <c r="E10" s="194">
        <v>0</v>
      </c>
      <c r="F10" s="25"/>
    </row>
    <row r="11" spans="1:6" ht="15.75" customHeight="1">
      <c r="A11" s="286">
        <v>4</v>
      </c>
      <c r="B11" s="193" t="s">
        <v>485</v>
      </c>
      <c r="C11" s="194">
        <v>0</v>
      </c>
      <c r="D11" s="194">
        <v>1660</v>
      </c>
      <c r="E11" s="194">
        <v>1664</v>
      </c>
      <c r="F11" s="25"/>
    </row>
    <row r="12" spans="1:6" ht="15.75" customHeight="1">
      <c r="A12" s="286">
        <v>5</v>
      </c>
      <c r="B12" s="193" t="s">
        <v>486</v>
      </c>
      <c r="C12" s="194">
        <v>0</v>
      </c>
      <c r="D12" s="194">
        <v>2765</v>
      </c>
      <c r="E12" s="194">
        <v>2765</v>
      </c>
      <c r="F12" s="25"/>
    </row>
    <row r="13" spans="1:6" ht="15.75" customHeight="1">
      <c r="A13" s="286">
        <v>6</v>
      </c>
      <c r="B13" s="193" t="s">
        <v>487</v>
      </c>
      <c r="C13" s="194">
        <v>0</v>
      </c>
      <c r="D13" s="194">
        <v>31492</v>
      </c>
      <c r="E13" s="194">
        <v>31492</v>
      </c>
      <c r="F13" s="25"/>
    </row>
    <row r="14" spans="1:6" s="43" customFormat="1" ht="15.75" customHeight="1">
      <c r="A14" s="286">
        <v>7</v>
      </c>
      <c r="B14" s="193" t="s">
        <v>488</v>
      </c>
      <c r="C14" s="194">
        <v>0</v>
      </c>
      <c r="D14" s="290">
        <v>3554</v>
      </c>
      <c r="E14" s="290">
        <v>3397</v>
      </c>
      <c r="F14" s="26"/>
    </row>
    <row r="15" spans="1:5" ht="16.5" customHeight="1">
      <c r="A15" s="291">
        <v>8</v>
      </c>
      <c r="B15" s="292" t="s">
        <v>378</v>
      </c>
      <c r="C15" s="194">
        <v>0</v>
      </c>
      <c r="D15" s="290">
        <v>730</v>
      </c>
      <c r="E15" s="290">
        <v>730</v>
      </c>
    </row>
    <row r="16" spans="1:5" ht="15.75">
      <c r="A16" s="291">
        <v>9</v>
      </c>
      <c r="B16" s="292" t="s">
        <v>489</v>
      </c>
      <c r="C16" s="194">
        <v>0</v>
      </c>
      <c r="D16" s="290">
        <v>284</v>
      </c>
      <c r="E16" s="290">
        <v>284</v>
      </c>
    </row>
    <row r="17" spans="1:5" ht="15.75">
      <c r="A17" s="291">
        <v>10</v>
      </c>
      <c r="B17" s="292" t="s">
        <v>490</v>
      </c>
      <c r="C17" s="194">
        <v>0</v>
      </c>
      <c r="D17" s="290">
        <v>105</v>
      </c>
      <c r="E17" s="290">
        <v>105</v>
      </c>
    </row>
    <row r="18" spans="1:5" ht="15.75">
      <c r="A18" s="286">
        <v>11</v>
      </c>
      <c r="B18" s="287" t="s">
        <v>379</v>
      </c>
      <c r="C18" s="192">
        <f>SUM(C19:C20)</f>
        <v>545</v>
      </c>
      <c r="D18" s="192">
        <f>SUM(D19:D20)</f>
        <v>559</v>
      </c>
      <c r="E18" s="192">
        <f>SUM(E19:E20)</f>
        <v>559</v>
      </c>
    </row>
    <row r="19" spans="1:5" ht="15.75">
      <c r="A19" s="38">
        <v>12</v>
      </c>
      <c r="B19" s="36" t="s">
        <v>490</v>
      </c>
      <c r="C19" s="190">
        <v>105</v>
      </c>
      <c r="D19" s="190">
        <v>0</v>
      </c>
      <c r="E19" s="190">
        <v>0</v>
      </c>
    </row>
    <row r="20" spans="1:5" ht="15.75">
      <c r="A20" s="286">
        <v>13</v>
      </c>
      <c r="B20" s="193" t="s">
        <v>491</v>
      </c>
      <c r="C20" s="194">
        <v>440</v>
      </c>
      <c r="D20" s="290">
        <v>559</v>
      </c>
      <c r="E20" s="290">
        <v>559</v>
      </c>
    </row>
    <row r="21" spans="1:5" ht="16.5" thickBot="1">
      <c r="A21" s="286">
        <v>14</v>
      </c>
      <c r="B21" s="287" t="s">
        <v>380</v>
      </c>
      <c r="C21" s="39">
        <v>1534</v>
      </c>
      <c r="D21" s="293">
        <v>11903</v>
      </c>
      <c r="E21" s="293">
        <v>11833</v>
      </c>
    </row>
    <row r="22" spans="1:5" ht="16.5" thickBot="1">
      <c r="A22" s="296">
        <v>15</v>
      </c>
      <c r="B22" s="294" t="s">
        <v>381</v>
      </c>
      <c r="C22" s="295">
        <f>SUM(C8+C18+C21)</f>
        <v>7216</v>
      </c>
      <c r="D22" s="295">
        <f>SUM(D8+D18+D21)</f>
        <v>56989</v>
      </c>
      <c r="E22" s="295">
        <f>SUM(E8+E18+E21)</f>
        <v>56766</v>
      </c>
    </row>
  </sheetData>
  <sheetProtection/>
  <mergeCells count="2">
    <mergeCell ref="E1:F1"/>
    <mergeCell ref="B3:E4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1">
      <selection activeCell="I12" sqref="I12"/>
    </sheetView>
  </sheetViews>
  <sheetFormatPr defaultColWidth="9.140625" defaultRowHeight="15"/>
  <sheetData>
    <row r="2" spans="1:13" ht="15">
      <c r="A2" s="416" t="s">
        <v>492</v>
      </c>
      <c r="B2" s="416"/>
      <c r="C2" s="416"/>
      <c r="D2" s="416"/>
      <c r="E2" s="416"/>
      <c r="F2" s="416"/>
      <c r="G2" s="416"/>
      <c r="H2" s="416"/>
      <c r="I2" s="416"/>
      <c r="J2" s="416"/>
      <c r="K2" s="423"/>
      <c r="L2" s="423"/>
      <c r="M2" s="423"/>
    </row>
    <row r="4" spans="11:13" ht="15">
      <c r="K4" s="525" t="s">
        <v>541</v>
      </c>
      <c r="L4" s="525"/>
      <c r="M4" s="525"/>
    </row>
    <row r="5" ht="15.75" thickBot="1"/>
    <row r="6" spans="1:13" ht="15">
      <c r="A6" s="526" t="s">
        <v>94</v>
      </c>
      <c r="B6" s="455" t="s">
        <v>180</v>
      </c>
      <c r="C6" s="528"/>
      <c r="D6" s="456"/>
      <c r="E6" s="530" t="s">
        <v>182</v>
      </c>
      <c r="F6" s="520"/>
      <c r="G6" s="531"/>
      <c r="H6" s="530" t="s">
        <v>181</v>
      </c>
      <c r="I6" s="520"/>
      <c r="J6" s="531"/>
      <c r="K6" s="520" t="s">
        <v>183</v>
      </c>
      <c r="L6" s="520"/>
      <c r="M6" s="531"/>
    </row>
    <row r="7" spans="1:13" ht="15.75" thickBot="1">
      <c r="A7" s="527"/>
      <c r="B7" s="459"/>
      <c r="C7" s="529"/>
      <c r="D7" s="460"/>
      <c r="E7" s="48" t="s">
        <v>184</v>
      </c>
      <c r="F7" s="49" t="s">
        <v>185</v>
      </c>
      <c r="G7" s="50" t="s">
        <v>170</v>
      </c>
      <c r="H7" s="48" t="s">
        <v>184</v>
      </c>
      <c r="I7" s="49" t="s">
        <v>185</v>
      </c>
      <c r="J7" s="50" t="s">
        <v>170</v>
      </c>
      <c r="K7" s="48" t="s">
        <v>184</v>
      </c>
      <c r="L7" s="49" t="s">
        <v>185</v>
      </c>
      <c r="M7" s="50" t="s">
        <v>170</v>
      </c>
    </row>
    <row r="8" spans="1:13" ht="15">
      <c r="A8" s="51"/>
      <c r="B8" s="519" t="s">
        <v>5</v>
      </c>
      <c r="C8" s="520"/>
      <c r="D8" s="521"/>
      <c r="E8" s="45" t="s">
        <v>6</v>
      </c>
      <c r="F8" s="45" t="s">
        <v>7</v>
      </c>
      <c r="G8" s="45" t="s">
        <v>8</v>
      </c>
      <c r="H8" s="45" t="s">
        <v>77</v>
      </c>
      <c r="I8" s="45" t="s">
        <v>78</v>
      </c>
      <c r="J8" s="45" t="s">
        <v>79</v>
      </c>
      <c r="K8" s="45" t="s">
        <v>80</v>
      </c>
      <c r="L8" s="45" t="s">
        <v>186</v>
      </c>
      <c r="M8" s="52" t="s">
        <v>187</v>
      </c>
    </row>
    <row r="9" spans="1:13" ht="15.75" thickBot="1">
      <c r="A9" s="53">
        <v>1</v>
      </c>
      <c r="B9" s="522" t="s">
        <v>85</v>
      </c>
      <c r="C9" s="523"/>
      <c r="D9" s="524"/>
      <c r="E9" s="54">
        <v>9</v>
      </c>
      <c r="F9" s="54">
        <v>9</v>
      </c>
      <c r="G9" s="54">
        <v>9</v>
      </c>
      <c r="H9" s="54">
        <v>7</v>
      </c>
      <c r="I9" s="54">
        <v>7</v>
      </c>
      <c r="J9" s="54">
        <v>7</v>
      </c>
      <c r="K9" s="54">
        <v>9.7</v>
      </c>
      <c r="L9" s="54">
        <v>60.7</v>
      </c>
      <c r="M9" s="55">
        <v>54</v>
      </c>
    </row>
  </sheetData>
  <sheetProtection/>
  <mergeCells count="9">
    <mergeCell ref="B8:D8"/>
    <mergeCell ref="B9:D9"/>
    <mergeCell ref="A2:M2"/>
    <mergeCell ref="K4:M4"/>
    <mergeCell ref="A6:A7"/>
    <mergeCell ref="B6:D7"/>
    <mergeCell ref="E6:G6"/>
    <mergeCell ref="H6:J6"/>
    <mergeCell ref="K6:M6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22">
      <selection activeCell="J21" sqref="J21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47" t="s">
        <v>493</v>
      </c>
      <c r="B2" s="447"/>
      <c r="C2" s="447"/>
      <c r="D2" s="447"/>
      <c r="E2" s="447"/>
      <c r="F2" s="447"/>
      <c r="G2" s="447"/>
      <c r="H2" s="447"/>
    </row>
    <row r="4" spans="4:8" ht="15">
      <c r="D4" s="16" t="s">
        <v>32</v>
      </c>
      <c r="G4" s="514" t="s">
        <v>542</v>
      </c>
      <c r="H4" s="514"/>
    </row>
    <row r="5" spans="1:8" ht="28.5" customHeight="1">
      <c r="A5" s="511" t="s">
        <v>94</v>
      </c>
      <c r="B5" s="513" t="s">
        <v>95</v>
      </c>
      <c r="C5" s="511" t="s">
        <v>96</v>
      </c>
      <c r="D5" s="511" t="s">
        <v>270</v>
      </c>
      <c r="E5" s="511" t="s">
        <v>170</v>
      </c>
      <c r="F5" s="510" t="s">
        <v>405</v>
      </c>
      <c r="G5" s="510"/>
      <c r="H5" s="510"/>
    </row>
    <row r="6" spans="1:8" ht="113.25">
      <c r="A6" s="511"/>
      <c r="B6" s="512"/>
      <c r="C6" s="512"/>
      <c r="D6" s="512"/>
      <c r="E6" s="512"/>
      <c r="F6" s="7" t="s">
        <v>97</v>
      </c>
      <c r="G6" s="7" t="s">
        <v>98</v>
      </c>
      <c r="H6" s="7" t="s">
        <v>406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99</v>
      </c>
      <c r="C8" s="19">
        <f aca="true" t="shared" si="0" ref="C8:H8">SUM(C9+C12+C15)</f>
        <v>6015</v>
      </c>
      <c r="D8" s="19">
        <f t="shared" si="0"/>
        <v>6236</v>
      </c>
      <c r="E8" s="19">
        <f t="shared" si="0"/>
        <v>6261</v>
      </c>
      <c r="F8" s="19">
        <f t="shared" si="0"/>
        <v>6261</v>
      </c>
      <c r="G8" s="19">
        <f t="shared" si="0"/>
        <v>0</v>
      </c>
      <c r="H8" s="19">
        <f t="shared" si="0"/>
        <v>0</v>
      </c>
    </row>
    <row r="9" spans="1:8" s="10" customFormat="1" ht="15">
      <c r="A9" s="15">
        <v>2</v>
      </c>
      <c r="B9" s="11" t="s">
        <v>33</v>
      </c>
      <c r="C9" s="19">
        <f aca="true" t="shared" si="1" ref="C9:H9">SUM(C10+C11)</f>
        <v>0</v>
      </c>
      <c r="D9" s="19">
        <f t="shared" si="1"/>
        <v>0</v>
      </c>
      <c r="E9" s="19">
        <f t="shared" si="1"/>
        <v>0</v>
      </c>
      <c r="F9" s="19">
        <f>SUM(F10+F11)</f>
        <v>0</v>
      </c>
      <c r="G9" s="19">
        <f t="shared" si="1"/>
        <v>0</v>
      </c>
      <c r="H9" s="19">
        <f t="shared" si="1"/>
        <v>0</v>
      </c>
    </row>
    <row r="10" spans="1:8" s="14" customFormat="1" ht="15">
      <c r="A10" s="15">
        <v>3</v>
      </c>
      <c r="B10" s="12" t="s">
        <v>100</v>
      </c>
      <c r="C10" s="18">
        <v>0</v>
      </c>
      <c r="D10" s="18">
        <v>0</v>
      </c>
      <c r="E10" s="18">
        <v>0</v>
      </c>
      <c r="F10" s="18">
        <v>0</v>
      </c>
      <c r="G10" s="18"/>
      <c r="H10" s="18"/>
    </row>
    <row r="11" spans="1:8" s="14" customFormat="1" ht="15">
      <c r="A11" s="15">
        <v>4</v>
      </c>
      <c r="B11" s="12" t="s">
        <v>104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</row>
    <row r="12" spans="1:8" ht="15">
      <c r="A12" s="15">
        <v>5</v>
      </c>
      <c r="B12" s="11" t="s">
        <v>107</v>
      </c>
      <c r="C12" s="19">
        <f>SUM(C13)</f>
        <v>85</v>
      </c>
      <c r="D12" s="19">
        <f>SUM(D13)</f>
        <v>60</v>
      </c>
      <c r="E12" s="19">
        <f>SUM(E13)</f>
        <v>55</v>
      </c>
      <c r="F12" s="19">
        <f>SUM(F13)</f>
        <v>55</v>
      </c>
      <c r="G12" s="19">
        <f>SUM(G13)</f>
        <v>0</v>
      </c>
      <c r="H12" s="19"/>
    </row>
    <row r="13" spans="1:8" ht="15">
      <c r="A13" s="15">
        <v>6</v>
      </c>
      <c r="B13" s="12" t="s">
        <v>178</v>
      </c>
      <c r="C13" s="18">
        <f>SUM(C14:C14)</f>
        <v>85</v>
      </c>
      <c r="D13" s="18">
        <f>SUM(D14:D14)</f>
        <v>60</v>
      </c>
      <c r="E13" s="18">
        <f>SUM(E14:E14)</f>
        <v>55</v>
      </c>
      <c r="F13" s="18">
        <f>SUM(F14:F14)</f>
        <v>55</v>
      </c>
      <c r="G13" s="18">
        <f>SUM(G14:G14)</f>
        <v>0</v>
      </c>
      <c r="H13" s="18"/>
    </row>
    <row r="14" spans="1:8" ht="15">
      <c r="A14" s="15">
        <v>7</v>
      </c>
      <c r="B14" s="8" t="s">
        <v>177</v>
      </c>
      <c r="C14" s="17">
        <v>85</v>
      </c>
      <c r="D14" s="17">
        <v>60</v>
      </c>
      <c r="E14" s="17">
        <v>55</v>
      </c>
      <c r="F14" s="17">
        <v>55</v>
      </c>
      <c r="G14" s="17"/>
      <c r="H14" s="17"/>
    </row>
    <row r="15" spans="1:8" ht="15">
      <c r="A15" s="15">
        <v>8</v>
      </c>
      <c r="B15" s="11" t="s">
        <v>112</v>
      </c>
      <c r="C15" s="19">
        <f aca="true" t="shared" si="2" ref="C15:H15">SUM(C16:C21)</f>
        <v>5930</v>
      </c>
      <c r="D15" s="19">
        <f t="shared" si="2"/>
        <v>6176</v>
      </c>
      <c r="E15" s="19">
        <f t="shared" si="2"/>
        <v>6206</v>
      </c>
      <c r="F15" s="19">
        <f>SUM(F16:F21)</f>
        <v>6206</v>
      </c>
      <c r="G15" s="19">
        <f t="shared" si="2"/>
        <v>0</v>
      </c>
      <c r="H15" s="19">
        <f t="shared" si="2"/>
        <v>0</v>
      </c>
    </row>
    <row r="16" spans="1:8" ht="15">
      <c r="A16" s="15">
        <v>9</v>
      </c>
      <c r="B16" s="12" t="s">
        <v>352</v>
      </c>
      <c r="C16" s="19">
        <v>5880</v>
      </c>
      <c r="D16" s="19">
        <v>5880</v>
      </c>
      <c r="E16" s="19">
        <v>5880</v>
      </c>
      <c r="F16" s="19">
        <v>5880</v>
      </c>
      <c r="G16" s="19"/>
      <c r="H16" s="19"/>
    </row>
    <row r="17" spans="1:8" ht="15">
      <c r="A17" s="15">
        <v>10</v>
      </c>
      <c r="B17" s="12" t="s">
        <v>353</v>
      </c>
      <c r="C17" s="18">
        <v>0</v>
      </c>
      <c r="D17" s="18">
        <v>0</v>
      </c>
      <c r="E17" s="18">
        <v>0</v>
      </c>
      <c r="F17" s="18">
        <v>0</v>
      </c>
      <c r="G17" s="18"/>
      <c r="H17" s="18"/>
    </row>
    <row r="18" spans="1:8" ht="15">
      <c r="A18" s="15">
        <v>11</v>
      </c>
      <c r="B18" s="12" t="s">
        <v>384</v>
      </c>
      <c r="C18" s="18">
        <v>0</v>
      </c>
      <c r="D18" s="18">
        <v>0</v>
      </c>
      <c r="E18" s="18">
        <v>0</v>
      </c>
      <c r="F18" s="18">
        <v>0</v>
      </c>
      <c r="G18" s="18"/>
      <c r="H18" s="18"/>
    </row>
    <row r="19" spans="1:8" ht="15">
      <c r="A19" s="15">
        <v>12</v>
      </c>
      <c r="B19" s="12" t="s">
        <v>385</v>
      </c>
      <c r="C19" s="18">
        <v>0</v>
      </c>
      <c r="D19" s="18">
        <v>0</v>
      </c>
      <c r="E19" s="18">
        <v>0</v>
      </c>
      <c r="F19" s="18">
        <v>0</v>
      </c>
      <c r="G19" s="18"/>
      <c r="H19" s="18"/>
    </row>
    <row r="20" spans="1:8" ht="15">
      <c r="A20" s="15">
        <v>13</v>
      </c>
      <c r="B20" s="12" t="s">
        <v>386</v>
      </c>
      <c r="C20" s="18">
        <v>0</v>
      </c>
      <c r="D20" s="18">
        <v>1</v>
      </c>
      <c r="E20" s="18">
        <v>0</v>
      </c>
      <c r="F20" s="18">
        <v>0</v>
      </c>
      <c r="G20" s="18"/>
      <c r="H20" s="18"/>
    </row>
    <row r="21" spans="1:8" ht="15">
      <c r="A21" s="15">
        <v>14</v>
      </c>
      <c r="B21" s="12" t="s">
        <v>383</v>
      </c>
      <c r="C21" s="18">
        <v>50</v>
      </c>
      <c r="D21" s="18">
        <v>295</v>
      </c>
      <c r="E21" s="18">
        <v>326</v>
      </c>
      <c r="F21" s="18">
        <v>326</v>
      </c>
      <c r="G21" s="18"/>
      <c r="H21" s="18"/>
    </row>
    <row r="22" spans="1:8" ht="15">
      <c r="A22" s="15">
        <v>15</v>
      </c>
      <c r="B22" s="9" t="s">
        <v>118</v>
      </c>
      <c r="C22" s="19">
        <f>SUM(C23+C24+C27)</f>
        <v>0</v>
      </c>
      <c r="D22" s="19">
        <f>SUM(D23+D24+D27)</f>
        <v>0</v>
      </c>
      <c r="E22" s="19">
        <f>SUM(E23+E24+E27)</f>
        <v>0</v>
      </c>
      <c r="F22" s="19">
        <f>SUM(F23+F24+F27)</f>
        <v>0</v>
      </c>
      <c r="G22" s="19"/>
      <c r="H22" s="19"/>
    </row>
    <row r="23" spans="1:8" ht="15">
      <c r="A23" s="15">
        <v>16</v>
      </c>
      <c r="B23" s="11" t="s">
        <v>119</v>
      </c>
      <c r="C23" s="19">
        <v>0</v>
      </c>
      <c r="D23" s="19">
        <v>0</v>
      </c>
      <c r="E23" s="19">
        <v>0</v>
      </c>
      <c r="F23" s="19">
        <v>0</v>
      </c>
      <c r="G23" s="19"/>
      <c r="H23" s="19"/>
    </row>
    <row r="24" spans="1:8" ht="15">
      <c r="A24" s="15">
        <v>17</v>
      </c>
      <c r="B24" s="11" t="s">
        <v>120</v>
      </c>
      <c r="C24" s="19">
        <f>SUM(C25+C26+C27)</f>
        <v>0</v>
      </c>
      <c r="D24" s="19">
        <f>SUM(D25+D26+D27)</f>
        <v>0</v>
      </c>
      <c r="E24" s="19">
        <f>SUM(E25+E26+E27)</f>
        <v>0</v>
      </c>
      <c r="F24" s="19">
        <f>SUM(F25+F26+F27)</f>
        <v>0</v>
      </c>
      <c r="G24" s="19"/>
      <c r="H24" s="19"/>
    </row>
    <row r="25" spans="1:8" ht="15">
      <c r="A25" s="15">
        <v>18</v>
      </c>
      <c r="B25" s="12" t="s">
        <v>121</v>
      </c>
      <c r="C25" s="18">
        <v>0</v>
      </c>
      <c r="D25" s="18">
        <v>0</v>
      </c>
      <c r="E25" s="18">
        <v>0</v>
      </c>
      <c r="F25" s="18">
        <v>0</v>
      </c>
      <c r="G25" s="18"/>
      <c r="H25" s="18"/>
    </row>
    <row r="26" spans="1:8" ht="15">
      <c r="A26" s="15">
        <v>19</v>
      </c>
      <c r="B26" s="12" t="s">
        <v>122</v>
      </c>
      <c r="C26" s="18">
        <v>0</v>
      </c>
      <c r="D26" s="18">
        <v>0</v>
      </c>
      <c r="E26" s="18">
        <v>0</v>
      </c>
      <c r="F26" s="18">
        <v>0</v>
      </c>
      <c r="G26" s="18"/>
      <c r="H26" s="18"/>
    </row>
    <row r="27" spans="1:8" ht="15">
      <c r="A27" s="15">
        <v>20</v>
      </c>
      <c r="B27" s="11" t="s">
        <v>123</v>
      </c>
      <c r="C27" s="19">
        <v>0</v>
      </c>
      <c r="D27" s="19">
        <v>0</v>
      </c>
      <c r="E27" s="19">
        <v>0</v>
      </c>
      <c r="F27" s="19">
        <v>0</v>
      </c>
      <c r="G27" s="19"/>
      <c r="H27" s="19"/>
    </row>
    <row r="28" spans="1:8" ht="15">
      <c r="A28" s="15">
        <v>21</v>
      </c>
      <c r="B28" s="9" t="s">
        <v>124</v>
      </c>
      <c r="C28" s="19">
        <f aca="true" t="shared" si="3" ref="C28:H28">SUM(C8+C22)</f>
        <v>6015</v>
      </c>
      <c r="D28" s="19">
        <f t="shared" si="3"/>
        <v>6236</v>
      </c>
      <c r="E28" s="19">
        <f t="shared" si="3"/>
        <v>6261</v>
      </c>
      <c r="F28" s="19">
        <f t="shared" si="3"/>
        <v>6261</v>
      </c>
      <c r="G28" s="19">
        <f t="shared" si="3"/>
        <v>0</v>
      </c>
      <c r="H28" s="19">
        <f t="shared" si="3"/>
        <v>0</v>
      </c>
    </row>
    <row r="29" spans="1:8" ht="15">
      <c r="A29" s="15">
        <v>22</v>
      </c>
      <c r="B29" s="11" t="s">
        <v>125</v>
      </c>
      <c r="C29" s="19">
        <f aca="true" t="shared" si="4" ref="C29:H29">SUM(C30:C31)</f>
        <v>55277</v>
      </c>
      <c r="D29" s="19">
        <f t="shared" si="4"/>
        <v>56342</v>
      </c>
      <c r="E29" s="19">
        <f t="shared" si="4"/>
        <v>55385</v>
      </c>
      <c r="F29" s="19">
        <f>SUM(F30:F31)</f>
        <v>55385</v>
      </c>
      <c r="G29" s="19">
        <f t="shared" si="4"/>
        <v>0</v>
      </c>
      <c r="H29" s="19">
        <f t="shared" si="4"/>
        <v>0</v>
      </c>
    </row>
    <row r="30" spans="1:8" ht="15">
      <c r="A30" s="15">
        <v>23</v>
      </c>
      <c r="B30" s="12" t="s">
        <v>346</v>
      </c>
      <c r="C30" s="18">
        <v>395</v>
      </c>
      <c r="D30" s="18">
        <v>395</v>
      </c>
      <c r="E30" s="18">
        <v>395</v>
      </c>
      <c r="F30" s="18">
        <v>395</v>
      </c>
      <c r="G30" s="18"/>
      <c r="H30" s="18"/>
    </row>
    <row r="31" spans="1:8" ht="15">
      <c r="A31" s="15">
        <v>24</v>
      </c>
      <c r="B31" s="12" t="s">
        <v>354</v>
      </c>
      <c r="C31" s="18">
        <v>54882</v>
      </c>
      <c r="D31" s="18">
        <v>55947</v>
      </c>
      <c r="E31" s="18">
        <v>54990</v>
      </c>
      <c r="F31" s="18">
        <v>54990</v>
      </c>
      <c r="G31" s="18"/>
      <c r="H31" s="18"/>
    </row>
    <row r="32" spans="1:8" ht="15">
      <c r="A32" s="15">
        <v>25</v>
      </c>
      <c r="B32" s="9" t="s">
        <v>126</v>
      </c>
      <c r="C32" s="19">
        <f aca="true" t="shared" si="5" ref="C32:H32">SUM(C29)</f>
        <v>55277</v>
      </c>
      <c r="D32" s="19">
        <f t="shared" si="5"/>
        <v>56342</v>
      </c>
      <c r="E32" s="19">
        <f t="shared" si="5"/>
        <v>55385</v>
      </c>
      <c r="F32" s="19">
        <f>SUM(F29)</f>
        <v>55385</v>
      </c>
      <c r="G32" s="19">
        <f t="shared" si="5"/>
        <v>0</v>
      </c>
      <c r="H32" s="19">
        <f t="shared" si="5"/>
        <v>0</v>
      </c>
    </row>
    <row r="33" spans="1:8" ht="15">
      <c r="A33" s="15">
        <v>26</v>
      </c>
      <c r="B33" s="9" t="s">
        <v>127</v>
      </c>
      <c r="C33" s="19">
        <f aca="true" t="shared" si="6" ref="C33:H33">SUM(C28+C32)</f>
        <v>61292</v>
      </c>
      <c r="D33" s="19">
        <f t="shared" si="6"/>
        <v>62578</v>
      </c>
      <c r="E33" s="19">
        <f t="shared" si="6"/>
        <v>61646</v>
      </c>
      <c r="F33" s="19">
        <f>SUM(F28+F32)</f>
        <v>61646</v>
      </c>
      <c r="G33" s="19">
        <f t="shared" si="6"/>
        <v>0</v>
      </c>
      <c r="H33" s="19">
        <f t="shared" si="6"/>
        <v>0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11">
    <cfRule type="top10" priority="19" dxfId="0" stopIfTrue="1" rank="10"/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41"/>
  <sheetViews>
    <sheetView zoomScalePageLayoutView="0" workbookViewId="0" topLeftCell="A19">
      <selection activeCell="K6" sqref="K6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47" t="s">
        <v>494</v>
      </c>
      <c r="B2" s="447"/>
      <c r="C2" s="447"/>
      <c r="D2" s="447"/>
      <c r="E2" s="447"/>
      <c r="F2" s="447"/>
      <c r="G2" s="447"/>
      <c r="H2" s="447"/>
    </row>
    <row r="4" spans="4:8" ht="15">
      <c r="D4" s="16" t="s">
        <v>32</v>
      </c>
      <c r="G4" s="514" t="s">
        <v>543</v>
      </c>
      <c r="H4" s="514"/>
    </row>
    <row r="5" spans="1:8" ht="28.5" customHeight="1">
      <c r="A5" s="511" t="s">
        <v>94</v>
      </c>
      <c r="B5" s="513" t="s">
        <v>95</v>
      </c>
      <c r="C5" s="511" t="s">
        <v>96</v>
      </c>
      <c r="D5" s="511" t="s">
        <v>270</v>
      </c>
      <c r="E5" s="511" t="s">
        <v>170</v>
      </c>
      <c r="F5" s="510" t="s">
        <v>405</v>
      </c>
      <c r="G5" s="510"/>
      <c r="H5" s="510"/>
    </row>
    <row r="6" spans="1:8" ht="113.25">
      <c r="A6" s="511"/>
      <c r="B6" s="512"/>
      <c r="C6" s="512"/>
      <c r="D6" s="512"/>
      <c r="E6" s="512"/>
      <c r="F6" s="7" t="s">
        <v>97</v>
      </c>
      <c r="G6" s="7" t="s">
        <v>98</v>
      </c>
      <c r="H6" s="7" t="s">
        <v>406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99</v>
      </c>
      <c r="C8" s="19">
        <f>SUM(C9+C10+C11+C30+C31)</f>
        <v>61212</v>
      </c>
      <c r="D8" s="19">
        <f>SUM(D9+D10+D11+D30+D31)</f>
        <v>62498</v>
      </c>
      <c r="E8" s="19">
        <f>SUM(E9+E10+E11+E30+E31)</f>
        <v>61224</v>
      </c>
      <c r="F8" s="19">
        <f>SUM(F9+F10+F11+F30+F31)</f>
        <v>61224</v>
      </c>
      <c r="G8" s="19">
        <f>SUM(G9+G10+G11+G30+G31)</f>
        <v>0</v>
      </c>
      <c r="H8" s="19">
        <v>0</v>
      </c>
    </row>
    <row r="9" spans="1:8" s="10" customFormat="1" ht="15">
      <c r="A9" s="15">
        <v>2</v>
      </c>
      <c r="B9" s="11" t="s">
        <v>9</v>
      </c>
      <c r="C9" s="19">
        <v>41897</v>
      </c>
      <c r="D9" s="19">
        <v>43513</v>
      </c>
      <c r="E9" s="19">
        <v>43258</v>
      </c>
      <c r="F9" s="19">
        <v>43258</v>
      </c>
      <c r="G9" s="9">
        <v>0</v>
      </c>
      <c r="H9" s="19">
        <v>0</v>
      </c>
    </row>
    <row r="10" spans="1:8" s="14" customFormat="1" ht="15">
      <c r="A10" s="15">
        <v>3</v>
      </c>
      <c r="B10" s="11" t="s">
        <v>130</v>
      </c>
      <c r="C10" s="19">
        <v>9740</v>
      </c>
      <c r="D10" s="19">
        <v>10256</v>
      </c>
      <c r="E10" s="19">
        <v>10125</v>
      </c>
      <c r="F10" s="19">
        <v>10125</v>
      </c>
      <c r="G10" s="9">
        <v>0</v>
      </c>
      <c r="H10" s="9">
        <v>0</v>
      </c>
    </row>
    <row r="11" spans="1:8" ht="15">
      <c r="A11" s="15">
        <v>4</v>
      </c>
      <c r="B11" s="11" t="s">
        <v>131</v>
      </c>
      <c r="C11" s="19">
        <f>SUM(C12+C15+C18+C26+C27)</f>
        <v>9575</v>
      </c>
      <c r="D11" s="19">
        <f>SUM(D12+D15+D18+D26+D27)</f>
        <v>8729</v>
      </c>
      <c r="E11" s="19">
        <f>SUM(E12+E15+E18+E26+E27)</f>
        <v>7841</v>
      </c>
      <c r="F11" s="19">
        <f>SUM(F12+F15+F18+F26+F27)</f>
        <v>7841</v>
      </c>
      <c r="G11" s="9">
        <v>0</v>
      </c>
      <c r="H11" s="9">
        <v>0</v>
      </c>
    </row>
    <row r="12" spans="1:8" ht="15">
      <c r="A12" s="15">
        <v>5</v>
      </c>
      <c r="B12" s="12" t="s">
        <v>132</v>
      </c>
      <c r="C12" s="18">
        <f>SUM(C13:C14)</f>
        <v>1585</v>
      </c>
      <c r="D12" s="18">
        <f>SUM(D13:D14)</f>
        <v>818</v>
      </c>
      <c r="E12" s="18">
        <f>SUM(E13:E14)</f>
        <v>778</v>
      </c>
      <c r="F12" s="18">
        <f>SUM(F13:F14)</f>
        <v>778</v>
      </c>
      <c r="G12" s="13">
        <v>0</v>
      </c>
      <c r="H12" s="13">
        <v>0</v>
      </c>
    </row>
    <row r="13" spans="1:8" ht="15">
      <c r="A13" s="15">
        <v>6</v>
      </c>
      <c r="B13" s="8" t="s">
        <v>133</v>
      </c>
      <c r="C13" s="17">
        <v>308</v>
      </c>
      <c r="D13" s="17">
        <v>300</v>
      </c>
      <c r="E13" s="17">
        <v>283</v>
      </c>
      <c r="F13" s="17">
        <v>283</v>
      </c>
      <c r="G13" s="22">
        <v>0</v>
      </c>
      <c r="H13" s="22">
        <v>0</v>
      </c>
    </row>
    <row r="14" spans="1:8" ht="15">
      <c r="A14" s="15">
        <v>7</v>
      </c>
      <c r="B14" s="8" t="s">
        <v>134</v>
      </c>
      <c r="C14" s="17">
        <v>1277</v>
      </c>
      <c r="D14" s="17">
        <v>518</v>
      </c>
      <c r="E14" s="17">
        <v>495</v>
      </c>
      <c r="F14" s="17">
        <v>495</v>
      </c>
      <c r="G14" s="22">
        <v>0</v>
      </c>
      <c r="H14" s="22">
        <v>0</v>
      </c>
    </row>
    <row r="15" spans="1:8" ht="15">
      <c r="A15" s="15">
        <v>8</v>
      </c>
      <c r="B15" s="12" t="s">
        <v>135</v>
      </c>
      <c r="C15" s="18">
        <f>SUM(C16:C17)</f>
        <v>2030</v>
      </c>
      <c r="D15" s="18">
        <f>SUM(D16:D17)</f>
        <v>1650</v>
      </c>
      <c r="E15" s="18">
        <f>SUM(E16:E17)</f>
        <v>1493</v>
      </c>
      <c r="F15" s="18">
        <f>SUM(F16:F17)</f>
        <v>1493</v>
      </c>
      <c r="G15" s="13">
        <v>0</v>
      </c>
      <c r="H15" s="13">
        <v>0</v>
      </c>
    </row>
    <row r="16" spans="1:8" ht="15">
      <c r="A16" s="15">
        <v>9</v>
      </c>
      <c r="B16" s="8" t="s">
        <v>136</v>
      </c>
      <c r="C16" s="17">
        <v>1580</v>
      </c>
      <c r="D16" s="17">
        <v>1200</v>
      </c>
      <c r="E16" s="17">
        <v>1064</v>
      </c>
      <c r="F16" s="17">
        <v>1064</v>
      </c>
      <c r="G16" s="22">
        <v>0</v>
      </c>
      <c r="H16" s="22">
        <v>0</v>
      </c>
    </row>
    <row r="17" spans="1:8" s="14" customFormat="1" ht="15">
      <c r="A17" s="15">
        <v>10</v>
      </c>
      <c r="B17" s="20" t="s">
        <v>137</v>
      </c>
      <c r="C17" s="21">
        <v>450</v>
      </c>
      <c r="D17" s="21">
        <v>450</v>
      </c>
      <c r="E17" s="21">
        <v>429</v>
      </c>
      <c r="F17" s="21">
        <v>429</v>
      </c>
      <c r="G17" s="22">
        <v>0</v>
      </c>
      <c r="H17" s="22">
        <v>0</v>
      </c>
    </row>
    <row r="18" spans="1:8" ht="15">
      <c r="A18" s="15">
        <v>11</v>
      </c>
      <c r="B18" s="12" t="s">
        <v>138</v>
      </c>
      <c r="C18" s="18">
        <f>SUM(C19:C25)</f>
        <v>3793</v>
      </c>
      <c r="D18" s="18">
        <f>SUM(D19:D25)</f>
        <v>4508</v>
      </c>
      <c r="E18" s="18">
        <f>SUM(E19:E25)</f>
        <v>4055</v>
      </c>
      <c r="F18" s="18">
        <f>SUM(F19:F25)</f>
        <v>4055</v>
      </c>
      <c r="G18" s="13">
        <v>0</v>
      </c>
      <c r="H18" s="13">
        <v>0</v>
      </c>
    </row>
    <row r="19" spans="1:8" ht="15">
      <c r="A19" s="15">
        <v>12</v>
      </c>
      <c r="B19" s="8" t="s">
        <v>139</v>
      </c>
      <c r="C19" s="17">
        <v>1015</v>
      </c>
      <c r="D19" s="17">
        <v>1195</v>
      </c>
      <c r="E19" s="17">
        <v>1173</v>
      </c>
      <c r="F19" s="17">
        <v>1173</v>
      </c>
      <c r="G19" s="22">
        <v>0</v>
      </c>
      <c r="H19" s="22">
        <v>0</v>
      </c>
    </row>
    <row r="20" spans="1:8" ht="15">
      <c r="A20" s="15">
        <v>13</v>
      </c>
      <c r="B20" s="8" t="s">
        <v>140</v>
      </c>
      <c r="C20" s="17">
        <v>250</v>
      </c>
      <c r="D20" s="17">
        <v>250</v>
      </c>
      <c r="E20" s="383">
        <v>182</v>
      </c>
      <c r="F20" s="383">
        <v>182</v>
      </c>
      <c r="G20" s="22">
        <v>0</v>
      </c>
      <c r="H20" s="22">
        <v>0</v>
      </c>
    </row>
    <row r="21" spans="1:8" ht="15">
      <c r="A21" s="15">
        <v>14</v>
      </c>
      <c r="B21" s="8" t="s">
        <v>141</v>
      </c>
      <c r="C21" s="17">
        <v>1050</v>
      </c>
      <c r="D21" s="17">
        <v>1100</v>
      </c>
      <c r="E21" s="17">
        <v>1057</v>
      </c>
      <c r="F21" s="17">
        <v>1057</v>
      </c>
      <c r="G21" s="22">
        <v>0</v>
      </c>
      <c r="H21" s="22">
        <v>0</v>
      </c>
    </row>
    <row r="22" spans="1:8" ht="15">
      <c r="A22" s="15">
        <v>15</v>
      </c>
      <c r="B22" s="8" t="s">
        <v>142</v>
      </c>
      <c r="C22" s="17">
        <v>100</v>
      </c>
      <c r="D22" s="17">
        <v>0</v>
      </c>
      <c r="E22" s="17">
        <v>0</v>
      </c>
      <c r="F22" s="17">
        <v>0</v>
      </c>
      <c r="G22" s="22">
        <v>0</v>
      </c>
      <c r="H22" s="22">
        <v>0</v>
      </c>
    </row>
    <row r="23" spans="1:8" ht="15">
      <c r="A23" s="15">
        <v>16</v>
      </c>
      <c r="B23" s="8" t="s">
        <v>143</v>
      </c>
      <c r="C23" s="17">
        <v>0</v>
      </c>
      <c r="D23" s="17">
        <v>0</v>
      </c>
      <c r="E23" s="17">
        <v>0</v>
      </c>
      <c r="F23" s="17">
        <v>0</v>
      </c>
      <c r="G23" s="22">
        <v>0</v>
      </c>
      <c r="H23" s="22">
        <v>0</v>
      </c>
    </row>
    <row r="24" spans="1:8" ht="15">
      <c r="A24" s="15">
        <v>17</v>
      </c>
      <c r="B24" s="8" t="s">
        <v>144</v>
      </c>
      <c r="C24" s="17">
        <v>494</v>
      </c>
      <c r="D24" s="17">
        <v>863</v>
      </c>
      <c r="E24" s="17">
        <v>589</v>
      </c>
      <c r="F24" s="17">
        <v>589</v>
      </c>
      <c r="G24" s="22">
        <v>0</v>
      </c>
      <c r="H24" s="22">
        <v>0</v>
      </c>
    </row>
    <row r="25" spans="1:8" ht="15">
      <c r="A25" s="15">
        <v>18</v>
      </c>
      <c r="B25" s="8" t="s">
        <v>145</v>
      </c>
      <c r="C25" s="17">
        <v>884</v>
      </c>
      <c r="D25" s="17">
        <v>1100</v>
      </c>
      <c r="E25" s="17">
        <v>1054</v>
      </c>
      <c r="F25" s="17">
        <v>1054</v>
      </c>
      <c r="G25" s="22">
        <v>0</v>
      </c>
      <c r="H25" s="22">
        <v>0</v>
      </c>
    </row>
    <row r="26" spans="1:8" ht="15">
      <c r="A26" s="15">
        <v>19</v>
      </c>
      <c r="B26" s="12" t="s">
        <v>146</v>
      </c>
      <c r="C26" s="13">
        <v>510</v>
      </c>
      <c r="D26" s="18">
        <v>359</v>
      </c>
      <c r="E26" s="18">
        <v>311</v>
      </c>
      <c r="F26" s="18">
        <v>311</v>
      </c>
      <c r="G26" s="13">
        <v>0</v>
      </c>
      <c r="H26" s="13">
        <v>0</v>
      </c>
    </row>
    <row r="27" spans="1:8" ht="15">
      <c r="A27" s="15">
        <v>20</v>
      </c>
      <c r="B27" s="12" t="s">
        <v>147</v>
      </c>
      <c r="C27" s="18">
        <f>SUM(C28:C29)</f>
        <v>1657</v>
      </c>
      <c r="D27" s="18">
        <f>SUM(D28:D29)</f>
        <v>1394</v>
      </c>
      <c r="E27" s="18">
        <f>SUM(E28:E29)</f>
        <v>1204</v>
      </c>
      <c r="F27" s="18">
        <f>SUM(F28:F29)</f>
        <v>1204</v>
      </c>
      <c r="G27" s="13">
        <v>0</v>
      </c>
      <c r="H27" s="13">
        <v>0</v>
      </c>
    </row>
    <row r="28" spans="1:8" ht="15">
      <c r="A28" s="15">
        <v>21</v>
      </c>
      <c r="B28" s="20" t="s">
        <v>148</v>
      </c>
      <c r="C28" s="21">
        <v>1657</v>
      </c>
      <c r="D28" s="21">
        <v>1354</v>
      </c>
      <c r="E28" s="21">
        <v>1165</v>
      </c>
      <c r="F28" s="21">
        <v>1165</v>
      </c>
      <c r="G28" s="22">
        <v>0</v>
      </c>
      <c r="H28" s="22">
        <v>0</v>
      </c>
    </row>
    <row r="29" spans="1:8" ht="15">
      <c r="A29" s="15">
        <v>22</v>
      </c>
      <c r="B29" s="20" t="s">
        <v>149</v>
      </c>
      <c r="C29" s="21">
        <v>0</v>
      </c>
      <c r="D29" s="21">
        <v>40</v>
      </c>
      <c r="E29" s="21">
        <v>39</v>
      </c>
      <c r="F29" s="21">
        <v>39</v>
      </c>
      <c r="G29" s="22">
        <v>0</v>
      </c>
      <c r="H29" s="22">
        <v>0</v>
      </c>
    </row>
    <row r="30" spans="1:8" ht="15">
      <c r="A30" s="15">
        <v>23</v>
      </c>
      <c r="B30" s="11" t="s">
        <v>150</v>
      </c>
      <c r="C30" s="19">
        <v>0</v>
      </c>
      <c r="D30" s="19">
        <v>0</v>
      </c>
      <c r="E30" s="19">
        <v>0</v>
      </c>
      <c r="F30" s="19">
        <v>0</v>
      </c>
      <c r="G30" s="9">
        <v>0</v>
      </c>
      <c r="H30" s="9">
        <v>0</v>
      </c>
    </row>
    <row r="31" spans="1:8" ht="15">
      <c r="A31" s="15">
        <v>24</v>
      </c>
      <c r="B31" s="11" t="s">
        <v>155</v>
      </c>
      <c r="C31" s="19">
        <v>0</v>
      </c>
      <c r="D31" s="19">
        <v>0</v>
      </c>
      <c r="E31" s="19">
        <v>0</v>
      </c>
      <c r="F31" s="19">
        <v>0</v>
      </c>
      <c r="G31" s="9">
        <v>0</v>
      </c>
      <c r="H31" s="9">
        <v>0</v>
      </c>
    </row>
    <row r="32" spans="1:8" ht="15">
      <c r="A32" s="15">
        <v>25</v>
      </c>
      <c r="B32" s="11" t="s">
        <v>160</v>
      </c>
      <c r="C32" s="19">
        <f>SUM(C33:C35)</f>
        <v>80</v>
      </c>
      <c r="D32" s="19">
        <f>SUM(D33:D35)</f>
        <v>80</v>
      </c>
      <c r="E32" s="19">
        <f>SUM(E33:E35)</f>
        <v>31</v>
      </c>
      <c r="F32" s="19">
        <f>SUM(F33:F35)</f>
        <v>31</v>
      </c>
      <c r="G32" s="9">
        <v>0</v>
      </c>
      <c r="H32" s="9">
        <v>0</v>
      </c>
    </row>
    <row r="33" spans="1:8" ht="15">
      <c r="A33" s="15">
        <v>26</v>
      </c>
      <c r="B33" s="11" t="s">
        <v>161</v>
      </c>
      <c r="C33" s="19">
        <v>80</v>
      </c>
      <c r="D33" s="19">
        <v>80</v>
      </c>
      <c r="E33" s="19">
        <v>31</v>
      </c>
      <c r="F33" s="19">
        <v>31</v>
      </c>
      <c r="G33" s="9">
        <v>0</v>
      </c>
      <c r="H33" s="9">
        <v>0</v>
      </c>
    </row>
    <row r="34" spans="1:8" ht="15">
      <c r="A34" s="15">
        <v>27</v>
      </c>
      <c r="B34" s="11" t="s">
        <v>162</v>
      </c>
      <c r="C34" s="19">
        <v>0</v>
      </c>
      <c r="D34" s="19">
        <v>0</v>
      </c>
      <c r="E34" s="19">
        <v>0</v>
      </c>
      <c r="F34" s="19">
        <v>0</v>
      </c>
      <c r="G34" s="9">
        <v>0</v>
      </c>
      <c r="H34" s="9">
        <v>0</v>
      </c>
    </row>
    <row r="35" spans="1:8" ht="15">
      <c r="A35" s="15">
        <v>28</v>
      </c>
      <c r="B35" s="11" t="s">
        <v>163</v>
      </c>
      <c r="C35" s="19">
        <v>0</v>
      </c>
      <c r="D35" s="19">
        <v>0</v>
      </c>
      <c r="E35" s="19">
        <v>0</v>
      </c>
      <c r="F35" s="19">
        <v>0</v>
      </c>
      <c r="G35" s="9">
        <v>0</v>
      </c>
      <c r="H35" s="9">
        <v>0</v>
      </c>
    </row>
    <row r="36" spans="1:8" ht="15">
      <c r="A36" s="15">
        <v>29</v>
      </c>
      <c r="B36" s="9" t="s">
        <v>165</v>
      </c>
      <c r="C36" s="19">
        <f>SUM(C8+C32)</f>
        <v>61292</v>
      </c>
      <c r="D36" s="19">
        <f>SUM(D8+D32)</f>
        <v>62578</v>
      </c>
      <c r="E36" s="19">
        <f>SUM(E8+E32)</f>
        <v>61255</v>
      </c>
      <c r="F36" s="19">
        <f>SUM(F8+F32)</f>
        <v>61255</v>
      </c>
      <c r="G36" s="9">
        <v>0</v>
      </c>
      <c r="H36" s="9">
        <v>0</v>
      </c>
    </row>
    <row r="37" spans="1:8" ht="15">
      <c r="A37" s="15">
        <v>30</v>
      </c>
      <c r="B37" s="11" t="s">
        <v>166</v>
      </c>
      <c r="C37" s="19">
        <f>SUM(C38:C39)</f>
        <v>0</v>
      </c>
      <c r="D37" s="19">
        <f>SUM(D38:D39)</f>
        <v>0</v>
      </c>
      <c r="E37" s="19">
        <f>SUM(E38:E39)</f>
        <v>0</v>
      </c>
      <c r="F37" s="19">
        <f>SUM(F38:F39)</f>
        <v>0</v>
      </c>
      <c r="G37" s="9">
        <v>0</v>
      </c>
      <c r="H37" s="9">
        <v>0</v>
      </c>
    </row>
    <row r="38" spans="1:8" ht="15">
      <c r="A38" s="15">
        <v>31</v>
      </c>
      <c r="B38" s="8" t="s">
        <v>167</v>
      </c>
      <c r="C38" s="17">
        <v>0</v>
      </c>
      <c r="D38" s="17">
        <v>0</v>
      </c>
      <c r="E38" s="17">
        <v>0</v>
      </c>
      <c r="F38" s="17">
        <v>0</v>
      </c>
      <c r="G38" s="22">
        <v>0</v>
      </c>
      <c r="H38" s="22">
        <v>0</v>
      </c>
    </row>
    <row r="39" spans="1:8" ht="15">
      <c r="A39" s="15">
        <v>32</v>
      </c>
      <c r="B39" s="8" t="s">
        <v>179</v>
      </c>
      <c r="C39" s="17">
        <v>0</v>
      </c>
      <c r="D39" s="17">
        <v>0</v>
      </c>
      <c r="E39" s="17">
        <v>0</v>
      </c>
      <c r="F39" s="17">
        <v>0</v>
      </c>
      <c r="G39" s="22">
        <v>0</v>
      </c>
      <c r="H39" s="22">
        <v>0</v>
      </c>
    </row>
    <row r="40" spans="1:8" ht="15">
      <c r="A40" s="15">
        <v>33</v>
      </c>
      <c r="B40" s="9" t="s">
        <v>168</v>
      </c>
      <c r="C40" s="19">
        <f>SUM(C37)</f>
        <v>0</v>
      </c>
      <c r="D40" s="19">
        <f>SUM(D37)</f>
        <v>0</v>
      </c>
      <c r="E40" s="19">
        <f>SUM(E37)</f>
        <v>0</v>
      </c>
      <c r="F40" s="19">
        <f>SUM(F37)</f>
        <v>0</v>
      </c>
      <c r="G40" s="9">
        <v>0</v>
      </c>
      <c r="H40" s="9">
        <v>0</v>
      </c>
    </row>
    <row r="41" spans="1:8" ht="15">
      <c r="A41" s="15">
        <v>34</v>
      </c>
      <c r="B41" s="9" t="s">
        <v>169</v>
      </c>
      <c r="C41" s="19">
        <f>SUM(C36+C40)</f>
        <v>61292</v>
      </c>
      <c r="D41" s="19">
        <f>SUM(D36+D40)</f>
        <v>62578</v>
      </c>
      <c r="E41" s="19">
        <f>SUM(E36+E40)</f>
        <v>61255</v>
      </c>
      <c r="F41" s="19">
        <f>SUM(F36+F40)</f>
        <v>61255</v>
      </c>
      <c r="G41" s="9">
        <v>0</v>
      </c>
      <c r="H41" s="9">
        <v>0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4">
    <cfRule type="top10" priority="2" dxfId="0" stopIfTrue="1" rank="10"/>
  </conditionalFormatting>
  <printOptions/>
  <pageMargins left="0.7" right="0.7" top="0.75" bottom="0.75" header="0.3" footer="0.3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16.8515625" style="24" customWidth="1"/>
    <col min="2" max="2" width="43.421875" style="25" customWidth="1"/>
    <col min="3" max="3" width="21.8515625" style="25" customWidth="1"/>
    <col min="4" max="4" width="22.7109375" style="25" customWidth="1"/>
    <col min="5" max="5" width="20.28125" style="24" customWidth="1"/>
    <col min="6" max="7" width="11.00390625" style="24" customWidth="1"/>
    <col min="8" max="8" width="11.8515625" style="24" customWidth="1"/>
    <col min="9" max="16384" width="9.140625" style="24" customWidth="1"/>
  </cols>
  <sheetData>
    <row r="1" spans="5:6" ht="15.75">
      <c r="E1" s="517" t="s">
        <v>544</v>
      </c>
      <c r="F1" s="517"/>
    </row>
    <row r="3" spans="2:5" ht="20.25" customHeight="1">
      <c r="B3" s="515" t="s">
        <v>495</v>
      </c>
      <c r="C3" s="515"/>
      <c r="D3" s="515"/>
      <c r="E3" s="516"/>
    </row>
    <row r="5" spans="1:6" ht="26.25" customHeight="1" thickBot="1">
      <c r="A5" s="25"/>
      <c r="B5" s="27"/>
      <c r="C5" s="27"/>
      <c r="D5" s="27"/>
      <c r="E5" s="28" t="s">
        <v>32</v>
      </c>
      <c r="F5" s="25"/>
    </row>
    <row r="6" spans="1:5" s="26" customFormat="1" ht="49.5" customHeight="1" thickBot="1">
      <c r="A6" s="29" t="s">
        <v>94</v>
      </c>
      <c r="B6" s="30" t="s">
        <v>171</v>
      </c>
      <c r="C6" s="31" t="s">
        <v>172</v>
      </c>
      <c r="D6" s="31" t="s">
        <v>175</v>
      </c>
      <c r="E6" s="31" t="s">
        <v>170</v>
      </c>
    </row>
    <row r="7" spans="1:6" s="33" customFormat="1" ht="18" customHeight="1" thickBot="1">
      <c r="A7" s="44"/>
      <c r="B7" s="30" t="s">
        <v>5</v>
      </c>
      <c r="C7" s="32" t="s">
        <v>6</v>
      </c>
      <c r="D7" s="32" t="s">
        <v>7</v>
      </c>
      <c r="E7" s="32" t="s">
        <v>8</v>
      </c>
      <c r="F7" s="27"/>
    </row>
    <row r="8" spans="1:6" s="33" customFormat="1" ht="18" customHeight="1">
      <c r="A8" s="249">
        <v>1</v>
      </c>
      <c r="B8" s="198" t="s">
        <v>351</v>
      </c>
      <c r="C8" s="202">
        <f>SUM(C9)</f>
        <v>64</v>
      </c>
      <c r="D8" s="201">
        <f>SUM(D9)</f>
        <v>64</v>
      </c>
      <c r="E8" s="201">
        <f>SUM(E9)</f>
        <v>31</v>
      </c>
      <c r="F8" s="27"/>
    </row>
    <row r="9" spans="1:6" s="33" customFormat="1" ht="18" customHeight="1">
      <c r="A9" s="196">
        <v>2</v>
      </c>
      <c r="B9" s="197" t="s">
        <v>496</v>
      </c>
      <c r="C9" s="200">
        <v>64</v>
      </c>
      <c r="D9" s="199">
        <v>64</v>
      </c>
      <c r="E9" s="199">
        <v>31</v>
      </c>
      <c r="F9" s="27"/>
    </row>
    <row r="10" spans="1:6" s="43" customFormat="1" ht="15.75" customHeight="1">
      <c r="A10" s="38">
        <v>3</v>
      </c>
      <c r="B10" s="34" t="s">
        <v>355</v>
      </c>
      <c r="C10" s="56">
        <v>16</v>
      </c>
      <c r="D10" s="56">
        <v>16</v>
      </c>
      <c r="E10" s="56">
        <v>0</v>
      </c>
      <c r="F10" s="26"/>
    </row>
    <row r="11" spans="1:6" s="43" customFormat="1" ht="15.75" customHeight="1" thickBot="1">
      <c r="A11" s="64">
        <v>4</v>
      </c>
      <c r="B11" s="42" t="s">
        <v>176</v>
      </c>
      <c r="C11" s="203">
        <f>SUM(C8+C10)</f>
        <v>80</v>
      </c>
      <c r="D11" s="203">
        <f>SUM(D8+D10)</f>
        <v>80</v>
      </c>
      <c r="E11" s="203">
        <f>SUM(E8+E10)</f>
        <v>31</v>
      </c>
      <c r="F11" s="26"/>
    </row>
  </sheetData>
  <sheetProtection/>
  <mergeCells count="2">
    <mergeCell ref="E1:F1"/>
    <mergeCell ref="B3:E3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9"/>
  <sheetViews>
    <sheetView zoomScalePageLayoutView="0" workbookViewId="0" topLeftCell="A2">
      <selection activeCell="M15" sqref="M15"/>
    </sheetView>
  </sheetViews>
  <sheetFormatPr defaultColWidth="9.140625" defaultRowHeight="15"/>
  <sheetData>
    <row r="2" spans="1:13" ht="15">
      <c r="A2" s="416" t="s">
        <v>497</v>
      </c>
      <c r="B2" s="416"/>
      <c r="C2" s="416"/>
      <c r="D2" s="416"/>
      <c r="E2" s="416"/>
      <c r="F2" s="416"/>
      <c r="G2" s="416"/>
      <c r="H2" s="416"/>
      <c r="I2" s="416"/>
      <c r="J2" s="416"/>
      <c r="K2" s="423"/>
      <c r="L2" s="423"/>
      <c r="M2" s="423"/>
    </row>
    <row r="4" spans="11:13" ht="15">
      <c r="K4" s="525" t="s">
        <v>545</v>
      </c>
      <c r="L4" s="525"/>
      <c r="M4" s="525"/>
    </row>
    <row r="5" ht="15.75" thickBot="1"/>
    <row r="6" spans="1:13" ht="15">
      <c r="A6" s="526" t="s">
        <v>94</v>
      </c>
      <c r="B6" s="455" t="s">
        <v>180</v>
      </c>
      <c r="C6" s="528"/>
      <c r="D6" s="456"/>
      <c r="E6" s="530" t="s">
        <v>182</v>
      </c>
      <c r="F6" s="520"/>
      <c r="G6" s="531"/>
      <c r="H6" s="530" t="s">
        <v>181</v>
      </c>
      <c r="I6" s="520"/>
      <c r="J6" s="531"/>
      <c r="K6" s="520" t="s">
        <v>183</v>
      </c>
      <c r="L6" s="520"/>
      <c r="M6" s="531"/>
    </row>
    <row r="7" spans="1:13" ht="15.75" thickBot="1">
      <c r="A7" s="527"/>
      <c r="B7" s="459"/>
      <c r="C7" s="529"/>
      <c r="D7" s="460"/>
      <c r="E7" s="48" t="s">
        <v>184</v>
      </c>
      <c r="F7" s="49" t="s">
        <v>185</v>
      </c>
      <c r="G7" s="50" t="s">
        <v>170</v>
      </c>
      <c r="H7" s="48" t="s">
        <v>184</v>
      </c>
      <c r="I7" s="49" t="s">
        <v>185</v>
      </c>
      <c r="J7" s="50" t="s">
        <v>170</v>
      </c>
      <c r="K7" s="48" t="s">
        <v>184</v>
      </c>
      <c r="L7" s="49" t="s">
        <v>185</v>
      </c>
      <c r="M7" s="50" t="s">
        <v>170</v>
      </c>
    </row>
    <row r="8" spans="1:13" ht="15">
      <c r="A8" s="51"/>
      <c r="B8" s="519" t="s">
        <v>5</v>
      </c>
      <c r="C8" s="520"/>
      <c r="D8" s="521"/>
      <c r="E8" s="45" t="s">
        <v>6</v>
      </c>
      <c r="F8" s="45" t="s">
        <v>7</v>
      </c>
      <c r="G8" s="45" t="s">
        <v>8</v>
      </c>
      <c r="H8" s="45" t="s">
        <v>77</v>
      </c>
      <c r="I8" s="45" t="s">
        <v>78</v>
      </c>
      <c r="J8" s="45" t="s">
        <v>79</v>
      </c>
      <c r="K8" s="45" t="s">
        <v>80</v>
      </c>
      <c r="L8" s="45" t="s">
        <v>186</v>
      </c>
      <c r="M8" s="52" t="s">
        <v>187</v>
      </c>
    </row>
    <row r="9" spans="1:13" ht="15.75" thickBot="1">
      <c r="A9" s="53">
        <v>1</v>
      </c>
      <c r="B9" s="522" t="s">
        <v>206</v>
      </c>
      <c r="C9" s="523"/>
      <c r="D9" s="524"/>
      <c r="E9" s="54">
        <v>14</v>
      </c>
      <c r="F9" s="54">
        <v>14</v>
      </c>
      <c r="G9" s="54">
        <v>13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5">
        <v>0</v>
      </c>
    </row>
  </sheetData>
  <sheetProtection/>
  <mergeCells count="9">
    <mergeCell ref="B9:D9"/>
    <mergeCell ref="B6:D7"/>
    <mergeCell ref="E6:G6"/>
    <mergeCell ref="A2:M2"/>
    <mergeCell ref="K4:M4"/>
    <mergeCell ref="A6:A7"/>
    <mergeCell ref="H6:J6"/>
    <mergeCell ref="K6:M6"/>
    <mergeCell ref="B8:D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3.140625" style="57" customWidth="1"/>
    <col min="2" max="5" width="11.8515625" style="57" customWidth="1"/>
    <col min="6" max="6" width="11.140625" style="57" customWidth="1"/>
    <col min="7" max="16384" width="9.140625" style="57" customWidth="1"/>
  </cols>
  <sheetData>
    <row r="1" spans="1:5" ht="27.75" customHeight="1">
      <c r="A1" s="536" t="s">
        <v>498</v>
      </c>
      <c r="B1" s="536"/>
      <c r="C1" s="536"/>
      <c r="D1" s="536"/>
      <c r="E1" s="536"/>
    </row>
    <row r="2" spans="1:5" ht="15">
      <c r="A2" s="536"/>
      <c r="B2" s="536"/>
      <c r="C2" s="536"/>
      <c r="D2" s="536"/>
      <c r="E2" s="536"/>
    </row>
    <row r="3" spans="1:6" ht="15">
      <c r="A3" s="58"/>
      <c r="B3" s="537" t="s">
        <v>546</v>
      </c>
      <c r="C3" s="423"/>
      <c r="D3" s="423"/>
      <c r="E3" s="423"/>
      <c r="F3" s="423"/>
    </row>
    <row r="4" spans="1:5" ht="15">
      <c r="A4" s="58"/>
      <c r="B4" s="58"/>
      <c r="C4" s="58"/>
      <c r="D4" s="58"/>
      <c r="E4" s="58"/>
    </row>
    <row r="5" spans="1:6" ht="15.75">
      <c r="A5" s="205" t="s">
        <v>188</v>
      </c>
      <c r="B5" s="533" t="s">
        <v>499</v>
      </c>
      <c r="C5" s="533"/>
      <c r="D5" s="533"/>
      <c r="E5" s="533"/>
      <c r="F5" s="533"/>
    </row>
    <row r="6" spans="1:6" ht="15.75">
      <c r="A6" s="205" t="s">
        <v>189</v>
      </c>
      <c r="B6" s="532" t="s">
        <v>503</v>
      </c>
      <c r="C6" s="533"/>
      <c r="D6" s="533"/>
      <c r="E6" s="533"/>
      <c r="F6" s="533"/>
    </row>
    <row r="7" spans="1:6" ht="16.5" thickBot="1">
      <c r="A7" s="205"/>
      <c r="B7" s="205"/>
      <c r="C7" s="534" t="s">
        <v>190</v>
      </c>
      <c r="D7" s="534"/>
      <c r="E7" s="535"/>
      <c r="F7" s="535"/>
    </row>
    <row r="8" spans="1:6" ht="15.75" thickBot="1">
      <c r="A8" s="208" t="s">
        <v>191</v>
      </c>
      <c r="B8" s="209" t="s">
        <v>387</v>
      </c>
      <c r="C8" s="210" t="s">
        <v>500</v>
      </c>
      <c r="D8" s="210" t="s">
        <v>501</v>
      </c>
      <c r="E8" s="210" t="s">
        <v>502</v>
      </c>
      <c r="F8" s="211" t="s">
        <v>93</v>
      </c>
    </row>
    <row r="9" spans="1:6" ht="15">
      <c r="A9" s="212" t="s">
        <v>192</v>
      </c>
      <c r="B9" s="241"/>
      <c r="C9" s="213"/>
      <c r="D9" s="213"/>
      <c r="E9" s="213"/>
      <c r="F9" s="214">
        <f>SUM(B9:E9)</f>
        <v>0</v>
      </c>
    </row>
    <row r="10" spans="1:6" ht="15">
      <c r="A10" s="215" t="s">
        <v>193</v>
      </c>
      <c r="B10" s="216"/>
      <c r="C10" s="217"/>
      <c r="D10" s="236"/>
      <c r="E10" s="217"/>
      <c r="F10" s="218">
        <f aca="true" t="shared" si="0" ref="F10:F15">SUM(C10:E10)</f>
        <v>0</v>
      </c>
    </row>
    <row r="11" spans="1:6" ht="15">
      <c r="A11" s="219" t="s">
        <v>194</v>
      </c>
      <c r="B11" s="239"/>
      <c r="C11" s="221">
        <v>67550</v>
      </c>
      <c r="D11" s="221"/>
      <c r="E11" s="221"/>
      <c r="F11" s="222">
        <f>SUM(B11:E11)</f>
        <v>67550</v>
      </c>
    </row>
    <row r="12" spans="1:6" ht="15">
      <c r="A12" s="219" t="s">
        <v>195</v>
      </c>
      <c r="B12" s="220"/>
      <c r="C12" s="221"/>
      <c r="D12" s="234"/>
      <c r="E12" s="221"/>
      <c r="F12" s="222">
        <f t="shared" si="0"/>
        <v>0</v>
      </c>
    </row>
    <row r="13" spans="1:6" ht="15">
      <c r="A13" s="219" t="s">
        <v>196</v>
      </c>
      <c r="B13" s="220"/>
      <c r="C13" s="221"/>
      <c r="D13" s="234"/>
      <c r="E13" s="221"/>
      <c r="F13" s="222">
        <f t="shared" si="0"/>
        <v>0</v>
      </c>
    </row>
    <row r="14" spans="1:6" ht="15">
      <c r="A14" s="219" t="s">
        <v>197</v>
      </c>
      <c r="B14" s="220"/>
      <c r="C14" s="221"/>
      <c r="D14" s="234"/>
      <c r="E14" s="221"/>
      <c r="F14" s="222">
        <f t="shared" si="0"/>
        <v>0</v>
      </c>
    </row>
    <row r="15" spans="1:6" ht="15.75" thickBot="1">
      <c r="A15" s="223"/>
      <c r="B15" s="224"/>
      <c r="C15" s="225"/>
      <c r="D15" s="235"/>
      <c r="E15" s="225"/>
      <c r="F15" s="222">
        <f t="shared" si="0"/>
        <v>0</v>
      </c>
    </row>
    <row r="16" spans="1:6" ht="15.75" thickBot="1">
      <c r="A16" s="226" t="s">
        <v>198</v>
      </c>
      <c r="B16" s="238"/>
      <c r="C16" s="227">
        <f>C9+SUM(C11:C15)</f>
        <v>67550</v>
      </c>
      <c r="D16" s="227">
        <f>D9+SUM(D11:D15)</f>
        <v>0</v>
      </c>
      <c r="E16" s="228">
        <f>E9+SUM(E11:E15)</f>
        <v>0</v>
      </c>
      <c r="F16" s="229">
        <f>F9+SUM(F11:F15)</f>
        <v>67550</v>
      </c>
    </row>
    <row r="17" spans="1:6" ht="15.75" thickBot="1">
      <c r="A17" s="206"/>
      <c r="B17" s="206"/>
      <c r="C17" s="206"/>
      <c r="D17" s="206"/>
      <c r="E17" s="206"/>
      <c r="F17" s="206"/>
    </row>
    <row r="18" spans="1:6" ht="15.75" thickBot="1">
      <c r="A18" s="208" t="s">
        <v>199</v>
      </c>
      <c r="B18" s="209" t="s">
        <v>387</v>
      </c>
      <c r="C18" s="210" t="s">
        <v>500</v>
      </c>
      <c r="D18" s="210" t="s">
        <v>501</v>
      </c>
      <c r="E18" s="210" t="s">
        <v>502</v>
      </c>
      <c r="F18" s="211" t="s">
        <v>93</v>
      </c>
    </row>
    <row r="19" spans="1:6" ht="15">
      <c r="A19" s="212" t="s">
        <v>200</v>
      </c>
      <c r="B19" s="230"/>
      <c r="C19" s="213"/>
      <c r="D19" s="213"/>
      <c r="E19" s="213"/>
      <c r="F19" s="214">
        <f>SUM(C19:E19)</f>
        <v>0</v>
      </c>
    </row>
    <row r="20" spans="1:6" ht="15">
      <c r="A20" s="231" t="s">
        <v>201</v>
      </c>
      <c r="B20" s="237"/>
      <c r="C20" s="221"/>
      <c r="D20" s="221">
        <v>66680</v>
      </c>
      <c r="E20" s="221"/>
      <c r="F20" s="222">
        <f>SUM(B20:E20)</f>
        <v>66680</v>
      </c>
    </row>
    <row r="21" spans="1:6" ht="15">
      <c r="A21" s="219" t="s">
        <v>203</v>
      </c>
      <c r="B21" s="220"/>
      <c r="C21" s="221"/>
      <c r="D21" s="221"/>
      <c r="E21" s="221"/>
      <c r="F21" s="222">
        <f>SUM(B21:E21)</f>
        <v>0</v>
      </c>
    </row>
    <row r="22" spans="1:6" ht="15">
      <c r="A22" s="219" t="s">
        <v>202</v>
      </c>
      <c r="B22" s="240"/>
      <c r="C22" s="221">
        <v>60</v>
      </c>
      <c r="D22" s="221">
        <v>810</v>
      </c>
      <c r="E22" s="221"/>
      <c r="F22" s="222">
        <f>SUM(B22:E22)</f>
        <v>870</v>
      </c>
    </row>
    <row r="23" spans="1:6" ht="15">
      <c r="A23" s="232"/>
      <c r="B23" s="233"/>
      <c r="C23" s="221"/>
      <c r="D23" s="221"/>
      <c r="E23" s="221"/>
      <c r="F23" s="222">
        <f>SUM(C23:E23)</f>
        <v>0</v>
      </c>
    </row>
    <row r="24" spans="1:6" ht="15">
      <c r="A24" s="232"/>
      <c r="B24" s="233"/>
      <c r="C24" s="221"/>
      <c r="D24" s="221"/>
      <c r="E24" s="221"/>
      <c r="F24" s="222">
        <f>SUM(C24:E24)</f>
        <v>0</v>
      </c>
    </row>
    <row r="25" spans="1:6" ht="15.75" thickBot="1">
      <c r="A25" s="223"/>
      <c r="B25" s="224"/>
      <c r="C25" s="225"/>
      <c r="D25" s="225"/>
      <c r="E25" s="225"/>
      <c r="F25" s="222">
        <f>SUM(C25:E25)</f>
        <v>0</v>
      </c>
    </row>
    <row r="26" spans="1:6" ht="15.75" thickBot="1">
      <c r="A26" s="226" t="s">
        <v>87</v>
      </c>
      <c r="B26" s="238"/>
      <c r="C26" s="227">
        <f>SUM(C19:C25)</f>
        <v>60</v>
      </c>
      <c r="D26" s="227">
        <f>SUM(D19:D25)</f>
        <v>67490</v>
      </c>
      <c r="E26" s="227">
        <f>SUM(E19:E25)</f>
        <v>0</v>
      </c>
      <c r="F26" s="229">
        <f>SUM(F19:F25)</f>
        <v>67550</v>
      </c>
    </row>
    <row r="27" spans="1:6" ht="15">
      <c r="A27" s="204"/>
      <c r="B27" s="204"/>
      <c r="C27" s="204"/>
      <c r="D27" s="204"/>
      <c r="E27" s="204"/>
      <c r="F27" s="207"/>
    </row>
    <row r="28" spans="1:5" ht="15">
      <c r="A28" s="58"/>
      <c r="B28" s="58"/>
      <c r="C28" s="58"/>
      <c r="D28" s="58"/>
      <c r="E28" s="58"/>
    </row>
    <row r="29" spans="1:6" ht="31.5" customHeight="1">
      <c r="A29" s="384" t="s">
        <v>188</v>
      </c>
      <c r="B29" s="538" t="s">
        <v>504</v>
      </c>
      <c r="C29" s="538"/>
      <c r="D29" s="538"/>
      <c r="E29" s="538"/>
      <c r="F29" s="538"/>
    </row>
    <row r="30" spans="1:6" ht="15.75">
      <c r="A30" s="205" t="s">
        <v>189</v>
      </c>
      <c r="B30" s="532" t="s">
        <v>505</v>
      </c>
      <c r="C30" s="533"/>
      <c r="D30" s="533"/>
      <c r="E30" s="533"/>
      <c r="F30" s="533"/>
    </row>
    <row r="31" spans="1:6" ht="16.5" thickBot="1">
      <c r="A31" s="205"/>
      <c r="B31" s="205"/>
      <c r="C31" s="534" t="s">
        <v>190</v>
      </c>
      <c r="D31" s="534"/>
      <c r="E31" s="535"/>
      <c r="F31" s="535"/>
    </row>
    <row r="32" spans="1:6" ht="15.75" thickBot="1">
      <c r="A32" s="208" t="s">
        <v>191</v>
      </c>
      <c r="B32" s="209" t="s">
        <v>387</v>
      </c>
      <c r="C32" s="210" t="s">
        <v>500</v>
      </c>
      <c r="D32" s="210" t="s">
        <v>501</v>
      </c>
      <c r="E32" s="210" t="s">
        <v>502</v>
      </c>
      <c r="F32" s="211" t="s">
        <v>93</v>
      </c>
    </row>
    <row r="33" spans="1:6" ht="15">
      <c r="A33" s="212" t="s">
        <v>192</v>
      </c>
      <c r="B33" s="241"/>
      <c r="C33" s="213"/>
      <c r="D33" s="213"/>
      <c r="E33" s="213"/>
      <c r="F33" s="214">
        <f>SUM(B33:E33)</f>
        <v>0</v>
      </c>
    </row>
    <row r="34" spans="1:6" ht="15">
      <c r="A34" s="215" t="s">
        <v>193</v>
      </c>
      <c r="B34" s="216"/>
      <c r="C34" s="217"/>
      <c r="D34" s="236"/>
      <c r="E34" s="217"/>
      <c r="F34" s="218">
        <f>SUM(C34:E34)</f>
        <v>0</v>
      </c>
    </row>
    <row r="35" spans="1:6" ht="15">
      <c r="A35" s="219" t="s">
        <v>194</v>
      </c>
      <c r="B35" s="239"/>
      <c r="C35" s="221">
        <v>7000</v>
      </c>
      <c r="D35" s="221"/>
      <c r="E35" s="221"/>
      <c r="F35" s="222">
        <f>SUM(B35:E35)</f>
        <v>7000</v>
      </c>
    </row>
    <row r="36" spans="1:6" ht="15">
      <c r="A36" s="219" t="s">
        <v>195</v>
      </c>
      <c r="B36" s="220"/>
      <c r="C36" s="221"/>
      <c r="D36" s="234"/>
      <c r="E36" s="221"/>
      <c r="F36" s="222">
        <f>SUM(C36:E36)</f>
        <v>0</v>
      </c>
    </row>
    <row r="37" spans="1:6" ht="15">
      <c r="A37" s="219" t="s">
        <v>196</v>
      </c>
      <c r="B37" s="220"/>
      <c r="C37" s="221"/>
      <c r="D37" s="234"/>
      <c r="E37" s="221"/>
      <c r="F37" s="222">
        <f>SUM(C37:E37)</f>
        <v>0</v>
      </c>
    </row>
    <row r="38" spans="1:6" ht="15">
      <c r="A38" s="219" t="s">
        <v>197</v>
      </c>
      <c r="B38" s="220"/>
      <c r="C38" s="221"/>
      <c r="D38" s="234"/>
      <c r="E38" s="221"/>
      <c r="F38" s="222">
        <f>SUM(C38:E38)</f>
        <v>0</v>
      </c>
    </row>
    <row r="39" spans="1:6" ht="15.75" thickBot="1">
      <c r="A39" s="223"/>
      <c r="B39" s="224"/>
      <c r="C39" s="225"/>
      <c r="D39" s="235"/>
      <c r="E39" s="225"/>
      <c r="F39" s="222">
        <f>SUM(C39:E39)</f>
        <v>0</v>
      </c>
    </row>
    <row r="40" spans="1:6" ht="15.75" thickBot="1">
      <c r="A40" s="226" t="s">
        <v>198</v>
      </c>
      <c r="B40" s="238"/>
      <c r="C40" s="227">
        <f>C33+SUM(C35:C39)</f>
        <v>7000</v>
      </c>
      <c r="D40" s="227">
        <f>D33+SUM(D35:D39)</f>
        <v>0</v>
      </c>
      <c r="E40" s="228">
        <f>E33+SUM(E35:E39)</f>
        <v>0</v>
      </c>
      <c r="F40" s="229">
        <f>F33+SUM(F35:F39)</f>
        <v>7000</v>
      </c>
    </row>
    <row r="41" spans="1:6" ht="15.75" thickBot="1">
      <c r="A41" s="206"/>
      <c r="B41" s="206"/>
      <c r="C41" s="206"/>
      <c r="D41" s="206"/>
      <c r="E41" s="206"/>
      <c r="F41" s="206"/>
    </row>
    <row r="42" spans="1:6" ht="15.75" thickBot="1">
      <c r="A42" s="208" t="s">
        <v>199</v>
      </c>
      <c r="B42" s="209" t="s">
        <v>387</v>
      </c>
      <c r="C42" s="210" t="s">
        <v>500</v>
      </c>
      <c r="D42" s="210" t="s">
        <v>501</v>
      </c>
      <c r="E42" s="210" t="s">
        <v>502</v>
      </c>
      <c r="F42" s="211" t="s">
        <v>93</v>
      </c>
    </row>
    <row r="43" spans="1:6" ht="15">
      <c r="A43" s="212" t="s">
        <v>200</v>
      </c>
      <c r="B43" s="230"/>
      <c r="C43" s="213"/>
      <c r="D43" s="213">
        <v>175</v>
      </c>
      <c r="E43" s="213"/>
      <c r="F43" s="214">
        <f>SUM(C43:E43)</f>
        <v>175</v>
      </c>
    </row>
    <row r="44" spans="1:6" ht="15">
      <c r="A44" s="231" t="s">
        <v>201</v>
      </c>
      <c r="B44" s="237"/>
      <c r="C44" s="221">
        <v>3150</v>
      </c>
      <c r="D44" s="221"/>
      <c r="E44" s="221"/>
      <c r="F44" s="222">
        <f>SUM(B44:E44)</f>
        <v>3150</v>
      </c>
    </row>
    <row r="45" spans="1:6" ht="15">
      <c r="A45" s="219" t="s">
        <v>203</v>
      </c>
      <c r="B45" s="220"/>
      <c r="C45" s="221"/>
      <c r="D45" s="221"/>
      <c r="E45" s="221"/>
      <c r="F45" s="222">
        <f>SUM(B45:E45)</f>
        <v>0</v>
      </c>
    </row>
    <row r="46" spans="1:6" ht="15">
      <c r="A46" s="219" t="s">
        <v>202</v>
      </c>
      <c r="B46" s="240"/>
      <c r="C46" s="221">
        <v>840</v>
      </c>
      <c r="D46" s="221">
        <v>2835</v>
      </c>
      <c r="E46" s="221"/>
      <c r="F46" s="222">
        <f>SUM(B46:E46)</f>
        <v>3675</v>
      </c>
    </row>
    <row r="47" spans="1:6" ht="15">
      <c r="A47" s="232"/>
      <c r="B47" s="233"/>
      <c r="C47" s="221"/>
      <c r="D47" s="221"/>
      <c r="E47" s="221"/>
      <c r="F47" s="222">
        <f>SUM(C47:E47)</f>
        <v>0</v>
      </c>
    </row>
    <row r="48" spans="1:6" ht="15">
      <c r="A48" s="232"/>
      <c r="B48" s="233"/>
      <c r="C48" s="221"/>
      <c r="D48" s="221"/>
      <c r="E48" s="221"/>
      <c r="F48" s="222">
        <f>SUM(C48:E48)</f>
        <v>0</v>
      </c>
    </row>
    <row r="49" spans="1:6" ht="15.75" thickBot="1">
      <c r="A49" s="223"/>
      <c r="B49" s="224"/>
      <c r="C49" s="225"/>
      <c r="D49" s="225"/>
      <c r="E49" s="225"/>
      <c r="F49" s="222">
        <f>SUM(C49:E49)</f>
        <v>0</v>
      </c>
    </row>
    <row r="50" spans="1:6" ht="15.75" thickBot="1">
      <c r="A50" s="226" t="s">
        <v>87</v>
      </c>
      <c r="B50" s="238"/>
      <c r="C50" s="227">
        <f>SUM(C43:C49)</f>
        <v>3990</v>
      </c>
      <c r="D50" s="227">
        <f>SUM(D43:D49)</f>
        <v>3010</v>
      </c>
      <c r="E50" s="227">
        <f>SUM(E43:E49)</f>
        <v>0</v>
      </c>
      <c r="F50" s="229">
        <f>SUM(F43:F49)</f>
        <v>7000</v>
      </c>
    </row>
    <row r="53" spans="1:6" ht="27" customHeight="1">
      <c r="A53" s="384" t="s">
        <v>188</v>
      </c>
      <c r="B53" s="538" t="s">
        <v>506</v>
      </c>
      <c r="C53" s="538"/>
      <c r="D53" s="538"/>
      <c r="E53" s="538"/>
      <c r="F53" s="538"/>
    </row>
    <row r="54" spans="1:6" ht="15.75">
      <c r="A54" s="205" t="s">
        <v>189</v>
      </c>
      <c r="B54" s="532" t="s">
        <v>507</v>
      </c>
      <c r="C54" s="533"/>
      <c r="D54" s="533"/>
      <c r="E54" s="533"/>
      <c r="F54" s="533"/>
    </row>
    <row r="55" spans="1:6" ht="16.5" thickBot="1">
      <c r="A55" s="205"/>
      <c r="B55" s="205"/>
      <c r="C55" s="534" t="s">
        <v>190</v>
      </c>
      <c r="D55" s="534"/>
      <c r="E55" s="535"/>
      <c r="F55" s="535"/>
    </row>
    <row r="56" spans="1:6" ht="15.75" thickBot="1">
      <c r="A56" s="208" t="s">
        <v>191</v>
      </c>
      <c r="B56" s="209" t="s">
        <v>387</v>
      </c>
      <c r="C56" s="210" t="s">
        <v>500</v>
      </c>
      <c r="D56" s="210" t="s">
        <v>501</v>
      </c>
      <c r="E56" s="210" t="s">
        <v>502</v>
      </c>
      <c r="F56" s="211" t="s">
        <v>93</v>
      </c>
    </row>
    <row r="57" spans="1:6" ht="15">
      <c r="A57" s="212" t="s">
        <v>192</v>
      </c>
      <c r="B57" s="241"/>
      <c r="C57" s="213"/>
      <c r="D57" s="213"/>
      <c r="E57" s="213"/>
      <c r="F57" s="214">
        <f>SUM(B57:E57)</f>
        <v>0</v>
      </c>
    </row>
    <row r="58" spans="1:6" ht="15">
      <c r="A58" s="215" t="s">
        <v>193</v>
      </c>
      <c r="B58" s="216"/>
      <c r="C58" s="217"/>
      <c r="D58" s="236"/>
      <c r="E58" s="217"/>
      <c r="F58" s="218">
        <f>SUM(C58:E58)</f>
        <v>0</v>
      </c>
    </row>
    <row r="59" spans="1:6" ht="15">
      <c r="A59" s="219" t="s">
        <v>194</v>
      </c>
      <c r="B59" s="239"/>
      <c r="C59" s="221">
        <v>90584</v>
      </c>
      <c r="D59" s="221"/>
      <c r="E59" s="221"/>
      <c r="F59" s="222">
        <f>SUM(B59:E59)</f>
        <v>90584</v>
      </c>
    </row>
    <row r="60" spans="1:6" ht="15">
      <c r="A60" s="219" t="s">
        <v>195</v>
      </c>
      <c r="B60" s="220"/>
      <c r="C60" s="221"/>
      <c r="D60" s="234"/>
      <c r="E60" s="221"/>
      <c r="F60" s="222">
        <f>SUM(C60:E60)</f>
        <v>0</v>
      </c>
    </row>
    <row r="61" spans="1:6" ht="15">
      <c r="A61" s="219" t="s">
        <v>196</v>
      </c>
      <c r="B61" s="220"/>
      <c r="C61" s="221"/>
      <c r="D61" s="234"/>
      <c r="E61" s="221"/>
      <c r="F61" s="222">
        <f>SUM(C61:E61)</f>
        <v>0</v>
      </c>
    </row>
    <row r="62" spans="1:6" ht="15">
      <c r="A62" s="219" t="s">
        <v>197</v>
      </c>
      <c r="B62" s="220"/>
      <c r="C62" s="221"/>
      <c r="D62" s="234"/>
      <c r="E62" s="221"/>
      <c r="F62" s="222">
        <f>SUM(C62:E62)</f>
        <v>0</v>
      </c>
    </row>
    <row r="63" spans="1:6" ht="15.75" thickBot="1">
      <c r="A63" s="223"/>
      <c r="B63" s="224"/>
      <c r="C63" s="225"/>
      <c r="D63" s="235"/>
      <c r="E63" s="225"/>
      <c r="F63" s="222">
        <f>SUM(C63:E63)</f>
        <v>0</v>
      </c>
    </row>
    <row r="64" spans="1:6" ht="15.75" thickBot="1">
      <c r="A64" s="226" t="s">
        <v>198</v>
      </c>
      <c r="B64" s="238"/>
      <c r="C64" s="227">
        <f>C57+SUM(C59:C63)</f>
        <v>90584</v>
      </c>
      <c r="D64" s="227">
        <f>D57+SUM(D59:D63)</f>
        <v>0</v>
      </c>
      <c r="E64" s="228">
        <f>E57+SUM(E59:E63)</f>
        <v>0</v>
      </c>
      <c r="F64" s="229">
        <f>F57+SUM(F59:F63)</f>
        <v>90584</v>
      </c>
    </row>
    <row r="65" spans="1:6" ht="15.75" thickBot="1">
      <c r="A65" s="206"/>
      <c r="B65" s="206"/>
      <c r="C65" s="206"/>
      <c r="D65" s="206"/>
      <c r="E65" s="206"/>
      <c r="F65" s="206"/>
    </row>
    <row r="66" spans="1:6" ht="15.75" thickBot="1">
      <c r="A66" s="208" t="s">
        <v>199</v>
      </c>
      <c r="B66" s="209" t="s">
        <v>387</v>
      </c>
      <c r="C66" s="210" t="s">
        <v>500</v>
      </c>
      <c r="D66" s="210" t="s">
        <v>501</v>
      </c>
      <c r="E66" s="210" t="s">
        <v>502</v>
      </c>
      <c r="F66" s="211" t="s">
        <v>93</v>
      </c>
    </row>
    <row r="67" spans="1:6" ht="15">
      <c r="A67" s="212" t="s">
        <v>200</v>
      </c>
      <c r="B67" s="230"/>
      <c r="C67" s="213"/>
      <c r="D67" s="213">
        <v>451</v>
      </c>
      <c r="E67" s="213"/>
      <c r="F67" s="214">
        <f>SUM(C67:E67)</f>
        <v>451</v>
      </c>
    </row>
    <row r="68" spans="1:6" ht="15">
      <c r="A68" s="231" t="s">
        <v>201</v>
      </c>
      <c r="B68" s="237"/>
      <c r="C68" s="221">
        <v>1825</v>
      </c>
      <c r="D68" s="221">
        <v>33016</v>
      </c>
      <c r="E68" s="221"/>
      <c r="F68" s="222">
        <f>SUM(B68:E68)</f>
        <v>34841</v>
      </c>
    </row>
    <row r="69" spans="1:6" ht="15">
      <c r="A69" s="219" t="s">
        <v>203</v>
      </c>
      <c r="B69" s="220"/>
      <c r="C69" s="221">
        <v>2690</v>
      </c>
      <c r="D69" s="221">
        <v>48695</v>
      </c>
      <c r="E69" s="221"/>
      <c r="F69" s="222">
        <f>SUM(B69:E69)</f>
        <v>51385</v>
      </c>
    </row>
    <row r="70" spans="1:6" ht="15">
      <c r="A70" s="219" t="s">
        <v>202</v>
      </c>
      <c r="B70" s="240"/>
      <c r="C70" s="221">
        <v>60</v>
      </c>
      <c r="D70" s="221">
        <v>3847</v>
      </c>
      <c r="E70" s="221"/>
      <c r="F70" s="222">
        <f>SUM(B70:E70)</f>
        <v>3907</v>
      </c>
    </row>
    <row r="71" spans="1:6" ht="15">
      <c r="A71" s="232"/>
      <c r="B71" s="233"/>
      <c r="C71" s="221"/>
      <c r="D71" s="221"/>
      <c r="E71" s="221"/>
      <c r="F71" s="222">
        <f>SUM(C71:E71)</f>
        <v>0</v>
      </c>
    </row>
    <row r="72" spans="1:6" ht="15">
      <c r="A72" s="232"/>
      <c r="B72" s="233"/>
      <c r="C72" s="221"/>
      <c r="D72" s="221"/>
      <c r="E72" s="221"/>
      <c r="F72" s="222">
        <f>SUM(C72:E72)</f>
        <v>0</v>
      </c>
    </row>
    <row r="73" spans="1:6" ht="15.75" thickBot="1">
      <c r="A73" s="223"/>
      <c r="B73" s="224"/>
      <c r="C73" s="225"/>
      <c r="D73" s="225"/>
      <c r="E73" s="225"/>
      <c r="F73" s="222">
        <f>SUM(C73:E73)</f>
        <v>0</v>
      </c>
    </row>
    <row r="74" spans="1:6" ht="15.75" thickBot="1">
      <c r="A74" s="226" t="s">
        <v>87</v>
      </c>
      <c r="B74" s="238"/>
      <c r="C74" s="227">
        <f>SUM(C67:C73)</f>
        <v>4575</v>
      </c>
      <c r="D74" s="227">
        <f>SUM(D67:D73)</f>
        <v>86009</v>
      </c>
      <c r="E74" s="227">
        <f>SUM(E67:E73)</f>
        <v>0</v>
      </c>
      <c r="F74" s="229">
        <f>SUM(F67:F73)</f>
        <v>90584</v>
      </c>
    </row>
    <row r="77" spans="1:6" ht="30" customHeight="1">
      <c r="A77" s="384" t="s">
        <v>188</v>
      </c>
      <c r="B77" s="538" t="s">
        <v>508</v>
      </c>
      <c r="C77" s="538"/>
      <c r="D77" s="538"/>
      <c r="E77" s="538"/>
      <c r="F77" s="538"/>
    </row>
    <row r="78" spans="1:6" ht="15.75">
      <c r="A78" s="205" t="s">
        <v>189</v>
      </c>
      <c r="B78" s="532" t="s">
        <v>509</v>
      </c>
      <c r="C78" s="533"/>
      <c r="D78" s="533"/>
      <c r="E78" s="533"/>
      <c r="F78" s="533"/>
    </row>
    <row r="79" spans="1:6" ht="16.5" thickBot="1">
      <c r="A79" s="205"/>
      <c r="B79" s="205"/>
      <c r="C79" s="534" t="s">
        <v>190</v>
      </c>
      <c r="D79" s="534"/>
      <c r="E79" s="535"/>
      <c r="F79" s="535"/>
    </row>
    <row r="80" spans="1:6" ht="15.75" thickBot="1">
      <c r="A80" s="208" t="s">
        <v>191</v>
      </c>
      <c r="B80" s="209" t="s">
        <v>387</v>
      </c>
      <c r="C80" s="210" t="s">
        <v>500</v>
      </c>
      <c r="D80" s="210" t="s">
        <v>501</v>
      </c>
      <c r="E80" s="210" t="s">
        <v>502</v>
      </c>
      <c r="F80" s="211" t="s">
        <v>93</v>
      </c>
    </row>
    <row r="81" spans="1:6" ht="15">
      <c r="A81" s="212" t="s">
        <v>192</v>
      </c>
      <c r="B81" s="241"/>
      <c r="C81" s="213"/>
      <c r="D81" s="213"/>
      <c r="E81" s="213"/>
      <c r="F81" s="214">
        <f>SUM(B81:E81)</f>
        <v>0</v>
      </c>
    </row>
    <row r="82" spans="1:6" ht="15">
      <c r="A82" s="215" t="s">
        <v>193</v>
      </c>
      <c r="B82" s="216"/>
      <c r="C82" s="217"/>
      <c r="D82" s="236"/>
      <c r="E82" s="217"/>
      <c r="F82" s="218">
        <f>SUM(C82:E82)</f>
        <v>0</v>
      </c>
    </row>
    <row r="83" spans="1:6" ht="15">
      <c r="A83" s="219" t="s">
        <v>194</v>
      </c>
      <c r="B83" s="239"/>
      <c r="C83" s="221">
        <v>232200</v>
      </c>
      <c r="D83" s="221">
        <v>215320</v>
      </c>
      <c r="E83" s="221"/>
      <c r="F83" s="222">
        <f>SUM(B83:E83)</f>
        <v>447520</v>
      </c>
    </row>
    <row r="84" spans="1:6" ht="15">
      <c r="A84" s="219" t="s">
        <v>195</v>
      </c>
      <c r="B84" s="220"/>
      <c r="C84" s="221"/>
      <c r="D84" s="234"/>
      <c r="E84" s="221"/>
      <c r="F84" s="222">
        <f>SUM(C84:E84)</f>
        <v>0</v>
      </c>
    </row>
    <row r="85" spans="1:6" ht="15">
      <c r="A85" s="219" t="s">
        <v>196</v>
      </c>
      <c r="B85" s="220"/>
      <c r="C85" s="221"/>
      <c r="D85" s="234"/>
      <c r="E85" s="221"/>
      <c r="F85" s="222">
        <f>SUM(C85:E85)</f>
        <v>0</v>
      </c>
    </row>
    <row r="86" spans="1:6" ht="15">
      <c r="A86" s="219" t="s">
        <v>197</v>
      </c>
      <c r="B86" s="220"/>
      <c r="C86" s="221"/>
      <c r="D86" s="221">
        <v>64024</v>
      </c>
      <c r="E86" s="221"/>
      <c r="F86" s="222">
        <f>SUM(C86:E86)</f>
        <v>64024</v>
      </c>
    </row>
    <row r="87" spans="1:6" ht="15.75" thickBot="1">
      <c r="A87" s="223"/>
      <c r="B87" s="224"/>
      <c r="C87" s="225"/>
      <c r="D87" s="235"/>
      <c r="E87" s="225"/>
      <c r="F87" s="222">
        <f>SUM(C87:E87)</f>
        <v>0</v>
      </c>
    </row>
    <row r="88" spans="1:6" ht="15.75" thickBot="1">
      <c r="A88" s="226" t="s">
        <v>198</v>
      </c>
      <c r="B88" s="238"/>
      <c r="C88" s="227">
        <f>C81+SUM(C83:C87)</f>
        <v>232200</v>
      </c>
      <c r="D88" s="227">
        <f>D81+SUM(D83:D87)</f>
        <v>279344</v>
      </c>
      <c r="E88" s="228">
        <f>E81+SUM(E83:E87)</f>
        <v>0</v>
      </c>
      <c r="F88" s="229">
        <f>F81+SUM(F83:F87)</f>
        <v>511544</v>
      </c>
    </row>
    <row r="89" spans="1:6" ht="15.75" thickBot="1">
      <c r="A89" s="206"/>
      <c r="B89" s="206"/>
      <c r="C89" s="206"/>
      <c r="D89" s="206"/>
      <c r="E89" s="206"/>
      <c r="F89" s="206"/>
    </row>
    <row r="90" spans="1:6" ht="15.75" thickBot="1">
      <c r="A90" s="208" t="s">
        <v>199</v>
      </c>
      <c r="B90" s="209" t="s">
        <v>387</v>
      </c>
      <c r="C90" s="210" t="s">
        <v>500</v>
      </c>
      <c r="D90" s="210" t="s">
        <v>501</v>
      </c>
      <c r="E90" s="210" t="s">
        <v>502</v>
      </c>
      <c r="F90" s="211" t="s">
        <v>93</v>
      </c>
    </row>
    <row r="91" spans="1:6" ht="15">
      <c r="A91" s="212" t="s">
        <v>200</v>
      </c>
      <c r="B91" s="230"/>
      <c r="C91" s="213"/>
      <c r="D91" s="213"/>
      <c r="E91" s="213"/>
      <c r="F91" s="214">
        <f>SUM(C91:E91)</f>
        <v>0</v>
      </c>
    </row>
    <row r="92" spans="1:6" ht="15">
      <c r="A92" s="231" t="s">
        <v>201</v>
      </c>
      <c r="B92" s="237"/>
      <c r="C92" s="221">
        <v>232200</v>
      </c>
      <c r="D92" s="221">
        <v>276486</v>
      </c>
      <c r="E92" s="221"/>
      <c r="F92" s="222">
        <f>SUM(B92:E92)</f>
        <v>508686</v>
      </c>
    </row>
    <row r="93" spans="1:6" ht="15">
      <c r="A93" s="219" t="s">
        <v>203</v>
      </c>
      <c r="B93" s="220"/>
      <c r="C93" s="221"/>
      <c r="D93" s="221"/>
      <c r="E93" s="221"/>
      <c r="F93" s="222">
        <f>SUM(B93:E93)</f>
        <v>0</v>
      </c>
    </row>
    <row r="94" spans="1:6" ht="15">
      <c r="A94" s="219" t="s">
        <v>202</v>
      </c>
      <c r="B94" s="240"/>
      <c r="C94" s="221"/>
      <c r="D94" s="221">
        <v>2858</v>
      </c>
      <c r="E94" s="221"/>
      <c r="F94" s="222">
        <f>SUM(B94:E94)</f>
        <v>2858</v>
      </c>
    </row>
    <row r="95" spans="1:6" ht="15">
      <c r="A95" s="232"/>
      <c r="B95" s="233"/>
      <c r="C95" s="221"/>
      <c r="D95" s="221"/>
      <c r="E95" s="221"/>
      <c r="F95" s="222">
        <f>SUM(C95:E95)</f>
        <v>0</v>
      </c>
    </row>
    <row r="96" spans="1:6" ht="15">
      <c r="A96" s="232"/>
      <c r="B96" s="233"/>
      <c r="C96" s="221"/>
      <c r="D96" s="221"/>
      <c r="E96" s="221"/>
      <c r="F96" s="222">
        <f>SUM(C96:E96)</f>
        <v>0</v>
      </c>
    </row>
    <row r="97" spans="1:6" ht="15.75" thickBot="1">
      <c r="A97" s="223"/>
      <c r="B97" s="224"/>
      <c r="C97" s="225"/>
      <c r="D97" s="225"/>
      <c r="E97" s="225"/>
      <c r="F97" s="222">
        <f>SUM(C97:E97)</f>
        <v>0</v>
      </c>
    </row>
    <row r="98" spans="1:6" ht="15.75" thickBot="1">
      <c r="A98" s="226" t="s">
        <v>87</v>
      </c>
      <c r="B98" s="238"/>
      <c r="C98" s="227">
        <f>SUM(C91:C97)</f>
        <v>232200</v>
      </c>
      <c r="D98" s="227">
        <f>SUM(D91:D97)</f>
        <v>279344</v>
      </c>
      <c r="E98" s="227">
        <f>SUM(E91:E97)</f>
        <v>0</v>
      </c>
      <c r="F98" s="229">
        <f>SUM(F91:F97)</f>
        <v>511544</v>
      </c>
    </row>
  </sheetData>
  <sheetProtection/>
  <mergeCells count="14">
    <mergeCell ref="C31:F31"/>
    <mergeCell ref="B53:F53"/>
    <mergeCell ref="B54:F54"/>
    <mergeCell ref="C55:F55"/>
    <mergeCell ref="B78:F78"/>
    <mergeCell ref="C79:F79"/>
    <mergeCell ref="A1:E2"/>
    <mergeCell ref="B3:F3"/>
    <mergeCell ref="B5:F5"/>
    <mergeCell ref="B6:F6"/>
    <mergeCell ref="C7:F7"/>
    <mergeCell ref="B77:F77"/>
    <mergeCell ref="B29:F29"/>
    <mergeCell ref="B30:F30"/>
  </mergeCells>
  <conditionalFormatting sqref="D7:E7 B21:D21 E24:E26 F9:F16 C16:E16 C26:F26 F19:F25 E14:E21">
    <cfRule type="cellIs" priority="18" dxfId="14" operator="equal" stopIfTrue="1">
      <formula>0</formula>
    </cfRule>
  </conditionalFormatting>
  <conditionalFormatting sqref="E8">
    <cfRule type="cellIs" priority="12" dxfId="14" operator="equal" stopIfTrue="1">
      <formula>0</formula>
    </cfRule>
  </conditionalFormatting>
  <conditionalFormatting sqref="D31:E31 B45:D45 E48:E50 F33:F40 C40:E40 C50:D50 F43:F50 E38:E39 E41:E45">
    <cfRule type="cellIs" priority="6" dxfId="14" operator="equal" stopIfTrue="1">
      <formula>0</formula>
    </cfRule>
  </conditionalFormatting>
  <conditionalFormatting sqref="E32">
    <cfRule type="cellIs" priority="5" dxfId="14" operator="equal" stopIfTrue="1">
      <formula>0</formula>
    </cfRule>
  </conditionalFormatting>
  <conditionalFormatting sqref="D55:E55 B69:D69 E72:E74 F57:F64 C64:E64 C74:D74 F67:F74 E62:E63 E65:E69">
    <cfRule type="cellIs" priority="4" dxfId="14" operator="equal" stopIfTrue="1">
      <formula>0</formula>
    </cfRule>
  </conditionalFormatting>
  <conditionalFormatting sqref="E56">
    <cfRule type="cellIs" priority="3" dxfId="14" operator="equal" stopIfTrue="1">
      <formula>0</formula>
    </cfRule>
  </conditionalFormatting>
  <conditionalFormatting sqref="D79:E79 B93:D93 E96:E98 F81:F88 C88:E88 C98:D98 F91:F98 E86:E87 E89:E93">
    <cfRule type="cellIs" priority="2" dxfId="14" operator="equal" stopIfTrue="1">
      <formula>0</formula>
    </cfRule>
  </conditionalFormatting>
  <conditionalFormatting sqref="E80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79" r:id="rId1"/>
  <rowBreaks count="1" manualBreakCount="1">
    <brk id="51" max="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D2:P35"/>
  <sheetViews>
    <sheetView zoomScalePageLayoutView="0" workbookViewId="0" topLeftCell="A4">
      <selection activeCell="N15" sqref="N15"/>
    </sheetView>
  </sheetViews>
  <sheetFormatPr defaultColWidth="9.140625" defaultRowHeight="15"/>
  <cols>
    <col min="1" max="1" width="8.7109375" style="0" customWidth="1"/>
    <col min="2" max="3" width="9.140625" style="0" hidden="1" customWidth="1"/>
    <col min="5" max="5" width="22.00390625" style="0" customWidth="1"/>
    <col min="6" max="6" width="10.28125" style="0" customWidth="1"/>
    <col min="7" max="7" width="10.8515625" style="0" customWidth="1"/>
    <col min="8" max="8" width="11.140625" style="0" customWidth="1"/>
    <col min="9" max="10" width="12.140625" style="0" customWidth="1"/>
    <col min="11" max="11" width="11.00390625" style="0" customWidth="1"/>
    <col min="12" max="12" width="12.28125" style="0" customWidth="1"/>
    <col min="13" max="13" width="14.8515625" style="0" customWidth="1"/>
    <col min="14" max="14" width="9.57421875" style="0" customWidth="1"/>
    <col min="15" max="15" width="9.00390625" style="0" customWidth="1"/>
    <col min="16" max="16" width="9.57421875" style="0" customWidth="1"/>
  </cols>
  <sheetData>
    <row r="2" spans="10:16" ht="15">
      <c r="J2" s="585"/>
      <c r="K2" s="525"/>
      <c r="L2" s="525"/>
      <c r="M2" s="525"/>
      <c r="N2" s="525"/>
      <c r="O2" s="423"/>
      <c r="P2" s="423"/>
    </row>
    <row r="4" spans="4:16" ht="12.75" customHeight="1">
      <c r="D4" s="586" t="s">
        <v>510</v>
      </c>
      <c r="E4" s="587"/>
      <c r="F4" s="587"/>
      <c r="G4" s="587"/>
      <c r="H4" s="587"/>
      <c r="I4" s="587"/>
      <c r="J4" s="587"/>
      <c r="K4" s="587"/>
      <c r="L4" s="587"/>
      <c r="M4" s="107"/>
      <c r="N4" s="107"/>
      <c r="O4" s="107"/>
      <c r="P4" s="107"/>
    </row>
    <row r="5" spans="4:16" ht="15">
      <c r="D5" s="587"/>
      <c r="E5" s="587"/>
      <c r="F5" s="587"/>
      <c r="G5" s="587"/>
      <c r="H5" s="587"/>
      <c r="I5" s="587"/>
      <c r="J5" s="587"/>
      <c r="K5" s="587"/>
      <c r="L5" s="587"/>
      <c r="M5" s="107"/>
      <c r="N5" s="107"/>
      <c r="O5" s="107"/>
      <c r="P5" s="107"/>
    </row>
    <row r="6" spans="4:16" ht="15"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</row>
    <row r="7" spans="4:12" ht="18" customHeight="1" thickBot="1">
      <c r="D7" s="65"/>
      <c r="E7" s="65"/>
      <c r="F7" s="65"/>
      <c r="H7" s="588" t="s">
        <v>32</v>
      </c>
      <c r="I7" s="588"/>
      <c r="K7" s="589" t="s">
        <v>547</v>
      </c>
      <c r="L7" s="589"/>
    </row>
    <row r="8" spans="4:14" ht="15">
      <c r="D8" s="590" t="s">
        <v>180</v>
      </c>
      <c r="E8" s="528"/>
      <c r="F8" s="591"/>
      <c r="G8" s="566" t="s">
        <v>207</v>
      </c>
      <c r="H8" s="567"/>
      <c r="I8" s="566" t="s">
        <v>206</v>
      </c>
      <c r="J8" s="567"/>
      <c r="K8" s="566" t="s">
        <v>93</v>
      </c>
      <c r="L8" s="593"/>
      <c r="M8" s="66"/>
      <c r="N8" s="66"/>
    </row>
    <row r="9" spans="4:12" ht="15.75" thickBot="1">
      <c r="D9" s="459"/>
      <c r="E9" s="529"/>
      <c r="F9" s="592"/>
      <c r="G9" s="568"/>
      <c r="H9" s="568"/>
      <c r="I9" s="568"/>
      <c r="J9" s="568"/>
      <c r="K9" s="568"/>
      <c r="L9" s="594"/>
    </row>
    <row r="10" spans="4:12" ht="15">
      <c r="D10" s="481"/>
      <c r="E10" s="581"/>
      <c r="F10" s="581"/>
      <c r="G10" s="581"/>
      <c r="H10" s="581"/>
      <c r="I10" s="581"/>
      <c r="J10" s="581"/>
      <c r="K10" s="581"/>
      <c r="L10" s="473"/>
    </row>
    <row r="11" spans="4:12" ht="15">
      <c r="D11" s="569" t="s">
        <v>286</v>
      </c>
      <c r="E11" s="570"/>
      <c r="F11" s="571"/>
      <c r="G11" s="553">
        <v>833956</v>
      </c>
      <c r="H11" s="555"/>
      <c r="I11" s="553">
        <v>6261</v>
      </c>
      <c r="J11" s="555"/>
      <c r="K11" s="553">
        <f>SUM(G11:J12)</f>
        <v>840217</v>
      </c>
      <c r="L11" s="575"/>
    </row>
    <row r="12" spans="4:12" ht="15">
      <c r="D12" s="582"/>
      <c r="E12" s="583"/>
      <c r="F12" s="584"/>
      <c r="G12" s="555"/>
      <c r="H12" s="555"/>
      <c r="I12" s="555"/>
      <c r="J12" s="555"/>
      <c r="K12" s="553"/>
      <c r="L12" s="575"/>
    </row>
    <row r="13" spans="4:12" ht="15">
      <c r="D13" s="569" t="s">
        <v>287</v>
      </c>
      <c r="E13" s="570"/>
      <c r="F13" s="571"/>
      <c r="G13" s="553">
        <v>642570</v>
      </c>
      <c r="H13" s="555"/>
      <c r="I13" s="549">
        <v>61255</v>
      </c>
      <c r="J13" s="550"/>
      <c r="K13" s="553">
        <f>SUM(G13:J14)</f>
        <v>703825</v>
      </c>
      <c r="L13" s="554"/>
    </row>
    <row r="14" spans="4:12" ht="15">
      <c r="D14" s="572"/>
      <c r="E14" s="573"/>
      <c r="F14" s="574"/>
      <c r="G14" s="555"/>
      <c r="H14" s="555"/>
      <c r="I14" s="551"/>
      <c r="J14" s="552"/>
      <c r="K14" s="555"/>
      <c r="L14" s="554"/>
    </row>
    <row r="15" spans="4:12" ht="15">
      <c r="D15" s="578" t="s">
        <v>288</v>
      </c>
      <c r="E15" s="579"/>
      <c r="F15" s="580"/>
      <c r="G15" s="539">
        <f>SUM(G11-G13)</f>
        <v>191386</v>
      </c>
      <c r="H15" s="540"/>
      <c r="I15" s="539">
        <f>SUM(I11-I13)</f>
        <v>-54994</v>
      </c>
      <c r="J15" s="540"/>
      <c r="K15" s="539">
        <f>SUM(K11-K13)</f>
        <v>136392</v>
      </c>
      <c r="L15" s="540"/>
    </row>
    <row r="16" spans="4:12" ht="15">
      <c r="D16" s="578"/>
      <c r="E16" s="579"/>
      <c r="F16" s="580"/>
      <c r="G16" s="540"/>
      <c r="H16" s="540"/>
      <c r="I16" s="540"/>
      <c r="J16" s="540"/>
      <c r="K16" s="540"/>
      <c r="L16" s="540"/>
    </row>
    <row r="17" spans="4:12" ht="15">
      <c r="D17" s="569" t="s">
        <v>289</v>
      </c>
      <c r="E17" s="570"/>
      <c r="F17" s="571"/>
      <c r="G17" s="553">
        <v>53614</v>
      </c>
      <c r="H17" s="555"/>
      <c r="I17" s="553">
        <v>55385</v>
      </c>
      <c r="J17" s="555"/>
      <c r="K17" s="553">
        <f>SUM(G17:J18)</f>
        <v>108999</v>
      </c>
      <c r="L17" s="575"/>
    </row>
    <row r="18" spans="4:12" ht="15">
      <c r="D18" s="582"/>
      <c r="E18" s="583"/>
      <c r="F18" s="584"/>
      <c r="G18" s="555"/>
      <c r="H18" s="555"/>
      <c r="I18" s="555"/>
      <c r="J18" s="555"/>
      <c r="K18" s="553"/>
      <c r="L18" s="575"/>
    </row>
    <row r="19" spans="4:12" ht="15">
      <c r="D19" s="569" t="s">
        <v>290</v>
      </c>
      <c r="E19" s="570"/>
      <c r="F19" s="571"/>
      <c r="G19" s="553">
        <v>61010</v>
      </c>
      <c r="H19" s="555"/>
      <c r="I19" s="555">
        <v>0</v>
      </c>
      <c r="J19" s="555"/>
      <c r="K19" s="553">
        <f>SUM(G19:J20)</f>
        <v>61010</v>
      </c>
      <c r="L19" s="575"/>
    </row>
    <row r="20" spans="4:12" ht="15">
      <c r="D20" s="572"/>
      <c r="E20" s="573"/>
      <c r="F20" s="574"/>
      <c r="G20" s="555"/>
      <c r="H20" s="555"/>
      <c r="I20" s="555"/>
      <c r="J20" s="555"/>
      <c r="K20" s="553"/>
      <c r="L20" s="575"/>
    </row>
    <row r="21" spans="4:12" ht="15">
      <c r="D21" s="578" t="s">
        <v>291</v>
      </c>
      <c r="E21" s="579"/>
      <c r="F21" s="580"/>
      <c r="G21" s="576">
        <f>SUM(G17-G19)</f>
        <v>-7396</v>
      </c>
      <c r="H21" s="577"/>
      <c r="I21" s="576">
        <f>SUM(I17-I19)</f>
        <v>55385</v>
      </c>
      <c r="J21" s="577"/>
      <c r="K21" s="576">
        <f>SUM(K17-K19)</f>
        <v>47989</v>
      </c>
      <c r="L21" s="577"/>
    </row>
    <row r="22" spans="4:12" ht="15">
      <c r="D22" s="578"/>
      <c r="E22" s="579"/>
      <c r="F22" s="580"/>
      <c r="G22" s="577"/>
      <c r="H22" s="577"/>
      <c r="I22" s="577"/>
      <c r="J22" s="577"/>
      <c r="K22" s="577"/>
      <c r="L22" s="577"/>
    </row>
    <row r="23" spans="4:12" ht="15">
      <c r="D23" s="542" t="s">
        <v>292</v>
      </c>
      <c r="E23" s="543"/>
      <c r="F23" s="544"/>
      <c r="G23" s="539">
        <f>SUM(G15+G21)</f>
        <v>183990</v>
      </c>
      <c r="H23" s="540"/>
      <c r="I23" s="539">
        <f>SUM(I15+I21)</f>
        <v>391</v>
      </c>
      <c r="J23" s="540"/>
      <c r="K23" s="539">
        <f>SUM(K15+K21)</f>
        <v>184381</v>
      </c>
      <c r="L23" s="540"/>
    </row>
    <row r="24" spans="4:12" ht="15.75" thickBot="1">
      <c r="D24" s="545"/>
      <c r="E24" s="546"/>
      <c r="F24" s="547"/>
      <c r="G24" s="541"/>
      <c r="H24" s="541"/>
      <c r="I24" s="541"/>
      <c r="J24" s="541"/>
      <c r="K24" s="541"/>
      <c r="L24" s="541"/>
    </row>
    <row r="25" spans="4:12" ht="15">
      <c r="D25" s="556" t="s">
        <v>293</v>
      </c>
      <c r="E25" s="557"/>
      <c r="F25" s="558"/>
      <c r="G25" s="562">
        <f>SUM(G23)</f>
        <v>183990</v>
      </c>
      <c r="H25" s="563"/>
      <c r="I25" s="562">
        <f>SUM(I23)</f>
        <v>391</v>
      </c>
      <c r="J25" s="563"/>
      <c r="K25" s="562">
        <f>SUM(K23)</f>
        <v>184381</v>
      </c>
      <c r="L25" s="563"/>
    </row>
    <row r="26" spans="4:12" ht="15">
      <c r="D26" s="559"/>
      <c r="E26" s="560"/>
      <c r="F26" s="561"/>
      <c r="G26" s="564"/>
      <c r="H26" s="565"/>
      <c r="I26" s="564"/>
      <c r="J26" s="565"/>
      <c r="K26" s="564"/>
      <c r="L26" s="565"/>
    </row>
    <row r="27" spans="4:12" ht="15">
      <c r="D27" s="542" t="s">
        <v>271</v>
      </c>
      <c r="E27" s="543"/>
      <c r="F27" s="544"/>
      <c r="G27" s="539">
        <v>804</v>
      </c>
      <c r="H27" s="540"/>
      <c r="I27" s="539">
        <v>5</v>
      </c>
      <c r="J27" s="540"/>
      <c r="K27" s="539">
        <f>SUM(G27:J28)</f>
        <v>809</v>
      </c>
      <c r="L27" s="540"/>
    </row>
    <row r="28" spans="4:12" ht="15.75" thickBot="1">
      <c r="D28" s="545"/>
      <c r="E28" s="546"/>
      <c r="F28" s="547"/>
      <c r="G28" s="541"/>
      <c r="H28" s="541"/>
      <c r="I28" s="541"/>
      <c r="J28" s="541"/>
      <c r="K28" s="541"/>
      <c r="L28" s="541"/>
    </row>
    <row r="29" spans="4:12" ht="15">
      <c r="D29" s="548"/>
      <c r="E29" s="548"/>
      <c r="F29" s="548"/>
      <c r="G29" s="548"/>
      <c r="H29" s="548"/>
      <c r="I29" s="548"/>
      <c r="J29" s="548"/>
      <c r="K29" s="548"/>
      <c r="L29" s="548"/>
    </row>
    <row r="30" spans="4:12" ht="15">
      <c r="D30" s="542" t="s">
        <v>272</v>
      </c>
      <c r="E30" s="543"/>
      <c r="F30" s="544"/>
      <c r="G30" s="539">
        <f>SUM(G23-G27)</f>
        <v>183186</v>
      </c>
      <c r="H30" s="540"/>
      <c r="I30" s="539">
        <f>SUM(I23-I27)</f>
        <v>386</v>
      </c>
      <c r="J30" s="540"/>
      <c r="K30" s="539">
        <f>SUM(K23-K27)</f>
        <v>183572</v>
      </c>
      <c r="L30" s="540"/>
    </row>
    <row r="31" spans="4:12" ht="15.75" thickBot="1">
      <c r="D31" s="545"/>
      <c r="E31" s="546"/>
      <c r="F31" s="547"/>
      <c r="G31" s="541"/>
      <c r="H31" s="541"/>
      <c r="I31" s="541"/>
      <c r="J31" s="541"/>
      <c r="K31" s="541"/>
      <c r="L31" s="541"/>
    </row>
    <row r="33" spans="4:12" ht="15">
      <c r="D33" s="247"/>
      <c r="E33" s="247"/>
      <c r="F33" s="247"/>
      <c r="G33" s="247"/>
      <c r="H33" s="247"/>
      <c r="I33" s="247"/>
      <c r="J33" s="247"/>
      <c r="K33" s="247"/>
      <c r="L33" s="247"/>
    </row>
    <row r="34" spans="4:12" ht="15">
      <c r="D34" s="247"/>
      <c r="E34" s="247"/>
      <c r="F34" s="247"/>
      <c r="G34" s="247"/>
      <c r="H34" s="247"/>
      <c r="I34" s="247"/>
      <c r="J34" s="247"/>
      <c r="K34" s="247"/>
      <c r="L34" s="247"/>
    </row>
    <row r="35" spans="4:12" ht="15">
      <c r="D35" s="247"/>
      <c r="E35" s="247"/>
      <c r="F35" s="247"/>
      <c r="G35" s="247"/>
      <c r="H35" s="247"/>
      <c r="I35" s="247"/>
      <c r="J35" s="247"/>
      <c r="K35" s="247"/>
      <c r="L35" s="247"/>
    </row>
  </sheetData>
  <sheetProtection/>
  <mergeCells count="50">
    <mergeCell ref="I8:J9"/>
    <mergeCell ref="G11:H12"/>
    <mergeCell ref="J2:P2"/>
    <mergeCell ref="K21:L22"/>
    <mergeCell ref="D4:L5"/>
    <mergeCell ref="H7:I7"/>
    <mergeCell ref="K7:L7"/>
    <mergeCell ref="D21:F22"/>
    <mergeCell ref="D8:F9"/>
    <mergeCell ref="K8:L9"/>
    <mergeCell ref="I17:J18"/>
    <mergeCell ref="D15:F16"/>
    <mergeCell ref="D10:L10"/>
    <mergeCell ref="K17:L18"/>
    <mergeCell ref="I11:J12"/>
    <mergeCell ref="D11:F12"/>
    <mergeCell ref="K11:L12"/>
    <mergeCell ref="G13:H14"/>
    <mergeCell ref="G17:H18"/>
    <mergeCell ref="D17:F18"/>
    <mergeCell ref="G8:H9"/>
    <mergeCell ref="D13:F14"/>
    <mergeCell ref="D19:F20"/>
    <mergeCell ref="K19:L20"/>
    <mergeCell ref="G21:H22"/>
    <mergeCell ref="K15:L16"/>
    <mergeCell ref="G19:H20"/>
    <mergeCell ref="I19:J20"/>
    <mergeCell ref="G15:H16"/>
    <mergeCell ref="I21:J22"/>
    <mergeCell ref="I13:J14"/>
    <mergeCell ref="K13:L14"/>
    <mergeCell ref="I15:J16"/>
    <mergeCell ref="D23:F24"/>
    <mergeCell ref="G23:H24"/>
    <mergeCell ref="D25:F26"/>
    <mergeCell ref="G25:H26"/>
    <mergeCell ref="I25:J26"/>
    <mergeCell ref="K25:L26"/>
    <mergeCell ref="I23:J24"/>
    <mergeCell ref="K23:L24"/>
    <mergeCell ref="D30:F31"/>
    <mergeCell ref="G30:H31"/>
    <mergeCell ref="I30:J31"/>
    <mergeCell ref="K30:L31"/>
    <mergeCell ref="D29:L29"/>
    <mergeCell ref="D27:F28"/>
    <mergeCell ref="G27:H28"/>
    <mergeCell ref="I27:J28"/>
    <mergeCell ref="K27:L28"/>
  </mergeCells>
  <printOptions/>
  <pageMargins left="0.7" right="0.7" top="0.75" bottom="0.75" header="0.3" footer="0.3"/>
  <pageSetup horizontalDpi="600" verticalDpi="600" orientation="portrait" paperSize="9" scale="73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5">
      <selection activeCell="M34" sqref="M34"/>
    </sheetView>
  </sheetViews>
  <sheetFormatPr defaultColWidth="9.140625" defaultRowHeight="15"/>
  <cols>
    <col min="1" max="1" width="27.421875" style="0" customWidth="1"/>
    <col min="2" max="3" width="11.421875" style="0" customWidth="1"/>
    <col min="4" max="4" width="9.8515625" style="0" customWidth="1"/>
    <col min="5" max="5" width="10.421875" style="0" customWidth="1"/>
    <col min="6" max="6" width="10.57421875" style="74" customWidth="1"/>
    <col min="7" max="7" width="11.00390625" style="0" customWidth="1"/>
    <col min="8" max="9" width="12.57421875" style="0" customWidth="1"/>
    <col min="10" max="11" width="12.28125" style="0" customWidth="1"/>
    <col min="12" max="12" width="15.421875" style="0" customWidth="1"/>
  </cols>
  <sheetData>
    <row r="1" spans="1:11" ht="16.5" customHeight="1">
      <c r="A1" s="595" t="s">
        <v>511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 ht="16.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20.25" customHeight="1">
      <c r="A3" s="598" t="s">
        <v>295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</row>
    <row r="4" spans="1:11" ht="20.2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242" t="s">
        <v>548</v>
      </c>
    </row>
    <row r="5" spans="1:11" ht="2.2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43.5" customHeight="1">
      <c r="A6" s="599" t="s">
        <v>180</v>
      </c>
      <c r="B6" s="601" t="s">
        <v>209</v>
      </c>
      <c r="C6" s="602"/>
      <c r="D6" s="603" t="s">
        <v>296</v>
      </c>
      <c r="E6" s="604"/>
      <c r="F6" s="601" t="s">
        <v>210</v>
      </c>
      <c r="G6" s="602"/>
      <c r="H6" s="601" t="s">
        <v>297</v>
      </c>
      <c r="I6" s="602"/>
      <c r="J6" s="601" t="s">
        <v>93</v>
      </c>
      <c r="K6" s="602"/>
    </row>
    <row r="7" spans="1:11" ht="21" customHeight="1" thickBot="1">
      <c r="A7" s="600"/>
      <c r="B7" s="145" t="s">
        <v>211</v>
      </c>
      <c r="C7" s="145" t="s">
        <v>212</v>
      </c>
      <c r="D7" s="145" t="s">
        <v>211</v>
      </c>
      <c r="E7" s="145" t="s">
        <v>212</v>
      </c>
      <c r="F7" s="145" t="s">
        <v>211</v>
      </c>
      <c r="G7" s="145" t="s">
        <v>212</v>
      </c>
      <c r="H7" s="145" t="s">
        <v>211</v>
      </c>
      <c r="I7" s="145" t="s">
        <v>212</v>
      </c>
      <c r="J7" s="145" t="s">
        <v>211</v>
      </c>
      <c r="K7" s="145" t="s">
        <v>212</v>
      </c>
    </row>
    <row r="8" spans="1:11" ht="16.5" customHeight="1" thickBot="1">
      <c r="A8" s="168" t="s">
        <v>301</v>
      </c>
      <c r="B8" s="169">
        <v>0</v>
      </c>
      <c r="C8" s="169">
        <v>0</v>
      </c>
      <c r="D8" s="169">
        <v>0</v>
      </c>
      <c r="E8" s="169">
        <v>0</v>
      </c>
      <c r="F8" s="169">
        <v>915</v>
      </c>
      <c r="G8" s="169">
        <v>905</v>
      </c>
      <c r="H8" s="243">
        <v>49130</v>
      </c>
      <c r="I8" s="243">
        <v>0</v>
      </c>
      <c r="J8" s="243">
        <v>50045</v>
      </c>
      <c r="K8" s="243">
        <v>905</v>
      </c>
    </row>
    <row r="9" spans="1:11" ht="27" customHeight="1">
      <c r="A9" s="153" t="s">
        <v>298</v>
      </c>
      <c r="B9" s="244">
        <v>2886286</v>
      </c>
      <c r="C9" s="244">
        <v>2278785</v>
      </c>
      <c r="D9" s="146">
        <v>0</v>
      </c>
      <c r="E9" s="146">
        <v>0</v>
      </c>
      <c r="F9" s="244">
        <v>512843</v>
      </c>
      <c r="G9" s="244">
        <v>430234</v>
      </c>
      <c r="H9" s="244">
        <v>122453</v>
      </c>
      <c r="I9" s="244">
        <v>113998</v>
      </c>
      <c r="J9" s="245">
        <f>(B9+F9+H9)</f>
        <v>3521582</v>
      </c>
      <c r="K9" s="146">
        <f>SUM(C9+G9+I9)</f>
        <v>2823017</v>
      </c>
    </row>
    <row r="10" spans="1:11" ht="28.5" customHeight="1">
      <c r="A10" s="153" t="s">
        <v>299</v>
      </c>
      <c r="B10" s="155">
        <v>44368</v>
      </c>
      <c r="C10" s="155">
        <v>36429</v>
      </c>
      <c r="D10" s="155">
        <v>0</v>
      </c>
      <c r="E10" s="155">
        <v>0</v>
      </c>
      <c r="F10" s="155">
        <v>0</v>
      </c>
      <c r="G10" s="155">
        <v>0</v>
      </c>
      <c r="H10" s="155">
        <v>203143</v>
      </c>
      <c r="I10" s="155">
        <v>42889</v>
      </c>
      <c r="J10" s="155">
        <f>(B10+F10+H10)</f>
        <v>247511</v>
      </c>
      <c r="K10" s="155">
        <f>SUM(C10+G10+I10)</f>
        <v>79318</v>
      </c>
    </row>
    <row r="11" spans="1:11" ht="16.5" customHeight="1">
      <c r="A11" s="157" t="s">
        <v>556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0</v>
      </c>
      <c r="J11" s="158">
        <v>0</v>
      </c>
      <c r="K11" s="158">
        <f>(C11+G11+I11)</f>
        <v>0</v>
      </c>
    </row>
    <row r="12" spans="1:11" ht="16.5" customHeight="1" thickBot="1">
      <c r="A12" s="159" t="s">
        <v>300</v>
      </c>
      <c r="B12" s="154">
        <v>245578</v>
      </c>
      <c r="C12" s="154">
        <v>245578</v>
      </c>
      <c r="D12" s="154">
        <v>0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245578</v>
      </c>
      <c r="K12" s="154">
        <f>(C12+G12+I12)</f>
        <v>245578</v>
      </c>
    </row>
    <row r="13" spans="1:11" ht="16.5" customHeight="1" thickBot="1">
      <c r="A13" s="170" t="s">
        <v>302</v>
      </c>
      <c r="B13" s="171">
        <f>SUM(B9:B12)</f>
        <v>3176232</v>
      </c>
      <c r="C13" s="171">
        <f aca="true" t="shared" si="0" ref="C13:K13">SUM(C9:C12)</f>
        <v>2560792</v>
      </c>
      <c r="D13" s="171">
        <f t="shared" si="0"/>
        <v>0</v>
      </c>
      <c r="E13" s="171">
        <f t="shared" si="0"/>
        <v>0</v>
      </c>
      <c r="F13" s="171">
        <f t="shared" si="0"/>
        <v>512843</v>
      </c>
      <c r="G13" s="171">
        <f t="shared" si="0"/>
        <v>430234</v>
      </c>
      <c r="H13" s="171">
        <f t="shared" si="0"/>
        <v>325596</v>
      </c>
      <c r="I13" s="171">
        <f t="shared" si="0"/>
        <v>156887</v>
      </c>
      <c r="J13" s="171">
        <f t="shared" si="0"/>
        <v>4014671</v>
      </c>
      <c r="K13" s="171">
        <f t="shared" si="0"/>
        <v>3147913</v>
      </c>
    </row>
    <row r="14" spans="1:11" ht="16.5" customHeight="1">
      <c r="A14" s="156" t="s">
        <v>214</v>
      </c>
      <c r="B14" s="148">
        <v>5840</v>
      </c>
      <c r="C14" s="148">
        <v>5840</v>
      </c>
      <c r="D14" s="148">
        <v>0</v>
      </c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f>B14+F14+H14</f>
        <v>5840</v>
      </c>
      <c r="K14" s="148">
        <f>(C14+G14+I14)</f>
        <v>5840</v>
      </c>
    </row>
    <row r="15" spans="1:11" ht="29.25" customHeight="1">
      <c r="A15" s="153" t="s">
        <v>303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f>B15+F15+H15</f>
        <v>0</v>
      </c>
      <c r="K15" s="146">
        <f>(C15+G15+I15)</f>
        <v>0</v>
      </c>
    </row>
    <row r="16" spans="1:11" ht="28.5" customHeight="1" thickBot="1">
      <c r="A16" s="161" t="s">
        <v>304</v>
      </c>
      <c r="B16" s="162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f>B16+F16+H16</f>
        <v>0</v>
      </c>
      <c r="K16" s="162">
        <f>(C16+G16+I16)</f>
        <v>0</v>
      </c>
    </row>
    <row r="17" spans="1:12" ht="27" customHeight="1" thickBot="1">
      <c r="A17" s="172" t="s">
        <v>305</v>
      </c>
      <c r="B17" s="173">
        <f>SUM(B14:B16)</f>
        <v>5840</v>
      </c>
      <c r="C17" s="173">
        <f aca="true" t="shared" si="1" ref="C17:K17">SUM(C14:C16)</f>
        <v>5840</v>
      </c>
      <c r="D17" s="173">
        <f t="shared" si="1"/>
        <v>0</v>
      </c>
      <c r="E17" s="173">
        <f t="shared" si="1"/>
        <v>0</v>
      </c>
      <c r="F17" s="173">
        <f t="shared" si="1"/>
        <v>0</v>
      </c>
      <c r="G17" s="173">
        <f t="shared" si="1"/>
        <v>0</v>
      </c>
      <c r="H17" s="173">
        <f t="shared" si="1"/>
        <v>0</v>
      </c>
      <c r="I17" s="173">
        <f t="shared" si="1"/>
        <v>0</v>
      </c>
      <c r="J17" s="173">
        <f t="shared" si="1"/>
        <v>5840</v>
      </c>
      <c r="K17" s="173">
        <f t="shared" si="1"/>
        <v>5840</v>
      </c>
      <c r="L17" s="174"/>
    </row>
    <row r="18" spans="1:12" ht="42.75" customHeight="1">
      <c r="A18" s="163" t="s">
        <v>306</v>
      </c>
      <c r="B18" s="164">
        <f>SUM(B8+B13+B17)</f>
        <v>3182072</v>
      </c>
      <c r="C18" s="164">
        <f aca="true" t="shared" si="2" ref="C18:K18">SUM(C8+C13+C17)</f>
        <v>2566632</v>
      </c>
      <c r="D18" s="164">
        <f t="shared" si="2"/>
        <v>0</v>
      </c>
      <c r="E18" s="164">
        <f t="shared" si="2"/>
        <v>0</v>
      </c>
      <c r="F18" s="164">
        <f t="shared" si="2"/>
        <v>513758</v>
      </c>
      <c r="G18" s="164">
        <f t="shared" si="2"/>
        <v>431139</v>
      </c>
      <c r="H18" s="164">
        <f t="shared" si="2"/>
        <v>374726</v>
      </c>
      <c r="I18" s="164">
        <f t="shared" si="2"/>
        <v>156887</v>
      </c>
      <c r="J18" s="164">
        <f t="shared" si="2"/>
        <v>4070556</v>
      </c>
      <c r="K18" s="164">
        <f t="shared" si="2"/>
        <v>3154658</v>
      </c>
      <c r="L18" s="71"/>
    </row>
    <row r="19" spans="1:12" ht="16.5" customHeight="1">
      <c r="A19" s="149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71"/>
    </row>
    <row r="20" spans="1:12" ht="16.5" customHeight="1">
      <c r="A20" s="175" t="s">
        <v>294</v>
      </c>
      <c r="B20" s="176">
        <v>0</v>
      </c>
      <c r="C20" s="176">
        <v>0</v>
      </c>
      <c r="D20" s="176">
        <v>0</v>
      </c>
      <c r="E20" s="176">
        <v>0</v>
      </c>
      <c r="F20" s="176">
        <v>0</v>
      </c>
      <c r="G20" s="176">
        <v>0</v>
      </c>
      <c r="H20" s="176">
        <v>2837</v>
      </c>
      <c r="I20" s="176">
        <v>2837</v>
      </c>
      <c r="J20" s="176">
        <v>2837</v>
      </c>
      <c r="K20" s="176">
        <v>2837</v>
      </c>
      <c r="L20" s="71"/>
    </row>
    <row r="21" spans="1:12" ht="16.5" customHeight="1">
      <c r="A21" s="177" t="s">
        <v>307</v>
      </c>
      <c r="B21" s="176">
        <v>0</v>
      </c>
      <c r="C21" s="176">
        <v>0</v>
      </c>
      <c r="D21" s="176">
        <v>0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71"/>
    </row>
    <row r="22" spans="1:12" ht="30" customHeight="1">
      <c r="A22" s="163" t="s">
        <v>308</v>
      </c>
      <c r="B22" s="165">
        <f>SUM(B20:B21)</f>
        <v>0</v>
      </c>
      <c r="C22" s="165">
        <f aca="true" t="shared" si="3" ref="C22:K22">SUM(C20:C21)</f>
        <v>0</v>
      </c>
      <c r="D22" s="165">
        <f t="shared" si="3"/>
        <v>0</v>
      </c>
      <c r="E22" s="165">
        <f t="shared" si="3"/>
        <v>0</v>
      </c>
      <c r="F22" s="165">
        <f t="shared" si="3"/>
        <v>0</v>
      </c>
      <c r="G22" s="165">
        <f t="shared" si="3"/>
        <v>0</v>
      </c>
      <c r="H22" s="165">
        <f t="shared" si="3"/>
        <v>2837</v>
      </c>
      <c r="I22" s="165">
        <f t="shared" si="3"/>
        <v>2837</v>
      </c>
      <c r="J22" s="165">
        <f t="shared" si="3"/>
        <v>2837</v>
      </c>
      <c r="K22" s="165">
        <f t="shared" si="3"/>
        <v>2837</v>
      </c>
      <c r="L22" s="71"/>
    </row>
    <row r="23" spans="1:12" ht="16.5" customHeight="1">
      <c r="A23" s="151"/>
      <c r="B23" s="147"/>
      <c r="C23" s="147"/>
      <c r="D23" s="147"/>
      <c r="E23" s="147"/>
      <c r="F23" s="147"/>
      <c r="G23" s="147"/>
      <c r="H23" s="146"/>
      <c r="I23" s="146"/>
      <c r="J23" s="147"/>
      <c r="K23" s="147"/>
      <c r="L23" s="71"/>
    </row>
    <row r="24" spans="1:12" ht="16.5" customHeight="1">
      <c r="A24" s="151" t="s">
        <v>309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7">
        <v>0</v>
      </c>
      <c r="K24" s="147">
        <v>0</v>
      </c>
      <c r="L24" s="71"/>
    </row>
    <row r="25" spans="1:12" s="107" customFormat="1" ht="27" customHeight="1">
      <c r="A25" s="153" t="s">
        <v>310</v>
      </c>
      <c r="B25" s="155">
        <v>0</v>
      </c>
      <c r="C25" s="155">
        <v>0</v>
      </c>
      <c r="D25" s="155">
        <v>0</v>
      </c>
      <c r="E25" s="155">
        <v>0</v>
      </c>
      <c r="F25" s="155">
        <v>0</v>
      </c>
      <c r="G25" s="155">
        <v>0</v>
      </c>
      <c r="H25" s="179">
        <v>153</v>
      </c>
      <c r="I25" s="179">
        <v>153</v>
      </c>
      <c r="J25" s="180">
        <v>153</v>
      </c>
      <c r="K25" s="180">
        <v>153</v>
      </c>
      <c r="L25" s="166"/>
    </row>
    <row r="26" spans="1:12" s="107" customFormat="1" ht="18" customHeight="1">
      <c r="A26" s="160" t="s">
        <v>311</v>
      </c>
      <c r="B26" s="155">
        <v>0</v>
      </c>
      <c r="C26" s="155">
        <v>0</v>
      </c>
      <c r="D26" s="155">
        <v>0</v>
      </c>
      <c r="E26" s="155">
        <v>0</v>
      </c>
      <c r="F26" s="155">
        <v>0</v>
      </c>
      <c r="G26" s="155">
        <v>0</v>
      </c>
      <c r="H26" s="178">
        <v>188452</v>
      </c>
      <c r="I26" s="178">
        <v>188452</v>
      </c>
      <c r="J26" s="167">
        <v>188452</v>
      </c>
      <c r="K26" s="167">
        <v>188452</v>
      </c>
      <c r="L26" s="166"/>
    </row>
    <row r="27" spans="1:12" s="107" customFormat="1" ht="18.75" customHeight="1">
      <c r="A27" s="160" t="s">
        <v>312</v>
      </c>
      <c r="B27" s="155">
        <v>0</v>
      </c>
      <c r="C27" s="155">
        <v>0</v>
      </c>
      <c r="D27" s="155">
        <v>0</v>
      </c>
      <c r="E27" s="155">
        <v>0</v>
      </c>
      <c r="F27" s="155">
        <v>0</v>
      </c>
      <c r="G27" s="155">
        <v>0</v>
      </c>
      <c r="H27" s="155">
        <v>0</v>
      </c>
      <c r="I27" s="155">
        <v>0</v>
      </c>
      <c r="J27" s="165">
        <v>0</v>
      </c>
      <c r="K27" s="165">
        <v>0</v>
      </c>
      <c r="L27" s="166"/>
    </row>
    <row r="28" spans="1:12" s="107" customFormat="1" ht="15.75" customHeight="1">
      <c r="A28" s="160" t="s">
        <v>313</v>
      </c>
      <c r="B28" s="155">
        <v>0</v>
      </c>
      <c r="C28" s="155">
        <v>0</v>
      </c>
      <c r="D28" s="155">
        <v>0</v>
      </c>
      <c r="E28" s="155">
        <v>0</v>
      </c>
      <c r="F28" s="155">
        <v>0</v>
      </c>
      <c r="G28" s="155">
        <v>0</v>
      </c>
      <c r="H28" s="155">
        <v>0</v>
      </c>
      <c r="I28" s="155">
        <v>0</v>
      </c>
      <c r="J28" s="165">
        <v>0</v>
      </c>
      <c r="K28" s="165">
        <v>0</v>
      </c>
      <c r="L28" s="166"/>
    </row>
    <row r="29" spans="1:12" s="107" customFormat="1" ht="18" customHeight="1">
      <c r="A29" s="163" t="s">
        <v>314</v>
      </c>
      <c r="B29" s="167">
        <f>SUM(B24:B28)</f>
        <v>0</v>
      </c>
      <c r="C29" s="167">
        <f aca="true" t="shared" si="4" ref="C29:K29">SUM(C24:C28)</f>
        <v>0</v>
      </c>
      <c r="D29" s="167">
        <f t="shared" si="4"/>
        <v>0</v>
      </c>
      <c r="E29" s="167">
        <f t="shared" si="4"/>
        <v>0</v>
      </c>
      <c r="F29" s="167">
        <f t="shared" si="4"/>
        <v>0</v>
      </c>
      <c r="G29" s="167">
        <f t="shared" si="4"/>
        <v>0</v>
      </c>
      <c r="H29" s="167">
        <f t="shared" si="4"/>
        <v>188605</v>
      </c>
      <c r="I29" s="167">
        <f t="shared" si="4"/>
        <v>188605</v>
      </c>
      <c r="J29" s="167">
        <f t="shared" si="4"/>
        <v>188605</v>
      </c>
      <c r="K29" s="167">
        <f t="shared" si="4"/>
        <v>188605</v>
      </c>
      <c r="L29" s="166"/>
    </row>
    <row r="30" spans="1:12" s="107" customFormat="1" ht="27" customHeight="1">
      <c r="A30" s="160" t="s">
        <v>315</v>
      </c>
      <c r="B30" s="181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6767</v>
      </c>
      <c r="I30" s="181">
        <v>6767</v>
      </c>
      <c r="J30" s="182">
        <v>6767</v>
      </c>
      <c r="K30" s="182">
        <v>6767</v>
      </c>
      <c r="L30" s="166"/>
    </row>
    <row r="31" spans="1:12" s="107" customFormat="1" ht="26.25" customHeight="1">
      <c r="A31" s="160" t="s">
        <v>316</v>
      </c>
      <c r="B31" s="181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713</v>
      </c>
      <c r="I31" s="181">
        <v>713</v>
      </c>
      <c r="J31" s="182">
        <v>713</v>
      </c>
      <c r="K31" s="182">
        <v>713</v>
      </c>
      <c r="L31" s="166"/>
    </row>
    <row r="32" spans="1:12" s="107" customFormat="1" ht="25.5" customHeight="1">
      <c r="A32" s="160" t="s">
        <v>285</v>
      </c>
      <c r="B32" s="181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1101</v>
      </c>
      <c r="I32" s="181">
        <v>1101</v>
      </c>
      <c r="J32" s="182">
        <v>1101</v>
      </c>
      <c r="K32" s="182">
        <v>1101</v>
      </c>
      <c r="L32" s="166"/>
    </row>
    <row r="33" spans="1:12" s="107" customFormat="1" ht="18" customHeight="1">
      <c r="A33" s="163" t="s">
        <v>215</v>
      </c>
      <c r="B33" s="167">
        <f>SUM(B30:B32)</f>
        <v>0</v>
      </c>
      <c r="C33" s="167">
        <f aca="true" t="shared" si="5" ref="C33:K33">SUM(C30:C32)</f>
        <v>0</v>
      </c>
      <c r="D33" s="167">
        <f t="shared" si="5"/>
        <v>0</v>
      </c>
      <c r="E33" s="167">
        <f t="shared" si="5"/>
        <v>0</v>
      </c>
      <c r="F33" s="167">
        <f t="shared" si="5"/>
        <v>0</v>
      </c>
      <c r="G33" s="167">
        <f t="shared" si="5"/>
        <v>0</v>
      </c>
      <c r="H33" s="167">
        <f t="shared" si="5"/>
        <v>8581</v>
      </c>
      <c r="I33" s="167">
        <f t="shared" si="5"/>
        <v>8581</v>
      </c>
      <c r="J33" s="167">
        <f t="shared" si="5"/>
        <v>8581</v>
      </c>
      <c r="K33" s="167">
        <f t="shared" si="5"/>
        <v>8581</v>
      </c>
      <c r="L33" s="183"/>
    </row>
    <row r="34" spans="1:12" ht="25.5" customHeight="1">
      <c r="A34" s="163" t="s">
        <v>317</v>
      </c>
      <c r="B34" s="164">
        <v>0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265</v>
      </c>
      <c r="I34" s="164">
        <v>265</v>
      </c>
      <c r="J34" s="164">
        <v>265</v>
      </c>
      <c r="K34" s="164">
        <v>265</v>
      </c>
      <c r="L34" s="71"/>
    </row>
    <row r="35" spans="1:12" ht="16.5" customHeight="1" thickBot="1">
      <c r="A35" s="152" t="s">
        <v>318</v>
      </c>
      <c r="B35" s="164">
        <v>0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84">
        <v>147</v>
      </c>
      <c r="I35" s="184">
        <v>147</v>
      </c>
      <c r="J35" s="184">
        <v>147</v>
      </c>
      <c r="K35" s="184">
        <v>147</v>
      </c>
      <c r="L35" s="71"/>
    </row>
    <row r="36" spans="1:12" ht="27.75" customHeight="1" thickTop="1">
      <c r="A36" s="186" t="s">
        <v>319</v>
      </c>
      <c r="B36" s="185">
        <f>SUM(B18+B22+B29+B33+B34+B35)</f>
        <v>3182072</v>
      </c>
      <c r="C36" s="185">
        <f aca="true" t="shared" si="6" ref="C36:K36">SUM(C18+C22+C29+C33+C34+C35)</f>
        <v>2566632</v>
      </c>
      <c r="D36" s="185">
        <f t="shared" si="6"/>
        <v>0</v>
      </c>
      <c r="E36" s="185">
        <f t="shared" si="6"/>
        <v>0</v>
      </c>
      <c r="F36" s="185">
        <f t="shared" si="6"/>
        <v>513758</v>
      </c>
      <c r="G36" s="185">
        <f t="shared" si="6"/>
        <v>431139</v>
      </c>
      <c r="H36" s="185">
        <f t="shared" si="6"/>
        <v>575161</v>
      </c>
      <c r="I36" s="185">
        <f t="shared" si="6"/>
        <v>357322</v>
      </c>
      <c r="J36" s="185">
        <f t="shared" si="6"/>
        <v>4270991</v>
      </c>
      <c r="K36" s="185">
        <f t="shared" si="6"/>
        <v>3355093</v>
      </c>
      <c r="L36" s="71"/>
    </row>
    <row r="37" spans="1:11" ht="9.75" customHeight="1">
      <c r="A37" s="72"/>
      <c r="B37" s="73"/>
      <c r="C37" s="73"/>
      <c r="D37" s="73"/>
      <c r="E37" s="73"/>
      <c r="G37" s="73"/>
      <c r="H37" s="73"/>
      <c r="I37" s="73"/>
      <c r="J37" s="73"/>
      <c r="K37" s="73"/>
    </row>
    <row r="38" spans="1:11" ht="18" customHeight="1">
      <c r="A38" s="597" t="s">
        <v>321</v>
      </c>
      <c r="B38" s="597"/>
      <c r="C38" s="597"/>
      <c r="D38" s="597"/>
      <c r="E38" s="597"/>
      <c r="F38" s="597"/>
      <c r="G38" s="597"/>
      <c r="H38" s="587"/>
      <c r="I38" s="587"/>
      <c r="J38" s="587"/>
      <c r="K38" s="587"/>
    </row>
    <row r="39" spans="1:11" ht="16.5" customHeight="1">
      <c r="A39" s="587"/>
      <c r="B39" s="587"/>
      <c r="C39" s="587"/>
      <c r="D39" s="587"/>
      <c r="E39" s="587"/>
      <c r="F39" s="587"/>
      <c r="G39" s="587"/>
      <c r="H39" s="587"/>
      <c r="I39" s="587"/>
      <c r="J39" s="587"/>
      <c r="K39" s="587"/>
    </row>
    <row r="40" ht="18.75" customHeight="1">
      <c r="A40" s="75"/>
    </row>
    <row r="41" spans="1:7" ht="15" customHeight="1">
      <c r="A41" s="596"/>
      <c r="B41" s="596"/>
      <c r="C41" s="596"/>
      <c r="D41" s="596"/>
      <c r="E41" s="596"/>
      <c r="F41" s="596"/>
      <c r="G41" s="596"/>
    </row>
  </sheetData>
  <sheetProtection/>
  <mergeCells count="10">
    <mergeCell ref="A1:K1"/>
    <mergeCell ref="A41:G41"/>
    <mergeCell ref="A38:K39"/>
    <mergeCell ref="A3:K3"/>
    <mergeCell ref="A6:A7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D1">
      <selection activeCell="N2" sqref="N2:S2"/>
    </sheetView>
  </sheetViews>
  <sheetFormatPr defaultColWidth="9.140625" defaultRowHeight="15"/>
  <cols>
    <col min="1" max="1" width="6.140625" style="0" customWidth="1"/>
    <col min="2" max="2" width="31.421875" style="0" customWidth="1"/>
    <col min="3" max="4" width="14.28125" style="0" customWidth="1"/>
    <col min="5" max="5" width="10.00390625" style="74" customWidth="1"/>
    <col min="6" max="6" width="11.00390625" style="0" customWidth="1"/>
    <col min="7" max="10" width="10.8515625" style="0" customWidth="1"/>
    <col min="11" max="11" width="9.57421875" style="0" customWidth="1"/>
    <col min="12" max="12" width="11.00390625" style="0" customWidth="1"/>
    <col min="13" max="13" width="9.7109375" style="0" customWidth="1"/>
    <col min="14" max="14" width="11.00390625" style="0" customWidth="1"/>
    <col min="15" max="15" width="11.28125" style="0" customWidth="1"/>
    <col min="16" max="16" width="9.57421875" style="0" bestFit="1" customWidth="1"/>
    <col min="17" max="17" width="10.421875" style="0" customWidth="1"/>
    <col min="18" max="18" width="12.421875" style="0" customWidth="1"/>
    <col min="19" max="19" width="11.28125" style="0" bestFit="1" customWidth="1"/>
  </cols>
  <sheetData>
    <row r="1" spans="1:19" ht="16.5" customHeight="1">
      <c r="A1" s="595" t="s">
        <v>512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</row>
    <row r="2" spans="1:19" ht="16.5" customHeight="1">
      <c r="A2" s="6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525" t="s">
        <v>549</v>
      </c>
      <c r="O2" s="423"/>
      <c r="P2" s="423"/>
      <c r="Q2" s="423"/>
      <c r="R2" s="423"/>
      <c r="S2" s="423"/>
    </row>
    <row r="3" spans="2:19" ht="20.25" customHeight="1" thickBot="1"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S3" s="77" t="s">
        <v>32</v>
      </c>
    </row>
    <row r="4" spans="1:18" ht="20.25" customHeight="1">
      <c r="A4" s="617"/>
      <c r="B4" s="620"/>
      <c r="C4" s="623" t="s">
        <v>216</v>
      </c>
      <c r="D4" s="624"/>
      <c r="E4" s="624"/>
      <c r="F4" s="624"/>
      <c r="G4" s="520"/>
      <c r="H4" s="520"/>
      <c r="I4" s="520"/>
      <c r="J4" s="520"/>
      <c r="K4" s="521"/>
      <c r="L4" s="625" t="s">
        <v>217</v>
      </c>
      <c r="M4" s="631" t="s">
        <v>256</v>
      </c>
      <c r="N4" s="608" t="s">
        <v>224</v>
      </c>
      <c r="O4" s="605" t="s">
        <v>215</v>
      </c>
      <c r="P4" s="608" t="s">
        <v>254</v>
      </c>
      <c r="Q4" s="608" t="s">
        <v>255</v>
      </c>
      <c r="R4" s="628" t="s">
        <v>218</v>
      </c>
    </row>
    <row r="5" spans="1:18" ht="25.5" customHeight="1">
      <c r="A5" s="618"/>
      <c r="B5" s="621"/>
      <c r="C5" s="611" t="s">
        <v>219</v>
      </c>
      <c r="D5" s="612"/>
      <c r="E5" s="611" t="s">
        <v>220</v>
      </c>
      <c r="F5" s="581"/>
      <c r="G5" s="581"/>
      <c r="H5" s="613"/>
      <c r="I5" s="614" t="s">
        <v>221</v>
      </c>
      <c r="J5" s="614" t="s">
        <v>222</v>
      </c>
      <c r="K5" s="614" t="s">
        <v>223</v>
      </c>
      <c r="L5" s="626"/>
      <c r="M5" s="632"/>
      <c r="N5" s="606"/>
      <c r="O5" s="606"/>
      <c r="P5" s="606"/>
      <c r="Q5" s="609"/>
      <c r="R5" s="629"/>
    </row>
    <row r="6" spans="1:18" ht="21.75" customHeight="1">
      <c r="A6" s="619"/>
      <c r="B6" s="622"/>
      <c r="C6" s="78" t="s">
        <v>225</v>
      </c>
      <c r="D6" s="78" t="s">
        <v>226</v>
      </c>
      <c r="E6" s="79" t="s">
        <v>227</v>
      </c>
      <c r="F6" s="78" t="s">
        <v>228</v>
      </c>
      <c r="G6" s="80" t="s">
        <v>229</v>
      </c>
      <c r="H6" s="81" t="s">
        <v>213</v>
      </c>
      <c r="I6" s="615"/>
      <c r="J6" s="615"/>
      <c r="K6" s="615"/>
      <c r="L6" s="627"/>
      <c r="M6" s="633"/>
      <c r="N6" s="607"/>
      <c r="O6" s="607"/>
      <c r="P6" s="607"/>
      <c r="Q6" s="610"/>
      <c r="R6" s="630"/>
    </row>
    <row r="7" spans="1:18" ht="13.5" customHeight="1">
      <c r="A7" s="46"/>
      <c r="B7" s="82" t="s">
        <v>5</v>
      </c>
      <c r="C7" s="78" t="s">
        <v>6</v>
      </c>
      <c r="D7" s="78" t="s">
        <v>7</v>
      </c>
      <c r="E7" s="78" t="s">
        <v>8</v>
      </c>
      <c r="F7" s="78" t="s">
        <v>77</v>
      </c>
      <c r="G7" s="78" t="s">
        <v>78</v>
      </c>
      <c r="H7" s="78"/>
      <c r="I7" s="78"/>
      <c r="J7" s="78"/>
      <c r="K7" s="78" t="s">
        <v>79</v>
      </c>
      <c r="L7" s="78" t="s">
        <v>80</v>
      </c>
      <c r="M7" s="78" t="s">
        <v>186</v>
      </c>
      <c r="N7" s="78" t="s">
        <v>187</v>
      </c>
      <c r="O7" s="78" t="s">
        <v>208</v>
      </c>
      <c r="P7" s="78" t="s">
        <v>230</v>
      </c>
      <c r="Q7" s="78" t="s">
        <v>231</v>
      </c>
      <c r="R7" s="83" t="s">
        <v>232</v>
      </c>
    </row>
    <row r="8" spans="1:18" ht="24.75" customHeight="1">
      <c r="A8" s="51">
        <v>1</v>
      </c>
      <c r="B8" s="84" t="s">
        <v>233</v>
      </c>
      <c r="C8" s="70">
        <v>6501</v>
      </c>
      <c r="D8" s="70">
        <v>0</v>
      </c>
      <c r="E8" s="70">
        <v>0</v>
      </c>
      <c r="F8" s="85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185</v>
      </c>
      <c r="O8" s="70">
        <v>696</v>
      </c>
      <c r="P8" s="85">
        <v>0</v>
      </c>
      <c r="Q8" s="70">
        <v>115</v>
      </c>
      <c r="R8" s="106">
        <f>SUM(L8:Q8)</f>
        <v>996</v>
      </c>
    </row>
    <row r="9" spans="1:18" ht="24" customHeight="1">
      <c r="A9" s="86">
        <v>2</v>
      </c>
      <c r="B9" s="87" t="s">
        <v>234</v>
      </c>
      <c r="C9" s="69">
        <v>4056926</v>
      </c>
      <c r="D9" s="69">
        <v>3148818</v>
      </c>
      <c r="E9" s="69">
        <v>905</v>
      </c>
      <c r="F9" s="69">
        <v>2823017</v>
      </c>
      <c r="G9" s="69">
        <v>79318</v>
      </c>
      <c r="H9" s="69">
        <v>245578</v>
      </c>
      <c r="I9" s="69">
        <v>0</v>
      </c>
      <c r="J9" s="69">
        <v>5840</v>
      </c>
      <c r="K9" s="69">
        <v>0</v>
      </c>
      <c r="L9" s="69">
        <f>SUM(E9:K9)</f>
        <v>3154658</v>
      </c>
      <c r="M9" s="69">
        <v>2837</v>
      </c>
      <c r="N9" s="69">
        <v>188420</v>
      </c>
      <c r="O9" s="69">
        <v>7885</v>
      </c>
      <c r="P9" s="69">
        <v>265</v>
      </c>
      <c r="Q9" s="69">
        <v>32</v>
      </c>
      <c r="R9" s="106">
        <f>SUM(L9:Q9)</f>
        <v>3354097</v>
      </c>
    </row>
    <row r="10" spans="1:18" ht="33.75" customHeight="1" thickBot="1">
      <c r="A10" s="53">
        <v>3</v>
      </c>
      <c r="B10" s="88" t="s">
        <v>235</v>
      </c>
      <c r="C10" s="89">
        <f>SUM(C8:C9)</f>
        <v>4063427</v>
      </c>
      <c r="D10" s="89">
        <f>SUM(D8:D9)</f>
        <v>3148818</v>
      </c>
      <c r="E10" s="89">
        <f>SUM(E8:E9)</f>
        <v>905</v>
      </c>
      <c r="F10" s="89">
        <f aca="true" t="shared" si="0" ref="F10:K10">SUM(F8:F9)</f>
        <v>2823017</v>
      </c>
      <c r="G10" s="89">
        <f t="shared" si="0"/>
        <v>79318</v>
      </c>
      <c r="H10" s="89">
        <f t="shared" si="0"/>
        <v>245578</v>
      </c>
      <c r="I10" s="89">
        <f t="shared" si="0"/>
        <v>0</v>
      </c>
      <c r="J10" s="89">
        <f t="shared" si="0"/>
        <v>5840</v>
      </c>
      <c r="K10" s="89">
        <f t="shared" si="0"/>
        <v>0</v>
      </c>
      <c r="L10" s="89">
        <f>SUM(E10:K10)</f>
        <v>3154658</v>
      </c>
      <c r="M10" s="89">
        <f>SUM(M8:M9)</f>
        <v>2837</v>
      </c>
      <c r="N10" s="89">
        <f>SUM(N8:N9)</f>
        <v>188605</v>
      </c>
      <c r="O10" s="89">
        <f>SUM(O8:O9)</f>
        <v>8581</v>
      </c>
      <c r="P10" s="89">
        <f>SUM(P8:P9)</f>
        <v>265</v>
      </c>
      <c r="Q10" s="89">
        <f>SUM(Q8:Q9)</f>
        <v>147</v>
      </c>
      <c r="R10" s="385">
        <f>SUM(L10:Q10)</f>
        <v>3355093</v>
      </c>
    </row>
    <row r="11" spans="2:14" ht="9.75" customHeight="1">
      <c r="B11" s="72"/>
      <c r="C11" s="73"/>
      <c r="D11" s="73"/>
      <c r="F11" s="73"/>
      <c r="G11" s="73"/>
      <c r="H11" s="73"/>
      <c r="I11" s="73"/>
      <c r="J11" s="73"/>
      <c r="K11" s="73"/>
      <c r="L11" s="73"/>
      <c r="M11" s="73"/>
      <c r="N11" s="73"/>
    </row>
    <row r="12" spans="2:14" ht="18" customHeight="1">
      <c r="B12" s="75"/>
      <c r="C12" s="73"/>
      <c r="D12" s="73"/>
      <c r="F12" s="73"/>
      <c r="G12" s="73"/>
      <c r="H12" s="73"/>
      <c r="I12" s="73"/>
      <c r="J12" s="73"/>
      <c r="K12" s="73"/>
      <c r="L12" s="73"/>
      <c r="M12" s="73"/>
      <c r="N12" s="73"/>
    </row>
    <row r="13" ht="16.5" customHeight="1">
      <c r="B13" s="75"/>
    </row>
    <row r="14" ht="15">
      <c r="B14" s="72"/>
    </row>
    <row r="15" ht="15" customHeight="1">
      <c r="B15" s="76"/>
    </row>
  </sheetData>
  <sheetProtection/>
  <mergeCells count="18">
    <mergeCell ref="A1:S1"/>
    <mergeCell ref="N2:S2"/>
    <mergeCell ref="B3:N3"/>
    <mergeCell ref="A4:A6"/>
    <mergeCell ref="B4:B6"/>
    <mergeCell ref="C4:K4"/>
    <mergeCell ref="L4:L6"/>
    <mergeCell ref="R4:R6"/>
    <mergeCell ref="M4:M6"/>
    <mergeCell ref="N4:N6"/>
    <mergeCell ref="O4:O6"/>
    <mergeCell ref="P4:P6"/>
    <mergeCell ref="Q4:Q6"/>
    <mergeCell ref="C5:D5"/>
    <mergeCell ref="E5:H5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9">
      <selection activeCell="J6" sqref="J6"/>
    </sheetView>
  </sheetViews>
  <sheetFormatPr defaultColWidth="9.140625" defaultRowHeight="15"/>
  <cols>
    <col min="2" max="8" width="10.28125" style="0" customWidth="1"/>
  </cols>
  <sheetData>
    <row r="2" spans="4:9" ht="15">
      <c r="D2" s="246"/>
      <c r="E2" s="47"/>
      <c r="F2" s="47"/>
      <c r="G2" s="525" t="s">
        <v>550</v>
      </c>
      <c r="H2" s="525"/>
      <c r="I2" s="47"/>
    </row>
    <row r="6" spans="1:9" ht="30" customHeight="1">
      <c r="A6" s="649" t="s">
        <v>388</v>
      </c>
      <c r="B6" s="649"/>
      <c r="C6" s="649"/>
      <c r="D6" s="649"/>
      <c r="E6" s="649"/>
      <c r="F6" s="649"/>
      <c r="G6" s="649"/>
      <c r="H6" s="649"/>
      <c r="I6" s="90"/>
    </row>
    <row r="7" spans="1:9" ht="15">
      <c r="A7" s="650"/>
      <c r="B7" s="650"/>
      <c r="C7" s="650"/>
      <c r="D7" s="650"/>
      <c r="E7" s="650"/>
      <c r="F7" s="650"/>
      <c r="G7" s="650"/>
      <c r="H7" s="650"/>
      <c r="I7" s="650"/>
    </row>
    <row r="8" ht="15">
      <c r="E8" s="76" t="s">
        <v>500</v>
      </c>
    </row>
    <row r="9" ht="15">
      <c r="E9" s="76"/>
    </row>
    <row r="10" ht="15">
      <c r="E10" s="76"/>
    </row>
    <row r="11" ht="15">
      <c r="E11" s="76"/>
    </row>
    <row r="13" ht="15.75" thickBot="1">
      <c r="H13" s="91" t="s">
        <v>32</v>
      </c>
    </row>
    <row r="14" spans="1:8" ht="24" customHeight="1" thickTop="1">
      <c r="A14" s="651" t="s">
        <v>94</v>
      </c>
      <c r="B14" s="653" t="s">
        <v>180</v>
      </c>
      <c r="C14" s="654"/>
      <c r="D14" s="655"/>
      <c r="E14" s="653" t="s">
        <v>513</v>
      </c>
      <c r="F14" s="654"/>
      <c r="G14" s="654"/>
      <c r="H14" s="659"/>
    </row>
    <row r="15" spans="1:8" ht="24" customHeight="1" thickBot="1">
      <c r="A15" s="652"/>
      <c r="B15" s="656"/>
      <c r="C15" s="657"/>
      <c r="D15" s="658"/>
      <c r="E15" s="656"/>
      <c r="F15" s="657"/>
      <c r="G15" s="657"/>
      <c r="H15" s="660"/>
    </row>
    <row r="16" spans="1:8" ht="24" customHeight="1" thickBot="1">
      <c r="A16" s="372"/>
      <c r="B16" s="636" t="s">
        <v>5</v>
      </c>
      <c r="C16" s="637"/>
      <c r="D16" s="638"/>
      <c r="E16" s="639" t="s">
        <v>6</v>
      </c>
      <c r="F16" s="640"/>
      <c r="G16" s="640"/>
      <c r="H16" s="641"/>
    </row>
    <row r="17" spans="1:8" ht="24" customHeight="1">
      <c r="A17" s="93">
        <v>1</v>
      </c>
      <c r="B17" s="467" t="s">
        <v>236</v>
      </c>
      <c r="C17" s="642"/>
      <c r="D17" s="468"/>
      <c r="E17" s="94"/>
      <c r="F17" s="95"/>
      <c r="G17" s="95"/>
      <c r="H17" s="96">
        <v>49130</v>
      </c>
    </row>
    <row r="18" spans="1:9" ht="24" customHeight="1">
      <c r="A18" s="97">
        <v>2</v>
      </c>
      <c r="B18" s="481" t="s">
        <v>228</v>
      </c>
      <c r="C18" s="581"/>
      <c r="D18" s="473"/>
      <c r="E18" s="98"/>
      <c r="F18" s="99"/>
      <c r="G18" s="99"/>
      <c r="H18" s="100">
        <v>1266</v>
      </c>
      <c r="I18" s="71"/>
    </row>
    <row r="19" spans="1:8" ht="27.75" customHeight="1">
      <c r="A19" s="97">
        <v>3</v>
      </c>
      <c r="B19" s="643" t="s">
        <v>257</v>
      </c>
      <c r="C19" s="644"/>
      <c r="D19" s="645"/>
      <c r="E19" s="98"/>
      <c r="F19" s="99"/>
      <c r="G19" s="99"/>
      <c r="H19" s="392">
        <v>6501</v>
      </c>
    </row>
    <row r="20" spans="1:8" ht="24" customHeight="1">
      <c r="A20" s="93">
        <v>4</v>
      </c>
      <c r="B20" s="481" t="s">
        <v>213</v>
      </c>
      <c r="C20" s="581"/>
      <c r="D20" s="473"/>
      <c r="E20" s="98"/>
      <c r="F20" s="99"/>
      <c r="G20" s="99"/>
      <c r="H20" s="100">
        <v>0</v>
      </c>
    </row>
    <row r="21" spans="1:8" ht="24" customHeight="1">
      <c r="A21" s="97">
        <v>5</v>
      </c>
      <c r="B21" s="481" t="s">
        <v>237</v>
      </c>
      <c r="C21" s="581"/>
      <c r="D21" s="473"/>
      <c r="E21" s="98"/>
      <c r="F21" s="99"/>
      <c r="G21" s="99"/>
      <c r="H21" s="100">
        <v>0</v>
      </c>
    </row>
    <row r="22" spans="1:8" ht="24" customHeight="1">
      <c r="A22" s="97">
        <v>6</v>
      </c>
      <c r="B22" s="481" t="s">
        <v>216</v>
      </c>
      <c r="C22" s="581"/>
      <c r="D22" s="473"/>
      <c r="E22" s="142"/>
      <c r="F22" s="143"/>
      <c r="G22" s="143"/>
      <c r="H22" s="144">
        <v>0</v>
      </c>
    </row>
    <row r="23" spans="1:8" ht="24" customHeight="1" thickBot="1">
      <c r="A23" s="97">
        <v>7</v>
      </c>
      <c r="B23" s="646" t="s">
        <v>294</v>
      </c>
      <c r="C23" s="647"/>
      <c r="D23" s="648"/>
      <c r="E23" s="139"/>
      <c r="F23" s="140"/>
      <c r="G23" s="140"/>
      <c r="H23" s="141">
        <v>0</v>
      </c>
    </row>
    <row r="24" spans="1:8" ht="24" customHeight="1" thickBot="1">
      <c r="A24" s="371">
        <v>8</v>
      </c>
      <c r="B24" s="634" t="s">
        <v>87</v>
      </c>
      <c r="C24" s="634"/>
      <c r="D24" s="635"/>
      <c r="E24" s="102"/>
      <c r="F24" s="103"/>
      <c r="G24" s="103"/>
      <c r="H24" s="104">
        <f>(SUM(H17:H21))</f>
        <v>56897</v>
      </c>
    </row>
  </sheetData>
  <sheetProtection/>
  <mergeCells count="16">
    <mergeCell ref="A6:H6"/>
    <mergeCell ref="A7:I7"/>
    <mergeCell ref="A14:A15"/>
    <mergeCell ref="B14:D15"/>
    <mergeCell ref="E14:H15"/>
    <mergeCell ref="G2:H2"/>
    <mergeCell ref="B20:D20"/>
    <mergeCell ref="B21:D21"/>
    <mergeCell ref="B24:D24"/>
    <mergeCell ref="B16:D16"/>
    <mergeCell ref="E16:H16"/>
    <mergeCell ref="B17:D17"/>
    <mergeCell ref="B18:D18"/>
    <mergeCell ref="B19:D19"/>
    <mergeCell ref="B22:D22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D2" sqref="D2:I2"/>
    </sheetView>
  </sheetViews>
  <sheetFormatPr defaultColWidth="9.140625" defaultRowHeight="15"/>
  <cols>
    <col min="2" max="8" width="10.28125" style="0" customWidth="1"/>
  </cols>
  <sheetData>
    <row r="2" spans="4:9" ht="15">
      <c r="D2" s="525" t="s">
        <v>551</v>
      </c>
      <c r="E2" s="423"/>
      <c r="F2" s="423"/>
      <c r="G2" s="423"/>
      <c r="H2" s="423"/>
      <c r="I2" s="423"/>
    </row>
    <row r="6" spans="1:9" ht="30" customHeight="1">
      <c r="A6" s="649" t="s">
        <v>238</v>
      </c>
      <c r="B6" s="649"/>
      <c r="C6" s="649"/>
      <c r="D6" s="649"/>
      <c r="E6" s="649"/>
      <c r="F6" s="649"/>
      <c r="G6" s="649"/>
      <c r="H6" s="649"/>
      <c r="I6" s="90"/>
    </row>
    <row r="7" spans="1:9" ht="15">
      <c r="A7" s="650"/>
      <c r="B7" s="650"/>
      <c r="C7" s="650"/>
      <c r="D7" s="650"/>
      <c r="E7" s="650"/>
      <c r="F7" s="650"/>
      <c r="G7" s="650"/>
      <c r="H7" s="650"/>
      <c r="I7" s="650"/>
    </row>
    <row r="8" ht="15">
      <c r="E8" s="76" t="s">
        <v>500</v>
      </c>
    </row>
    <row r="9" ht="15">
      <c r="E9" s="76"/>
    </row>
    <row r="10" ht="15">
      <c r="E10" s="76"/>
    </row>
    <row r="11" spans="1:8" ht="15">
      <c r="A11" s="661" t="s">
        <v>239</v>
      </c>
      <c r="B11" s="661"/>
      <c r="C11" s="661"/>
      <c r="D11" s="661"/>
      <c r="E11" s="661"/>
      <c r="F11" s="661"/>
      <c r="G11" s="661"/>
      <c r="H11" s="661"/>
    </row>
    <row r="12" spans="1:8" ht="15">
      <c r="A12" s="661"/>
      <c r="B12" s="661"/>
      <c r="C12" s="661"/>
      <c r="D12" s="661"/>
      <c r="E12" s="661"/>
      <c r="F12" s="661"/>
      <c r="G12" s="661"/>
      <c r="H12" s="661"/>
    </row>
    <row r="13" spans="1:8" ht="15">
      <c r="A13" s="661"/>
      <c r="B13" s="661"/>
      <c r="C13" s="661"/>
      <c r="D13" s="661"/>
      <c r="E13" s="661"/>
      <c r="F13" s="661"/>
      <c r="G13" s="661"/>
      <c r="H13" s="661"/>
    </row>
    <row r="14" spans="1:8" ht="15">
      <c r="A14" s="661"/>
      <c r="B14" s="661"/>
      <c r="C14" s="661"/>
      <c r="D14" s="661"/>
      <c r="E14" s="661"/>
      <c r="F14" s="661"/>
      <c r="G14" s="661"/>
      <c r="H14" s="661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26"/>
  <sheetViews>
    <sheetView zoomScalePageLayoutView="0" workbookViewId="0" topLeftCell="A1">
      <selection activeCell="L24" sqref="L24"/>
    </sheetView>
  </sheetViews>
  <sheetFormatPr defaultColWidth="9.140625" defaultRowHeight="15"/>
  <cols>
    <col min="2" max="3" width="10.28125" style="0" customWidth="1"/>
    <col min="4" max="4" width="21.00390625" style="0" customWidth="1"/>
    <col min="5" max="8" width="10.28125" style="0" customWidth="1"/>
  </cols>
  <sheetData>
    <row r="2" spans="6:11" ht="15">
      <c r="F2" s="525"/>
      <c r="G2" s="423"/>
      <c r="H2" s="423"/>
      <c r="I2" s="423"/>
      <c r="J2" s="423"/>
      <c r="K2" s="423"/>
    </row>
    <row r="4" spans="6:9" ht="15">
      <c r="F4" s="525" t="s">
        <v>552</v>
      </c>
      <c r="G4" s="525"/>
      <c r="H4" s="525"/>
      <c r="I4" s="246"/>
    </row>
    <row r="6" spans="1:9" ht="30" customHeight="1">
      <c r="A6" s="649" t="s">
        <v>322</v>
      </c>
      <c r="B6" s="649"/>
      <c r="C6" s="649"/>
      <c r="D6" s="649"/>
      <c r="E6" s="649"/>
      <c r="F6" s="649"/>
      <c r="G6" s="649"/>
      <c r="H6" s="649"/>
      <c r="I6" s="90"/>
    </row>
    <row r="7" spans="1:9" ht="15">
      <c r="A7" s="650"/>
      <c r="B7" s="650"/>
      <c r="C7" s="650"/>
      <c r="D7" s="650"/>
      <c r="E7" s="650"/>
      <c r="F7" s="650"/>
      <c r="G7" s="650"/>
      <c r="H7" s="650"/>
      <c r="I7" s="650"/>
    </row>
    <row r="8" ht="15">
      <c r="E8" s="76" t="s">
        <v>500</v>
      </c>
    </row>
    <row r="9" spans="5:8" ht="15.75" thickBot="1">
      <c r="E9" s="76"/>
      <c r="H9" t="s">
        <v>32</v>
      </c>
    </row>
    <row r="10" spans="1:8" ht="15.75" thickTop="1">
      <c r="A10" s="651" t="s">
        <v>94</v>
      </c>
      <c r="B10" s="653" t="s">
        <v>180</v>
      </c>
      <c r="C10" s="654"/>
      <c r="D10" s="655"/>
      <c r="E10" s="653" t="s">
        <v>513</v>
      </c>
      <c r="F10" s="654"/>
      <c r="G10" s="654"/>
      <c r="H10" s="659"/>
    </row>
    <row r="11" spans="1:8" ht="15.75" thickBot="1">
      <c r="A11" s="652"/>
      <c r="B11" s="656"/>
      <c r="C11" s="657"/>
      <c r="D11" s="658"/>
      <c r="E11" s="656"/>
      <c r="F11" s="657"/>
      <c r="G11" s="657"/>
      <c r="H11" s="660"/>
    </row>
    <row r="12" spans="1:8" ht="15.75" thickBot="1">
      <c r="A12" s="92"/>
      <c r="B12" s="673" t="s">
        <v>5</v>
      </c>
      <c r="C12" s="674"/>
      <c r="D12" s="675"/>
      <c r="E12" s="639" t="s">
        <v>6</v>
      </c>
      <c r="F12" s="640"/>
      <c r="G12" s="640"/>
      <c r="H12" s="641"/>
    </row>
    <row r="13" spans="1:8" ht="27" customHeight="1">
      <c r="A13" s="187">
        <v>1</v>
      </c>
      <c r="B13" s="643" t="s">
        <v>323</v>
      </c>
      <c r="C13" s="644"/>
      <c r="D13" s="645"/>
      <c r="E13" s="679">
        <v>11090</v>
      </c>
      <c r="F13" s="548"/>
      <c r="G13" s="548"/>
      <c r="H13" s="680"/>
    </row>
    <row r="14" spans="1:8" ht="18" customHeight="1">
      <c r="A14" s="188">
        <v>2</v>
      </c>
      <c r="B14" s="481" t="s">
        <v>324</v>
      </c>
      <c r="C14" s="581"/>
      <c r="D14" s="473"/>
      <c r="E14" s="671">
        <v>0</v>
      </c>
      <c r="F14" s="581"/>
      <c r="G14" s="581"/>
      <c r="H14" s="672"/>
    </row>
    <row r="15" spans="1:11" ht="20.25" customHeight="1">
      <c r="A15" s="188">
        <v>3</v>
      </c>
      <c r="B15" s="665" t="s">
        <v>325</v>
      </c>
      <c r="C15" s="666"/>
      <c r="D15" s="667"/>
      <c r="E15" s="662">
        <v>0</v>
      </c>
      <c r="F15" s="663"/>
      <c r="G15" s="663"/>
      <c r="H15" s="664"/>
      <c r="K15" t="s">
        <v>240</v>
      </c>
    </row>
    <row r="16" spans="1:8" ht="24" customHeight="1">
      <c r="A16" s="187">
        <v>4</v>
      </c>
      <c r="B16" s="542" t="s">
        <v>332</v>
      </c>
      <c r="C16" s="543"/>
      <c r="D16" s="681"/>
      <c r="E16" s="676">
        <f>SUM(E13:H15)</f>
        <v>11090</v>
      </c>
      <c r="F16" s="543"/>
      <c r="G16" s="543"/>
      <c r="H16" s="677"/>
    </row>
    <row r="17" spans="1:8" ht="24" customHeight="1">
      <c r="A17" s="678"/>
      <c r="B17" s="581"/>
      <c r="C17" s="581"/>
      <c r="D17" s="581"/>
      <c r="E17" s="581"/>
      <c r="F17" s="581"/>
      <c r="G17" s="581"/>
      <c r="H17" s="672"/>
    </row>
    <row r="18" spans="1:9" ht="29.25" customHeight="1">
      <c r="A18" s="188">
        <v>5</v>
      </c>
      <c r="B18" s="643" t="s">
        <v>326</v>
      </c>
      <c r="C18" s="644"/>
      <c r="D18" s="645"/>
      <c r="E18" s="671">
        <v>0</v>
      </c>
      <c r="F18" s="581"/>
      <c r="G18" s="581"/>
      <c r="H18" s="672"/>
      <c r="I18" s="71"/>
    </row>
    <row r="19" spans="1:8" ht="27.75" customHeight="1">
      <c r="A19" s="188">
        <v>6</v>
      </c>
      <c r="B19" s="643" t="s">
        <v>327</v>
      </c>
      <c r="C19" s="644"/>
      <c r="D19" s="645"/>
      <c r="E19" s="671">
        <v>0</v>
      </c>
      <c r="F19" s="581"/>
      <c r="G19" s="581"/>
      <c r="H19" s="672"/>
    </row>
    <row r="20" spans="1:8" ht="27.75" customHeight="1">
      <c r="A20" s="188">
        <v>7</v>
      </c>
      <c r="B20" s="665" t="s">
        <v>328</v>
      </c>
      <c r="C20" s="666"/>
      <c r="D20" s="667"/>
      <c r="E20" s="662">
        <v>0</v>
      </c>
      <c r="F20" s="663"/>
      <c r="G20" s="663"/>
      <c r="H20" s="664"/>
    </row>
    <row r="21" spans="1:8" ht="27.75" customHeight="1">
      <c r="A21" s="188">
        <v>8</v>
      </c>
      <c r="B21" s="685" t="s">
        <v>329</v>
      </c>
      <c r="C21" s="686"/>
      <c r="D21" s="687"/>
      <c r="E21" s="662">
        <v>4493</v>
      </c>
      <c r="F21" s="663"/>
      <c r="G21" s="663"/>
      <c r="H21" s="664"/>
    </row>
    <row r="22" spans="1:8" ht="24" customHeight="1" thickBot="1">
      <c r="A22" s="188">
        <v>9</v>
      </c>
      <c r="B22" s="668" t="s">
        <v>330</v>
      </c>
      <c r="C22" s="669"/>
      <c r="D22" s="670"/>
      <c r="E22" s="662">
        <v>0</v>
      </c>
      <c r="F22" s="663"/>
      <c r="G22" s="663"/>
      <c r="H22" s="664"/>
    </row>
    <row r="23" spans="1:8" ht="25.5" customHeight="1" thickBot="1">
      <c r="A23" s="101">
        <v>10</v>
      </c>
      <c r="B23" s="689" t="s">
        <v>331</v>
      </c>
      <c r="C23" s="690"/>
      <c r="D23" s="691"/>
      <c r="E23" s="682">
        <v>5724</v>
      </c>
      <c r="F23" s="683"/>
      <c r="G23" s="683"/>
      <c r="H23" s="684"/>
    </row>
    <row r="25" spans="1:8" ht="15">
      <c r="A25" s="688"/>
      <c r="B25" s="688"/>
      <c r="C25" s="688"/>
      <c r="D25" s="688"/>
      <c r="E25" s="688"/>
      <c r="F25" s="688"/>
      <c r="G25" s="688"/>
      <c r="H25" s="688"/>
    </row>
    <row r="26" spans="1:8" ht="15">
      <c r="A26" s="688"/>
      <c r="B26" s="688"/>
      <c r="C26" s="688"/>
      <c r="D26" s="688"/>
      <c r="E26" s="688"/>
      <c r="F26" s="688"/>
      <c r="G26" s="688"/>
      <c r="H26" s="688"/>
    </row>
  </sheetData>
  <sheetProtection/>
  <mergeCells count="31">
    <mergeCell ref="E23:H23"/>
    <mergeCell ref="E22:H22"/>
    <mergeCell ref="E21:H21"/>
    <mergeCell ref="B21:D21"/>
    <mergeCell ref="A25:H26"/>
    <mergeCell ref="B23:D23"/>
    <mergeCell ref="E16:H16"/>
    <mergeCell ref="A17:H17"/>
    <mergeCell ref="E18:H18"/>
    <mergeCell ref="E13:H13"/>
    <mergeCell ref="B16:D16"/>
    <mergeCell ref="E20:H20"/>
    <mergeCell ref="B20:D20"/>
    <mergeCell ref="E19:H19"/>
    <mergeCell ref="F2:K2"/>
    <mergeCell ref="A6:H6"/>
    <mergeCell ref="A7:I7"/>
    <mergeCell ref="A10:A11"/>
    <mergeCell ref="B10:D11"/>
    <mergeCell ref="F4:H4"/>
    <mergeCell ref="E10:H11"/>
    <mergeCell ref="E12:H12"/>
    <mergeCell ref="E15:H15"/>
    <mergeCell ref="B15:D15"/>
    <mergeCell ref="B22:D22"/>
    <mergeCell ref="B19:D19"/>
    <mergeCell ref="E14:H14"/>
    <mergeCell ref="B12:D12"/>
    <mergeCell ref="B14:D14"/>
    <mergeCell ref="B13:D13"/>
    <mergeCell ref="B18:D18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0">
      <selection activeCell="I27" sqref="I27"/>
    </sheetView>
  </sheetViews>
  <sheetFormatPr defaultColWidth="9.140625" defaultRowHeight="15"/>
  <cols>
    <col min="1" max="1" width="21.421875" style="0" customWidth="1"/>
    <col min="2" max="8" width="10.28125" style="0" customWidth="1"/>
  </cols>
  <sheetData>
    <row r="2" spans="6:11" ht="15">
      <c r="F2" s="525" t="s">
        <v>553</v>
      </c>
      <c r="G2" s="423"/>
      <c r="H2" s="423"/>
      <c r="I2" s="423"/>
      <c r="J2" s="423"/>
      <c r="K2" s="423"/>
    </row>
    <row r="6" spans="1:10" ht="30" customHeight="1">
      <c r="A6" s="649" t="s">
        <v>241</v>
      </c>
      <c r="B6" s="649"/>
      <c r="C6" s="649"/>
      <c r="D6" s="649"/>
      <c r="E6" s="649"/>
      <c r="F6" s="649"/>
      <c r="G6" s="649"/>
      <c r="H6" s="649"/>
      <c r="I6" s="423"/>
      <c r="J6" s="423"/>
    </row>
    <row r="7" spans="1:9" ht="15">
      <c r="A7" s="650"/>
      <c r="B7" s="650"/>
      <c r="C7" s="650"/>
      <c r="D7" s="650"/>
      <c r="E7" s="650"/>
      <c r="F7" s="650"/>
      <c r="G7" s="650"/>
      <c r="H7" s="650"/>
      <c r="I7" s="650"/>
    </row>
    <row r="8" ht="15">
      <c r="E8" s="76" t="s">
        <v>500</v>
      </c>
    </row>
    <row r="9" ht="15">
      <c r="E9" s="76"/>
    </row>
    <row r="10" ht="15">
      <c r="E10" s="76"/>
    </row>
    <row r="11" ht="15">
      <c r="E11" s="76"/>
    </row>
    <row r="13" ht="15.75" thickBot="1">
      <c r="H13" s="91" t="s">
        <v>32</v>
      </c>
    </row>
    <row r="14" spans="1:10" ht="24" customHeight="1">
      <c r="A14" s="692" t="s">
        <v>242</v>
      </c>
      <c r="B14" s="694" t="s">
        <v>243</v>
      </c>
      <c r="C14" s="695"/>
      <c r="D14" s="696"/>
      <c r="E14" s="698" t="s">
        <v>244</v>
      </c>
      <c r="F14" s="695"/>
      <c r="G14" s="695"/>
      <c r="H14" s="695"/>
      <c r="I14" s="700" t="s">
        <v>245</v>
      </c>
      <c r="J14" s="701"/>
    </row>
    <row r="15" spans="1:11" ht="24" customHeight="1" thickBot="1">
      <c r="A15" s="693"/>
      <c r="B15" s="697"/>
      <c r="C15" s="657"/>
      <c r="D15" s="658"/>
      <c r="E15" s="699"/>
      <c r="F15" s="588"/>
      <c r="G15" s="588"/>
      <c r="H15" s="588"/>
      <c r="I15" s="702"/>
      <c r="J15" s="703"/>
      <c r="K15" t="s">
        <v>240</v>
      </c>
    </row>
    <row r="16" spans="1:10" ht="33" customHeight="1" thickBot="1">
      <c r="A16" s="124" t="s">
        <v>234</v>
      </c>
      <c r="B16" s="704" t="s">
        <v>246</v>
      </c>
      <c r="C16" s="705"/>
      <c r="D16" s="706"/>
      <c r="E16" s="707">
        <v>61</v>
      </c>
      <c r="F16" s="705"/>
      <c r="G16" s="705"/>
      <c r="H16" s="706"/>
      <c r="I16" s="708" t="s">
        <v>247</v>
      </c>
      <c r="J16" s="709"/>
    </row>
    <row r="17" ht="15">
      <c r="A17" s="105"/>
    </row>
    <row r="18" spans="1:10" ht="15">
      <c r="A18" s="650" t="s">
        <v>320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ht="15">
      <c r="A19" s="650"/>
      <c r="B19" s="650"/>
      <c r="C19" s="650"/>
      <c r="D19" s="650"/>
      <c r="E19" s="650"/>
      <c r="F19" s="650"/>
      <c r="G19" s="650"/>
      <c r="H19" s="650"/>
      <c r="I19" s="650"/>
      <c r="J19" s="650"/>
    </row>
  </sheetData>
  <sheetProtection/>
  <mergeCells count="11">
    <mergeCell ref="A18:J19"/>
    <mergeCell ref="B16:D16"/>
    <mergeCell ref="E16:H16"/>
    <mergeCell ref="I16:J16"/>
    <mergeCell ref="F2:K2"/>
    <mergeCell ref="A6:J6"/>
    <mergeCell ref="A7:I7"/>
    <mergeCell ref="A14:A15"/>
    <mergeCell ref="B14:D15"/>
    <mergeCell ref="E14:H15"/>
    <mergeCell ref="I14:J1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K7" sqref="K7"/>
    </sheetView>
  </sheetViews>
  <sheetFormatPr defaultColWidth="9.140625" defaultRowHeight="15"/>
  <cols>
    <col min="2" max="8" width="10.28125" style="0" customWidth="1"/>
  </cols>
  <sheetData>
    <row r="2" spans="4:9" ht="15">
      <c r="D2" s="525" t="s">
        <v>554</v>
      </c>
      <c r="E2" s="423"/>
      <c r="F2" s="423"/>
      <c r="G2" s="423"/>
      <c r="H2" s="423"/>
      <c r="I2" s="423"/>
    </row>
    <row r="6" spans="1:9" ht="30" customHeight="1">
      <c r="A6" s="649" t="s">
        <v>523</v>
      </c>
      <c r="B6" s="649"/>
      <c r="C6" s="649"/>
      <c r="D6" s="649"/>
      <c r="E6" s="649"/>
      <c r="F6" s="649"/>
      <c r="G6" s="649"/>
      <c r="H6" s="649"/>
      <c r="I6" s="90"/>
    </row>
    <row r="7" spans="1:9" ht="15">
      <c r="A7" s="650"/>
      <c r="B7" s="650"/>
      <c r="C7" s="650"/>
      <c r="D7" s="650"/>
      <c r="E7" s="650"/>
      <c r="F7" s="650"/>
      <c r="G7" s="650"/>
      <c r="H7" s="650"/>
      <c r="I7" s="650"/>
    </row>
    <row r="8" ht="15">
      <c r="E8" s="76"/>
    </row>
    <row r="9" ht="15">
      <c r="E9" s="76"/>
    </row>
    <row r="10" ht="15">
      <c r="E10" s="76"/>
    </row>
    <row r="11" spans="1:8" ht="15">
      <c r="A11" s="710" t="s">
        <v>514</v>
      </c>
      <c r="B11" s="710"/>
      <c r="C11" s="710"/>
      <c r="D11" s="710"/>
      <c r="E11" s="710"/>
      <c r="F11" s="710"/>
      <c r="G11" s="710"/>
      <c r="H11" s="710"/>
    </row>
    <row r="12" spans="1:8" ht="15">
      <c r="A12" s="710"/>
      <c r="B12" s="710"/>
      <c r="C12" s="710"/>
      <c r="D12" s="710"/>
      <c r="E12" s="710"/>
      <c r="F12" s="710"/>
      <c r="G12" s="710"/>
      <c r="H12" s="710"/>
    </row>
    <row r="13" spans="1:8" ht="15">
      <c r="A13" s="710"/>
      <c r="B13" s="710"/>
      <c r="C13" s="710"/>
      <c r="D13" s="710"/>
      <c r="E13" s="710"/>
      <c r="F13" s="710"/>
      <c r="G13" s="710"/>
      <c r="H13" s="710"/>
    </row>
    <row r="14" spans="1:8" ht="15">
      <c r="A14" s="710"/>
      <c r="B14" s="710"/>
      <c r="C14" s="710"/>
      <c r="D14" s="710"/>
      <c r="E14" s="710"/>
      <c r="F14" s="710"/>
      <c r="G14" s="710"/>
      <c r="H14" s="710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2">
      <selection activeCell="E8" sqref="E8"/>
    </sheetView>
  </sheetViews>
  <sheetFormatPr defaultColWidth="9.140625" defaultRowHeight="15"/>
  <cols>
    <col min="2" max="8" width="10.28125" style="0" customWidth="1"/>
  </cols>
  <sheetData>
    <row r="2" spans="4:9" ht="15">
      <c r="D2" s="525" t="s">
        <v>555</v>
      </c>
      <c r="E2" s="423"/>
      <c r="F2" s="423"/>
      <c r="G2" s="423"/>
      <c r="H2" s="423"/>
      <c r="I2" s="423"/>
    </row>
    <row r="6" spans="1:9" ht="30" customHeight="1">
      <c r="A6" s="649" t="s">
        <v>248</v>
      </c>
      <c r="B6" s="649"/>
      <c r="C6" s="649"/>
      <c r="D6" s="649"/>
      <c r="E6" s="649"/>
      <c r="F6" s="649"/>
      <c r="G6" s="649"/>
      <c r="H6" s="649"/>
      <c r="I6" s="90"/>
    </row>
    <row r="7" spans="1:9" ht="15">
      <c r="A7" s="650"/>
      <c r="B7" s="650"/>
      <c r="C7" s="650"/>
      <c r="D7" s="650"/>
      <c r="E7" s="650"/>
      <c r="F7" s="650"/>
      <c r="G7" s="650"/>
      <c r="H7" s="650"/>
      <c r="I7" s="650"/>
    </row>
    <row r="8" ht="15">
      <c r="E8" s="76" t="s">
        <v>500</v>
      </c>
    </row>
    <row r="9" ht="15">
      <c r="E9" s="76"/>
    </row>
    <row r="10" ht="15">
      <c r="E10" s="76"/>
    </row>
    <row r="11" spans="1:8" ht="15">
      <c r="A11" s="710" t="s">
        <v>249</v>
      </c>
      <c r="B11" s="710"/>
      <c r="C11" s="710"/>
      <c r="D11" s="710"/>
      <c r="E11" s="710"/>
      <c r="F11" s="710"/>
      <c r="G11" s="710"/>
      <c r="H11" s="710"/>
    </row>
    <row r="12" spans="1:8" ht="15">
      <c r="A12" s="710"/>
      <c r="B12" s="710"/>
      <c r="C12" s="710"/>
      <c r="D12" s="710"/>
      <c r="E12" s="710"/>
      <c r="F12" s="710"/>
      <c r="G12" s="710"/>
      <c r="H12" s="710"/>
    </row>
    <row r="13" spans="1:8" ht="15">
      <c r="A13" s="710"/>
      <c r="B13" s="710"/>
      <c r="C13" s="710"/>
      <c r="D13" s="710"/>
      <c r="E13" s="710"/>
      <c r="F13" s="710"/>
      <c r="G13" s="710"/>
      <c r="H13" s="710"/>
    </row>
    <row r="14" spans="1:8" ht="15">
      <c r="A14" s="710"/>
      <c r="B14" s="710"/>
      <c r="C14" s="710"/>
      <c r="D14" s="710"/>
      <c r="E14" s="710"/>
      <c r="F14" s="710"/>
      <c r="G14" s="710"/>
      <c r="H14" s="710"/>
    </row>
  </sheetData>
  <sheetProtection/>
  <mergeCells count="4">
    <mergeCell ref="D2:I2"/>
    <mergeCell ref="A6:H6"/>
    <mergeCell ref="A7:I7"/>
    <mergeCell ref="A11:H14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0">
      <selection activeCell="C12" sqref="C12"/>
    </sheetView>
  </sheetViews>
  <sheetFormatPr defaultColWidth="9.140625" defaultRowHeight="15"/>
  <cols>
    <col min="1" max="1" width="8.8515625" style="136" customWidth="1"/>
    <col min="2" max="2" width="79.140625" style="137" customWidth="1"/>
    <col min="3" max="3" width="22.57421875" style="138" customWidth="1"/>
    <col min="4" max="4" width="11.28125" style="132" bestFit="1" customWidth="1"/>
    <col min="5" max="6" width="9.140625" style="132" customWidth="1"/>
    <col min="7" max="16384" width="9.140625" style="133" customWidth="1"/>
  </cols>
  <sheetData>
    <row r="1" spans="1:9" s="128" customFormat="1" ht="36.75" customHeight="1">
      <c r="A1" s="419" t="s">
        <v>258</v>
      </c>
      <c r="B1" s="419"/>
      <c r="C1" s="419"/>
      <c r="D1" s="126"/>
      <c r="E1" s="126"/>
      <c r="F1" s="126"/>
      <c r="G1" s="127"/>
      <c r="H1" s="127"/>
      <c r="I1" s="127"/>
    </row>
    <row r="2" spans="1:6" s="128" customFormat="1" ht="57" customHeight="1">
      <c r="A2" s="420" t="s">
        <v>399</v>
      </c>
      <c r="B2" s="420"/>
      <c r="C2" s="420"/>
      <c r="D2" s="129"/>
      <c r="E2" s="129"/>
      <c r="F2" s="129"/>
    </row>
    <row r="3" spans="1:6" s="128" customFormat="1" ht="19.5" customHeight="1">
      <c r="A3" s="421" t="s">
        <v>273</v>
      </c>
      <c r="B3" s="421"/>
      <c r="C3" s="421"/>
      <c r="D3" s="129"/>
      <c r="E3" s="129"/>
      <c r="F3" s="129"/>
    </row>
    <row r="4" spans="1:6" s="131" customFormat="1" ht="47.25" customHeight="1">
      <c r="A4" s="355" t="s">
        <v>94</v>
      </c>
      <c r="B4" s="356" t="s">
        <v>180</v>
      </c>
      <c r="C4" s="357" t="s">
        <v>400</v>
      </c>
      <c r="D4" s="130"/>
      <c r="E4" s="130"/>
      <c r="F4" s="130"/>
    </row>
    <row r="5" spans="1:3" ht="19.5" customHeight="1">
      <c r="A5" s="358"/>
      <c r="B5" s="359" t="s">
        <v>5</v>
      </c>
      <c r="C5" s="360" t="s">
        <v>6</v>
      </c>
    </row>
    <row r="6" spans="1:6" s="135" customFormat="1" ht="27.75" customHeight="1">
      <c r="A6" s="361" t="s">
        <v>66</v>
      </c>
      <c r="B6" s="362" t="s">
        <v>333</v>
      </c>
      <c r="C6" s="363">
        <v>52833</v>
      </c>
      <c r="D6" s="134"/>
      <c r="E6" s="134"/>
      <c r="F6" s="134"/>
    </row>
    <row r="7" spans="1:3" ht="27.75" customHeight="1">
      <c r="A7" s="361" t="s">
        <v>19</v>
      </c>
      <c r="B7" s="364" t="s">
        <v>274</v>
      </c>
      <c r="C7" s="365">
        <v>413165</v>
      </c>
    </row>
    <row r="8" spans="1:3" ht="27.75" customHeight="1">
      <c r="A8" s="361" t="s">
        <v>20</v>
      </c>
      <c r="B8" s="364" t="s">
        <v>275</v>
      </c>
      <c r="C8" s="365">
        <v>427051</v>
      </c>
    </row>
    <row r="9" spans="1:6" s="135" customFormat="1" ht="27.75" customHeight="1">
      <c r="A9" s="361" t="s">
        <v>21</v>
      </c>
      <c r="B9" s="366" t="s">
        <v>276</v>
      </c>
      <c r="C9" s="363">
        <f>+C8+C7</f>
        <v>840216</v>
      </c>
      <c r="D9" s="134"/>
      <c r="E9" s="134"/>
      <c r="F9" s="134"/>
    </row>
    <row r="10" spans="1:3" ht="27.75" customHeight="1">
      <c r="A10" s="361" t="s">
        <v>22</v>
      </c>
      <c r="B10" s="367" t="s">
        <v>284</v>
      </c>
      <c r="C10" s="365">
        <v>54010</v>
      </c>
    </row>
    <row r="11" spans="1:6" s="135" customFormat="1" ht="27.75" customHeight="1">
      <c r="A11" s="361" t="s">
        <v>23</v>
      </c>
      <c r="B11" s="368" t="s">
        <v>277</v>
      </c>
      <c r="C11" s="363">
        <f>+C10+C9</f>
        <v>894226</v>
      </c>
      <c r="D11" s="134"/>
      <c r="E11" s="134"/>
      <c r="F11" s="134"/>
    </row>
    <row r="12" spans="1:3" ht="27.75" customHeight="1">
      <c r="A12" s="361" t="s">
        <v>24</v>
      </c>
      <c r="B12" s="369" t="s">
        <v>274</v>
      </c>
      <c r="C12" s="365">
        <v>363013</v>
      </c>
    </row>
    <row r="13" spans="1:3" ht="27.75" customHeight="1">
      <c r="A13" s="361" t="s">
        <v>25</v>
      </c>
      <c r="B13" s="369" t="s">
        <v>275</v>
      </c>
      <c r="C13" s="365">
        <v>340812</v>
      </c>
    </row>
    <row r="14" spans="1:6" s="135" customFormat="1" ht="27.75" customHeight="1">
      <c r="A14" s="361" t="s">
        <v>26</v>
      </c>
      <c r="B14" s="366" t="s">
        <v>278</v>
      </c>
      <c r="C14" s="363">
        <f>+C12+C13</f>
        <v>703825</v>
      </c>
      <c r="D14" s="134"/>
      <c r="E14" s="134"/>
      <c r="F14" s="134"/>
    </row>
    <row r="15" spans="1:3" ht="27.75" customHeight="1">
      <c r="A15" s="361" t="s">
        <v>27</v>
      </c>
      <c r="B15" s="370" t="s">
        <v>279</v>
      </c>
      <c r="C15" s="365">
        <v>6020</v>
      </c>
    </row>
    <row r="16" spans="1:6" s="135" customFormat="1" ht="27.75" customHeight="1">
      <c r="A16" s="361" t="s">
        <v>28</v>
      </c>
      <c r="B16" s="368" t="s">
        <v>280</v>
      </c>
      <c r="C16" s="363">
        <f>+C14+C15</f>
        <v>709845</v>
      </c>
      <c r="D16" s="134"/>
      <c r="E16" s="134" t="s">
        <v>240</v>
      </c>
      <c r="F16" s="134"/>
    </row>
    <row r="17" spans="1:6" s="135" customFormat="1" ht="27.75" customHeight="1">
      <c r="A17" s="361" t="s">
        <v>4</v>
      </c>
      <c r="B17" s="368" t="s">
        <v>281</v>
      </c>
      <c r="C17" s="363">
        <f>+C11-C16</f>
        <v>184381</v>
      </c>
      <c r="D17" s="134"/>
      <c r="E17" s="134"/>
      <c r="F17" s="134"/>
    </row>
    <row r="18" spans="1:6" s="135" customFormat="1" ht="27.75" customHeight="1">
      <c r="A18" s="361" t="s">
        <v>29</v>
      </c>
      <c r="B18" s="367" t="s">
        <v>285</v>
      </c>
      <c r="C18" s="365">
        <v>-1101</v>
      </c>
      <c r="D18" s="134"/>
      <c r="E18" s="134"/>
      <c r="F18" s="134"/>
    </row>
    <row r="19" spans="1:6" s="135" customFormat="1" ht="27.75" customHeight="1">
      <c r="A19" s="361" t="s">
        <v>30</v>
      </c>
      <c r="B19" s="367" t="s">
        <v>401</v>
      </c>
      <c r="C19" s="365">
        <v>-144</v>
      </c>
      <c r="D19" s="134"/>
      <c r="E19" s="134"/>
      <c r="F19" s="134"/>
    </row>
    <row r="20" spans="1:3" ht="27.75" customHeight="1">
      <c r="A20" s="361" t="s">
        <v>31</v>
      </c>
      <c r="B20" s="370" t="s">
        <v>282</v>
      </c>
      <c r="C20" s="365">
        <v>5469</v>
      </c>
    </row>
    <row r="21" spans="1:6" s="135" customFormat="1" ht="27.75" customHeight="1">
      <c r="A21" s="361" t="s">
        <v>67</v>
      </c>
      <c r="B21" s="368" t="s">
        <v>334</v>
      </c>
      <c r="C21" s="363">
        <f>+C17+C18+C19+C20</f>
        <v>188605</v>
      </c>
      <c r="D21" s="134"/>
      <c r="E21" s="134"/>
      <c r="F21" s="134"/>
    </row>
    <row r="22" spans="1:3" ht="27.75" customHeight="1">
      <c r="A22" s="361" t="s">
        <v>389</v>
      </c>
      <c r="B22" s="370" t="s">
        <v>283</v>
      </c>
      <c r="C22" s="365">
        <f>+C21-C6</f>
        <v>135772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70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PageLayoutView="0" workbookViewId="0" topLeftCell="A1">
      <selection activeCell="B23" sqref="B23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4" width="35.8515625" style="0" customWidth="1"/>
    <col min="5" max="5" width="16.7109375" style="0" customWidth="1"/>
    <col min="6" max="6" width="18.28125" style="0" customWidth="1"/>
  </cols>
  <sheetData>
    <row r="1" ht="19.5" customHeight="1">
      <c r="A1" s="393"/>
    </row>
    <row r="2" ht="38.25" customHeight="1"/>
    <row r="3" spans="1:6" s="394" customFormat="1" ht="74.25" customHeight="1">
      <c r="A3" s="422" t="s">
        <v>539</v>
      </c>
      <c r="B3" s="422"/>
      <c r="C3" s="422"/>
      <c r="D3" s="422"/>
      <c r="E3" s="422"/>
      <c r="F3" s="423"/>
    </row>
    <row r="4" spans="2:6" ht="21" customHeight="1">
      <c r="B4" s="16"/>
      <c r="C4" s="16"/>
      <c r="D4" s="16"/>
      <c r="E4" s="395" t="s">
        <v>32</v>
      </c>
      <c r="F4" s="391" t="s">
        <v>538</v>
      </c>
    </row>
    <row r="5" spans="1:6" s="394" customFormat="1" ht="48.75" customHeight="1">
      <c r="A5" s="396" t="s">
        <v>94</v>
      </c>
      <c r="B5" s="397" t="s">
        <v>524</v>
      </c>
      <c r="C5" s="398" t="s">
        <v>525</v>
      </c>
      <c r="D5" s="398" t="s">
        <v>526</v>
      </c>
      <c r="E5" s="424" t="s">
        <v>527</v>
      </c>
      <c r="F5" s="425"/>
    </row>
    <row r="6" spans="1:6" ht="15" customHeight="1">
      <c r="A6" s="399"/>
      <c r="B6" s="400" t="s">
        <v>5</v>
      </c>
      <c r="C6" s="401" t="s">
        <v>6</v>
      </c>
      <c r="D6" s="401" t="s">
        <v>7</v>
      </c>
      <c r="E6" s="424" t="s">
        <v>8</v>
      </c>
      <c r="F6" s="426"/>
    </row>
    <row r="7" spans="1:6" s="393" customFormat="1" ht="15" customHeight="1">
      <c r="A7" s="402">
        <v>1</v>
      </c>
      <c r="B7" s="403" t="s">
        <v>524</v>
      </c>
      <c r="C7" s="404">
        <v>3000</v>
      </c>
      <c r="D7" s="404">
        <v>3000</v>
      </c>
      <c r="E7" s="427">
        <v>3000</v>
      </c>
      <c r="F7" s="428"/>
    </row>
    <row r="8" spans="1:6" s="393" customFormat="1" ht="15" customHeight="1">
      <c r="A8" s="405">
        <v>2</v>
      </c>
      <c r="B8" s="406" t="s">
        <v>528</v>
      </c>
      <c r="C8" s="407">
        <f>SUM(C7)</f>
        <v>3000</v>
      </c>
      <c r="D8" s="407">
        <f>SUM(D7)</f>
        <v>3000</v>
      </c>
      <c r="E8" s="429">
        <f>SUM(E7)</f>
        <v>3000</v>
      </c>
      <c r="F8" s="430"/>
    </row>
    <row r="9" spans="1:6" s="393" customFormat="1" ht="15" customHeight="1">
      <c r="A9" s="402">
        <v>3</v>
      </c>
      <c r="B9" s="408" t="s">
        <v>529</v>
      </c>
      <c r="C9" s="409">
        <v>7000</v>
      </c>
      <c r="D9" s="409">
        <v>0</v>
      </c>
      <c r="E9" s="431">
        <v>0</v>
      </c>
      <c r="F9" s="430"/>
    </row>
    <row r="10" spans="1:6" s="393" customFormat="1" ht="15" customHeight="1">
      <c r="A10" s="402">
        <v>4</v>
      </c>
      <c r="B10" s="408" t="s">
        <v>530</v>
      </c>
      <c r="C10" s="409">
        <v>248</v>
      </c>
      <c r="D10" s="409">
        <v>0</v>
      </c>
      <c r="E10" s="431">
        <v>0</v>
      </c>
      <c r="F10" s="433"/>
    </row>
    <row r="11" spans="1:6" s="393" customFormat="1" ht="15" customHeight="1">
      <c r="A11" s="402">
        <v>5</v>
      </c>
      <c r="B11" s="408" t="s">
        <v>531</v>
      </c>
      <c r="C11" s="409">
        <v>9999</v>
      </c>
      <c r="D11" s="409">
        <v>0</v>
      </c>
      <c r="E11" s="431">
        <v>0</v>
      </c>
      <c r="F11" s="433"/>
    </row>
    <row r="12" spans="1:6" s="393" customFormat="1" ht="15" customHeight="1">
      <c r="A12" s="402">
        <v>6</v>
      </c>
      <c r="B12" s="408" t="s">
        <v>532</v>
      </c>
      <c r="C12" s="409">
        <v>16658</v>
      </c>
      <c r="D12" s="409">
        <v>7682</v>
      </c>
      <c r="E12" s="431">
        <v>11366</v>
      </c>
      <c r="F12" s="430"/>
    </row>
    <row r="13" spans="1:6" s="393" customFormat="1" ht="15" customHeight="1">
      <c r="A13" s="402">
        <v>7</v>
      </c>
      <c r="B13" s="408" t="s">
        <v>533</v>
      </c>
      <c r="C13" s="409">
        <v>0</v>
      </c>
      <c r="D13" s="409">
        <v>64690</v>
      </c>
      <c r="E13" s="431">
        <v>64690</v>
      </c>
      <c r="F13" s="433"/>
    </row>
    <row r="14" spans="1:6" s="393" customFormat="1" ht="15" customHeight="1">
      <c r="A14" s="402">
        <v>8</v>
      </c>
      <c r="B14" s="408" t="s">
        <v>534</v>
      </c>
      <c r="C14" s="409">
        <v>0</v>
      </c>
      <c r="D14" s="409">
        <v>86009</v>
      </c>
      <c r="E14" s="431">
        <v>86009</v>
      </c>
      <c r="F14" s="433"/>
    </row>
    <row r="15" spans="1:6" s="393" customFormat="1" ht="15" customHeight="1">
      <c r="A15" s="402">
        <v>9</v>
      </c>
      <c r="B15" s="408" t="s">
        <v>535</v>
      </c>
      <c r="C15" s="409">
        <v>0</v>
      </c>
      <c r="D15" s="409">
        <v>0</v>
      </c>
      <c r="E15" s="410"/>
      <c r="F15" s="411">
        <v>3010</v>
      </c>
    </row>
    <row r="16" spans="1:6" ht="15" customHeight="1">
      <c r="A16" s="402">
        <v>10</v>
      </c>
      <c r="B16" s="412" t="s">
        <v>536</v>
      </c>
      <c r="C16" s="413">
        <f>SUM(C9:C15)</f>
        <v>33905</v>
      </c>
      <c r="D16" s="413">
        <f>SUM(D9:D15)</f>
        <v>158381</v>
      </c>
      <c r="E16" s="429">
        <f>SUM(E9:F15)</f>
        <v>165075</v>
      </c>
      <c r="F16" s="433"/>
    </row>
    <row r="17" spans="1:6" s="415" customFormat="1" ht="15" customHeight="1">
      <c r="A17" s="405">
        <v>11</v>
      </c>
      <c r="B17" s="414" t="s">
        <v>537</v>
      </c>
      <c r="C17" s="413">
        <f>SUM(C8+C16)</f>
        <v>36905</v>
      </c>
      <c r="D17" s="413">
        <f>SUM(D8+D16)</f>
        <v>161381</v>
      </c>
      <c r="E17" s="429">
        <f>SUM(E8+E16)</f>
        <v>168075</v>
      </c>
      <c r="F17" s="432"/>
    </row>
    <row r="19" ht="15">
      <c r="F19" s="71"/>
    </row>
  </sheetData>
  <sheetProtection/>
  <mergeCells count="13">
    <mergeCell ref="E17:F17"/>
    <mergeCell ref="E10:F10"/>
    <mergeCell ref="E11:F11"/>
    <mergeCell ref="E12:F12"/>
    <mergeCell ref="E13:F13"/>
    <mergeCell ref="E14:F14"/>
    <mergeCell ref="E16:F16"/>
    <mergeCell ref="A3:F3"/>
    <mergeCell ref="E5:F5"/>
    <mergeCell ref="E6:F6"/>
    <mergeCell ref="E7:F7"/>
    <mergeCell ref="E8:F8"/>
    <mergeCell ref="E9:F9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J3" sqref="J3:L3"/>
    </sheetView>
  </sheetViews>
  <sheetFormatPr defaultColWidth="9.140625" defaultRowHeight="15"/>
  <cols>
    <col min="3" max="3" width="12.7109375" style="0" customWidth="1"/>
    <col min="4" max="4" width="11.7109375" style="0" customWidth="1"/>
    <col min="5" max="5" width="12.140625" style="0" customWidth="1"/>
    <col min="6" max="6" width="10.57421875" style="0" customWidth="1"/>
    <col min="7" max="7" width="12.28125" style="0" customWidth="1"/>
    <col min="8" max="8" width="11.57421875" style="0" customWidth="1"/>
    <col min="9" max="9" width="11.140625" style="0" customWidth="1"/>
    <col min="11" max="11" width="10.28125" style="0" customWidth="1"/>
  </cols>
  <sheetData>
    <row r="1" spans="1:12" ht="15.75">
      <c r="A1" s="447" t="s">
        <v>402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23"/>
    </row>
    <row r="2" spans="1:11" ht="15.7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</row>
    <row r="3" spans="8:12" ht="15">
      <c r="H3" s="448"/>
      <c r="I3" s="448"/>
      <c r="J3" s="448" t="s">
        <v>540</v>
      </c>
      <c r="K3" s="448"/>
      <c r="L3" s="423"/>
    </row>
    <row r="4" ht="15.75" thickBot="1"/>
    <row r="5" spans="2:9" ht="15" customHeight="1">
      <c r="B5" s="500" t="s">
        <v>84</v>
      </c>
      <c r="C5" s="501"/>
      <c r="D5" s="504" t="s">
        <v>391</v>
      </c>
      <c r="E5" s="505"/>
      <c r="F5" s="504" t="s">
        <v>392</v>
      </c>
      <c r="G5" s="505"/>
      <c r="H5" s="504" t="s">
        <v>393</v>
      </c>
      <c r="I5" s="508"/>
    </row>
    <row r="6" spans="2:9" ht="24" customHeight="1">
      <c r="B6" s="502"/>
      <c r="C6" s="503"/>
      <c r="D6" s="506"/>
      <c r="E6" s="507"/>
      <c r="F6" s="506"/>
      <c r="G6" s="507"/>
      <c r="H6" s="506"/>
      <c r="I6" s="509"/>
    </row>
    <row r="7" spans="2:9" ht="15">
      <c r="B7" s="498" t="s">
        <v>85</v>
      </c>
      <c r="C7" s="499"/>
      <c r="D7" s="484">
        <v>16</v>
      </c>
      <c r="E7" s="485"/>
      <c r="F7" s="484">
        <v>16</v>
      </c>
      <c r="G7" s="485"/>
      <c r="H7" s="484">
        <v>16</v>
      </c>
      <c r="I7" s="492"/>
    </row>
    <row r="8" spans="2:9" ht="15">
      <c r="B8" s="5" t="s">
        <v>86</v>
      </c>
      <c r="C8" s="6"/>
      <c r="D8" s="484">
        <v>14</v>
      </c>
      <c r="E8" s="485"/>
      <c r="F8" s="484">
        <v>14</v>
      </c>
      <c r="G8" s="485"/>
      <c r="H8" s="484">
        <v>13</v>
      </c>
      <c r="I8" s="492"/>
    </row>
    <row r="9" spans="2:9" ht="15">
      <c r="B9" s="498" t="s">
        <v>87</v>
      </c>
      <c r="C9" s="499"/>
      <c r="D9" s="484">
        <f>SUM(D7:E8)</f>
        <v>30</v>
      </c>
      <c r="E9" s="485"/>
      <c r="F9" s="484">
        <f>SUM(F7:G8)</f>
        <v>30</v>
      </c>
      <c r="G9" s="485"/>
      <c r="H9" s="484">
        <f>SUM(H7:I8)</f>
        <v>29</v>
      </c>
      <c r="I9" s="492"/>
    </row>
    <row r="10" spans="2:9" ht="15">
      <c r="B10" s="493" t="s">
        <v>88</v>
      </c>
      <c r="C10" s="494"/>
      <c r="D10" s="495"/>
      <c r="E10" s="496"/>
      <c r="F10" s="495"/>
      <c r="G10" s="496"/>
      <c r="H10" s="495"/>
      <c r="I10" s="497"/>
    </row>
    <row r="11" spans="2:9" ht="15">
      <c r="B11" s="474" t="s">
        <v>85</v>
      </c>
      <c r="C11" s="475"/>
      <c r="D11" s="486">
        <v>9.7</v>
      </c>
      <c r="E11" s="488"/>
      <c r="F11" s="486">
        <v>60.7</v>
      </c>
      <c r="G11" s="488"/>
      <c r="H11" s="486">
        <v>54</v>
      </c>
      <c r="I11" s="487"/>
    </row>
    <row r="12" spans="2:9" ht="15">
      <c r="B12" s="465" t="s">
        <v>86</v>
      </c>
      <c r="C12" s="466"/>
      <c r="D12" s="489" t="s">
        <v>90</v>
      </c>
      <c r="E12" s="490"/>
      <c r="F12" s="489" t="s">
        <v>90</v>
      </c>
      <c r="G12" s="490"/>
      <c r="H12" s="476" t="s">
        <v>90</v>
      </c>
      <c r="I12" s="477"/>
    </row>
    <row r="13" spans="2:9" ht="15">
      <c r="B13" s="441" t="s">
        <v>88</v>
      </c>
      <c r="C13" s="442"/>
      <c r="D13" s="482">
        <f>SUM(D11:E12)</f>
        <v>9.7</v>
      </c>
      <c r="E13" s="491"/>
      <c r="F13" s="482">
        <f>SUM(F11:G12)</f>
        <v>60.7</v>
      </c>
      <c r="G13" s="491"/>
      <c r="H13" s="482">
        <f>SUM(H11:I12)</f>
        <v>54</v>
      </c>
      <c r="I13" s="483"/>
    </row>
    <row r="14" spans="2:9" ht="15">
      <c r="B14" s="441" t="s">
        <v>397</v>
      </c>
      <c r="C14" s="442"/>
      <c r="D14" s="482">
        <v>0</v>
      </c>
      <c r="E14" s="491"/>
      <c r="F14" s="482">
        <v>1</v>
      </c>
      <c r="G14" s="491"/>
      <c r="H14" s="482">
        <v>1</v>
      </c>
      <c r="I14" s="483"/>
    </row>
    <row r="15" spans="2:9" ht="15.75" thickBot="1">
      <c r="B15" s="443" t="s">
        <v>89</v>
      </c>
      <c r="C15" s="444"/>
      <c r="D15" s="445">
        <f>SUM(D9+D13)</f>
        <v>39.7</v>
      </c>
      <c r="E15" s="446"/>
      <c r="F15" s="434">
        <f>SUM(F9+F13+F14)</f>
        <v>91.7</v>
      </c>
      <c r="G15" s="435"/>
      <c r="H15" s="434">
        <f>SUM(H9+H13+H14)</f>
        <v>84</v>
      </c>
      <c r="I15" s="463"/>
    </row>
    <row r="17" spans="2:9" ht="15">
      <c r="B17" s="464" t="s">
        <v>522</v>
      </c>
      <c r="C17" s="464"/>
      <c r="D17" s="464"/>
      <c r="E17" s="464"/>
      <c r="F17" s="464"/>
      <c r="G17" s="464"/>
      <c r="H17" s="464"/>
      <c r="I17" s="464"/>
    </row>
    <row r="18" spans="2:9" ht="15">
      <c r="B18" s="464"/>
      <c r="C18" s="464"/>
      <c r="D18" s="464"/>
      <c r="E18" s="464"/>
      <c r="F18" s="464"/>
      <c r="G18" s="464"/>
      <c r="H18" s="464"/>
      <c r="I18" s="464"/>
    </row>
    <row r="19" spans="2:9" ht="15.75" thickBot="1">
      <c r="B19" s="438" t="s">
        <v>85</v>
      </c>
      <c r="C19" s="438"/>
      <c r="D19" s="3"/>
      <c r="E19" s="3"/>
      <c r="F19" s="3"/>
      <c r="G19" s="3"/>
      <c r="H19" s="3"/>
      <c r="I19" s="3"/>
    </row>
    <row r="20" spans="2:12" ht="15">
      <c r="B20" s="455" t="s">
        <v>84</v>
      </c>
      <c r="C20" s="456"/>
      <c r="D20" s="478" t="s">
        <v>403</v>
      </c>
      <c r="E20" s="478"/>
      <c r="F20" s="478"/>
      <c r="G20" s="478"/>
      <c r="H20" s="478"/>
      <c r="I20" s="478"/>
      <c r="J20" s="479"/>
      <c r="K20" s="479"/>
      <c r="L20" s="480"/>
    </row>
    <row r="21" spans="2:12" ht="15.75" thickBot="1">
      <c r="B21" s="457"/>
      <c r="C21" s="458"/>
      <c r="D21" s="454" t="s">
        <v>91</v>
      </c>
      <c r="E21" s="452"/>
      <c r="F21" s="453"/>
      <c r="G21" s="451" t="s">
        <v>92</v>
      </c>
      <c r="H21" s="452"/>
      <c r="I21" s="453"/>
      <c r="J21" s="461" t="s">
        <v>93</v>
      </c>
      <c r="K21" s="461"/>
      <c r="L21" s="462"/>
    </row>
    <row r="22" spans="2:12" ht="15.75" thickBot="1">
      <c r="B22" s="459"/>
      <c r="C22" s="460"/>
      <c r="D22" s="110" t="s">
        <v>184</v>
      </c>
      <c r="E22" s="111" t="s">
        <v>259</v>
      </c>
      <c r="F22" s="112" t="s">
        <v>394</v>
      </c>
      <c r="G22" s="110" t="s">
        <v>184</v>
      </c>
      <c r="H22" s="111" t="s">
        <v>259</v>
      </c>
      <c r="I22" s="112" t="s">
        <v>394</v>
      </c>
      <c r="J22" s="110" t="s">
        <v>184</v>
      </c>
      <c r="K22" s="111" t="s">
        <v>259</v>
      </c>
      <c r="L22" s="112" t="s">
        <v>394</v>
      </c>
    </row>
    <row r="23" spans="2:12" ht="15">
      <c r="B23" s="467" t="s">
        <v>260</v>
      </c>
      <c r="C23" s="468"/>
      <c r="D23" s="113">
        <v>1</v>
      </c>
      <c r="E23" s="45">
        <v>1</v>
      </c>
      <c r="F23" s="52">
        <v>1</v>
      </c>
      <c r="G23" s="51"/>
      <c r="H23" s="45"/>
      <c r="I23" s="52"/>
      <c r="J23" s="113">
        <v>1</v>
      </c>
      <c r="K23" s="45">
        <v>1</v>
      </c>
      <c r="L23" s="52">
        <v>1</v>
      </c>
    </row>
    <row r="24" spans="2:12" ht="15">
      <c r="B24" s="481" t="s">
        <v>396</v>
      </c>
      <c r="C24" s="473"/>
      <c r="D24" s="108"/>
      <c r="E24" s="4"/>
      <c r="F24" s="109"/>
      <c r="G24" s="86">
        <v>3</v>
      </c>
      <c r="H24" s="4">
        <v>3</v>
      </c>
      <c r="I24" s="109">
        <v>3</v>
      </c>
      <c r="J24" s="86">
        <v>3</v>
      </c>
      <c r="K24" s="4">
        <v>3</v>
      </c>
      <c r="L24" s="109">
        <v>3</v>
      </c>
    </row>
    <row r="25" spans="2:12" ht="15">
      <c r="B25" s="471" t="s">
        <v>261</v>
      </c>
      <c r="C25" s="472"/>
      <c r="D25" s="108">
        <v>4</v>
      </c>
      <c r="E25" s="4">
        <v>4</v>
      </c>
      <c r="F25" s="109">
        <v>4</v>
      </c>
      <c r="G25" s="86"/>
      <c r="H25" s="4"/>
      <c r="I25" s="109"/>
      <c r="J25" s="108">
        <v>4</v>
      </c>
      <c r="K25" s="4">
        <v>4</v>
      </c>
      <c r="L25" s="109">
        <v>4</v>
      </c>
    </row>
    <row r="26" spans="2:12" ht="15">
      <c r="B26" s="449" t="s">
        <v>262</v>
      </c>
      <c r="C26" s="450"/>
      <c r="D26" s="108">
        <v>2</v>
      </c>
      <c r="E26" s="4">
        <v>2</v>
      </c>
      <c r="F26" s="109">
        <v>2</v>
      </c>
      <c r="G26" s="86"/>
      <c r="H26" s="4"/>
      <c r="I26" s="109"/>
      <c r="J26" s="108">
        <v>2</v>
      </c>
      <c r="K26" s="4">
        <v>2</v>
      </c>
      <c r="L26" s="109">
        <v>2</v>
      </c>
    </row>
    <row r="27" spans="2:12" ht="15">
      <c r="B27" s="449" t="s">
        <v>263</v>
      </c>
      <c r="C27" s="473"/>
      <c r="D27" s="108"/>
      <c r="E27" s="4"/>
      <c r="F27" s="109"/>
      <c r="G27" s="86">
        <v>2</v>
      </c>
      <c r="H27" s="4">
        <v>2</v>
      </c>
      <c r="I27" s="109">
        <v>2</v>
      </c>
      <c r="J27" s="86">
        <v>2</v>
      </c>
      <c r="K27" s="4">
        <v>2</v>
      </c>
      <c r="L27" s="109">
        <v>2</v>
      </c>
    </row>
    <row r="28" spans="2:12" ht="15">
      <c r="B28" s="449" t="s">
        <v>264</v>
      </c>
      <c r="C28" s="473"/>
      <c r="D28" s="108"/>
      <c r="E28" s="4"/>
      <c r="F28" s="109"/>
      <c r="G28" s="86">
        <v>1</v>
      </c>
      <c r="H28" s="4">
        <v>1</v>
      </c>
      <c r="I28" s="109">
        <v>1</v>
      </c>
      <c r="J28" s="86">
        <v>1</v>
      </c>
      <c r="K28" s="4">
        <v>1</v>
      </c>
      <c r="L28" s="109">
        <v>1</v>
      </c>
    </row>
    <row r="29" spans="2:12" ht="15">
      <c r="B29" s="449" t="s">
        <v>265</v>
      </c>
      <c r="C29" s="473"/>
      <c r="D29" s="108"/>
      <c r="E29" s="4"/>
      <c r="F29" s="109"/>
      <c r="G29" s="86">
        <v>1</v>
      </c>
      <c r="H29" s="4">
        <v>1</v>
      </c>
      <c r="I29" s="109">
        <v>1</v>
      </c>
      <c r="J29" s="86">
        <v>1</v>
      </c>
      <c r="K29" s="4">
        <v>1</v>
      </c>
      <c r="L29" s="109">
        <v>1</v>
      </c>
    </row>
    <row r="30" spans="2:12" ht="15">
      <c r="B30" s="449" t="s">
        <v>266</v>
      </c>
      <c r="C30" s="473"/>
      <c r="D30" s="108">
        <v>1</v>
      </c>
      <c r="E30" s="4">
        <v>1</v>
      </c>
      <c r="F30" s="109">
        <v>1</v>
      </c>
      <c r="G30" s="86"/>
      <c r="H30" s="4"/>
      <c r="I30" s="109"/>
      <c r="J30" s="86">
        <v>1</v>
      </c>
      <c r="K30" s="4">
        <v>1</v>
      </c>
      <c r="L30" s="109">
        <v>1</v>
      </c>
    </row>
    <row r="31" spans="2:12" ht="15">
      <c r="B31" s="449" t="s">
        <v>267</v>
      </c>
      <c r="C31" s="473"/>
      <c r="D31" s="108">
        <v>1</v>
      </c>
      <c r="E31" s="4">
        <v>1</v>
      </c>
      <c r="F31" s="109">
        <v>1</v>
      </c>
      <c r="G31" s="86"/>
      <c r="H31" s="4"/>
      <c r="I31" s="109"/>
      <c r="J31" s="86">
        <v>1</v>
      </c>
      <c r="K31" s="4">
        <v>1</v>
      </c>
      <c r="L31" s="109">
        <v>1</v>
      </c>
    </row>
    <row r="32" spans="2:12" ht="15">
      <c r="B32" s="469" t="s">
        <v>87</v>
      </c>
      <c r="C32" s="470"/>
      <c r="D32" s="114">
        <f aca="true" t="shared" si="0" ref="D32:L32">SUM(D23:D31)</f>
        <v>9</v>
      </c>
      <c r="E32" s="114">
        <f t="shared" si="0"/>
        <v>9</v>
      </c>
      <c r="F32" s="115">
        <f t="shared" si="0"/>
        <v>9</v>
      </c>
      <c r="G32" s="114">
        <f t="shared" si="0"/>
        <v>7</v>
      </c>
      <c r="H32" s="114">
        <f t="shared" si="0"/>
        <v>7</v>
      </c>
      <c r="I32" s="115">
        <f t="shared" si="0"/>
        <v>7</v>
      </c>
      <c r="J32" s="114">
        <f t="shared" si="0"/>
        <v>16</v>
      </c>
      <c r="K32" s="114">
        <f t="shared" si="0"/>
        <v>16</v>
      </c>
      <c r="L32" s="115">
        <f t="shared" si="0"/>
        <v>16</v>
      </c>
    </row>
    <row r="33" spans="2:12" ht="15">
      <c r="B33" s="436" t="s">
        <v>88</v>
      </c>
      <c r="C33" s="437"/>
      <c r="D33" s="116"/>
      <c r="E33" s="117"/>
      <c r="F33" s="118"/>
      <c r="G33" s="119">
        <v>9.7</v>
      </c>
      <c r="H33" s="117">
        <v>60.7</v>
      </c>
      <c r="I33" s="118">
        <v>54</v>
      </c>
      <c r="J33" s="119">
        <v>9.7</v>
      </c>
      <c r="K33" s="117">
        <v>60.7</v>
      </c>
      <c r="L33" s="118">
        <v>54</v>
      </c>
    </row>
    <row r="34" spans="2:12" ht="15">
      <c r="B34" s="436" t="s">
        <v>397</v>
      </c>
      <c r="C34" s="437"/>
      <c r="D34" s="116"/>
      <c r="E34" s="117"/>
      <c r="F34" s="118"/>
      <c r="G34" s="119">
        <v>0</v>
      </c>
      <c r="H34" s="117">
        <v>1</v>
      </c>
      <c r="I34" s="118">
        <v>1</v>
      </c>
      <c r="J34" s="119">
        <v>0</v>
      </c>
      <c r="K34" s="117">
        <v>1</v>
      </c>
      <c r="L34" s="118">
        <v>1</v>
      </c>
    </row>
    <row r="35" spans="2:12" ht="15.75" thickBot="1">
      <c r="B35" s="439" t="s">
        <v>89</v>
      </c>
      <c r="C35" s="440"/>
      <c r="D35" s="120">
        <f>SUM(D32:D34)</f>
        <v>9</v>
      </c>
      <c r="E35" s="121">
        <f aca="true" t="shared" si="1" ref="E35:L35">SUM(E32:E34)</f>
        <v>9</v>
      </c>
      <c r="F35" s="123">
        <f t="shared" si="1"/>
        <v>9</v>
      </c>
      <c r="G35" s="120">
        <f t="shared" si="1"/>
        <v>16.7</v>
      </c>
      <c r="H35" s="121">
        <f t="shared" si="1"/>
        <v>68.7</v>
      </c>
      <c r="I35" s="123">
        <f t="shared" si="1"/>
        <v>62</v>
      </c>
      <c r="J35" s="120">
        <f t="shared" si="1"/>
        <v>25.7</v>
      </c>
      <c r="K35" s="121">
        <f t="shared" si="1"/>
        <v>77.7</v>
      </c>
      <c r="L35" s="122">
        <f t="shared" si="1"/>
        <v>71</v>
      </c>
    </row>
    <row r="38" spans="2:9" ht="15.75" thickBot="1">
      <c r="B38" s="438" t="s">
        <v>86</v>
      </c>
      <c r="C38" s="438"/>
      <c r="D38" s="3"/>
      <c r="E38" s="3"/>
      <c r="F38" s="3"/>
      <c r="G38" s="3"/>
      <c r="H38" s="3"/>
      <c r="I38" s="3"/>
    </row>
    <row r="39" spans="2:12" ht="15">
      <c r="B39" s="455" t="s">
        <v>84</v>
      </c>
      <c r="C39" s="456"/>
      <c r="D39" s="478" t="s">
        <v>403</v>
      </c>
      <c r="E39" s="478"/>
      <c r="F39" s="478"/>
      <c r="G39" s="478"/>
      <c r="H39" s="478"/>
      <c r="I39" s="478"/>
      <c r="J39" s="479"/>
      <c r="K39" s="479"/>
      <c r="L39" s="480"/>
    </row>
    <row r="40" spans="2:12" ht="15.75" thickBot="1">
      <c r="B40" s="457"/>
      <c r="C40" s="458"/>
      <c r="D40" s="454" t="s">
        <v>91</v>
      </c>
      <c r="E40" s="452"/>
      <c r="F40" s="453"/>
      <c r="G40" s="451" t="s">
        <v>92</v>
      </c>
      <c r="H40" s="452"/>
      <c r="I40" s="453"/>
      <c r="J40" s="461" t="s">
        <v>93</v>
      </c>
      <c r="K40" s="461"/>
      <c r="L40" s="462"/>
    </row>
    <row r="41" spans="2:12" ht="15.75" thickBot="1">
      <c r="B41" s="459"/>
      <c r="C41" s="460"/>
      <c r="D41" s="110" t="s">
        <v>184</v>
      </c>
      <c r="E41" s="111" t="s">
        <v>259</v>
      </c>
      <c r="F41" s="112" t="s">
        <v>394</v>
      </c>
      <c r="G41" s="110" t="s">
        <v>184</v>
      </c>
      <c r="H41" s="111" t="s">
        <v>259</v>
      </c>
      <c r="I41" s="112" t="s">
        <v>394</v>
      </c>
      <c r="J41" s="110" t="s">
        <v>184</v>
      </c>
      <c r="K41" s="111" t="s">
        <v>259</v>
      </c>
      <c r="L41" s="112" t="s">
        <v>394</v>
      </c>
    </row>
    <row r="42" spans="2:12" ht="15">
      <c r="B42" s="467" t="s">
        <v>268</v>
      </c>
      <c r="C42" s="468"/>
      <c r="D42" s="113">
        <v>12</v>
      </c>
      <c r="E42" s="45">
        <v>12</v>
      </c>
      <c r="F42" s="52">
        <v>11</v>
      </c>
      <c r="G42" s="51"/>
      <c r="H42" s="45"/>
      <c r="I42" s="52"/>
      <c r="J42" s="113">
        <v>12</v>
      </c>
      <c r="K42" s="45">
        <v>12</v>
      </c>
      <c r="L42" s="52">
        <v>11</v>
      </c>
    </row>
    <row r="43" spans="2:12" ht="15">
      <c r="B43" s="467" t="s">
        <v>269</v>
      </c>
      <c r="C43" s="468"/>
      <c r="D43" s="108">
        <v>2</v>
      </c>
      <c r="E43" s="4">
        <v>2</v>
      </c>
      <c r="F43" s="109">
        <v>2</v>
      </c>
      <c r="G43" s="86"/>
      <c r="H43" s="4"/>
      <c r="I43" s="109"/>
      <c r="J43" s="86">
        <v>2</v>
      </c>
      <c r="K43" s="4">
        <v>2</v>
      </c>
      <c r="L43" s="109">
        <v>2</v>
      </c>
    </row>
    <row r="44" spans="2:12" ht="15">
      <c r="B44" s="469" t="s">
        <v>87</v>
      </c>
      <c r="C44" s="470"/>
      <c r="D44" s="114">
        <f aca="true" t="shared" si="2" ref="D44:L44">SUM(D42:D43)</f>
        <v>14</v>
      </c>
      <c r="E44" s="114">
        <f t="shared" si="2"/>
        <v>14</v>
      </c>
      <c r="F44" s="115">
        <f t="shared" si="2"/>
        <v>13</v>
      </c>
      <c r="G44" s="114">
        <f t="shared" si="2"/>
        <v>0</v>
      </c>
      <c r="H44" s="114">
        <f t="shared" si="2"/>
        <v>0</v>
      </c>
      <c r="I44" s="115">
        <f t="shared" si="2"/>
        <v>0</v>
      </c>
      <c r="J44" s="114">
        <f t="shared" si="2"/>
        <v>14</v>
      </c>
      <c r="K44" s="114">
        <f t="shared" si="2"/>
        <v>14</v>
      </c>
      <c r="L44" s="115">
        <f t="shared" si="2"/>
        <v>13</v>
      </c>
    </row>
    <row r="45" spans="2:12" ht="15">
      <c r="B45" s="436" t="s">
        <v>88</v>
      </c>
      <c r="C45" s="437"/>
      <c r="D45" s="116"/>
      <c r="E45" s="117"/>
      <c r="F45" s="118"/>
      <c r="G45" s="119"/>
      <c r="H45" s="117"/>
      <c r="I45" s="118"/>
      <c r="J45" s="119"/>
      <c r="K45" s="117"/>
      <c r="L45" s="118"/>
    </row>
    <row r="46" spans="2:12" ht="15.75" thickBot="1">
      <c r="B46" s="439" t="s">
        <v>89</v>
      </c>
      <c r="C46" s="440"/>
      <c r="D46" s="120">
        <f aca="true" t="shared" si="3" ref="D46:L46">SUM(D44:D45)</f>
        <v>14</v>
      </c>
      <c r="E46" s="121">
        <f t="shared" si="3"/>
        <v>14</v>
      </c>
      <c r="F46" s="123">
        <f t="shared" si="3"/>
        <v>13</v>
      </c>
      <c r="G46" s="120">
        <f t="shared" si="3"/>
        <v>0</v>
      </c>
      <c r="H46" s="121">
        <f t="shared" si="3"/>
        <v>0</v>
      </c>
      <c r="I46" s="123">
        <f t="shared" si="3"/>
        <v>0</v>
      </c>
      <c r="J46" s="120">
        <f t="shared" si="3"/>
        <v>14</v>
      </c>
      <c r="K46" s="121">
        <f t="shared" si="3"/>
        <v>14</v>
      </c>
      <c r="L46" s="122">
        <f t="shared" si="3"/>
        <v>13</v>
      </c>
    </row>
    <row r="48" spans="2:11" ht="15">
      <c r="B48" s="423" t="s">
        <v>395</v>
      </c>
      <c r="C48" s="423"/>
      <c r="D48" s="423"/>
      <c r="E48" s="423"/>
      <c r="F48" s="423"/>
      <c r="G48" s="423"/>
      <c r="H48" s="423"/>
      <c r="I48" s="423"/>
      <c r="J48" s="423"/>
      <c r="K48" s="423"/>
    </row>
  </sheetData>
  <sheetProtection/>
  <mergeCells count="75">
    <mergeCell ref="B46:C46"/>
    <mergeCell ref="B19:C19"/>
    <mergeCell ref="F8:G8"/>
    <mergeCell ref="F9:G9"/>
    <mergeCell ref="B48:K48"/>
    <mergeCell ref="B14:C14"/>
    <mergeCell ref="D14:E14"/>
    <mergeCell ref="F14:G14"/>
    <mergeCell ref="H14:I14"/>
    <mergeCell ref="B33:C33"/>
    <mergeCell ref="B44:C44"/>
    <mergeCell ref="B45:C45"/>
    <mergeCell ref="H7:I7"/>
    <mergeCell ref="A2:K2"/>
    <mergeCell ref="B5:C6"/>
    <mergeCell ref="D5:E6"/>
    <mergeCell ref="F5:G6"/>
    <mergeCell ref="H5:I6"/>
    <mergeCell ref="B7:C7"/>
    <mergeCell ref="H3:I3"/>
    <mergeCell ref="D7:E7"/>
    <mergeCell ref="F7:G7"/>
    <mergeCell ref="H8:I8"/>
    <mergeCell ref="B10:C10"/>
    <mergeCell ref="D10:E10"/>
    <mergeCell ref="F10:G10"/>
    <mergeCell ref="H10:I10"/>
    <mergeCell ref="H9:I9"/>
    <mergeCell ref="B9:C9"/>
    <mergeCell ref="D8:E8"/>
    <mergeCell ref="D9:E9"/>
    <mergeCell ref="H11:I11"/>
    <mergeCell ref="D11:E11"/>
    <mergeCell ref="F11:G11"/>
    <mergeCell ref="F12:G12"/>
    <mergeCell ref="F13:G13"/>
    <mergeCell ref="D12:E12"/>
    <mergeCell ref="D13:E13"/>
    <mergeCell ref="B11:C11"/>
    <mergeCell ref="H12:I12"/>
    <mergeCell ref="B42:C42"/>
    <mergeCell ref="D39:L39"/>
    <mergeCell ref="D40:F40"/>
    <mergeCell ref="G40:I40"/>
    <mergeCell ref="J40:L40"/>
    <mergeCell ref="D20:L20"/>
    <mergeCell ref="B24:C24"/>
    <mergeCell ref="H13:I13"/>
    <mergeCell ref="B43:C43"/>
    <mergeCell ref="B23:C23"/>
    <mergeCell ref="B32:C32"/>
    <mergeCell ref="B25:C25"/>
    <mergeCell ref="B27:C27"/>
    <mergeCell ref="B28:C28"/>
    <mergeCell ref="B29:C29"/>
    <mergeCell ref="B30:C30"/>
    <mergeCell ref="B31:C31"/>
    <mergeCell ref="B39:C41"/>
    <mergeCell ref="A1:L1"/>
    <mergeCell ref="J3:L3"/>
    <mergeCell ref="B26:C26"/>
    <mergeCell ref="G21:I21"/>
    <mergeCell ref="D21:F21"/>
    <mergeCell ref="B20:C22"/>
    <mergeCell ref="J21:L21"/>
    <mergeCell ref="H15:I15"/>
    <mergeCell ref="B17:I18"/>
    <mergeCell ref="B12:C12"/>
    <mergeCell ref="F15:G15"/>
    <mergeCell ref="B34:C34"/>
    <mergeCell ref="B38:C38"/>
    <mergeCell ref="B35:C35"/>
    <mergeCell ref="B13:C13"/>
    <mergeCell ref="B15:C15"/>
    <mergeCell ref="D15:E15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1">
      <selection activeCell="G4" sqref="G4:H4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47" t="s">
        <v>404</v>
      </c>
      <c r="B2" s="447"/>
      <c r="C2" s="447"/>
      <c r="D2" s="447"/>
      <c r="E2" s="447"/>
      <c r="F2" s="447"/>
      <c r="G2" s="447"/>
      <c r="H2" s="447"/>
    </row>
    <row r="4" spans="4:8" ht="15">
      <c r="D4" s="16" t="s">
        <v>32</v>
      </c>
      <c r="G4" s="514" t="s">
        <v>251</v>
      </c>
      <c r="H4" s="514"/>
    </row>
    <row r="5" spans="1:8" ht="28.5" customHeight="1">
      <c r="A5" s="511" t="s">
        <v>94</v>
      </c>
      <c r="B5" s="513" t="s">
        <v>95</v>
      </c>
      <c r="C5" s="511" t="s">
        <v>96</v>
      </c>
      <c r="D5" s="511" t="s">
        <v>270</v>
      </c>
      <c r="E5" s="511" t="s">
        <v>170</v>
      </c>
      <c r="F5" s="510" t="s">
        <v>405</v>
      </c>
      <c r="G5" s="510"/>
      <c r="H5" s="510"/>
    </row>
    <row r="6" spans="1:8" ht="113.25">
      <c r="A6" s="511"/>
      <c r="B6" s="512"/>
      <c r="C6" s="512"/>
      <c r="D6" s="512"/>
      <c r="E6" s="512"/>
      <c r="F6" s="7" t="s">
        <v>97</v>
      </c>
      <c r="G6" s="7" t="s">
        <v>98</v>
      </c>
      <c r="H6" s="7" t="s">
        <v>406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99</v>
      </c>
      <c r="C8" s="19">
        <f aca="true" t="shared" si="0" ref="C8:H8">SUM(C9+C25+C38)</f>
        <v>311781</v>
      </c>
      <c r="D8" s="19">
        <f t="shared" si="0"/>
        <v>410421</v>
      </c>
      <c r="E8" s="19">
        <f t="shared" si="0"/>
        <v>406904</v>
      </c>
      <c r="F8" s="19">
        <f t="shared" si="0"/>
        <v>394223</v>
      </c>
      <c r="G8" s="19">
        <f t="shared" si="0"/>
        <v>12681</v>
      </c>
      <c r="H8" s="19">
        <f t="shared" si="0"/>
        <v>0</v>
      </c>
    </row>
    <row r="9" spans="1:8" s="10" customFormat="1" ht="15">
      <c r="A9" s="15">
        <v>2</v>
      </c>
      <c r="B9" s="11" t="s">
        <v>33</v>
      </c>
      <c r="C9" s="19">
        <f aca="true" t="shared" si="1" ref="C9:H9">SUM(C10+C15)</f>
        <v>192455</v>
      </c>
      <c r="D9" s="19">
        <f t="shared" si="1"/>
        <v>273236</v>
      </c>
      <c r="E9" s="19">
        <f t="shared" si="1"/>
        <v>269232</v>
      </c>
      <c r="F9" s="19">
        <f t="shared" si="1"/>
        <v>257993</v>
      </c>
      <c r="G9" s="19">
        <f t="shared" si="1"/>
        <v>11239</v>
      </c>
      <c r="H9" s="19">
        <f t="shared" si="1"/>
        <v>0</v>
      </c>
    </row>
    <row r="10" spans="1:8" s="14" customFormat="1" ht="15">
      <c r="A10" s="15">
        <v>3</v>
      </c>
      <c r="B10" s="12" t="s">
        <v>100</v>
      </c>
      <c r="C10" s="18">
        <f>SUM(C11:C14)</f>
        <v>150637</v>
      </c>
      <c r="D10" s="18">
        <f>SUM(D11:D14)</f>
        <v>165080</v>
      </c>
      <c r="E10" s="18">
        <f>SUM(E11:E14)</f>
        <v>165080</v>
      </c>
      <c r="F10" s="18">
        <f>SUM(F11:F14)</f>
        <v>165080</v>
      </c>
      <c r="G10" s="13"/>
      <c r="H10" s="13"/>
    </row>
    <row r="11" spans="1:8" ht="15">
      <c r="A11" s="15">
        <v>4</v>
      </c>
      <c r="B11" s="8" t="s">
        <v>101</v>
      </c>
      <c r="C11" s="17">
        <v>80147</v>
      </c>
      <c r="D11" s="17">
        <v>81147</v>
      </c>
      <c r="E11" s="17">
        <v>81147</v>
      </c>
      <c r="F11" s="17">
        <v>81147</v>
      </c>
      <c r="G11" s="6"/>
      <c r="H11" s="6"/>
    </row>
    <row r="12" spans="1:8" ht="15">
      <c r="A12" s="15">
        <v>5</v>
      </c>
      <c r="B12" s="8" t="s">
        <v>102</v>
      </c>
      <c r="C12" s="17">
        <v>66477</v>
      </c>
      <c r="D12" s="17">
        <v>69906</v>
      </c>
      <c r="E12" s="17">
        <v>69906</v>
      </c>
      <c r="F12" s="17">
        <v>69906</v>
      </c>
      <c r="G12" s="6"/>
      <c r="H12" s="6"/>
    </row>
    <row r="13" spans="1:8" ht="15">
      <c r="A13" s="15">
        <v>6</v>
      </c>
      <c r="B13" s="8" t="s">
        <v>103</v>
      </c>
      <c r="C13" s="17">
        <v>4013</v>
      </c>
      <c r="D13" s="17">
        <v>4013</v>
      </c>
      <c r="E13" s="17">
        <v>4013</v>
      </c>
      <c r="F13" s="17">
        <v>4013</v>
      </c>
      <c r="G13" s="6"/>
      <c r="H13" s="6"/>
    </row>
    <row r="14" spans="1:8" ht="15">
      <c r="A14" s="15">
        <v>7</v>
      </c>
      <c r="B14" s="8" t="s">
        <v>335</v>
      </c>
      <c r="C14" s="17">
        <v>0</v>
      </c>
      <c r="D14" s="17">
        <v>10014</v>
      </c>
      <c r="E14" s="17">
        <v>10014</v>
      </c>
      <c r="F14" s="17">
        <v>10014</v>
      </c>
      <c r="G14" s="6"/>
      <c r="H14" s="6"/>
    </row>
    <row r="15" spans="1:8" s="14" customFormat="1" ht="15">
      <c r="A15" s="15">
        <v>8</v>
      </c>
      <c r="B15" s="12" t="s">
        <v>104</v>
      </c>
      <c r="C15" s="18">
        <f aca="true" t="shared" si="2" ref="C15:H15">SUM(C16:C24)</f>
        <v>41818</v>
      </c>
      <c r="D15" s="18">
        <f t="shared" si="2"/>
        <v>108156</v>
      </c>
      <c r="E15" s="18">
        <f t="shared" si="2"/>
        <v>104152</v>
      </c>
      <c r="F15" s="18">
        <f t="shared" si="2"/>
        <v>92913</v>
      </c>
      <c r="G15" s="18">
        <f t="shared" si="2"/>
        <v>11239</v>
      </c>
      <c r="H15" s="18">
        <f t="shared" si="2"/>
        <v>0</v>
      </c>
    </row>
    <row r="16" spans="1:8" ht="15">
      <c r="A16" s="15">
        <v>9</v>
      </c>
      <c r="B16" s="8" t="s">
        <v>336</v>
      </c>
      <c r="C16" s="17">
        <v>27124</v>
      </c>
      <c r="D16" s="17">
        <v>27124</v>
      </c>
      <c r="E16" s="17">
        <v>29148</v>
      </c>
      <c r="F16" s="17">
        <v>29148</v>
      </c>
      <c r="G16" s="17"/>
      <c r="H16" s="6"/>
    </row>
    <row r="17" spans="1:8" ht="15">
      <c r="A17" s="15">
        <v>10</v>
      </c>
      <c r="B17" s="8" t="s">
        <v>105</v>
      </c>
      <c r="C17" s="17">
        <v>2160</v>
      </c>
      <c r="D17" s="17">
        <v>2160</v>
      </c>
      <c r="E17" s="17">
        <v>2160</v>
      </c>
      <c r="F17" s="17">
        <v>0</v>
      </c>
      <c r="G17" s="17">
        <v>2160</v>
      </c>
      <c r="H17" s="6"/>
    </row>
    <row r="18" spans="1:8" ht="15">
      <c r="A18" s="15">
        <v>11</v>
      </c>
      <c r="B18" s="8" t="s">
        <v>106</v>
      </c>
      <c r="C18" s="17">
        <v>12534</v>
      </c>
      <c r="D18" s="17">
        <v>68261</v>
      </c>
      <c r="E18" s="17">
        <v>62051</v>
      </c>
      <c r="F18" s="17">
        <v>62051</v>
      </c>
      <c r="G18" s="6"/>
      <c r="H18" s="6"/>
    </row>
    <row r="19" spans="1:8" ht="15">
      <c r="A19" s="15">
        <v>12</v>
      </c>
      <c r="B19" s="8" t="s">
        <v>407</v>
      </c>
      <c r="C19" s="17">
        <v>0</v>
      </c>
      <c r="D19" s="17">
        <v>1089</v>
      </c>
      <c r="E19" s="17">
        <v>1089</v>
      </c>
      <c r="F19" s="17">
        <v>1089</v>
      </c>
      <c r="G19" s="17"/>
      <c r="H19" s="6"/>
    </row>
    <row r="20" spans="1:8" ht="15">
      <c r="A20" s="15">
        <v>13</v>
      </c>
      <c r="B20" s="8" t="s">
        <v>408</v>
      </c>
      <c r="C20" s="17">
        <v>0</v>
      </c>
      <c r="D20" s="17">
        <v>3850</v>
      </c>
      <c r="E20" s="17">
        <v>3850</v>
      </c>
      <c r="F20" s="17"/>
      <c r="G20" s="17">
        <v>3850</v>
      </c>
      <c r="H20" s="6"/>
    </row>
    <row r="21" spans="1:8" ht="15">
      <c r="A21" s="15">
        <v>14</v>
      </c>
      <c r="B21" s="8" t="s">
        <v>409</v>
      </c>
      <c r="C21" s="17">
        <v>0</v>
      </c>
      <c r="D21" s="17">
        <v>870</v>
      </c>
      <c r="E21" s="17">
        <v>870</v>
      </c>
      <c r="F21" s="17"/>
      <c r="G21" s="17">
        <v>870</v>
      </c>
      <c r="H21" s="6"/>
    </row>
    <row r="22" spans="1:8" ht="15">
      <c r="A22" s="15">
        <v>15</v>
      </c>
      <c r="B22" s="8" t="s">
        <v>410</v>
      </c>
      <c r="C22" s="17">
        <v>0</v>
      </c>
      <c r="D22" s="17">
        <v>4359</v>
      </c>
      <c r="E22" s="17">
        <v>4359</v>
      </c>
      <c r="F22" s="17"/>
      <c r="G22" s="17">
        <v>4359</v>
      </c>
      <c r="H22" s="6"/>
    </row>
    <row r="23" spans="1:8" ht="15">
      <c r="A23" s="15">
        <v>16</v>
      </c>
      <c r="B23" s="8" t="s">
        <v>411</v>
      </c>
      <c r="C23" s="6">
        <v>0</v>
      </c>
      <c r="D23" s="17">
        <v>443</v>
      </c>
      <c r="E23" s="17">
        <v>443</v>
      </c>
      <c r="F23" s="17">
        <v>443</v>
      </c>
      <c r="G23" s="17"/>
      <c r="H23" s="6"/>
    </row>
    <row r="24" spans="1:8" ht="15">
      <c r="A24" s="15">
        <v>17</v>
      </c>
      <c r="B24" s="8" t="s">
        <v>412</v>
      </c>
      <c r="C24" s="6">
        <v>0</v>
      </c>
      <c r="D24" s="17">
        <v>0</v>
      </c>
      <c r="E24" s="17">
        <v>182</v>
      </c>
      <c r="F24" s="17">
        <v>182</v>
      </c>
      <c r="G24" s="17"/>
      <c r="H24" s="6"/>
    </row>
    <row r="25" spans="1:8" ht="15">
      <c r="A25" s="15">
        <v>18</v>
      </c>
      <c r="B25" s="11" t="s">
        <v>107</v>
      </c>
      <c r="C25" s="19">
        <f aca="true" t="shared" si="3" ref="C25:H25">SUM(C26+C29+C32+C34+C36)</f>
        <v>110150</v>
      </c>
      <c r="D25" s="19">
        <f t="shared" si="3"/>
        <v>126078</v>
      </c>
      <c r="E25" s="19">
        <f t="shared" si="3"/>
        <v>125999</v>
      </c>
      <c r="F25" s="19">
        <f t="shared" si="3"/>
        <v>125999</v>
      </c>
      <c r="G25" s="19">
        <f t="shared" si="3"/>
        <v>0</v>
      </c>
      <c r="H25" s="19">
        <f t="shared" si="3"/>
        <v>0</v>
      </c>
    </row>
    <row r="26" spans="1:8" ht="15">
      <c r="A26" s="15">
        <v>19</v>
      </c>
      <c r="B26" s="12" t="s">
        <v>413</v>
      </c>
      <c r="C26" s="18">
        <f>SUM(C27:C28)</f>
        <v>19500</v>
      </c>
      <c r="D26" s="18">
        <f>SUM(D27:D28)</f>
        <v>22500</v>
      </c>
      <c r="E26" s="18">
        <f>SUM(E27:E28)</f>
        <v>22006</v>
      </c>
      <c r="F26" s="18">
        <f>SUM(F27:F28)</f>
        <v>22006</v>
      </c>
      <c r="G26" s="18">
        <f>SUM(G27:G28)</f>
        <v>0</v>
      </c>
      <c r="H26" s="18">
        <f>SUM(H27)</f>
        <v>0</v>
      </c>
    </row>
    <row r="27" spans="1:8" ht="15">
      <c r="A27" s="15">
        <v>20</v>
      </c>
      <c r="B27" s="8" t="s">
        <v>108</v>
      </c>
      <c r="C27" s="17">
        <v>11500</v>
      </c>
      <c r="D27" s="17">
        <v>11500</v>
      </c>
      <c r="E27" s="17">
        <v>10892</v>
      </c>
      <c r="F27" s="17">
        <v>10892</v>
      </c>
      <c r="G27" s="17"/>
      <c r="H27" s="6"/>
    </row>
    <row r="28" spans="1:8" ht="15">
      <c r="A28" s="15">
        <v>21</v>
      </c>
      <c r="B28" s="8" t="s">
        <v>414</v>
      </c>
      <c r="C28" s="17">
        <v>8000</v>
      </c>
      <c r="D28" s="17">
        <v>11000</v>
      </c>
      <c r="E28" s="17">
        <v>11114</v>
      </c>
      <c r="F28" s="17">
        <v>11114</v>
      </c>
      <c r="G28" s="17"/>
      <c r="H28" s="6"/>
    </row>
    <row r="29" spans="1:8" ht="15">
      <c r="A29" s="15">
        <v>22</v>
      </c>
      <c r="B29" s="12" t="s">
        <v>337</v>
      </c>
      <c r="C29" s="18">
        <f>SUM(C30:C31)</f>
        <v>78000</v>
      </c>
      <c r="D29" s="18">
        <f>SUM(D30:D31)</f>
        <v>89800</v>
      </c>
      <c r="E29" s="18">
        <f>SUM(E30:E31)</f>
        <v>90012</v>
      </c>
      <c r="F29" s="18">
        <f>SUM(F30:F31)</f>
        <v>90012</v>
      </c>
      <c r="G29" s="18">
        <f>SUM(G30:G31)</f>
        <v>0</v>
      </c>
      <c r="H29" s="18">
        <f>SUM(H30)</f>
        <v>0</v>
      </c>
    </row>
    <row r="30" spans="1:8" ht="15">
      <c r="A30" s="15">
        <v>23</v>
      </c>
      <c r="B30" s="8" t="s">
        <v>415</v>
      </c>
      <c r="C30" s="17">
        <v>78000</v>
      </c>
      <c r="D30" s="17">
        <v>89800</v>
      </c>
      <c r="E30" s="17">
        <v>89852</v>
      </c>
      <c r="F30" s="17">
        <v>89852</v>
      </c>
      <c r="G30" s="17"/>
      <c r="H30" s="6"/>
    </row>
    <row r="31" spans="1:8" ht="15">
      <c r="A31" s="15">
        <v>24</v>
      </c>
      <c r="B31" s="8" t="s">
        <v>416</v>
      </c>
      <c r="C31" s="17">
        <v>0</v>
      </c>
      <c r="D31" s="17">
        <v>0</v>
      </c>
      <c r="E31" s="17">
        <v>160</v>
      </c>
      <c r="F31" s="17">
        <v>160</v>
      </c>
      <c r="G31" s="17"/>
      <c r="H31" s="6"/>
    </row>
    <row r="32" spans="1:8" ht="15">
      <c r="A32" s="15">
        <v>25</v>
      </c>
      <c r="B32" s="12" t="s">
        <v>338</v>
      </c>
      <c r="C32" s="18">
        <f aca="true" t="shared" si="4" ref="C32:H32">SUM(C33)</f>
        <v>12300</v>
      </c>
      <c r="D32" s="18">
        <f t="shared" si="4"/>
        <v>12960</v>
      </c>
      <c r="E32" s="18">
        <f t="shared" si="4"/>
        <v>12994</v>
      </c>
      <c r="F32" s="18">
        <f t="shared" si="4"/>
        <v>12994</v>
      </c>
      <c r="G32" s="18">
        <f t="shared" si="4"/>
        <v>0</v>
      </c>
      <c r="H32" s="18">
        <f t="shared" si="4"/>
        <v>0</v>
      </c>
    </row>
    <row r="33" spans="1:8" ht="15">
      <c r="A33" s="15">
        <v>26</v>
      </c>
      <c r="B33" s="8" t="s">
        <v>109</v>
      </c>
      <c r="C33" s="17">
        <v>12300</v>
      </c>
      <c r="D33" s="17">
        <v>12960</v>
      </c>
      <c r="E33" s="17">
        <v>12994</v>
      </c>
      <c r="F33" s="17">
        <v>12994</v>
      </c>
      <c r="G33" s="6"/>
      <c r="H33" s="6"/>
    </row>
    <row r="34" spans="1:8" ht="15">
      <c r="A34" s="15">
        <v>27</v>
      </c>
      <c r="B34" s="12" t="s">
        <v>339</v>
      </c>
      <c r="C34" s="13">
        <f aca="true" t="shared" si="5" ref="C34:H34">SUM(C35:C35)</f>
        <v>150</v>
      </c>
      <c r="D34" s="13">
        <f t="shared" si="5"/>
        <v>288</v>
      </c>
      <c r="E34" s="13">
        <f t="shared" si="5"/>
        <v>312</v>
      </c>
      <c r="F34" s="13">
        <f t="shared" si="5"/>
        <v>312</v>
      </c>
      <c r="G34" s="13">
        <f t="shared" si="5"/>
        <v>0</v>
      </c>
      <c r="H34" s="13">
        <f t="shared" si="5"/>
        <v>0</v>
      </c>
    </row>
    <row r="35" spans="1:8" ht="15">
      <c r="A35" s="15">
        <v>28</v>
      </c>
      <c r="B35" s="8" t="s">
        <v>110</v>
      </c>
      <c r="C35" s="6">
        <v>150</v>
      </c>
      <c r="D35" s="6">
        <v>288</v>
      </c>
      <c r="E35" s="6">
        <v>312</v>
      </c>
      <c r="F35" s="6">
        <v>312</v>
      </c>
      <c r="G35" s="6"/>
      <c r="H35" s="6"/>
    </row>
    <row r="36" spans="1:8" ht="15">
      <c r="A36" s="15">
        <v>29</v>
      </c>
      <c r="B36" s="12" t="s">
        <v>340</v>
      </c>
      <c r="C36" s="18">
        <f aca="true" t="shared" si="6" ref="C36:H36">SUM(C37)</f>
        <v>200</v>
      </c>
      <c r="D36" s="18">
        <f t="shared" si="6"/>
        <v>530</v>
      </c>
      <c r="E36" s="18">
        <f t="shared" si="6"/>
        <v>675</v>
      </c>
      <c r="F36" s="18">
        <f t="shared" si="6"/>
        <v>675</v>
      </c>
      <c r="G36" s="18">
        <f t="shared" si="6"/>
        <v>0</v>
      </c>
      <c r="H36" s="18">
        <f t="shared" si="6"/>
        <v>0</v>
      </c>
    </row>
    <row r="37" spans="1:8" ht="15">
      <c r="A37" s="15">
        <v>30</v>
      </c>
      <c r="B37" s="8" t="s">
        <v>111</v>
      </c>
      <c r="C37" s="17">
        <v>200</v>
      </c>
      <c r="D37" s="17">
        <v>530</v>
      </c>
      <c r="E37" s="6">
        <v>675</v>
      </c>
      <c r="F37" s="6">
        <v>675</v>
      </c>
      <c r="G37" s="6"/>
      <c r="H37" s="6"/>
    </row>
    <row r="38" spans="1:8" ht="15">
      <c r="A38" s="15">
        <v>31</v>
      </c>
      <c r="B38" s="11" t="s">
        <v>112</v>
      </c>
      <c r="C38" s="19">
        <f aca="true" t="shared" si="7" ref="C38:H38">SUM(C39:C47)</f>
        <v>9176</v>
      </c>
      <c r="D38" s="19">
        <f t="shared" si="7"/>
        <v>11107</v>
      </c>
      <c r="E38" s="19">
        <f t="shared" si="7"/>
        <v>11673</v>
      </c>
      <c r="F38" s="19">
        <f t="shared" si="7"/>
        <v>10231</v>
      </c>
      <c r="G38" s="19">
        <f t="shared" si="7"/>
        <v>1442</v>
      </c>
      <c r="H38" s="19">
        <f t="shared" si="7"/>
        <v>0</v>
      </c>
    </row>
    <row r="39" spans="1:8" ht="15">
      <c r="A39" s="15">
        <v>32</v>
      </c>
      <c r="B39" s="12" t="s">
        <v>113</v>
      </c>
      <c r="C39" s="13">
        <v>0</v>
      </c>
      <c r="D39" s="13">
        <v>790</v>
      </c>
      <c r="E39" s="13">
        <v>797</v>
      </c>
      <c r="F39" s="13">
        <v>787</v>
      </c>
      <c r="G39" s="13">
        <v>10</v>
      </c>
      <c r="H39" s="13"/>
    </row>
    <row r="40" spans="1:8" ht="15">
      <c r="A40" s="15">
        <v>33</v>
      </c>
      <c r="B40" s="12" t="s">
        <v>114</v>
      </c>
      <c r="C40" s="18">
        <v>6604</v>
      </c>
      <c r="D40" s="18">
        <v>7304</v>
      </c>
      <c r="E40" s="18">
        <v>7345</v>
      </c>
      <c r="F40" s="18">
        <v>5942</v>
      </c>
      <c r="G40" s="18">
        <v>1403</v>
      </c>
      <c r="H40" s="13"/>
    </row>
    <row r="41" spans="1:8" ht="15">
      <c r="A41" s="15">
        <v>34</v>
      </c>
      <c r="B41" s="12" t="s">
        <v>115</v>
      </c>
      <c r="C41" s="18">
        <v>1456</v>
      </c>
      <c r="D41" s="18">
        <v>1456</v>
      </c>
      <c r="E41" s="18">
        <v>1193</v>
      </c>
      <c r="F41" s="18">
        <v>1193</v>
      </c>
      <c r="G41" s="18"/>
      <c r="H41" s="18"/>
    </row>
    <row r="42" spans="1:8" ht="15">
      <c r="A42" s="15">
        <v>35</v>
      </c>
      <c r="B42" s="12" t="s">
        <v>116</v>
      </c>
      <c r="C42" s="18">
        <v>222</v>
      </c>
      <c r="D42" s="18">
        <v>222</v>
      </c>
      <c r="E42" s="18">
        <v>222</v>
      </c>
      <c r="F42" s="18">
        <v>222</v>
      </c>
      <c r="G42" s="18"/>
      <c r="H42" s="18"/>
    </row>
    <row r="43" spans="1:8" ht="15">
      <c r="A43" s="15">
        <v>36</v>
      </c>
      <c r="B43" s="12" t="s">
        <v>117</v>
      </c>
      <c r="C43" s="18">
        <v>737</v>
      </c>
      <c r="D43" s="18">
        <v>787</v>
      </c>
      <c r="E43" s="18">
        <v>728</v>
      </c>
      <c r="F43" s="18">
        <v>728</v>
      </c>
      <c r="G43" s="18"/>
      <c r="H43" s="18"/>
    </row>
    <row r="44" spans="1:8" ht="15">
      <c r="A44" s="15">
        <v>37</v>
      </c>
      <c r="B44" s="12" t="s">
        <v>341</v>
      </c>
      <c r="C44" s="18">
        <v>0</v>
      </c>
      <c r="D44" s="18">
        <v>0</v>
      </c>
      <c r="E44" s="18">
        <v>3</v>
      </c>
      <c r="F44" s="18">
        <v>3</v>
      </c>
      <c r="G44" s="18"/>
      <c r="H44" s="18"/>
    </row>
    <row r="45" spans="1:8" ht="15">
      <c r="A45" s="15">
        <v>38</v>
      </c>
      <c r="B45" s="12" t="s">
        <v>128</v>
      </c>
      <c r="C45" s="18">
        <v>100</v>
      </c>
      <c r="D45" s="18">
        <v>100</v>
      </c>
      <c r="E45" s="18">
        <v>121</v>
      </c>
      <c r="F45" s="18">
        <v>121</v>
      </c>
      <c r="G45" s="18"/>
      <c r="H45" s="18"/>
    </row>
    <row r="46" spans="1:8" ht="15">
      <c r="A46" s="15">
        <v>39</v>
      </c>
      <c r="B46" s="12" t="s">
        <v>342</v>
      </c>
      <c r="C46" s="18">
        <v>0</v>
      </c>
      <c r="D46" s="18">
        <v>71</v>
      </c>
      <c r="E46" s="18">
        <v>883</v>
      </c>
      <c r="F46" s="18">
        <v>883</v>
      </c>
      <c r="G46" s="18"/>
      <c r="H46" s="18"/>
    </row>
    <row r="47" spans="1:8" ht="15">
      <c r="A47" s="15">
        <v>40</v>
      </c>
      <c r="B47" s="12" t="s">
        <v>129</v>
      </c>
      <c r="C47" s="18">
        <v>57</v>
      </c>
      <c r="D47" s="18">
        <v>377</v>
      </c>
      <c r="E47" s="18">
        <v>381</v>
      </c>
      <c r="F47" s="18">
        <v>352</v>
      </c>
      <c r="G47" s="18">
        <v>29</v>
      </c>
      <c r="H47" s="18"/>
    </row>
    <row r="48" spans="1:8" ht="15">
      <c r="A48" s="15">
        <v>41</v>
      </c>
      <c r="B48" s="9" t="s">
        <v>118</v>
      </c>
      <c r="C48" s="19">
        <f aca="true" t="shared" si="8" ref="C48:H48">SUM(C49+C58+C60)</f>
        <v>3500</v>
      </c>
      <c r="D48" s="19">
        <f t="shared" si="8"/>
        <v>441244</v>
      </c>
      <c r="E48" s="19">
        <f t="shared" si="8"/>
        <v>427051</v>
      </c>
      <c r="F48" s="19">
        <f t="shared" si="8"/>
        <v>17677</v>
      </c>
      <c r="G48" s="19">
        <f t="shared" si="8"/>
        <v>409374</v>
      </c>
      <c r="H48" s="19">
        <f t="shared" si="8"/>
        <v>0</v>
      </c>
    </row>
    <row r="49" spans="1:8" s="189" customFormat="1" ht="15">
      <c r="A49" s="15">
        <v>42</v>
      </c>
      <c r="B49" s="11" t="s">
        <v>356</v>
      </c>
      <c r="C49" s="19">
        <f aca="true" t="shared" si="9" ref="C49:H49">SUM(C50+C52)</f>
        <v>3500</v>
      </c>
      <c r="D49" s="19">
        <f t="shared" si="9"/>
        <v>405127</v>
      </c>
      <c r="E49" s="19">
        <f t="shared" si="9"/>
        <v>405931</v>
      </c>
      <c r="F49" s="19">
        <f t="shared" si="9"/>
        <v>17677</v>
      </c>
      <c r="G49" s="19">
        <f t="shared" si="9"/>
        <v>388254</v>
      </c>
      <c r="H49" s="19">
        <f t="shared" si="9"/>
        <v>0</v>
      </c>
    </row>
    <row r="50" spans="1:8" s="14" customFormat="1" ht="15">
      <c r="A50" s="15">
        <v>43</v>
      </c>
      <c r="B50" s="12" t="s">
        <v>372</v>
      </c>
      <c r="C50" s="18">
        <f aca="true" t="shared" si="10" ref="C50:H50">SUM(C51:C51)</f>
        <v>3500</v>
      </c>
      <c r="D50" s="18">
        <f t="shared" si="10"/>
        <v>3500</v>
      </c>
      <c r="E50" s="18">
        <f t="shared" si="10"/>
        <v>3500</v>
      </c>
      <c r="F50" s="18">
        <f t="shared" si="10"/>
        <v>3500</v>
      </c>
      <c r="G50" s="18">
        <f t="shared" si="10"/>
        <v>0</v>
      </c>
      <c r="H50" s="18">
        <f t="shared" si="10"/>
        <v>0</v>
      </c>
    </row>
    <row r="51" spans="1:8" ht="15">
      <c r="A51" s="15">
        <v>44</v>
      </c>
      <c r="B51" s="8" t="s">
        <v>417</v>
      </c>
      <c r="C51" s="17">
        <v>3500</v>
      </c>
      <c r="D51" s="17">
        <v>3500</v>
      </c>
      <c r="E51" s="17">
        <v>3500</v>
      </c>
      <c r="F51" s="17">
        <v>3500</v>
      </c>
      <c r="G51" s="17"/>
      <c r="H51" s="6"/>
    </row>
    <row r="52" spans="1:8" s="14" customFormat="1" ht="15">
      <c r="A52" s="15">
        <v>45</v>
      </c>
      <c r="B52" s="12" t="s">
        <v>373</v>
      </c>
      <c r="C52" s="18">
        <f>SUM(C53:C57)</f>
        <v>0</v>
      </c>
      <c r="D52" s="18">
        <f>SUM(D53:D57)</f>
        <v>401627</v>
      </c>
      <c r="E52" s="18">
        <f>SUM(E53:E57)</f>
        <v>402431</v>
      </c>
      <c r="F52" s="18">
        <f>SUM(F53:F57)</f>
        <v>14177</v>
      </c>
      <c r="G52" s="18">
        <f>SUM(G53:G57)</f>
        <v>388254</v>
      </c>
      <c r="H52" s="18">
        <f>SUM(H53)</f>
        <v>0</v>
      </c>
    </row>
    <row r="53" spans="1:8" ht="15">
      <c r="A53" s="15">
        <v>46</v>
      </c>
      <c r="B53" s="8" t="s">
        <v>106</v>
      </c>
      <c r="C53" s="6">
        <v>0</v>
      </c>
      <c r="D53" s="17">
        <v>13372</v>
      </c>
      <c r="E53" s="17">
        <v>14177</v>
      </c>
      <c r="F53" s="17">
        <v>14177</v>
      </c>
      <c r="G53" s="17"/>
      <c r="H53" s="6"/>
    </row>
    <row r="54" spans="1:8" ht="15">
      <c r="A54" s="15">
        <v>47</v>
      </c>
      <c r="B54" s="8" t="s">
        <v>408</v>
      </c>
      <c r="C54" s="6">
        <v>0</v>
      </c>
      <c r="D54" s="17">
        <v>3150</v>
      </c>
      <c r="E54" s="17">
        <v>3150</v>
      </c>
      <c r="F54" s="17"/>
      <c r="G54" s="17">
        <v>3150</v>
      </c>
      <c r="H54" s="6"/>
    </row>
    <row r="55" spans="1:8" ht="15">
      <c r="A55" s="15">
        <v>48</v>
      </c>
      <c r="B55" s="8" t="s">
        <v>409</v>
      </c>
      <c r="C55" s="6">
        <v>0</v>
      </c>
      <c r="D55" s="17">
        <v>66680</v>
      </c>
      <c r="E55" s="17">
        <v>66680</v>
      </c>
      <c r="F55" s="17"/>
      <c r="G55" s="17">
        <v>66680</v>
      </c>
      <c r="H55" s="6"/>
    </row>
    <row r="56" spans="1:8" ht="15">
      <c r="A56" s="15">
        <v>49</v>
      </c>
      <c r="B56" s="8" t="s">
        <v>410</v>
      </c>
      <c r="C56" s="6">
        <v>0</v>
      </c>
      <c r="D56" s="17">
        <v>86225</v>
      </c>
      <c r="E56" s="17">
        <v>86224</v>
      </c>
      <c r="F56" s="17"/>
      <c r="G56" s="17">
        <v>86224</v>
      </c>
      <c r="H56" s="6"/>
    </row>
    <row r="57" spans="1:8" ht="15">
      <c r="A57" s="15">
        <v>50</v>
      </c>
      <c r="B57" s="8" t="s">
        <v>418</v>
      </c>
      <c r="C57" s="6">
        <v>0</v>
      </c>
      <c r="D57" s="17">
        <v>232200</v>
      </c>
      <c r="E57" s="17">
        <v>232200</v>
      </c>
      <c r="F57" s="17"/>
      <c r="G57" s="17">
        <v>232200</v>
      </c>
      <c r="H57" s="6"/>
    </row>
    <row r="58" spans="1:8" s="10" customFormat="1" ht="15">
      <c r="A58" s="15">
        <v>51</v>
      </c>
      <c r="B58" s="11" t="s">
        <v>345</v>
      </c>
      <c r="C58" s="19">
        <f>SUM(C59:C59)</f>
        <v>0</v>
      </c>
      <c r="D58" s="19">
        <f>SUM(D59:D59)</f>
        <v>6121</v>
      </c>
      <c r="E58" s="19">
        <f>SUM(E59:E59)</f>
        <v>6122</v>
      </c>
      <c r="F58" s="19">
        <f>SUM(F59:F59)</f>
        <v>0</v>
      </c>
      <c r="G58" s="19">
        <f>SUM(G59:G59)</f>
        <v>6122</v>
      </c>
      <c r="H58" s="19">
        <f>SUM(H59)</f>
        <v>0</v>
      </c>
    </row>
    <row r="59" spans="1:8" ht="15">
      <c r="A59" s="15">
        <v>52</v>
      </c>
      <c r="B59" s="8" t="s">
        <v>343</v>
      </c>
      <c r="C59" s="6">
        <v>0</v>
      </c>
      <c r="D59" s="17">
        <v>6121</v>
      </c>
      <c r="E59" s="17">
        <v>6122</v>
      </c>
      <c r="F59" s="17"/>
      <c r="G59" s="6">
        <v>6122</v>
      </c>
      <c r="H59" s="6"/>
    </row>
    <row r="60" spans="1:8" s="189" customFormat="1" ht="15">
      <c r="A60" s="15">
        <v>53</v>
      </c>
      <c r="B60" s="11" t="s">
        <v>344</v>
      </c>
      <c r="C60" s="19">
        <f aca="true" t="shared" si="11" ref="C60:H60">SUM(C61:C61)</f>
        <v>0</v>
      </c>
      <c r="D60" s="19">
        <f t="shared" si="11"/>
        <v>29996</v>
      </c>
      <c r="E60" s="19">
        <f t="shared" si="11"/>
        <v>14998</v>
      </c>
      <c r="F60" s="19">
        <f t="shared" si="11"/>
        <v>0</v>
      </c>
      <c r="G60" s="19">
        <f t="shared" si="11"/>
        <v>14998</v>
      </c>
      <c r="H60" s="19">
        <f t="shared" si="11"/>
        <v>0</v>
      </c>
    </row>
    <row r="61" spans="1:8" s="189" customFormat="1" ht="15">
      <c r="A61" s="15">
        <v>54</v>
      </c>
      <c r="B61" s="20" t="s">
        <v>419</v>
      </c>
      <c r="C61" s="21">
        <v>0</v>
      </c>
      <c r="D61" s="21">
        <v>29996</v>
      </c>
      <c r="E61" s="21">
        <v>14998</v>
      </c>
      <c r="F61" s="21"/>
      <c r="G61" s="21">
        <v>14998</v>
      </c>
      <c r="H61" s="21"/>
    </row>
    <row r="62" spans="1:8" ht="15">
      <c r="A62" s="15">
        <v>55</v>
      </c>
      <c r="B62" s="9" t="s">
        <v>124</v>
      </c>
      <c r="C62" s="19">
        <f aca="true" t="shared" si="12" ref="C62:H62">SUM(C8+C48)</f>
        <v>315281</v>
      </c>
      <c r="D62" s="19">
        <f t="shared" si="12"/>
        <v>851665</v>
      </c>
      <c r="E62" s="19">
        <f t="shared" si="12"/>
        <v>833955</v>
      </c>
      <c r="F62" s="19">
        <f t="shared" si="12"/>
        <v>411900</v>
      </c>
      <c r="G62" s="19">
        <f t="shared" si="12"/>
        <v>422055</v>
      </c>
      <c r="H62" s="19">
        <f t="shared" si="12"/>
        <v>0</v>
      </c>
    </row>
    <row r="63" spans="1:8" ht="15">
      <c r="A63" s="15">
        <v>56</v>
      </c>
      <c r="B63" s="11" t="s">
        <v>125</v>
      </c>
      <c r="C63" s="19">
        <f aca="true" t="shared" si="13" ref="C63:H63">SUM(C64:C65)</f>
        <v>47174</v>
      </c>
      <c r="D63" s="19">
        <f t="shared" si="13"/>
        <v>53615</v>
      </c>
      <c r="E63" s="19">
        <f t="shared" si="13"/>
        <v>53615</v>
      </c>
      <c r="F63" s="19">
        <f t="shared" si="13"/>
        <v>53615</v>
      </c>
      <c r="G63" s="19">
        <f t="shared" si="13"/>
        <v>0</v>
      </c>
      <c r="H63" s="19">
        <f t="shared" si="13"/>
        <v>0</v>
      </c>
    </row>
    <row r="64" spans="1:8" ht="15">
      <c r="A64" s="15">
        <v>57</v>
      </c>
      <c r="B64" s="11" t="s">
        <v>346</v>
      </c>
      <c r="C64" s="19">
        <v>47174</v>
      </c>
      <c r="D64" s="19">
        <v>47174</v>
      </c>
      <c r="E64" s="19">
        <v>47174</v>
      </c>
      <c r="F64" s="19">
        <v>47174</v>
      </c>
      <c r="G64" s="19"/>
      <c r="H64" s="19"/>
    </row>
    <row r="65" spans="1:8" ht="15">
      <c r="A65" s="15">
        <v>58</v>
      </c>
      <c r="B65" s="11" t="s">
        <v>347</v>
      </c>
      <c r="C65" s="19">
        <v>0</v>
      </c>
      <c r="D65" s="19">
        <v>6441</v>
      </c>
      <c r="E65" s="19">
        <v>6441</v>
      </c>
      <c r="F65" s="19">
        <v>6441</v>
      </c>
      <c r="G65" s="19"/>
      <c r="H65" s="19"/>
    </row>
    <row r="66" spans="1:8" ht="15">
      <c r="A66" s="15">
        <v>59</v>
      </c>
      <c r="B66" s="9" t="s">
        <v>126</v>
      </c>
      <c r="C66" s="19">
        <f aca="true" t="shared" si="14" ref="C66:H66">SUM(C63)</f>
        <v>47174</v>
      </c>
      <c r="D66" s="19">
        <f t="shared" si="14"/>
        <v>53615</v>
      </c>
      <c r="E66" s="19">
        <f t="shared" si="14"/>
        <v>53615</v>
      </c>
      <c r="F66" s="19">
        <f>SUM(F63)</f>
        <v>53615</v>
      </c>
      <c r="G66" s="19">
        <f t="shared" si="14"/>
        <v>0</v>
      </c>
      <c r="H66" s="19">
        <f t="shared" si="14"/>
        <v>0</v>
      </c>
    </row>
    <row r="67" spans="1:8" ht="15">
      <c r="A67" s="15">
        <v>60</v>
      </c>
      <c r="B67" s="9" t="s">
        <v>127</v>
      </c>
      <c r="C67" s="19">
        <f aca="true" t="shared" si="15" ref="C67:H67">SUM(C62+C66)</f>
        <v>362455</v>
      </c>
      <c r="D67" s="19">
        <f t="shared" si="15"/>
        <v>905280</v>
      </c>
      <c r="E67" s="19">
        <f t="shared" si="15"/>
        <v>887570</v>
      </c>
      <c r="F67" s="19">
        <f t="shared" si="15"/>
        <v>465515</v>
      </c>
      <c r="G67" s="19">
        <f t="shared" si="15"/>
        <v>422055</v>
      </c>
      <c r="H67" s="19">
        <f t="shared" si="15"/>
        <v>0</v>
      </c>
    </row>
  </sheetData>
  <sheetProtection/>
  <mergeCells count="8">
    <mergeCell ref="A2:H2"/>
    <mergeCell ref="F5:H5"/>
    <mergeCell ref="E5:E6"/>
    <mergeCell ref="D5:D6"/>
    <mergeCell ref="C5:C6"/>
    <mergeCell ref="B5:B6"/>
    <mergeCell ref="A5:A6"/>
    <mergeCell ref="G4:H4"/>
  </mergeCells>
  <conditionalFormatting sqref="A8:A26">
    <cfRule type="top10" priority="18" dxfId="0" stopIfTrue="1" rank="10"/>
  </conditionalFormatting>
  <printOptions/>
  <pageMargins left="0.7" right="0.7" top="0.75" bottom="0.75" header="0.3" footer="0.3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65"/>
  <sheetViews>
    <sheetView zoomScalePageLayoutView="0" workbookViewId="0" topLeftCell="A1">
      <selection activeCell="G4" sqref="G4:H4"/>
    </sheetView>
  </sheetViews>
  <sheetFormatPr defaultColWidth="9.140625" defaultRowHeight="15"/>
  <cols>
    <col min="2" max="2" width="41.140625" style="0" customWidth="1"/>
    <col min="3" max="3" width="11.00390625" style="0" customWidth="1"/>
    <col min="4" max="4" width="10.8515625" style="0" customWidth="1"/>
    <col min="5" max="5" width="10.7109375" style="0" customWidth="1"/>
    <col min="6" max="6" width="10.8515625" style="0" customWidth="1"/>
    <col min="7" max="7" width="10.28125" style="0" customWidth="1"/>
    <col min="8" max="8" width="11.28125" style="0" customWidth="1"/>
  </cols>
  <sheetData>
    <row r="2" spans="1:8" ht="15.75">
      <c r="A2" s="447" t="s">
        <v>420</v>
      </c>
      <c r="B2" s="447"/>
      <c r="C2" s="447"/>
      <c r="D2" s="447"/>
      <c r="E2" s="447"/>
      <c r="F2" s="447"/>
      <c r="G2" s="447"/>
      <c r="H2" s="447"/>
    </row>
    <row r="4" spans="4:8" ht="15">
      <c r="D4" s="16" t="s">
        <v>32</v>
      </c>
      <c r="G4" s="514" t="s">
        <v>252</v>
      </c>
      <c r="H4" s="514"/>
    </row>
    <row r="5" spans="1:8" ht="28.5" customHeight="1">
      <c r="A5" s="511" t="s">
        <v>94</v>
      </c>
      <c r="B5" s="513" t="s">
        <v>95</v>
      </c>
      <c r="C5" s="511" t="s">
        <v>96</v>
      </c>
      <c r="D5" s="511" t="s">
        <v>270</v>
      </c>
      <c r="E5" s="511" t="s">
        <v>170</v>
      </c>
      <c r="F5" s="510" t="s">
        <v>405</v>
      </c>
      <c r="G5" s="510"/>
      <c r="H5" s="510"/>
    </row>
    <row r="6" spans="1:8" ht="109.5">
      <c r="A6" s="511"/>
      <c r="B6" s="512"/>
      <c r="C6" s="512"/>
      <c r="D6" s="512"/>
      <c r="E6" s="512"/>
      <c r="F6" s="7" t="s">
        <v>97</v>
      </c>
      <c r="G6" s="7" t="s">
        <v>98</v>
      </c>
      <c r="H6" s="7" t="s">
        <v>421</v>
      </c>
    </row>
    <row r="7" spans="1:8" ht="15">
      <c r="A7" s="4"/>
      <c r="B7" s="4" t="s">
        <v>5</v>
      </c>
      <c r="C7" s="4" t="s">
        <v>6</v>
      </c>
      <c r="D7" s="4" t="s">
        <v>7</v>
      </c>
      <c r="E7" s="4" t="s">
        <v>8</v>
      </c>
      <c r="F7" s="4" t="s">
        <v>77</v>
      </c>
      <c r="G7" s="4" t="s">
        <v>78</v>
      </c>
      <c r="H7" s="4" t="s">
        <v>79</v>
      </c>
    </row>
    <row r="8" spans="1:8" s="10" customFormat="1" ht="15">
      <c r="A8" s="15">
        <v>1</v>
      </c>
      <c r="B8" s="9" t="s">
        <v>99</v>
      </c>
      <c r="C8" s="19">
        <f>SUM(C9+C10+C11+C33+C39)</f>
        <v>259851</v>
      </c>
      <c r="D8" s="19">
        <f>SUM(D9+D10+D11+D33+D39)</f>
        <v>489160</v>
      </c>
      <c r="E8" s="19">
        <f>SUM(E9+E10+E11+E33+E39)</f>
        <v>301788</v>
      </c>
      <c r="F8" s="19">
        <f>SUM(F9+F10+F11+F33+F39)</f>
        <v>270510</v>
      </c>
      <c r="G8" s="19">
        <f>SUM(G9+G10+G11+G33+G39)</f>
        <v>31278</v>
      </c>
      <c r="H8" s="22"/>
    </row>
    <row r="9" spans="1:8" s="10" customFormat="1" ht="15">
      <c r="A9" s="15">
        <v>2</v>
      </c>
      <c r="B9" s="11" t="s">
        <v>9</v>
      </c>
      <c r="C9" s="19">
        <v>65803</v>
      </c>
      <c r="D9" s="19">
        <v>119765</v>
      </c>
      <c r="E9" s="19">
        <v>109909</v>
      </c>
      <c r="F9" s="19">
        <v>104693</v>
      </c>
      <c r="G9" s="19">
        <v>5216</v>
      </c>
      <c r="H9" s="22"/>
    </row>
    <row r="10" spans="1:8" s="14" customFormat="1" ht="15">
      <c r="A10" s="15">
        <v>3</v>
      </c>
      <c r="B10" s="11" t="s">
        <v>130</v>
      </c>
      <c r="C10" s="19">
        <v>13310</v>
      </c>
      <c r="D10" s="19">
        <v>20931</v>
      </c>
      <c r="E10" s="19">
        <v>20387</v>
      </c>
      <c r="F10" s="19">
        <v>17693</v>
      </c>
      <c r="G10" s="19">
        <v>2694</v>
      </c>
      <c r="H10" s="9">
        <v>0</v>
      </c>
    </row>
    <row r="11" spans="1:8" ht="15">
      <c r="A11" s="15">
        <v>4</v>
      </c>
      <c r="B11" s="11" t="s">
        <v>131</v>
      </c>
      <c r="C11" s="19">
        <f>SUM(C12+C15+C18+C26+C29)</f>
        <v>48201</v>
      </c>
      <c r="D11" s="19">
        <f>SUM(D12+D15+D18+D26+D29)</f>
        <v>79083</v>
      </c>
      <c r="E11" s="19">
        <f>SUM(E12+E15+E18+E26+E29)</f>
        <v>76756</v>
      </c>
      <c r="F11" s="19">
        <f>SUM(F12+F15+F18+F26+F29)</f>
        <v>65361</v>
      </c>
      <c r="G11" s="19">
        <f>SUM(G12+G15+G18+G26+G29)</f>
        <v>11395</v>
      </c>
      <c r="H11" s="9">
        <v>0</v>
      </c>
    </row>
    <row r="12" spans="1:8" ht="15">
      <c r="A12" s="15">
        <v>5</v>
      </c>
      <c r="B12" s="12" t="s">
        <v>132</v>
      </c>
      <c r="C12" s="18">
        <f>SUM(C13:C14)</f>
        <v>10817</v>
      </c>
      <c r="D12" s="18">
        <f>SUM(D13:D14)</f>
        <v>19568</v>
      </c>
      <c r="E12" s="18">
        <f>SUM(E13:E14)</f>
        <v>18728</v>
      </c>
      <c r="F12" s="18">
        <f>SUM(F13:F14)</f>
        <v>17088</v>
      </c>
      <c r="G12" s="18">
        <f>SUM(G13:G14)</f>
        <v>1640</v>
      </c>
      <c r="H12" s="18">
        <v>0</v>
      </c>
    </row>
    <row r="13" spans="1:8" ht="15">
      <c r="A13" s="15">
        <v>6</v>
      </c>
      <c r="B13" s="8" t="s">
        <v>133</v>
      </c>
      <c r="C13" s="17">
        <v>430</v>
      </c>
      <c r="D13" s="17">
        <v>767</v>
      </c>
      <c r="E13" s="17">
        <v>517</v>
      </c>
      <c r="F13" s="22">
        <v>511</v>
      </c>
      <c r="G13" s="22">
        <v>6</v>
      </c>
      <c r="H13" s="22"/>
    </row>
    <row r="14" spans="1:8" ht="15">
      <c r="A14" s="15">
        <v>7</v>
      </c>
      <c r="B14" s="8" t="s">
        <v>134</v>
      </c>
      <c r="C14" s="17">
        <v>10387</v>
      </c>
      <c r="D14" s="17">
        <v>18801</v>
      </c>
      <c r="E14" s="17">
        <v>18211</v>
      </c>
      <c r="F14" s="21">
        <v>16577</v>
      </c>
      <c r="G14" s="21">
        <v>1634</v>
      </c>
      <c r="H14" s="22"/>
    </row>
    <row r="15" spans="1:8" ht="15">
      <c r="A15" s="15">
        <v>8</v>
      </c>
      <c r="B15" s="12" t="s">
        <v>135</v>
      </c>
      <c r="C15" s="18">
        <f>SUM(C16:C17)</f>
        <v>938</v>
      </c>
      <c r="D15" s="18">
        <f>SUM(D16:D17)</f>
        <v>1319</v>
      </c>
      <c r="E15" s="18">
        <f>SUM(E16:E17)</f>
        <v>1318</v>
      </c>
      <c r="F15" s="18">
        <f>SUM(F16:F17)</f>
        <v>1280</v>
      </c>
      <c r="G15" s="18">
        <f>SUM(G16:G17)</f>
        <v>38</v>
      </c>
      <c r="H15" s="125">
        <v>0</v>
      </c>
    </row>
    <row r="16" spans="1:8" ht="15">
      <c r="A16" s="15">
        <v>9</v>
      </c>
      <c r="B16" s="8" t="s">
        <v>136</v>
      </c>
      <c r="C16" s="6">
        <v>628</v>
      </c>
      <c r="D16" s="17">
        <v>976</v>
      </c>
      <c r="E16" s="17">
        <v>975</v>
      </c>
      <c r="F16" s="22">
        <v>937</v>
      </c>
      <c r="G16" s="22">
        <v>38</v>
      </c>
      <c r="H16" s="22"/>
    </row>
    <row r="17" spans="1:8" s="14" customFormat="1" ht="15">
      <c r="A17" s="15">
        <v>10</v>
      </c>
      <c r="B17" s="20" t="s">
        <v>137</v>
      </c>
      <c r="C17" s="21">
        <v>310</v>
      </c>
      <c r="D17" s="21">
        <v>343</v>
      </c>
      <c r="E17" s="21">
        <v>343</v>
      </c>
      <c r="F17" s="22">
        <v>343</v>
      </c>
      <c r="G17" s="22"/>
      <c r="H17" s="22"/>
    </row>
    <row r="18" spans="1:8" ht="15">
      <c r="A18" s="15">
        <v>11</v>
      </c>
      <c r="B18" s="12" t="s">
        <v>138</v>
      </c>
      <c r="C18" s="18">
        <f>SUM(C19:C25)</f>
        <v>26507</v>
      </c>
      <c r="D18" s="18">
        <f>SUM(D19:D25)</f>
        <v>41888</v>
      </c>
      <c r="E18" s="18">
        <f>SUM(E19:E25)</f>
        <v>40606</v>
      </c>
      <c r="F18" s="18">
        <f>SUM(F19:F25)</f>
        <v>33959</v>
      </c>
      <c r="G18" s="18">
        <f>SUM(G19:G25)</f>
        <v>6647</v>
      </c>
      <c r="H18" s="13">
        <v>0</v>
      </c>
    </row>
    <row r="19" spans="1:8" ht="15">
      <c r="A19" s="15">
        <v>12</v>
      </c>
      <c r="B19" s="8" t="s">
        <v>139</v>
      </c>
      <c r="C19" s="17">
        <v>6566</v>
      </c>
      <c r="D19" s="17">
        <v>7895</v>
      </c>
      <c r="E19" s="17">
        <v>7888</v>
      </c>
      <c r="F19" s="21">
        <v>5966</v>
      </c>
      <c r="G19" s="21">
        <v>1922</v>
      </c>
      <c r="H19" s="22"/>
    </row>
    <row r="20" spans="1:8" ht="15">
      <c r="A20" s="15">
        <v>13</v>
      </c>
      <c r="B20" s="8" t="s">
        <v>140</v>
      </c>
      <c r="C20" s="17">
        <v>445</v>
      </c>
      <c r="D20" s="17">
        <v>2068</v>
      </c>
      <c r="E20" s="23">
        <v>2068</v>
      </c>
      <c r="F20" s="22">
        <v>426</v>
      </c>
      <c r="G20" s="21">
        <v>1642</v>
      </c>
      <c r="H20" s="22"/>
    </row>
    <row r="21" spans="1:8" ht="15">
      <c r="A21" s="15">
        <v>14</v>
      </c>
      <c r="B21" s="8" t="s">
        <v>141</v>
      </c>
      <c r="C21" s="17">
        <v>204</v>
      </c>
      <c r="D21" s="17">
        <v>1022</v>
      </c>
      <c r="E21" s="17">
        <v>1021</v>
      </c>
      <c r="F21" s="21">
        <v>376</v>
      </c>
      <c r="G21" s="22">
        <v>645</v>
      </c>
      <c r="H21" s="22"/>
    </row>
    <row r="22" spans="1:8" ht="15">
      <c r="A22" s="15">
        <v>15</v>
      </c>
      <c r="B22" s="8" t="s">
        <v>142</v>
      </c>
      <c r="C22" s="17">
        <v>1282</v>
      </c>
      <c r="D22" s="17">
        <v>3087</v>
      </c>
      <c r="E22" s="17">
        <v>3031</v>
      </c>
      <c r="F22" s="21">
        <v>2902</v>
      </c>
      <c r="G22" s="21">
        <v>129</v>
      </c>
      <c r="H22" s="22"/>
    </row>
    <row r="23" spans="1:8" ht="15">
      <c r="A23" s="15">
        <v>16</v>
      </c>
      <c r="B23" s="8" t="s">
        <v>143</v>
      </c>
      <c r="C23" s="17">
        <v>1381</v>
      </c>
      <c r="D23" s="17">
        <v>1344</v>
      </c>
      <c r="E23" s="17">
        <v>1144</v>
      </c>
      <c r="F23" s="22">
        <v>1144</v>
      </c>
      <c r="G23" s="22">
        <v>0</v>
      </c>
      <c r="H23" s="22"/>
    </row>
    <row r="24" spans="1:8" ht="15">
      <c r="A24" s="15">
        <v>17</v>
      </c>
      <c r="B24" s="8" t="s">
        <v>144</v>
      </c>
      <c r="C24" s="17">
        <v>6279</v>
      </c>
      <c r="D24" s="17">
        <v>9323</v>
      </c>
      <c r="E24" s="17">
        <v>9231</v>
      </c>
      <c r="F24" s="21">
        <v>9216</v>
      </c>
      <c r="G24" s="21">
        <v>15</v>
      </c>
      <c r="H24" s="22"/>
    </row>
    <row r="25" spans="1:8" ht="15">
      <c r="A25" s="15">
        <v>18</v>
      </c>
      <c r="B25" s="8" t="s">
        <v>145</v>
      </c>
      <c r="C25" s="17">
        <v>10350</v>
      </c>
      <c r="D25" s="17">
        <v>17149</v>
      </c>
      <c r="E25" s="17">
        <v>16223</v>
      </c>
      <c r="F25" s="21">
        <v>13929</v>
      </c>
      <c r="G25" s="21">
        <v>2294</v>
      </c>
      <c r="H25" s="22"/>
    </row>
    <row r="26" spans="1:8" ht="15">
      <c r="A26" s="15">
        <v>19</v>
      </c>
      <c r="B26" s="12" t="s">
        <v>146</v>
      </c>
      <c r="C26" s="13">
        <f aca="true" t="shared" si="0" ref="C26:H26">SUM(C27:C28)</f>
        <v>665</v>
      </c>
      <c r="D26" s="13">
        <f t="shared" si="0"/>
        <v>888</v>
      </c>
      <c r="E26" s="13">
        <f t="shared" si="0"/>
        <v>794</v>
      </c>
      <c r="F26" s="13">
        <f t="shared" si="0"/>
        <v>544</v>
      </c>
      <c r="G26" s="13">
        <f t="shared" si="0"/>
        <v>250</v>
      </c>
      <c r="H26" s="13">
        <f t="shared" si="0"/>
        <v>0</v>
      </c>
    </row>
    <row r="27" spans="1:8" ht="15">
      <c r="A27" s="15">
        <v>20</v>
      </c>
      <c r="B27" s="20" t="s">
        <v>374</v>
      </c>
      <c r="C27" s="22">
        <v>15</v>
      </c>
      <c r="D27" s="21">
        <v>225</v>
      </c>
      <c r="E27" s="21">
        <v>131</v>
      </c>
      <c r="F27" s="22">
        <v>131</v>
      </c>
      <c r="G27" s="22">
        <v>0</v>
      </c>
      <c r="H27" s="22"/>
    </row>
    <row r="28" spans="1:8" ht="15">
      <c r="A28" s="15">
        <v>21</v>
      </c>
      <c r="B28" s="20" t="s">
        <v>375</v>
      </c>
      <c r="C28" s="22">
        <v>650</v>
      </c>
      <c r="D28" s="21">
        <v>663</v>
      </c>
      <c r="E28" s="21">
        <v>663</v>
      </c>
      <c r="F28" s="22">
        <v>413</v>
      </c>
      <c r="G28" s="22">
        <v>250</v>
      </c>
      <c r="H28" s="22"/>
    </row>
    <row r="29" spans="1:8" ht="15">
      <c r="A29" s="15">
        <v>22</v>
      </c>
      <c r="B29" s="12" t="s">
        <v>147</v>
      </c>
      <c r="C29" s="18">
        <f>SUM(C30:C32)</f>
        <v>9274</v>
      </c>
      <c r="D29" s="18">
        <f>SUM(D30:D32)</f>
        <v>15420</v>
      </c>
      <c r="E29" s="18">
        <f>SUM(E30:E32)</f>
        <v>15310</v>
      </c>
      <c r="F29" s="18">
        <f>SUM(F30:F32)</f>
        <v>12490</v>
      </c>
      <c r="G29" s="18">
        <f>SUM(G30:G32)</f>
        <v>2820</v>
      </c>
      <c r="H29" s="13">
        <v>0</v>
      </c>
    </row>
    <row r="30" spans="1:8" ht="15">
      <c r="A30" s="15">
        <v>23</v>
      </c>
      <c r="B30" s="20" t="s">
        <v>349</v>
      </c>
      <c r="C30" s="21">
        <v>8352</v>
      </c>
      <c r="D30" s="21">
        <v>14051</v>
      </c>
      <c r="E30" s="21">
        <v>13947</v>
      </c>
      <c r="F30" s="21">
        <v>11213</v>
      </c>
      <c r="G30" s="21">
        <v>2734</v>
      </c>
      <c r="H30" s="22"/>
    </row>
    <row r="31" spans="1:8" ht="15">
      <c r="A31" s="15">
        <v>24</v>
      </c>
      <c r="B31" s="20" t="s">
        <v>348</v>
      </c>
      <c r="C31" s="21">
        <v>300</v>
      </c>
      <c r="D31" s="21">
        <v>358</v>
      </c>
      <c r="E31" s="21">
        <v>358</v>
      </c>
      <c r="F31" s="21">
        <v>358</v>
      </c>
      <c r="G31" s="21">
        <v>0</v>
      </c>
      <c r="H31" s="22"/>
    </row>
    <row r="32" spans="1:8" ht="15">
      <c r="A32" s="15">
        <v>25</v>
      </c>
      <c r="B32" s="20" t="s">
        <v>149</v>
      </c>
      <c r="C32" s="21">
        <v>622</v>
      </c>
      <c r="D32" s="21">
        <v>1011</v>
      </c>
      <c r="E32" s="21">
        <v>1005</v>
      </c>
      <c r="F32" s="22">
        <v>919</v>
      </c>
      <c r="G32" s="22">
        <v>86</v>
      </c>
      <c r="H32" s="22"/>
    </row>
    <row r="33" spans="1:8" ht="15">
      <c r="A33" s="15">
        <v>26</v>
      </c>
      <c r="B33" s="11" t="s">
        <v>150</v>
      </c>
      <c r="C33" s="19">
        <f>SUM(C34:C38)</f>
        <v>18975</v>
      </c>
      <c r="D33" s="19">
        <f>SUM(D34:D38)</f>
        <v>15142</v>
      </c>
      <c r="E33" s="19">
        <f>SUM(E34:E38)</f>
        <v>12652</v>
      </c>
      <c r="F33" s="19">
        <f>SUM(F34:F38)</f>
        <v>12652</v>
      </c>
      <c r="G33" s="19">
        <f>SUM(G34:G38)</f>
        <v>0</v>
      </c>
      <c r="H33" s="9">
        <v>0</v>
      </c>
    </row>
    <row r="34" spans="1:8" ht="15">
      <c r="A34" s="15">
        <v>27</v>
      </c>
      <c r="B34" s="20" t="s">
        <v>151</v>
      </c>
      <c r="C34" s="21">
        <v>0</v>
      </c>
      <c r="D34" s="21">
        <v>443</v>
      </c>
      <c r="E34" s="21">
        <v>443</v>
      </c>
      <c r="F34" s="21">
        <v>443</v>
      </c>
      <c r="G34" s="22">
        <v>0</v>
      </c>
      <c r="H34" s="22"/>
    </row>
    <row r="35" spans="1:8" ht="15">
      <c r="A35" s="15">
        <v>28</v>
      </c>
      <c r="B35" s="20" t="s">
        <v>152</v>
      </c>
      <c r="C35" s="21">
        <v>0</v>
      </c>
      <c r="D35" s="21">
        <v>0</v>
      </c>
      <c r="E35" s="21">
        <v>0</v>
      </c>
      <c r="F35" s="21">
        <v>0</v>
      </c>
      <c r="G35" s="22">
        <v>0</v>
      </c>
      <c r="H35" s="22"/>
    </row>
    <row r="36" spans="1:8" ht="15">
      <c r="A36" s="15">
        <v>29</v>
      </c>
      <c r="B36" s="8" t="s">
        <v>153</v>
      </c>
      <c r="C36" s="6">
        <v>0</v>
      </c>
      <c r="D36" s="17">
        <v>0</v>
      </c>
      <c r="E36" s="17">
        <v>0</v>
      </c>
      <c r="F36" s="17">
        <v>0</v>
      </c>
      <c r="G36" s="22">
        <v>0</v>
      </c>
      <c r="H36" s="22"/>
    </row>
    <row r="37" spans="1:8" ht="15">
      <c r="A37" s="15">
        <v>30</v>
      </c>
      <c r="B37" s="8" t="s">
        <v>422</v>
      </c>
      <c r="C37" s="6">
        <v>0</v>
      </c>
      <c r="D37" s="6">
        <v>0</v>
      </c>
      <c r="E37" s="6">
        <v>0</v>
      </c>
      <c r="F37" s="22">
        <v>0</v>
      </c>
      <c r="G37" s="6">
        <v>0</v>
      </c>
      <c r="H37" s="22"/>
    </row>
    <row r="38" spans="1:8" ht="15">
      <c r="A38" s="15">
        <v>31</v>
      </c>
      <c r="B38" s="20" t="s">
        <v>154</v>
      </c>
      <c r="C38" s="21">
        <v>18975</v>
      </c>
      <c r="D38" s="21">
        <v>14699</v>
      </c>
      <c r="E38" s="21">
        <v>12209</v>
      </c>
      <c r="F38" s="21">
        <v>12209</v>
      </c>
      <c r="G38" s="21">
        <v>0</v>
      </c>
      <c r="H38" s="22"/>
    </row>
    <row r="39" spans="1:8" ht="15">
      <c r="A39" s="15">
        <v>32</v>
      </c>
      <c r="B39" s="11" t="s">
        <v>155</v>
      </c>
      <c r="C39" s="19">
        <f>SUM(C40+C43+C48+C52)</f>
        <v>113562</v>
      </c>
      <c r="D39" s="19">
        <f>SUM(D40+D43+D48+D52)</f>
        <v>254239</v>
      </c>
      <c r="E39" s="19">
        <f>SUM(E40+E43+E48+E52)</f>
        <v>82084</v>
      </c>
      <c r="F39" s="19">
        <f>SUM(F40+F43+F48+F52)</f>
        <v>70111</v>
      </c>
      <c r="G39" s="19">
        <f>SUM(G40+G43+G48+G52)</f>
        <v>11973</v>
      </c>
      <c r="H39" s="9">
        <v>0</v>
      </c>
    </row>
    <row r="40" spans="1:8" ht="15">
      <c r="A40" s="15">
        <v>33</v>
      </c>
      <c r="B40" s="20" t="s">
        <v>156</v>
      </c>
      <c r="C40" s="21">
        <f>SUM(C41:C42)</f>
        <v>834</v>
      </c>
      <c r="D40" s="21">
        <f>SUM(D41:D42)</f>
        <v>1201</v>
      </c>
      <c r="E40" s="21">
        <f>SUM(E41:E42)</f>
        <v>1201</v>
      </c>
      <c r="F40" s="21">
        <f>SUM(F41:F42)</f>
        <v>1201</v>
      </c>
      <c r="G40" s="21">
        <f>SUM(G41:G42)</f>
        <v>0</v>
      </c>
      <c r="H40" s="22"/>
    </row>
    <row r="41" spans="1:8" ht="15">
      <c r="A41" s="15">
        <v>34</v>
      </c>
      <c r="B41" s="373" t="s">
        <v>423</v>
      </c>
      <c r="C41" s="374">
        <v>834</v>
      </c>
      <c r="D41" s="374">
        <v>834</v>
      </c>
      <c r="E41" s="374">
        <v>834</v>
      </c>
      <c r="F41" s="374">
        <v>834</v>
      </c>
      <c r="G41" s="125"/>
      <c r="H41" s="125"/>
    </row>
    <row r="42" spans="1:8" ht="15">
      <c r="A42" s="15">
        <v>35</v>
      </c>
      <c r="B42" s="373" t="s">
        <v>424</v>
      </c>
      <c r="C42" s="374">
        <v>0</v>
      </c>
      <c r="D42" s="374">
        <v>367</v>
      </c>
      <c r="E42" s="374">
        <v>367</v>
      </c>
      <c r="F42" s="374">
        <v>367</v>
      </c>
      <c r="G42" s="125"/>
      <c r="H42" s="125"/>
    </row>
    <row r="43" spans="1:8" ht="15">
      <c r="A43" s="15">
        <v>36</v>
      </c>
      <c r="B43" s="20" t="s">
        <v>157</v>
      </c>
      <c r="C43" s="21">
        <f>SUM(C44:C47)</f>
        <v>64823</v>
      </c>
      <c r="D43" s="21">
        <f>SUM(D44:D47)</f>
        <v>70893</v>
      </c>
      <c r="E43" s="21">
        <f>SUM(E44:E47)</f>
        <v>68910</v>
      </c>
      <c r="F43" s="21">
        <f>SUM(F44:F47)</f>
        <v>68910</v>
      </c>
      <c r="G43" s="21">
        <f>SUM(G44:G47)</f>
        <v>0</v>
      </c>
      <c r="H43" s="22"/>
    </row>
    <row r="44" spans="1:8" ht="15">
      <c r="A44" s="15">
        <v>37</v>
      </c>
      <c r="B44" s="373" t="s">
        <v>426</v>
      </c>
      <c r="C44" s="374">
        <v>56159</v>
      </c>
      <c r="D44" s="374">
        <v>60829</v>
      </c>
      <c r="E44" s="374">
        <v>58846</v>
      </c>
      <c r="F44" s="374">
        <v>58846</v>
      </c>
      <c r="G44" s="125"/>
      <c r="H44" s="125"/>
    </row>
    <row r="45" spans="1:8" ht="15">
      <c r="A45" s="15">
        <v>38</v>
      </c>
      <c r="B45" s="373" t="s">
        <v>427</v>
      </c>
      <c r="C45" s="374">
        <v>8664</v>
      </c>
      <c r="D45" s="374">
        <v>8664</v>
      </c>
      <c r="E45" s="374">
        <v>8664</v>
      </c>
      <c r="F45" s="374">
        <v>8664</v>
      </c>
      <c r="G45" s="125"/>
      <c r="H45" s="125"/>
    </row>
    <row r="46" spans="1:8" ht="15">
      <c r="A46" s="15">
        <v>39</v>
      </c>
      <c r="B46" s="373" t="s">
        <v>425</v>
      </c>
      <c r="C46" s="374">
        <v>0</v>
      </c>
      <c r="D46" s="374">
        <v>589</v>
      </c>
      <c r="E46" s="374">
        <v>589</v>
      </c>
      <c r="F46" s="374">
        <v>589</v>
      </c>
      <c r="G46" s="125"/>
      <c r="H46" s="125"/>
    </row>
    <row r="47" spans="1:8" ht="15">
      <c r="A47" s="15">
        <v>40</v>
      </c>
      <c r="B47" s="373" t="s">
        <v>428</v>
      </c>
      <c r="C47" s="374">
        <v>0</v>
      </c>
      <c r="D47" s="374">
        <v>811</v>
      </c>
      <c r="E47" s="374">
        <v>811</v>
      </c>
      <c r="F47" s="374">
        <v>811</v>
      </c>
      <c r="G47" s="125"/>
      <c r="H47" s="125"/>
    </row>
    <row r="48" spans="1:8" ht="15">
      <c r="A48" s="15">
        <v>41</v>
      </c>
      <c r="B48" s="20" t="s">
        <v>158</v>
      </c>
      <c r="C48" s="21">
        <f>SUM(C49:C51)</f>
        <v>11000</v>
      </c>
      <c r="D48" s="21">
        <f>SUM(D49:D51)</f>
        <v>14070</v>
      </c>
      <c r="E48" s="21">
        <f>SUM(E49:E51)</f>
        <v>11973</v>
      </c>
      <c r="F48" s="21">
        <f>SUM(F49:F51)</f>
        <v>0</v>
      </c>
      <c r="G48" s="21">
        <f>SUM(G49:G51)</f>
        <v>11973</v>
      </c>
      <c r="H48" s="22"/>
    </row>
    <row r="49" spans="1:8" ht="15">
      <c r="A49" s="15">
        <v>42</v>
      </c>
      <c r="B49" s="373" t="s">
        <v>429</v>
      </c>
      <c r="C49" s="374">
        <v>8500</v>
      </c>
      <c r="D49" s="374">
        <v>11570</v>
      </c>
      <c r="E49" s="374">
        <v>10973</v>
      </c>
      <c r="F49" s="125"/>
      <c r="G49" s="374">
        <v>10973</v>
      </c>
      <c r="H49" s="125"/>
    </row>
    <row r="50" spans="1:8" ht="15">
      <c r="A50" s="15">
        <v>43</v>
      </c>
      <c r="B50" s="373" t="s">
        <v>430</v>
      </c>
      <c r="C50" s="374">
        <v>1500</v>
      </c>
      <c r="D50" s="374">
        <v>1500</v>
      </c>
      <c r="E50" s="374">
        <v>1000</v>
      </c>
      <c r="F50" s="125"/>
      <c r="G50" s="374">
        <v>1000</v>
      </c>
      <c r="H50" s="125"/>
    </row>
    <row r="51" spans="1:8" ht="15">
      <c r="A51" s="15">
        <v>44</v>
      </c>
      <c r="B51" s="373" t="s">
        <v>431</v>
      </c>
      <c r="C51" s="374">
        <v>1000</v>
      </c>
      <c r="D51" s="374">
        <v>1000</v>
      </c>
      <c r="E51" s="374">
        <v>0</v>
      </c>
      <c r="F51" s="125"/>
      <c r="G51" s="374"/>
      <c r="H51" s="125"/>
    </row>
    <row r="52" spans="1:8" ht="15">
      <c r="A52" s="15">
        <v>45</v>
      </c>
      <c r="B52" s="20" t="s">
        <v>159</v>
      </c>
      <c r="C52" s="21">
        <v>36905</v>
      </c>
      <c r="D52" s="21">
        <v>168075</v>
      </c>
      <c r="E52" s="22">
        <v>0</v>
      </c>
      <c r="F52" s="22">
        <v>0</v>
      </c>
      <c r="G52" s="22">
        <v>0</v>
      </c>
      <c r="H52" s="22"/>
    </row>
    <row r="53" spans="1:8" ht="15">
      <c r="A53" s="15">
        <v>46</v>
      </c>
      <c r="B53" s="11" t="s">
        <v>160</v>
      </c>
      <c r="C53" s="19">
        <f>SUM(C54:C56)</f>
        <v>41702</v>
      </c>
      <c r="D53" s="19">
        <f>SUM(D54:D56)</f>
        <v>347712</v>
      </c>
      <c r="E53" s="19">
        <f>SUM(E54:E56)</f>
        <v>340782</v>
      </c>
      <c r="F53" s="19">
        <f>SUM(F54:F56)</f>
        <v>305553</v>
      </c>
      <c r="G53" s="19">
        <f>SUM(G54:G56)</f>
        <v>35229</v>
      </c>
      <c r="H53" s="9">
        <v>0</v>
      </c>
    </row>
    <row r="54" spans="1:8" ht="15">
      <c r="A54" s="15">
        <v>47</v>
      </c>
      <c r="B54" s="11" t="s">
        <v>161</v>
      </c>
      <c r="C54" s="19">
        <v>32204</v>
      </c>
      <c r="D54" s="19">
        <v>287051</v>
      </c>
      <c r="E54" s="19">
        <v>280596</v>
      </c>
      <c r="F54" s="19">
        <v>248765</v>
      </c>
      <c r="G54" s="19">
        <v>31831</v>
      </c>
      <c r="H54" s="9">
        <v>0</v>
      </c>
    </row>
    <row r="55" spans="1:8" ht="15">
      <c r="A55" s="15">
        <v>48</v>
      </c>
      <c r="B55" s="11" t="s">
        <v>162</v>
      </c>
      <c r="C55" s="19">
        <v>7216</v>
      </c>
      <c r="D55" s="19">
        <v>56989</v>
      </c>
      <c r="E55" s="19">
        <v>56766</v>
      </c>
      <c r="F55" s="19">
        <v>54768</v>
      </c>
      <c r="G55" s="19">
        <v>1998</v>
      </c>
      <c r="H55" s="9">
        <v>0</v>
      </c>
    </row>
    <row r="56" spans="1:8" ht="15">
      <c r="A56" s="15">
        <v>49</v>
      </c>
      <c r="B56" s="11" t="s">
        <v>163</v>
      </c>
      <c r="C56" s="19">
        <f>SUM(C57:C59)</f>
        <v>2282</v>
      </c>
      <c r="D56" s="19">
        <f>SUM(D57:D59)</f>
        <v>3672</v>
      </c>
      <c r="E56" s="19">
        <f>SUM(E57:E59)</f>
        <v>3420</v>
      </c>
      <c r="F56" s="19">
        <f>SUM(F57:F59)</f>
        <v>2020</v>
      </c>
      <c r="G56" s="19">
        <f>SUM(G57:G59)</f>
        <v>1400</v>
      </c>
      <c r="H56" s="9">
        <v>0</v>
      </c>
    </row>
    <row r="57" spans="1:8" ht="15">
      <c r="A57" s="15">
        <v>50</v>
      </c>
      <c r="B57" s="20" t="s">
        <v>432</v>
      </c>
      <c r="C57" s="22">
        <v>0</v>
      </c>
      <c r="D57" s="21">
        <v>0</v>
      </c>
      <c r="E57" s="21">
        <v>0</v>
      </c>
      <c r="F57" s="22">
        <v>0</v>
      </c>
      <c r="G57" s="21">
        <v>0</v>
      </c>
      <c r="H57" s="22"/>
    </row>
    <row r="58" spans="1:8" ht="15">
      <c r="A58" s="15">
        <v>51</v>
      </c>
      <c r="B58" s="20" t="s">
        <v>350</v>
      </c>
      <c r="C58" s="21">
        <v>2000</v>
      </c>
      <c r="D58" s="21">
        <v>2900</v>
      </c>
      <c r="E58" s="21">
        <v>2900</v>
      </c>
      <c r="F58" s="21">
        <v>1500</v>
      </c>
      <c r="G58" s="21">
        <v>1400</v>
      </c>
      <c r="H58" s="22"/>
    </row>
    <row r="59" spans="1:8" ht="15">
      <c r="A59" s="15">
        <v>52</v>
      </c>
      <c r="B59" s="20" t="s">
        <v>164</v>
      </c>
      <c r="C59" s="21">
        <v>282</v>
      </c>
      <c r="D59" s="21">
        <v>772</v>
      </c>
      <c r="E59" s="21">
        <v>520</v>
      </c>
      <c r="F59" s="22">
        <v>520</v>
      </c>
      <c r="G59" s="22">
        <v>0</v>
      </c>
      <c r="H59" s="20"/>
    </row>
    <row r="60" spans="1:8" ht="15">
      <c r="A60" s="15">
        <v>53</v>
      </c>
      <c r="B60" s="9" t="s">
        <v>165</v>
      </c>
      <c r="C60" s="19">
        <f>SUM(C8+C53)</f>
        <v>301553</v>
      </c>
      <c r="D60" s="19">
        <f>SUM(D8+D53)</f>
        <v>836872</v>
      </c>
      <c r="E60" s="19">
        <f>SUM(E8+E53)</f>
        <v>642570</v>
      </c>
      <c r="F60" s="19">
        <f>SUM(F8+F53)</f>
        <v>576063</v>
      </c>
      <c r="G60" s="19">
        <f>SUM(G8+G53)</f>
        <v>66507</v>
      </c>
      <c r="H60" s="9">
        <v>0</v>
      </c>
    </row>
    <row r="61" spans="1:8" ht="15">
      <c r="A61" s="15">
        <v>54</v>
      </c>
      <c r="B61" s="11" t="s">
        <v>166</v>
      </c>
      <c r="C61" s="19">
        <f>SUM(C62:C63)</f>
        <v>60902</v>
      </c>
      <c r="D61" s="19">
        <f>SUM(D62:D63)</f>
        <v>68408</v>
      </c>
      <c r="E61" s="19">
        <f>SUM(E62:E63)</f>
        <v>61010</v>
      </c>
      <c r="F61" s="19">
        <f>SUM(F62:F63)</f>
        <v>61010</v>
      </c>
      <c r="G61" s="19">
        <f>SUM(G62:G63)</f>
        <v>0</v>
      </c>
      <c r="H61" s="9">
        <v>0</v>
      </c>
    </row>
    <row r="62" spans="1:8" ht="15">
      <c r="A62" s="15">
        <v>55</v>
      </c>
      <c r="B62" s="8" t="s">
        <v>433</v>
      </c>
      <c r="C62" s="17">
        <v>6020</v>
      </c>
      <c r="D62" s="17">
        <v>12461</v>
      </c>
      <c r="E62" s="17">
        <v>6020</v>
      </c>
      <c r="F62" s="17">
        <v>6020</v>
      </c>
      <c r="G62" s="22">
        <v>0</v>
      </c>
      <c r="H62" s="9"/>
    </row>
    <row r="63" spans="1:8" ht="15">
      <c r="A63" s="15">
        <v>56</v>
      </c>
      <c r="B63" s="8" t="s">
        <v>434</v>
      </c>
      <c r="C63" s="17">
        <v>54882</v>
      </c>
      <c r="D63" s="17">
        <v>55947</v>
      </c>
      <c r="E63" s="17">
        <v>54990</v>
      </c>
      <c r="F63" s="21">
        <v>54990</v>
      </c>
      <c r="G63" s="22">
        <v>0</v>
      </c>
      <c r="H63" s="9"/>
    </row>
    <row r="64" spans="1:8" ht="15">
      <c r="A64" s="15">
        <v>57</v>
      </c>
      <c r="B64" s="9" t="s">
        <v>168</v>
      </c>
      <c r="C64" s="19">
        <f>SUM(C61)</f>
        <v>60902</v>
      </c>
      <c r="D64" s="19">
        <f>SUM(D61)</f>
        <v>68408</v>
      </c>
      <c r="E64" s="19">
        <f>SUM(E61)</f>
        <v>61010</v>
      </c>
      <c r="F64" s="19">
        <f>SUM(F61)</f>
        <v>61010</v>
      </c>
      <c r="G64" s="19">
        <f>SUM(G61)</f>
        <v>0</v>
      </c>
      <c r="H64" s="9">
        <v>0</v>
      </c>
    </row>
    <row r="65" spans="1:8" ht="15">
      <c r="A65" s="15">
        <v>58</v>
      </c>
      <c r="B65" s="9" t="s">
        <v>169</v>
      </c>
      <c r="C65" s="19">
        <f>SUM(C60+C64)</f>
        <v>362455</v>
      </c>
      <c r="D65" s="19">
        <f>SUM(D60+D64)</f>
        <v>905280</v>
      </c>
      <c r="E65" s="19">
        <f>SUM(E60+E64)</f>
        <v>703580</v>
      </c>
      <c r="F65" s="19">
        <f>SUM(F60+F64)</f>
        <v>637073</v>
      </c>
      <c r="G65" s="19">
        <f>SUM(G60+G64)</f>
        <v>66507</v>
      </c>
      <c r="H65" s="9">
        <v>0</v>
      </c>
    </row>
  </sheetData>
  <sheetProtection/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25">
    <cfRule type="top10" priority="16" dxfId="0" stopIfTrue="1" rank="10"/>
  </conditionalFormatting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16.8515625" style="24" customWidth="1"/>
    <col min="2" max="2" width="43.421875" style="25" customWidth="1"/>
    <col min="3" max="3" width="21.8515625" style="25" customWidth="1"/>
    <col min="4" max="4" width="22.7109375" style="25" customWidth="1"/>
    <col min="5" max="5" width="20.28125" style="24" customWidth="1"/>
    <col min="6" max="7" width="11.00390625" style="24" customWidth="1"/>
    <col min="8" max="8" width="11.8515625" style="24" customWidth="1"/>
    <col min="9" max="16384" width="9.140625" style="24" customWidth="1"/>
  </cols>
  <sheetData>
    <row r="1" spans="5:6" ht="15.75">
      <c r="E1" s="517" t="s">
        <v>253</v>
      </c>
      <c r="F1" s="517"/>
    </row>
    <row r="3" spans="2:5" ht="20.25" customHeight="1">
      <c r="B3" s="515" t="s">
        <v>435</v>
      </c>
      <c r="C3" s="515"/>
      <c r="D3" s="515"/>
      <c r="E3" s="516"/>
    </row>
    <row r="5" spans="1:6" ht="26.25" customHeight="1" thickBot="1">
      <c r="A5" s="25"/>
      <c r="B5" s="27"/>
      <c r="C5" s="27"/>
      <c r="D5" s="27"/>
      <c r="E5" s="28" t="s">
        <v>32</v>
      </c>
      <c r="F5" s="25"/>
    </row>
    <row r="6" spans="1:5" s="26" customFormat="1" ht="49.5" customHeight="1" thickBot="1">
      <c r="A6" s="29" t="s">
        <v>94</v>
      </c>
      <c r="B6" s="30" t="s">
        <v>171</v>
      </c>
      <c r="C6" s="31" t="s">
        <v>172</v>
      </c>
      <c r="D6" s="31" t="s">
        <v>175</v>
      </c>
      <c r="E6" s="31" t="s">
        <v>170</v>
      </c>
    </row>
    <row r="7" spans="1:6" s="33" customFormat="1" ht="18" customHeight="1" thickBot="1">
      <c r="A7" s="44"/>
      <c r="B7" s="30" t="s">
        <v>5</v>
      </c>
      <c r="C7" s="32" t="s">
        <v>6</v>
      </c>
      <c r="D7" s="32" t="s">
        <v>7</v>
      </c>
      <c r="E7" s="32" t="s">
        <v>8</v>
      </c>
      <c r="F7" s="27"/>
    </row>
    <row r="8" spans="1:6" s="33" customFormat="1" ht="18" customHeight="1">
      <c r="A8" s="375">
        <v>1</v>
      </c>
      <c r="B8" s="376" t="s">
        <v>436</v>
      </c>
      <c r="C8" s="380">
        <f>SUM(C9:C10)</f>
        <v>1500</v>
      </c>
      <c r="D8" s="380">
        <f>SUM(D9:D10)</f>
        <v>3646</v>
      </c>
      <c r="E8" s="380">
        <f>SUM(E9:E10)</f>
        <v>2154</v>
      </c>
      <c r="F8" s="27"/>
    </row>
    <row r="9" spans="1:6" s="33" customFormat="1" ht="18" customHeight="1">
      <c r="A9" s="38">
        <v>2</v>
      </c>
      <c r="B9" s="377" t="s">
        <v>437</v>
      </c>
      <c r="C9" s="378">
        <v>1500</v>
      </c>
      <c r="D9" s="378">
        <v>2731</v>
      </c>
      <c r="E9" s="379">
        <v>1239</v>
      </c>
      <c r="F9" s="27"/>
    </row>
    <row r="10" spans="1:6" s="33" customFormat="1" ht="18" customHeight="1">
      <c r="A10" s="35">
        <v>3</v>
      </c>
      <c r="B10" s="377" t="s">
        <v>438</v>
      </c>
      <c r="C10" s="381">
        <v>0</v>
      </c>
      <c r="D10" s="378">
        <v>915</v>
      </c>
      <c r="E10" s="379">
        <v>915</v>
      </c>
      <c r="F10" s="27"/>
    </row>
    <row r="11" spans="1:6" ht="15.75" customHeight="1">
      <c r="A11" s="38">
        <v>4</v>
      </c>
      <c r="B11" s="34" t="s">
        <v>173</v>
      </c>
      <c r="C11" s="39">
        <f>SUM(C12:C28)</f>
        <v>24933</v>
      </c>
      <c r="D11" s="39">
        <f>SUM(D12:D28)</f>
        <v>260326</v>
      </c>
      <c r="E11" s="39">
        <f>SUM(E12:E28)</f>
        <v>258120</v>
      </c>
      <c r="F11" s="25"/>
    </row>
    <row r="12" spans="1:6" ht="15.75" customHeight="1">
      <c r="A12" s="38">
        <v>5</v>
      </c>
      <c r="B12" s="36" t="s">
        <v>439</v>
      </c>
      <c r="C12" s="37">
        <v>2351</v>
      </c>
      <c r="D12" s="37">
        <v>2351</v>
      </c>
      <c r="E12" s="37">
        <v>2351</v>
      </c>
      <c r="F12" s="25"/>
    </row>
    <row r="13" spans="1:6" ht="15.75" customHeight="1">
      <c r="A13" s="35">
        <v>6</v>
      </c>
      <c r="B13" s="36" t="s">
        <v>440</v>
      </c>
      <c r="C13" s="190">
        <v>4000</v>
      </c>
      <c r="D13" s="40">
        <v>4000</v>
      </c>
      <c r="E13" s="40">
        <v>4000</v>
      </c>
      <c r="F13" s="25"/>
    </row>
    <row r="14" spans="1:6" ht="15.75" customHeight="1">
      <c r="A14" s="191">
        <v>7</v>
      </c>
      <c r="B14" s="36" t="s">
        <v>441</v>
      </c>
      <c r="C14" s="190">
        <v>3000</v>
      </c>
      <c r="D14" s="40">
        <v>3000</v>
      </c>
      <c r="E14" s="40">
        <v>3000</v>
      </c>
      <c r="F14" s="25"/>
    </row>
    <row r="15" spans="1:6" ht="15.75" customHeight="1">
      <c r="A15" s="38">
        <v>8</v>
      </c>
      <c r="B15" s="36" t="s">
        <v>442</v>
      </c>
      <c r="C15" s="190">
        <v>2000</v>
      </c>
      <c r="D15" s="40">
        <v>2000</v>
      </c>
      <c r="E15" s="40">
        <v>2000</v>
      </c>
      <c r="F15" s="25"/>
    </row>
    <row r="16" spans="1:6" ht="15.75" customHeight="1">
      <c r="A16" s="35">
        <v>9</v>
      </c>
      <c r="B16" s="36" t="s">
        <v>443</v>
      </c>
      <c r="C16" s="190">
        <v>2000</v>
      </c>
      <c r="D16" s="40">
        <v>2000</v>
      </c>
      <c r="E16" s="40">
        <v>2000</v>
      </c>
      <c r="F16" s="25"/>
    </row>
    <row r="17" spans="1:6" ht="15.75" customHeight="1">
      <c r="A17" s="38">
        <v>10</v>
      </c>
      <c r="B17" s="36" t="s">
        <v>444</v>
      </c>
      <c r="C17" s="190">
        <v>1000</v>
      </c>
      <c r="D17" s="40">
        <v>548</v>
      </c>
      <c r="E17" s="40">
        <v>548</v>
      </c>
      <c r="F17" s="25"/>
    </row>
    <row r="18" spans="1:6" ht="15.75" customHeight="1">
      <c r="A18" s="38">
        <v>11</v>
      </c>
      <c r="B18" s="36" t="s">
        <v>445</v>
      </c>
      <c r="C18" s="190">
        <v>3937</v>
      </c>
      <c r="D18" s="190">
        <v>0</v>
      </c>
      <c r="E18" s="190">
        <v>0</v>
      </c>
      <c r="F18" s="25"/>
    </row>
    <row r="19" spans="1:6" ht="15.75" customHeight="1">
      <c r="A19" s="38">
        <v>12</v>
      </c>
      <c r="B19" s="36" t="s">
        <v>446</v>
      </c>
      <c r="C19" s="190">
        <v>1575</v>
      </c>
      <c r="D19" s="190">
        <v>0</v>
      </c>
      <c r="E19" s="190">
        <v>0</v>
      </c>
      <c r="F19" s="25"/>
    </row>
    <row r="20" spans="1:6" ht="15.75" customHeight="1">
      <c r="A20" s="38">
        <v>13</v>
      </c>
      <c r="B20" s="36" t="s">
        <v>454</v>
      </c>
      <c r="C20" s="190">
        <v>3600</v>
      </c>
      <c r="D20" s="190">
        <v>2125</v>
      </c>
      <c r="E20" s="190">
        <v>2125</v>
      </c>
      <c r="F20" s="25"/>
    </row>
    <row r="21" spans="1:6" ht="15.75" customHeight="1">
      <c r="A21" s="38">
        <v>14</v>
      </c>
      <c r="B21" s="36" t="s">
        <v>447</v>
      </c>
      <c r="C21" s="190">
        <v>1470</v>
      </c>
      <c r="D21" s="190">
        <v>0</v>
      </c>
      <c r="E21" s="190">
        <v>0</v>
      </c>
      <c r="F21" s="25"/>
    </row>
    <row r="22" spans="1:6" ht="15.75" customHeight="1">
      <c r="A22" s="38">
        <v>15</v>
      </c>
      <c r="B22" s="36" t="s">
        <v>448</v>
      </c>
      <c r="C22" s="190">
        <v>0</v>
      </c>
      <c r="D22" s="190">
        <v>370</v>
      </c>
      <c r="E22" s="190">
        <v>369</v>
      </c>
      <c r="F22" s="25"/>
    </row>
    <row r="23" spans="1:6" ht="15.75" customHeight="1">
      <c r="A23" s="41">
        <v>16</v>
      </c>
      <c r="B23" s="36" t="s">
        <v>449</v>
      </c>
      <c r="C23" s="190">
        <v>0</v>
      </c>
      <c r="D23" s="190">
        <v>6950</v>
      </c>
      <c r="E23" s="190">
        <v>6950</v>
      </c>
      <c r="F23" s="25"/>
    </row>
    <row r="24" spans="1:6" ht="15.75" customHeight="1">
      <c r="A24" s="41">
        <v>17</v>
      </c>
      <c r="B24" s="36" t="s">
        <v>455</v>
      </c>
      <c r="C24" s="190">
        <v>0</v>
      </c>
      <c r="D24" s="190">
        <v>351</v>
      </c>
      <c r="E24" s="190">
        <v>351</v>
      </c>
      <c r="F24" s="25"/>
    </row>
    <row r="25" spans="1:6" ht="15.75" customHeight="1">
      <c r="A25" s="41">
        <v>18</v>
      </c>
      <c r="B25" s="36" t="s">
        <v>450</v>
      </c>
      <c r="C25" s="190">
        <v>0</v>
      </c>
      <c r="D25" s="190">
        <v>2205</v>
      </c>
      <c r="E25" s="190">
        <v>0</v>
      </c>
      <c r="F25" s="25"/>
    </row>
    <row r="26" spans="1:6" ht="15.75" customHeight="1">
      <c r="A26" s="41">
        <v>19</v>
      </c>
      <c r="B26" s="36" t="s">
        <v>451</v>
      </c>
      <c r="C26" s="190">
        <v>0</v>
      </c>
      <c r="D26" s="190">
        <v>103</v>
      </c>
      <c r="E26" s="190">
        <v>103</v>
      </c>
      <c r="F26" s="25"/>
    </row>
    <row r="27" spans="1:6" ht="15.75" customHeight="1">
      <c r="A27" s="41">
        <v>20</v>
      </c>
      <c r="B27" s="36" t="s">
        <v>452</v>
      </c>
      <c r="C27" s="190">
        <v>0</v>
      </c>
      <c r="D27" s="190">
        <v>232200</v>
      </c>
      <c r="E27" s="190">
        <v>232200</v>
      </c>
      <c r="F27" s="25"/>
    </row>
    <row r="28" spans="1:6" ht="15.75" customHeight="1">
      <c r="A28" s="41">
        <v>21</v>
      </c>
      <c r="B28" s="36" t="s">
        <v>453</v>
      </c>
      <c r="C28" s="190">
        <v>0</v>
      </c>
      <c r="D28" s="190">
        <v>2123</v>
      </c>
      <c r="E28" s="190">
        <v>2123</v>
      </c>
      <c r="F28" s="25"/>
    </row>
    <row r="29" spans="1:6" s="43" customFormat="1" ht="15.75" customHeight="1">
      <c r="A29" s="41">
        <v>22</v>
      </c>
      <c r="B29" s="34" t="s">
        <v>351</v>
      </c>
      <c r="C29" s="192">
        <f>SUM(C30:C33)</f>
        <v>0</v>
      </c>
      <c r="D29" s="192">
        <f>SUM(D30:D33)</f>
        <v>2870</v>
      </c>
      <c r="E29" s="192">
        <f>SUM(E30:E33)</f>
        <v>2822</v>
      </c>
      <c r="F29" s="26"/>
    </row>
    <row r="30" spans="1:6" s="43" customFormat="1" ht="15.75" customHeight="1">
      <c r="A30" s="41">
        <v>23</v>
      </c>
      <c r="B30" s="36" t="s">
        <v>456</v>
      </c>
      <c r="C30" s="190">
        <v>0</v>
      </c>
      <c r="D30" s="190">
        <v>63</v>
      </c>
      <c r="E30" s="190">
        <v>63</v>
      </c>
      <c r="F30" s="26"/>
    </row>
    <row r="31" spans="1:6" s="43" customFormat="1" ht="15.75" customHeight="1">
      <c r="A31" s="41">
        <v>24</v>
      </c>
      <c r="B31" s="36" t="s">
        <v>457</v>
      </c>
      <c r="C31" s="190">
        <v>0</v>
      </c>
      <c r="D31" s="190">
        <v>206</v>
      </c>
      <c r="E31" s="190">
        <v>206</v>
      </c>
      <c r="F31" s="26"/>
    </row>
    <row r="32" spans="1:6" s="43" customFormat="1" ht="15.75" customHeight="1">
      <c r="A32" s="41">
        <v>25</v>
      </c>
      <c r="B32" s="36" t="s">
        <v>458</v>
      </c>
      <c r="C32" s="190">
        <v>0</v>
      </c>
      <c r="D32" s="190">
        <v>2490</v>
      </c>
      <c r="E32" s="190">
        <v>2442</v>
      </c>
      <c r="F32" s="26"/>
    </row>
    <row r="33" spans="1:6" ht="15.75" customHeight="1">
      <c r="A33" s="41">
        <v>26</v>
      </c>
      <c r="B33" s="36" t="s">
        <v>459</v>
      </c>
      <c r="C33" s="190">
        <v>0</v>
      </c>
      <c r="D33" s="190">
        <v>111</v>
      </c>
      <c r="E33" s="190">
        <v>111</v>
      </c>
      <c r="F33" s="25"/>
    </row>
    <row r="34" spans="1:6" ht="15.75" customHeight="1">
      <c r="A34" s="41">
        <v>27</v>
      </c>
      <c r="B34" s="34" t="s">
        <v>174</v>
      </c>
      <c r="C34" s="39">
        <f>SUM(C35:C58)</f>
        <v>1475</v>
      </c>
      <c r="D34" s="39">
        <f>SUM(D35:D58)</f>
        <v>14255</v>
      </c>
      <c r="E34" s="39">
        <f>SUM(E35:E58)</f>
        <v>12862</v>
      </c>
      <c r="F34" s="25"/>
    </row>
    <row r="35" spans="1:6" ht="15.75" customHeight="1">
      <c r="A35" s="41">
        <v>28</v>
      </c>
      <c r="B35" s="36" t="s">
        <v>460</v>
      </c>
      <c r="C35" s="190">
        <v>94</v>
      </c>
      <c r="D35" s="190">
        <v>126</v>
      </c>
      <c r="E35" s="190">
        <v>126</v>
      </c>
      <c r="F35" s="25"/>
    </row>
    <row r="36" spans="1:6" ht="15.75" customHeight="1">
      <c r="A36" s="41">
        <v>29</v>
      </c>
      <c r="B36" s="36" t="s">
        <v>461</v>
      </c>
      <c r="C36" s="190">
        <v>13</v>
      </c>
      <c r="D36" s="190">
        <v>13</v>
      </c>
      <c r="E36" s="190">
        <v>0</v>
      </c>
      <c r="F36" s="25"/>
    </row>
    <row r="37" spans="1:6" ht="15.75" customHeight="1">
      <c r="A37" s="41">
        <v>30</v>
      </c>
      <c r="B37" s="36" t="s">
        <v>462</v>
      </c>
      <c r="C37" s="190">
        <v>155</v>
      </c>
      <c r="D37" s="190">
        <v>150</v>
      </c>
      <c r="E37" s="190">
        <v>106</v>
      </c>
      <c r="F37" s="25"/>
    </row>
    <row r="38" spans="1:6" ht="15.75" customHeight="1">
      <c r="A38" s="41">
        <v>31</v>
      </c>
      <c r="B38" s="36" t="s">
        <v>463</v>
      </c>
      <c r="C38" s="190">
        <v>155</v>
      </c>
      <c r="D38" s="190">
        <v>178</v>
      </c>
      <c r="E38" s="190">
        <v>178</v>
      </c>
      <c r="F38" s="25"/>
    </row>
    <row r="39" spans="1:6" ht="15.75" customHeight="1">
      <c r="A39" s="41">
        <v>32</v>
      </c>
      <c r="B39" s="36" t="s">
        <v>464</v>
      </c>
      <c r="C39" s="190">
        <v>995</v>
      </c>
      <c r="D39" s="190">
        <v>995</v>
      </c>
      <c r="E39" s="190">
        <v>995</v>
      </c>
      <c r="F39" s="25"/>
    </row>
    <row r="40" spans="1:6" ht="15.75" customHeight="1">
      <c r="A40" s="41">
        <v>33</v>
      </c>
      <c r="B40" s="36" t="s">
        <v>456</v>
      </c>
      <c r="C40" s="190">
        <v>63</v>
      </c>
      <c r="D40" s="190">
        <v>0</v>
      </c>
      <c r="E40" s="190">
        <v>0</v>
      </c>
      <c r="F40" s="25"/>
    </row>
    <row r="41" spans="1:6" ht="15.75" customHeight="1">
      <c r="A41" s="41">
        <v>34</v>
      </c>
      <c r="B41" s="36" t="s">
        <v>465</v>
      </c>
      <c r="C41" s="190">
        <v>0</v>
      </c>
      <c r="D41" s="190">
        <v>205</v>
      </c>
      <c r="E41" s="190">
        <v>205</v>
      </c>
      <c r="F41" s="25"/>
    </row>
    <row r="42" spans="1:6" ht="15.75" customHeight="1">
      <c r="A42" s="41">
        <v>35</v>
      </c>
      <c r="B42" s="36" t="s">
        <v>466</v>
      </c>
      <c r="C42" s="190">
        <v>0</v>
      </c>
      <c r="D42" s="190">
        <v>3000</v>
      </c>
      <c r="E42" s="190">
        <v>3000</v>
      </c>
      <c r="F42" s="25"/>
    </row>
    <row r="43" spans="1:6" ht="15.75" customHeight="1">
      <c r="A43" s="41">
        <v>36</v>
      </c>
      <c r="B43" s="36" t="s">
        <v>467</v>
      </c>
      <c r="C43" s="190">
        <v>0</v>
      </c>
      <c r="D43" s="190">
        <v>2350</v>
      </c>
      <c r="E43" s="190">
        <v>2350</v>
      </c>
      <c r="F43" s="25"/>
    </row>
    <row r="44" spans="1:6" ht="15.75" customHeight="1">
      <c r="A44" s="41">
        <v>37</v>
      </c>
      <c r="B44" s="36" t="s">
        <v>468</v>
      </c>
      <c r="C44" s="190">
        <v>0</v>
      </c>
      <c r="D44" s="190">
        <v>489</v>
      </c>
      <c r="E44" s="190">
        <v>489</v>
      </c>
      <c r="F44" s="25"/>
    </row>
    <row r="45" spans="1:6" ht="15.75" customHeight="1">
      <c r="A45" s="41">
        <v>38</v>
      </c>
      <c r="B45" s="36" t="s">
        <v>469</v>
      </c>
      <c r="C45" s="190">
        <v>0</v>
      </c>
      <c r="D45" s="190">
        <v>1684</v>
      </c>
      <c r="E45" s="190">
        <v>1771</v>
      </c>
      <c r="F45" s="25"/>
    </row>
    <row r="46" spans="1:6" ht="15.75" customHeight="1">
      <c r="A46" s="41">
        <v>39</v>
      </c>
      <c r="B46" s="36" t="s">
        <v>470</v>
      </c>
      <c r="C46" s="190">
        <v>0</v>
      </c>
      <c r="D46" s="190">
        <v>1911</v>
      </c>
      <c r="E46" s="190">
        <v>1911</v>
      </c>
      <c r="F46" s="25"/>
    </row>
    <row r="47" spans="1:6" ht="15.75" customHeight="1">
      <c r="A47" s="41">
        <v>40</v>
      </c>
      <c r="B47" s="36" t="s">
        <v>481</v>
      </c>
      <c r="C47" s="190">
        <v>0</v>
      </c>
      <c r="D47" s="190">
        <v>0</v>
      </c>
      <c r="E47" s="190">
        <v>38</v>
      </c>
      <c r="F47" s="25"/>
    </row>
    <row r="48" spans="1:6" ht="15.75" customHeight="1">
      <c r="A48" s="41">
        <v>41</v>
      </c>
      <c r="B48" s="36" t="s">
        <v>471</v>
      </c>
      <c r="C48" s="190">
        <v>0</v>
      </c>
      <c r="D48" s="190">
        <v>407</v>
      </c>
      <c r="E48" s="190">
        <v>406</v>
      </c>
      <c r="F48" s="25"/>
    </row>
    <row r="49" spans="1:6" ht="15.75" customHeight="1">
      <c r="A49" s="41">
        <v>42</v>
      </c>
      <c r="B49" s="36" t="s">
        <v>472</v>
      </c>
      <c r="C49" s="190">
        <v>0</v>
      </c>
      <c r="D49" s="190">
        <v>45</v>
      </c>
      <c r="E49" s="190">
        <v>45</v>
      </c>
      <c r="F49" s="25"/>
    </row>
    <row r="50" spans="1:6" ht="15.75" customHeight="1">
      <c r="A50" s="41">
        <v>43</v>
      </c>
      <c r="B50" s="36" t="s">
        <v>473</v>
      </c>
      <c r="C50" s="190">
        <v>0</v>
      </c>
      <c r="D50" s="190">
        <v>38</v>
      </c>
      <c r="E50" s="190">
        <v>31</v>
      </c>
      <c r="F50" s="25"/>
    </row>
    <row r="51" spans="1:6" ht="15.75" customHeight="1">
      <c r="A51" s="41">
        <v>44</v>
      </c>
      <c r="B51" s="36" t="s">
        <v>474</v>
      </c>
      <c r="C51" s="190">
        <v>0</v>
      </c>
      <c r="D51" s="190">
        <v>216</v>
      </c>
      <c r="E51" s="190">
        <v>216</v>
      </c>
      <c r="F51" s="25"/>
    </row>
    <row r="52" spans="1:6" ht="15.75" customHeight="1">
      <c r="A52" s="41">
        <v>45</v>
      </c>
      <c r="B52" s="36" t="s">
        <v>475</v>
      </c>
      <c r="C52" s="190">
        <v>0</v>
      </c>
      <c r="D52" s="190">
        <v>403</v>
      </c>
      <c r="E52" s="190">
        <v>399</v>
      </c>
      <c r="F52" s="25"/>
    </row>
    <row r="53" spans="1:6" ht="15.75" customHeight="1">
      <c r="A53" s="41">
        <v>46</v>
      </c>
      <c r="B53" s="36" t="s">
        <v>476</v>
      </c>
      <c r="C53" s="190">
        <v>0</v>
      </c>
      <c r="D53" s="190">
        <v>1437</v>
      </c>
      <c r="E53" s="190">
        <v>0</v>
      </c>
      <c r="F53" s="25"/>
    </row>
    <row r="54" spans="1:6" ht="15.75" customHeight="1">
      <c r="A54" s="41">
        <v>47</v>
      </c>
      <c r="B54" s="36" t="s">
        <v>477</v>
      </c>
      <c r="C54" s="190">
        <v>0</v>
      </c>
      <c r="D54" s="190">
        <v>353</v>
      </c>
      <c r="E54" s="190">
        <v>353</v>
      </c>
      <c r="F54" s="25"/>
    </row>
    <row r="55" spans="1:6" ht="15.75" customHeight="1">
      <c r="A55" s="41">
        <v>48</v>
      </c>
      <c r="B55" s="36" t="s">
        <v>376</v>
      </c>
      <c r="C55" s="190">
        <v>0</v>
      </c>
      <c r="D55" s="190">
        <v>32</v>
      </c>
      <c r="E55" s="190">
        <v>20</v>
      </c>
      <c r="F55" s="25"/>
    </row>
    <row r="56" spans="1:6" ht="15.75" customHeight="1">
      <c r="A56" s="41">
        <v>49</v>
      </c>
      <c r="B56" s="36" t="s">
        <v>478</v>
      </c>
      <c r="C56" s="190">
        <v>0</v>
      </c>
      <c r="D56" s="190">
        <v>25</v>
      </c>
      <c r="E56" s="190">
        <v>25</v>
      </c>
      <c r="F56" s="25"/>
    </row>
    <row r="57" spans="1:6" ht="15.75" customHeight="1">
      <c r="A57" s="41">
        <v>50</v>
      </c>
      <c r="B57" s="36" t="s">
        <v>479</v>
      </c>
      <c r="C57" s="190">
        <v>0</v>
      </c>
      <c r="D57" s="190">
        <v>28</v>
      </c>
      <c r="E57" s="190">
        <v>28</v>
      </c>
      <c r="F57" s="25"/>
    </row>
    <row r="58" spans="1:6" ht="15.75" customHeight="1">
      <c r="A58" s="41">
        <v>51</v>
      </c>
      <c r="B58" s="36" t="s">
        <v>480</v>
      </c>
      <c r="C58" s="190">
        <v>0</v>
      </c>
      <c r="D58" s="190">
        <v>170</v>
      </c>
      <c r="E58" s="190">
        <v>170</v>
      </c>
      <c r="F58" s="25"/>
    </row>
    <row r="59" spans="1:6" s="43" customFormat="1" ht="15.75" customHeight="1">
      <c r="A59" s="59">
        <v>52</v>
      </c>
      <c r="B59" s="62" t="s">
        <v>204</v>
      </c>
      <c r="C59" s="382">
        <v>4296</v>
      </c>
      <c r="D59" s="63">
        <v>5954</v>
      </c>
      <c r="E59" s="63">
        <v>4638</v>
      </c>
      <c r="F59" s="26"/>
    </row>
    <row r="60" spans="1:6" s="43" customFormat="1" ht="15.75" customHeight="1" thickBot="1">
      <c r="A60" s="248">
        <v>53</v>
      </c>
      <c r="B60" s="60" t="s">
        <v>176</v>
      </c>
      <c r="C60" s="61">
        <f>SUM(C8+C11+C29+C34+C59)</f>
        <v>32204</v>
      </c>
      <c r="D60" s="61">
        <f>SUM(D8+D11+D29+D34+D59)</f>
        <v>287051</v>
      </c>
      <c r="E60" s="61">
        <f>SUM(E8+E11+E29+E34+E59)</f>
        <v>280596</v>
      </c>
      <c r="F60" s="26"/>
    </row>
  </sheetData>
  <sheetProtection/>
  <mergeCells count="2">
    <mergeCell ref="B3:E3"/>
    <mergeCell ref="E1:F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2013-01-19T13:18:41Z</cp:lastPrinted>
  <dcterms:created xsi:type="dcterms:W3CDTF">2006-09-16T00:00:00Z</dcterms:created>
  <dcterms:modified xsi:type="dcterms:W3CDTF">2018-05-30T05:05:34Z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341e328f-775a-4913-8d89-0e1c3f3a410d</vt:lpwstr>
  </property>
</Properties>
</file>