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80" windowWidth="19200" windowHeight="10815" activeTab="4"/>
  </bookViews>
  <sheets>
    <sheet name="Indokolás" sheetId="30" r:id="rId1"/>
    <sheet name="1. Ktgv.mérlege" sheetId="1" r:id="rId2"/>
    <sheet name="2. Ktgv.egys." sheetId="19" r:id="rId3"/>
    <sheet name="3. Műk.- támogatások" sheetId="32" r:id="rId4"/>
    <sheet name="4.Beruházások feladatonként" sheetId="31" r:id="rId5"/>
    <sheet name="Munka2" sheetId="23" r:id="rId6"/>
    <sheet name="Munka3" sheetId="25" r:id="rId7"/>
  </sheets>
  <externalReferences>
    <externalReference r:id="rId8"/>
  </externalReferences>
  <definedNames>
    <definedName name="hó">[1]segédtábla!$H$1:$H$13</definedName>
    <definedName name="hónapok">[1]segédtábla!$G$1:$G$25</definedName>
    <definedName name="kibe">[1]segédtábla!$F$1:$F$2</definedName>
    <definedName name="megszűnés">[1]segédtábla!$I$1:$I$14</definedName>
    <definedName name="_xlnm.Print_Titles" localSheetId="2">'2. Ktgv.egys.'!$4:$7</definedName>
    <definedName name="_xlnm.Print_Area" localSheetId="0">Indokolás!$A$1:$S$81</definedName>
    <definedName name="tipus">[1]segédtábla!$E$1:$E$5</definedName>
    <definedName name="választ">[1]segédtábla!$D$1:$D$3</definedName>
  </definedNames>
  <calcPr calcId="145621"/>
</workbook>
</file>

<file path=xl/calcChain.xml><?xml version="1.0" encoding="utf-8"?>
<calcChain xmlns="http://schemas.openxmlformats.org/spreadsheetml/2006/main">
  <c r="B26" i="32" l="1"/>
  <c r="B31" i="32" s="1"/>
  <c r="B14" i="32"/>
  <c r="Q73" i="30" l="1"/>
  <c r="K73" i="30"/>
  <c r="N72" i="30"/>
  <c r="N71" i="30"/>
  <c r="N70" i="30"/>
  <c r="N69" i="30"/>
  <c r="Q59" i="30"/>
  <c r="K59" i="30"/>
  <c r="N58" i="30"/>
  <c r="N57" i="30"/>
  <c r="N56" i="30"/>
  <c r="N55" i="30"/>
  <c r="C27" i="31"/>
  <c r="C20" i="31"/>
  <c r="C29" i="31" s="1"/>
  <c r="N73" i="30" l="1"/>
  <c r="N59" i="30"/>
  <c r="P36" i="30" l="1"/>
  <c r="J36" i="30"/>
  <c r="M35" i="30"/>
  <c r="M34" i="30"/>
  <c r="M33" i="30"/>
  <c r="M32" i="30"/>
  <c r="P23" i="30"/>
  <c r="J23" i="30"/>
  <c r="M22" i="30"/>
  <c r="M21" i="30"/>
  <c r="M20" i="30"/>
  <c r="M19" i="30"/>
  <c r="M23" i="30" l="1"/>
  <c r="M36" i="30"/>
  <c r="F16" i="19" l="1"/>
  <c r="E16" i="19"/>
  <c r="D16" i="19"/>
  <c r="C53" i="19" l="1"/>
  <c r="G57" i="19" l="1"/>
  <c r="G63" i="19" l="1"/>
  <c r="C26" i="19" l="1"/>
  <c r="G10" i="19" l="1"/>
  <c r="G11" i="19"/>
  <c r="G12" i="19"/>
  <c r="G13" i="19"/>
  <c r="G14" i="19"/>
  <c r="C15" i="19"/>
  <c r="D15" i="19"/>
  <c r="E15" i="19"/>
  <c r="E18" i="19" s="1"/>
  <c r="E20" i="19" s="1"/>
  <c r="E21" i="19" s="1"/>
  <c r="F15" i="19"/>
  <c r="F18" i="19" s="1"/>
  <c r="F20" i="19" s="1"/>
  <c r="F21" i="19" s="1"/>
  <c r="G16" i="19"/>
  <c r="G17" i="19"/>
  <c r="C18" i="19"/>
  <c r="C20" i="19" s="1"/>
  <c r="C21" i="19" s="1"/>
  <c r="G19" i="19"/>
  <c r="G23" i="19"/>
  <c r="G24" i="19"/>
  <c r="G25" i="19"/>
  <c r="D26" i="19"/>
  <c r="D28" i="19" s="1"/>
  <c r="E26" i="19"/>
  <c r="F26" i="19"/>
  <c r="F28" i="19" s="1"/>
  <c r="G27" i="19"/>
  <c r="C28" i="19"/>
  <c r="E28" i="19"/>
  <c r="G29" i="19"/>
  <c r="C30" i="19"/>
  <c r="D30" i="19"/>
  <c r="E30" i="19"/>
  <c r="F30" i="19"/>
  <c r="G31" i="19"/>
  <c r="C35" i="19"/>
  <c r="D35" i="19"/>
  <c r="E35" i="19"/>
  <c r="F35" i="19"/>
  <c r="G36" i="19"/>
  <c r="G37" i="19"/>
  <c r="C38" i="19"/>
  <c r="D38" i="19"/>
  <c r="E38" i="19"/>
  <c r="F38" i="19"/>
  <c r="G39" i="19"/>
  <c r="G40" i="19"/>
  <c r="C41" i="19"/>
  <c r="D41" i="19"/>
  <c r="E41" i="19"/>
  <c r="F41" i="19"/>
  <c r="G42" i="19"/>
  <c r="G44" i="19"/>
  <c r="G45" i="19"/>
  <c r="C46" i="19"/>
  <c r="G47" i="19"/>
  <c r="G48" i="19"/>
  <c r="G50" i="19"/>
  <c r="G51" i="19"/>
  <c r="G52" i="19"/>
  <c r="D53" i="19"/>
  <c r="E53" i="19"/>
  <c r="F53" i="19"/>
  <c r="G56" i="19"/>
  <c r="G58" i="19"/>
  <c r="C59" i="19"/>
  <c r="C62" i="19" s="1"/>
  <c r="D59" i="19"/>
  <c r="D62" i="19" s="1"/>
  <c r="E59" i="19"/>
  <c r="E62" i="19" s="1"/>
  <c r="F59" i="19"/>
  <c r="F62" i="19" s="1"/>
  <c r="G60" i="19"/>
  <c r="G61" i="19"/>
  <c r="C67" i="19"/>
  <c r="G67" i="19" s="1"/>
  <c r="G68" i="19"/>
  <c r="G69" i="19"/>
  <c r="G70" i="19"/>
  <c r="G71" i="19"/>
  <c r="P18" i="1"/>
  <c r="P22" i="1"/>
  <c r="P25" i="1"/>
  <c r="H18" i="1"/>
  <c r="H22" i="1"/>
  <c r="H25" i="1"/>
  <c r="D49" i="19" l="1"/>
  <c r="D54" i="19" s="1"/>
  <c r="D64" i="19" s="1"/>
  <c r="C32" i="19"/>
  <c r="G46" i="19"/>
  <c r="E32" i="19"/>
  <c r="F49" i="19"/>
  <c r="F54" i="19" s="1"/>
  <c r="F64" i="19" s="1"/>
  <c r="G38" i="19"/>
  <c r="G53" i="19"/>
  <c r="G59" i="19"/>
  <c r="E49" i="19"/>
  <c r="E54" i="19" s="1"/>
  <c r="E64" i="19" s="1"/>
  <c r="C49" i="19"/>
  <c r="G28" i="19"/>
  <c r="P26" i="1"/>
  <c r="G26" i="19"/>
  <c r="G30" i="19" s="1"/>
  <c r="F32" i="19"/>
  <c r="G15" i="19"/>
  <c r="H26" i="1"/>
  <c r="G41" i="19"/>
  <c r="G35" i="19"/>
  <c r="G62" i="19"/>
  <c r="D18" i="19"/>
  <c r="G49" i="19" l="1"/>
  <c r="G54" i="19" s="1"/>
  <c r="G64" i="19" s="1"/>
  <c r="C54" i="19"/>
  <c r="C64" i="19" s="1"/>
  <c r="G18" i="19"/>
  <c r="G20" i="19" s="1"/>
  <c r="G21" i="19" s="1"/>
  <c r="G32" i="19" s="1"/>
  <c r="D20" i="19"/>
  <c r="D21" i="19" s="1"/>
  <c r="D32" i="19" s="1"/>
</calcChain>
</file>

<file path=xl/sharedStrings.xml><?xml version="1.0" encoding="utf-8"?>
<sst xmlns="http://schemas.openxmlformats.org/spreadsheetml/2006/main" count="216" uniqueCount="190">
  <si>
    <t>Közhatalmi bevételek</t>
  </si>
  <si>
    <t>Működési bevételek</t>
  </si>
  <si>
    <t>Felhalmozási célú támogatások ÁH-on belülről</t>
  </si>
  <si>
    <t>FÜLÖPSZÁLLÁS KÖZSÉGI ÖNKORMÁNYZATA KÖLTSÉGVETÉSI EGYSÉGENKÉNTI RÉSZLETEZŐ KÖLTSÉGVETÉSE</t>
  </si>
  <si>
    <t>Bevételek és kiadások közgazdasági szemléletben</t>
  </si>
  <si>
    <r>
      <t xml:space="preserve">ÖNKORMÁNYZATI EGYSÉG             </t>
    </r>
    <r>
      <rPr>
        <b/>
        <sz val="8"/>
        <rFont val="Times New Roman"/>
        <family val="1"/>
        <charset val="238"/>
      </rPr>
      <t>KÖLTSÉGVETÉSE</t>
    </r>
  </si>
  <si>
    <r>
      <t xml:space="preserve">POLGÁRMESTERI HIVATAL </t>
    </r>
    <r>
      <rPr>
        <b/>
        <sz val="8"/>
        <rFont val="Times New Roman"/>
        <family val="1"/>
        <charset val="238"/>
      </rPr>
      <t>KÖLTSÉGVETÉSE</t>
    </r>
  </si>
  <si>
    <r>
      <t xml:space="preserve">MESEVÁR ÓVODA </t>
    </r>
    <r>
      <rPr>
        <b/>
        <sz val="8"/>
        <rFont val="Times New Roman"/>
        <family val="1"/>
        <charset val="238"/>
      </rPr>
      <t>KÖLTSÉGVETÉSE</t>
    </r>
  </si>
  <si>
    <r>
      <t xml:space="preserve">KÖZSÉGI KÖNYVTÁR </t>
    </r>
    <r>
      <rPr>
        <b/>
        <sz val="8"/>
        <rFont val="Times New Roman"/>
        <family val="1"/>
        <charset val="238"/>
      </rPr>
      <t>KÖLTSÉGVETÉSE</t>
    </r>
  </si>
  <si>
    <t>MIND-ÖSSZESEN (int.finanszí-rozás nélkül)</t>
  </si>
  <si>
    <t xml:space="preserve">BEVÉTELEK </t>
  </si>
  <si>
    <t>Önkormányzatok működési támogatása</t>
  </si>
  <si>
    <t>Működési célú támogatások államháztartáson belülről</t>
  </si>
  <si>
    <t>Működési célú átvett pénzeszköz</t>
  </si>
  <si>
    <t>Működési költségvetési bevételek összesen:</t>
  </si>
  <si>
    <t>Belső intézmény finanszírozási műveletek</t>
  </si>
  <si>
    <t>Előző évi költségvetési  maradvány igénybevétele</t>
  </si>
  <si>
    <t>Működési célú bevételek belső - intézmény- finanszírozási műveletek nélkül</t>
  </si>
  <si>
    <t>Külső finanszírozási műveletek</t>
  </si>
  <si>
    <t>Működési célú bevételek költségvetési egységenként összesen</t>
  </si>
  <si>
    <t>MŰKÖDÉSI BEVÉTELEK ÖSSZESEN</t>
  </si>
  <si>
    <t>Felhalmozási bevételek</t>
  </si>
  <si>
    <t>Felhalmozási  bevételek</t>
  </si>
  <si>
    <t>Felhalmozási célú átvett pénzeszköz</t>
  </si>
  <si>
    <t>Felhalm. célú bevételek finanszírozási műv. nélkül</t>
  </si>
  <si>
    <t>Belső finanszírozási műveletek</t>
  </si>
  <si>
    <t>Felhalm. célú bevételek belső finanszírozási műveletekkel</t>
  </si>
  <si>
    <t>Külső finanszírozási műveletek(hitel felvétele)</t>
  </si>
  <si>
    <t>FELHALMOZÁSI BEVÉTELEK ÖSSZESEN</t>
  </si>
  <si>
    <t>Bevételek mindösszesen</t>
  </si>
  <si>
    <t>KIADÁSOK</t>
  </si>
  <si>
    <t>Működési kiadások</t>
  </si>
  <si>
    <t>Személyi juttatások összesen</t>
  </si>
  <si>
    <t>Foglalkoztatottak rsz. és eseti szem. juttatásai</t>
  </si>
  <si>
    <t>Cafeteria juttatás nettó kiadásai</t>
  </si>
  <si>
    <t>Szociális hozzájárulási adó, munkaadót terh. járulék</t>
  </si>
  <si>
    <t>rendszeres és eseti szem. juttatásra jutó járulékok</t>
  </si>
  <si>
    <t>cafeteria juttatásra jutó járulék</t>
  </si>
  <si>
    <t>Működési dologi kiadások</t>
  </si>
  <si>
    <t xml:space="preserve">Működési dologi kiadások </t>
  </si>
  <si>
    <t>Egyéb működési célú kiadások, támogatások</t>
  </si>
  <si>
    <t>Működési célú tartalékok összesen</t>
  </si>
  <si>
    <t>Működési célú általános tartalék</t>
  </si>
  <si>
    <t>Működési célú céltartalék</t>
  </si>
  <si>
    <t>MŰKÖDÉSI KÖLTSÉGVETÉSI KIADÁS ÖSSZESEN:</t>
  </si>
  <si>
    <t>Polgármesteri Hivatal működési támogatás (int.finanszírozás)</t>
  </si>
  <si>
    <t>Községi Könyvtár működési támogatás (int.finanszírozás)</t>
  </si>
  <si>
    <t>Mesevár Óvoda működési támogatás (int.finanszírozás)</t>
  </si>
  <si>
    <t>Önkorányzat irányítása alá tartozó intézmények finanszírozása összesen</t>
  </si>
  <si>
    <t>MŰKÖDÉSI KIADÁSOK ÖSSZESEN</t>
  </si>
  <si>
    <t>Felhalmozási kiadások</t>
  </si>
  <si>
    <t>Beruházások</t>
  </si>
  <si>
    <t>Felújítások</t>
  </si>
  <si>
    <t>Felhalmozási célú tartalékok összesen</t>
  </si>
  <si>
    <t>FELHALMOZÁSI KÖLTSÉGVETÉSI KIADÁSOK ÖSSZESEN:</t>
  </si>
  <si>
    <t xml:space="preserve">Finanszírozási kiadás- hitel törlesztése </t>
  </si>
  <si>
    <t>FELHALMOZÁSI KIADÁSOK MINDÖSSZESEN:</t>
  </si>
  <si>
    <t>KIADÁSOK MINDÖSSZESEN:</t>
  </si>
  <si>
    <t xml:space="preserve">Engedélyezett létszámkeret nyitó </t>
  </si>
  <si>
    <t>ebből alapfeladat</t>
  </si>
  <si>
    <t>Közfoglalkoztatás létszámkeret</t>
  </si>
  <si>
    <t>BEVÉTELEK</t>
  </si>
  <si>
    <t>ÖSSZEG (ezer Ft)</t>
  </si>
  <si>
    <t>1. Személyi juttatások</t>
  </si>
  <si>
    <t>2. Munkaadókat terhelő járulékok és szociális hozzájárulási adó</t>
  </si>
  <si>
    <t>3. Dologi kiadások</t>
  </si>
  <si>
    <t>5. Egyéb működési célú kiadások</t>
  </si>
  <si>
    <t>Ebből: tartalékok</t>
  </si>
  <si>
    <t xml:space="preserve"> Működési költségvetési kiadások összesen:</t>
  </si>
  <si>
    <t>6. Beruházások</t>
  </si>
  <si>
    <t>7. Felújítások</t>
  </si>
  <si>
    <t>8. Egyéb felhalmozási célú kiadások</t>
  </si>
  <si>
    <t xml:space="preserve"> Felhalmozási költségvetési kiadások összesen:</t>
  </si>
  <si>
    <t>1. Önkormányzatok működési  támogatása</t>
  </si>
  <si>
    <t>2. Működési célú támogatások államháztartáson belülről</t>
  </si>
  <si>
    <t>3. Közhatalmi bevételek</t>
  </si>
  <si>
    <t>4. Működési bevételek</t>
  </si>
  <si>
    <t>5. Működési célú átvett pénzeszközök</t>
  </si>
  <si>
    <t xml:space="preserve"> Működési költségvetési bevételek összesen:</t>
  </si>
  <si>
    <t>6. Felhalmozási célú támogatások államháztartáson belülről</t>
  </si>
  <si>
    <t>7. Felhalmozási bevételek</t>
  </si>
  <si>
    <t>8. Felhalmozási célú átvett pénzeszközök</t>
  </si>
  <si>
    <t xml:space="preserve"> Felhalmozási költségvetési bevételek összesen:</t>
  </si>
  <si>
    <t>9. Külső finanszírozás-Hiteltörlesztés államháztartáson kívülre</t>
  </si>
  <si>
    <t>9. Külső finanszírozás- Hiteltfelvétele államháztartáson kívülről</t>
  </si>
  <si>
    <t>10. Belső finanszírozás -Előző évi pénzmaradvány igénybevétele</t>
  </si>
  <si>
    <t xml:space="preserve"> Finanszírozási bevételek összesen:</t>
  </si>
  <si>
    <t xml:space="preserve"> Finanszírozási kiadások összesen:</t>
  </si>
  <si>
    <t>BEVÉTELEK mindösszesen:</t>
  </si>
  <si>
    <t>KIADÁSOK mindösszesen:</t>
  </si>
  <si>
    <t>1.számú melléklet</t>
  </si>
  <si>
    <t xml:space="preserve">Engedélyezett létszámkeret záró </t>
  </si>
  <si>
    <t xml:space="preserve">2015.ei                            (ezer Ft-ban)          </t>
  </si>
  <si>
    <t xml:space="preserve">2015.ei.                          (ezer Ft-ban)          </t>
  </si>
  <si>
    <t>Ellátottak pénzbeli juttatásai/Önkormányzati segélyek</t>
  </si>
  <si>
    <t>4. Ellátottak pénzbeli juttatásai/Önkormányzati segélyek</t>
  </si>
  <si>
    <t>Külső finansz. műveletek(műk.hitel felvétele)</t>
  </si>
  <si>
    <t>2.számú melléklet</t>
  </si>
  <si>
    <t>Áht. 24.§ (4) a) szerint Fülöpszállás Községi Önkormányzat módosított összevont  mérlege közgazdasági tagolásban</t>
  </si>
  <si>
    <t>1.</t>
  </si>
  <si>
    <t>2.</t>
  </si>
  <si>
    <r>
      <rPr>
        <b/>
        <sz val="11"/>
        <color theme="1"/>
        <rFont val="Calibri"/>
        <family val="2"/>
        <charset val="238"/>
        <scheme val="minor"/>
      </rPr>
      <t>Tárgy</t>
    </r>
    <r>
      <rPr>
        <sz val="11"/>
        <color theme="1"/>
        <rFont val="Calibri"/>
        <family val="2"/>
        <scheme val="minor"/>
      </rPr>
      <t>: Javaslat az önkormányzat 2015. évi költségvetéséről szóló 1/2015.(II.19.)sz. rendelet módosítására</t>
    </r>
  </si>
  <si>
    <t>Tisztelt Képviselő-testület!</t>
  </si>
  <si>
    <t>Módosítandó jogcím</t>
  </si>
  <si>
    <t>Módosítás előtti előirányzat</t>
  </si>
  <si>
    <t>Módosítás</t>
  </si>
  <si>
    <t>Módosított előirányzat</t>
  </si>
  <si>
    <t>ÖSSZESEN:</t>
  </si>
  <si>
    <t>Költségvetési R. / működési költségvetési kiadás/személyi juttatások</t>
  </si>
  <si>
    <t>Személyi juttatások- ÖNKORMÁNYZAT</t>
  </si>
  <si>
    <t>Személyi juttatások- POLGÁRMESTERI HIVATAL</t>
  </si>
  <si>
    <t>Személyi juttatások - MESEVÁR ÓVODA</t>
  </si>
  <si>
    <t>Személyi juttatások - KÖNYVTÁR</t>
  </si>
  <si>
    <t>Költségvetési R. / működési költségvetési kiadás/ dologi kiadások</t>
  </si>
  <si>
    <t>Dologi kiadások- ÖNKORMÁNYZAT</t>
  </si>
  <si>
    <t>Dologi kiadások- POLGÁRMESTERI HIVATAL</t>
  </si>
  <si>
    <t>Dologi kiadások- MESEVÁR ÓVODA</t>
  </si>
  <si>
    <t>Dologi kiadások- KÖNYVTÁR</t>
  </si>
  <si>
    <t>Tisztelt Képviselő-testület! Kérem, hogy a rendelet tervezetet vita ill. szükség szerint kiegészítés után elfogadni szíveskedjenek!</t>
  </si>
  <si>
    <t>Az önkormányzat és intézményei 2015. évi költségvetésének módosítása a legutóbbi módosítás óta eltelt időszakban ismertté vált változások miatt vált szükségessé az alábbi indokok és javaslatok szerint:</t>
  </si>
  <si>
    <t>Az előző pontban vázolt előirányzat módosítása az alábbiak szerint jelenik meg a dologi kiadások tervezetében. Ennek következményeként  a Mesevár óvoda dologi kiadásaira elkülönített összeg 3524 ezer Ft-ról 4024 ezer Ft-ra emelkedik, összességében a Mesevár Óvoda költségvetési főösszege nem változik.</t>
  </si>
  <si>
    <t>Előterjesztés a Fülöpszállás Községi Önkormányzat 2015. december 15 -i ülésére</t>
  </si>
  <si>
    <t xml:space="preserve">Az átcsoportosítások következményeként a bevételi költségvetési főösszeg nem módosul, 313.997 ezer Ft, a kiadási főösszeg szintén változatlanul 337.072 ezer Ft. </t>
  </si>
  <si>
    <t>Fülöpszállás, 2015. december 7.                                                                                                                                                                                   Gubacsi Gyula polgármester</t>
  </si>
  <si>
    <t>Költségvetési főösszeg változását nem érintő, Mesevár Óvoda költségvetésén belüli módosítás keretében a személyi juttatások előirányzatából a dologi kiadások teljesítéséhez szükséges 500 ezer  Ft összegű átcsoportosítás. A módosítás nem veszélyezteti az illetmények pénzügyi teljesítését, a dolgozói létszám alakulása okán lehetőség van az előirányzatok közötti változtatásra. Ez alapján a Mesevár Óvoda  személyi juttatások 30.144 ezer Ft-os tervezete 29.644 ezer Ft-ra csökken az alábbiak szerint:</t>
  </si>
  <si>
    <t>2015.évi Önkormányzati beruházások feladatonként</t>
  </si>
  <si>
    <t>2015.évi Beruházási kiadások részletezése</t>
  </si>
  <si>
    <t>2015. er./mód.ei (ezer Ft-ban)</t>
  </si>
  <si>
    <t>1. Közmunkaprogram beruházási kiadásai</t>
  </si>
  <si>
    <t>2. Piaccsarnok létesítése (2.rész)</t>
  </si>
  <si>
    <t>3. Közvilágítás- Balázspuszta</t>
  </si>
  <si>
    <t>4. Közvilágítás- Thököly</t>
  </si>
  <si>
    <t>5.Településrendezési terv (1.rész)</t>
  </si>
  <si>
    <t xml:space="preserve">6. Energetikai beruházás közintézményekben- napelemes rendszer kiépítése </t>
  </si>
  <si>
    <t xml:space="preserve">7.. Közösségi szolgáltatásokra falubusz beszerzése </t>
  </si>
  <si>
    <t>8. Kisértékű tárgyi eszközök beszerzése (önkormányzat +intézmények+pályázatok)</t>
  </si>
  <si>
    <t>9. Földterület vásárlása- mg programhoz</t>
  </si>
  <si>
    <t>10. Új óvoda építése (2015.évi részteljesítés)</t>
  </si>
  <si>
    <t>11. Kamerák felszerelése (4 db bővítés)</t>
  </si>
  <si>
    <t>12. Közvilágítás- Kálvin utca</t>
  </si>
  <si>
    <t>Beruházások összesen</t>
  </si>
  <si>
    <t>2015.évi Felújítási kiadások részletezése</t>
  </si>
  <si>
    <t>2015. m.ei (ezer Ft-ban)</t>
  </si>
  <si>
    <t>1. Fülöpszállás Kossuth L.utca és Kiskunság tér belterületi út és járda felújítása</t>
  </si>
  <si>
    <t>2. Tető felújítás- Fülöpszállás 579/1 Hrsz.( szakiskola, konyha épület)</t>
  </si>
  <si>
    <t>3. Hungaricum pályázat - épület felújítása</t>
  </si>
  <si>
    <t>Felújítások összesen</t>
  </si>
  <si>
    <t>13.Önk-i tulajdonban lévő épületek fejlesztése, korszerűsítése (adósságkonszolidációban nem részesült önkormányzatok fejlesztési c.támogatása támogatói okirat szerint)</t>
  </si>
  <si>
    <t>3.</t>
  </si>
  <si>
    <t>Költségvetési R. / felhalmozási költségvetési bevételek/ felhalmozási c. támogatások államháztartáson belülről</t>
  </si>
  <si>
    <t>Az időközben realizálódott adósságkonszolidációban nem részesült települési önkormányzatok fejlesztési támogatása jogcímen számlára érkezett 43.975 ezer Ft államháztartáson belüli fejlesztési célú forrás az alábbiak szerint 64.401 ezer Ft-ról 108.376 eze Ft-ra  módosítja a bevételi előirányzatot:</t>
  </si>
  <si>
    <t>4.</t>
  </si>
  <si>
    <t>A 3. pontban ismertetett támogatást a támogatási okirat alapján az önkormányzati tulajdonban lévő épületek fejlesztésére, korszerűsítésére fordítható előirányzatként szükséges szerepeltetni a költségvetési rendeletben. Ennek okán az alábbiak szerint, 79.092 ezer Ft-ról 123.067 ezer Ft-ra változik a beruházási kiadások tervezete:</t>
  </si>
  <si>
    <t>Költségvetési R. / felhalmozási költségvetési kiadások/ beruházási feladatok</t>
  </si>
  <si>
    <t xml:space="preserve">Az utóbbi  átcsoportosítások következményeként a bevételi költségvetési főösszeg 313.997 ezer Ft-ról, 357.972 ezer Ft-ra, a kiadási főösszeg  337.072 ezer Ft-ról 381.047 ezer Ft-ra módosul. </t>
  </si>
  <si>
    <t>Tisztelt Képviselő-testület!             Kérem, hogy a rendelet tervezetet, annak módosításaival vita ill. szükség szerint kiegészítés után elfogadni szíveskedjenek!</t>
  </si>
  <si>
    <t>Fülöpszállás, 2015. december 15.                                                                                                                                                                                   Gubacsi Gyula polgármester</t>
  </si>
  <si>
    <t>Beruházási kiadások- ÖNKORMÁNYZAT</t>
  </si>
  <si>
    <t>Beruházási kiadások- POLGÁRMESTERI HIVATAL</t>
  </si>
  <si>
    <t>Beruházási kiadások- MESEVÁR ÓVODA</t>
  </si>
  <si>
    <t>Beruházási kiadások- KÖNYVTÁR</t>
  </si>
  <si>
    <t>2015.évi működési célú támogatások</t>
  </si>
  <si>
    <t>Támogatásértékű működési kiadásai áht-on belülre</t>
  </si>
  <si>
    <t>2015..ei (ezer Ft-ban)</t>
  </si>
  <si>
    <t>1. Szabadszállás háziorvosi ügyelet</t>
  </si>
  <si>
    <t>2. Kistérségi társulás tagdíj (KTKT)</t>
  </si>
  <si>
    <t>3. Kistérségi Ivóvízmin.javító Társulás műk. Támogatás (tagdíj)</t>
  </si>
  <si>
    <t>4. Gyepmesteri telep támogatás</t>
  </si>
  <si>
    <t>5.LEADER tagdíj+műk. célú támogatás</t>
  </si>
  <si>
    <t>6. Ivóvízmin.javító társulásnak egyösszegű hozzájárulás</t>
  </si>
  <si>
    <t>7. Rendőrség támogatása</t>
  </si>
  <si>
    <t>Támogatásértékű működési kiadások áht-on belülre összesen</t>
  </si>
  <si>
    <t xml:space="preserve">Ttámogatásértékű működési kiadásai áht-on kivülre </t>
  </si>
  <si>
    <t>1. Labdarúgó sportegyesület ( üzemelt.támogatás)</t>
  </si>
  <si>
    <t>2. Súlyemelő sportegyesület</t>
  </si>
  <si>
    <t>3. Mozgáskorlátozottak Egyesülete</t>
  </si>
  <si>
    <t>4. Polgárőrség</t>
  </si>
  <si>
    <t>5. Nyugdíjasklub</t>
  </si>
  <si>
    <t>6. Katasztrófavédelem</t>
  </si>
  <si>
    <t xml:space="preserve">7. Tűzoltóság támogatása (Szabadszállás) </t>
  </si>
  <si>
    <t>8 .TEFE egyesület támogatása</t>
  </si>
  <si>
    <t>9. Civil szervezetek támogatása</t>
  </si>
  <si>
    <t>Társ .szervezetek, alapítványok támogatása össszesen</t>
  </si>
  <si>
    <t xml:space="preserve">Helyi egészségügyi szolgáltatók támogatása </t>
  </si>
  <si>
    <t xml:space="preserve">Vállakozások támogatása összesen </t>
  </si>
  <si>
    <t>Működési célú támogatások összesen:</t>
  </si>
  <si>
    <t>1.számú melléklet a 24/2015.(XII.21.) számú rendelethez/1. számú melléklet az 1/2015.(II.19.) számú rendelethez</t>
  </si>
  <si>
    <t>2.számú melléklet a 24/2015.(XII.21.) számú rendelethez/2. számú melléklet az 1/2015.(II.19.) számú rendelethez</t>
  </si>
  <si>
    <t>3. számú melléklet a 24/2015.(XII.21.) számú rendelethez/7. számú melléklet az 1/2015.(II.19.) számú rendelethez</t>
  </si>
  <si>
    <t>4.számú melléklet a 24/2015.(XII.21.) számú rendelethez/9. számú melléklet az 1/2015.(II.19.) számú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</si>
</sst>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_ \f\ő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u/>
      <sz val="10"/>
      <color indexed="12"/>
      <name val="Arial CE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2"/>
      <color rgb="FFC00000"/>
      <name val="Times New Roman"/>
      <family val="1"/>
      <charset val="238"/>
    </font>
    <font>
      <sz val="11"/>
      <color theme="5" tint="-0.249977111117893"/>
      <name val="Calibri"/>
      <family val="2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</font>
    <font>
      <b/>
      <sz val="12"/>
      <color rgb="FFC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rgb="FFC00000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6"/>
      <color indexed="8"/>
      <name val="Calibri"/>
      <family val="2"/>
      <charset val="238"/>
    </font>
    <font>
      <sz val="12"/>
      <name val="Arial CE"/>
      <charset val="238"/>
    </font>
    <font>
      <sz val="12"/>
      <color theme="3"/>
      <name val="Calibri"/>
      <family val="2"/>
      <charset val="238"/>
      <scheme val="minor"/>
    </font>
    <font>
      <b/>
      <u/>
      <sz val="11"/>
      <color theme="3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sz val="14"/>
      <color theme="3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bgColor indexed="42"/>
      </patternFill>
    </fill>
    <fill>
      <patternFill patternType="gray0625">
        <fgColor indexed="9"/>
        <bgColor indexed="42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7" fillId="0" borderId="0"/>
    <xf numFmtId="0" fontId="25" fillId="0" borderId="0"/>
  </cellStyleXfs>
  <cellXfs count="246">
    <xf numFmtId="0" fontId="0" fillId="0" borderId="0" xfId="0"/>
    <xf numFmtId="0" fontId="2" fillId="0" borderId="0" xfId="2"/>
    <xf numFmtId="0" fontId="2" fillId="0" borderId="0" xfId="2" applyFill="1" applyAlignment="1">
      <alignment horizontal="right"/>
    </xf>
    <xf numFmtId="0" fontId="5" fillId="0" borderId="2" xfId="2" applyFont="1" applyBorder="1" applyAlignment="1">
      <alignment vertical="top" wrapText="1"/>
    </xf>
    <xf numFmtId="0" fontId="6" fillId="0" borderId="2" xfId="2" applyFont="1" applyBorder="1" applyAlignment="1">
      <alignment horizontal="center" vertical="top" wrapText="1"/>
    </xf>
    <xf numFmtId="0" fontId="6" fillId="0" borderId="3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9" fillId="0" borderId="2" xfId="2" applyFont="1" applyBorder="1" applyAlignment="1">
      <alignment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4" fillId="0" borderId="4" xfId="2" applyFont="1" applyBorder="1" applyAlignment="1">
      <alignment horizontal="center" vertical="top" wrapText="1"/>
    </xf>
    <xf numFmtId="0" fontId="10" fillId="0" borderId="2" xfId="2" applyFont="1" applyBorder="1" applyAlignment="1">
      <alignment horizontal="center" vertical="center" wrapText="1"/>
    </xf>
    <xf numFmtId="3" fontId="11" fillId="0" borderId="2" xfId="2" applyNumberFormat="1" applyFont="1" applyBorder="1" applyAlignment="1">
      <alignment horizontal="right" vertical="center" wrapText="1"/>
    </xf>
    <xf numFmtId="3" fontId="11" fillId="0" borderId="3" xfId="2" applyNumberFormat="1" applyFont="1" applyBorder="1" applyAlignment="1">
      <alignment horizontal="right" vertical="center" wrapText="1"/>
    </xf>
    <xf numFmtId="3" fontId="11" fillId="0" borderId="4" xfId="2" applyNumberFormat="1" applyFont="1" applyBorder="1" applyAlignment="1">
      <alignment horizontal="right" vertical="center" wrapText="1"/>
    </xf>
    <xf numFmtId="0" fontId="6" fillId="0" borderId="2" xfId="2" applyFont="1" applyFill="1" applyBorder="1" applyAlignment="1">
      <alignment horizontal="left" vertical="center" wrapText="1"/>
    </xf>
    <xf numFmtId="3" fontId="8" fillId="0" borderId="2" xfId="2" applyNumberFormat="1" applyFont="1" applyFill="1" applyBorder="1" applyAlignment="1">
      <alignment horizontal="right" vertical="center" wrapText="1"/>
    </xf>
    <xf numFmtId="3" fontId="8" fillId="0" borderId="3" xfId="2" applyNumberFormat="1" applyFont="1" applyFill="1" applyBorder="1" applyAlignment="1">
      <alignment horizontal="right" vertical="center" wrapText="1"/>
    </xf>
    <xf numFmtId="3" fontId="8" fillId="0" borderId="4" xfId="2" applyNumberFormat="1" applyFont="1" applyFill="1" applyBorder="1" applyAlignment="1">
      <alignment horizontal="right" vertical="center" wrapText="1"/>
    </xf>
    <xf numFmtId="0" fontId="12" fillId="0" borderId="2" xfId="2" applyFont="1" applyFill="1" applyBorder="1" applyAlignment="1">
      <alignment vertical="center" wrapText="1"/>
    </xf>
    <xf numFmtId="3" fontId="10" fillId="0" borderId="2" xfId="2" applyNumberFormat="1" applyFont="1" applyFill="1" applyBorder="1" applyAlignment="1">
      <alignment horizontal="right" vertical="center" wrapText="1"/>
    </xf>
    <xf numFmtId="3" fontId="10" fillId="0" borderId="3" xfId="2" applyNumberFormat="1" applyFont="1" applyFill="1" applyBorder="1" applyAlignment="1">
      <alignment horizontal="right" vertical="center" wrapText="1"/>
    </xf>
    <xf numFmtId="3" fontId="10" fillId="0" borderId="4" xfId="2" applyNumberFormat="1" applyFont="1" applyFill="1" applyBorder="1" applyAlignment="1">
      <alignment horizontal="right" vertical="center" wrapText="1"/>
    </xf>
    <xf numFmtId="3" fontId="11" fillId="0" borderId="2" xfId="2" applyNumberFormat="1" applyFont="1" applyFill="1" applyBorder="1" applyAlignment="1">
      <alignment horizontal="right" vertical="center" wrapText="1"/>
    </xf>
    <xf numFmtId="3" fontId="11" fillId="0" borderId="3" xfId="2" applyNumberFormat="1" applyFont="1" applyFill="1" applyBorder="1" applyAlignment="1">
      <alignment horizontal="right" vertical="center" wrapText="1"/>
    </xf>
    <xf numFmtId="0" fontId="6" fillId="0" borderId="2" xfId="2" applyFont="1" applyFill="1" applyBorder="1" applyAlignment="1">
      <alignment vertical="center" wrapText="1"/>
    </xf>
    <xf numFmtId="0" fontId="12" fillId="3" borderId="5" xfId="2" applyFont="1" applyFill="1" applyBorder="1" applyAlignment="1">
      <alignment vertical="center" wrapText="1"/>
    </xf>
    <xf numFmtId="3" fontId="10" fillId="3" borderId="5" xfId="2" applyNumberFormat="1" applyFont="1" applyFill="1" applyBorder="1" applyAlignment="1">
      <alignment horizontal="right" vertical="center" wrapText="1"/>
    </xf>
    <xf numFmtId="3" fontId="8" fillId="3" borderId="5" xfId="2" applyNumberFormat="1" applyFont="1" applyFill="1" applyBorder="1" applyAlignment="1">
      <alignment horizontal="right" vertical="center" wrapText="1"/>
    </xf>
    <xf numFmtId="3" fontId="10" fillId="3" borderId="6" xfId="2" applyNumberFormat="1" applyFont="1" applyFill="1" applyBorder="1" applyAlignment="1">
      <alignment horizontal="right" vertical="center" wrapText="1"/>
    </xf>
    <xf numFmtId="3" fontId="5" fillId="3" borderId="7" xfId="2" applyNumberFormat="1" applyFont="1" applyFill="1" applyBorder="1" applyAlignment="1">
      <alignment horizontal="right" vertical="center" wrapText="1"/>
    </xf>
    <xf numFmtId="0" fontId="6" fillId="4" borderId="8" xfId="2" applyFont="1" applyFill="1" applyBorder="1" applyAlignment="1">
      <alignment vertical="center" wrapText="1"/>
    </xf>
    <xf numFmtId="3" fontId="11" fillId="4" borderId="9" xfId="2" applyNumberFormat="1" applyFont="1" applyFill="1" applyBorder="1" applyAlignment="1">
      <alignment horizontal="right" vertical="center" wrapText="1"/>
    </xf>
    <xf numFmtId="3" fontId="11" fillId="4" borderId="11" xfId="2" applyNumberFormat="1" applyFont="1" applyFill="1" applyBorder="1" applyAlignment="1">
      <alignment horizontal="center" vertical="center" wrapText="1"/>
    </xf>
    <xf numFmtId="0" fontId="6" fillId="4" borderId="12" xfId="2" applyFont="1" applyFill="1" applyBorder="1" applyAlignment="1">
      <alignment vertical="center" wrapText="1"/>
    </xf>
    <xf numFmtId="3" fontId="5" fillId="3" borderId="11" xfId="2" applyNumberFormat="1" applyFont="1" applyFill="1" applyBorder="1" applyAlignment="1">
      <alignment horizontal="right" vertical="center" wrapText="1"/>
    </xf>
    <xf numFmtId="0" fontId="12" fillId="3" borderId="13" xfId="2" applyFont="1" applyFill="1" applyBorder="1" applyAlignment="1">
      <alignment vertical="center" wrapText="1"/>
    </xf>
    <xf numFmtId="3" fontId="8" fillId="3" borderId="13" xfId="2" applyNumberFormat="1" applyFont="1" applyFill="1" applyBorder="1" applyAlignment="1">
      <alignment horizontal="right" vertical="center" wrapText="1"/>
    </xf>
    <xf numFmtId="3" fontId="10" fillId="3" borderId="13" xfId="2" applyNumberFormat="1" applyFont="1" applyFill="1" applyBorder="1" applyAlignment="1">
      <alignment horizontal="center" vertical="center" wrapText="1"/>
    </xf>
    <xf numFmtId="3" fontId="10" fillId="3" borderId="14" xfId="2" applyNumberFormat="1" applyFont="1" applyFill="1" applyBorder="1" applyAlignment="1">
      <alignment horizontal="center" vertical="center" wrapText="1"/>
    </xf>
    <xf numFmtId="3" fontId="5" fillId="3" borderId="15" xfId="2" applyNumberFormat="1" applyFont="1" applyFill="1" applyBorder="1" applyAlignment="1">
      <alignment horizontal="right" vertical="center" wrapText="1"/>
    </xf>
    <xf numFmtId="3" fontId="4" fillId="0" borderId="2" xfId="2" applyNumberFormat="1" applyFont="1" applyFill="1" applyBorder="1" applyAlignment="1">
      <alignment horizontal="right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3" fontId="11" fillId="0" borderId="3" xfId="2" applyNumberFormat="1" applyFont="1" applyFill="1" applyBorder="1" applyAlignment="1">
      <alignment horizontal="center" vertical="center" wrapText="1"/>
    </xf>
    <xf numFmtId="3" fontId="4" fillId="0" borderId="4" xfId="2" applyNumberFormat="1" applyFont="1" applyFill="1" applyBorder="1" applyAlignment="1">
      <alignment horizontal="right" vertical="center" wrapText="1"/>
    </xf>
    <xf numFmtId="0" fontId="12" fillId="3" borderId="2" xfId="2" applyFont="1" applyFill="1" applyBorder="1" applyAlignment="1">
      <alignment vertical="center" wrapText="1"/>
    </xf>
    <xf numFmtId="3" fontId="10" fillId="3" borderId="2" xfId="2" applyNumberFormat="1" applyFont="1" applyFill="1" applyBorder="1" applyAlignment="1">
      <alignment horizontal="right" vertical="center" wrapText="1"/>
    </xf>
    <xf numFmtId="3" fontId="10" fillId="3" borderId="2" xfId="2" applyNumberFormat="1" applyFont="1" applyFill="1" applyBorder="1" applyAlignment="1">
      <alignment horizontal="center" vertical="center" wrapText="1"/>
    </xf>
    <xf numFmtId="3" fontId="10" fillId="3" borderId="3" xfId="2" applyNumberFormat="1" applyFont="1" applyFill="1" applyBorder="1" applyAlignment="1">
      <alignment horizontal="center" vertical="center" wrapText="1"/>
    </xf>
    <xf numFmtId="3" fontId="10" fillId="3" borderId="4" xfId="2" applyNumberFormat="1" applyFont="1" applyFill="1" applyBorder="1" applyAlignment="1">
      <alignment horizontal="right" vertical="center" wrapText="1"/>
    </xf>
    <xf numFmtId="0" fontId="12" fillId="3" borderId="2" xfId="2" applyFont="1" applyFill="1" applyBorder="1" applyAlignment="1">
      <alignment horizontal="center" vertical="center" wrapText="1"/>
    </xf>
    <xf numFmtId="3" fontId="11" fillId="0" borderId="4" xfId="2" applyNumberFormat="1" applyFont="1" applyFill="1" applyBorder="1" applyAlignment="1">
      <alignment horizontal="right" vertical="center" wrapText="1"/>
    </xf>
    <xf numFmtId="3" fontId="10" fillId="3" borderId="3" xfId="2" applyNumberFormat="1" applyFont="1" applyFill="1" applyBorder="1" applyAlignment="1">
      <alignment horizontal="right" vertical="center" wrapText="1"/>
    </xf>
    <xf numFmtId="3" fontId="8" fillId="3" borderId="2" xfId="2" applyNumberFormat="1" applyFont="1" applyFill="1" applyBorder="1" applyAlignment="1">
      <alignment horizontal="right" vertical="center" wrapText="1"/>
    </xf>
    <xf numFmtId="3" fontId="8" fillId="3" borderId="3" xfId="2" applyNumberFormat="1" applyFont="1" applyFill="1" applyBorder="1" applyAlignment="1">
      <alignment horizontal="right" vertical="center" wrapText="1"/>
    </xf>
    <xf numFmtId="3" fontId="8" fillId="3" borderId="4" xfId="2" applyNumberFormat="1" applyFont="1" applyFill="1" applyBorder="1" applyAlignment="1">
      <alignment horizontal="right" vertical="center" wrapText="1"/>
    </xf>
    <xf numFmtId="0" fontId="5" fillId="3" borderId="2" xfId="2" applyFont="1" applyFill="1" applyBorder="1" applyAlignment="1">
      <alignment vertical="center" wrapText="1"/>
    </xf>
    <xf numFmtId="3" fontId="5" fillId="3" borderId="2" xfId="2" applyNumberFormat="1" applyFont="1" applyFill="1" applyBorder="1" applyAlignment="1">
      <alignment horizontal="right" vertical="center" wrapText="1"/>
    </xf>
    <xf numFmtId="3" fontId="8" fillId="5" borderId="2" xfId="2" applyNumberFormat="1" applyFont="1" applyFill="1" applyBorder="1" applyAlignment="1">
      <alignment horizontal="right" vertical="center" wrapText="1"/>
    </xf>
    <xf numFmtId="3" fontId="8" fillId="5" borderId="3" xfId="2" applyNumberFormat="1" applyFont="1" applyFill="1" applyBorder="1" applyAlignment="1">
      <alignment horizontal="right" vertical="center" wrapText="1"/>
    </xf>
    <xf numFmtId="3" fontId="5" fillId="3" borderId="4" xfId="2" applyNumberFormat="1" applyFont="1" applyFill="1" applyBorder="1" applyAlignment="1">
      <alignment horizontal="right" vertical="center" wrapText="1"/>
    </xf>
    <xf numFmtId="0" fontId="9" fillId="0" borderId="2" xfId="2" applyFont="1" applyBorder="1" applyAlignment="1">
      <alignment vertical="center" wrapText="1"/>
    </xf>
    <xf numFmtId="3" fontId="4" fillId="0" borderId="2" xfId="2" applyNumberFormat="1" applyFont="1" applyBorder="1" applyAlignment="1">
      <alignment horizontal="right" vertical="center" wrapText="1"/>
    </xf>
    <xf numFmtId="3" fontId="4" fillId="0" borderId="3" xfId="2" applyNumberFormat="1" applyFont="1" applyBorder="1" applyAlignment="1">
      <alignment horizontal="righ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0" fontId="10" fillId="0" borderId="2" xfId="2" applyFont="1" applyFill="1" applyBorder="1" applyAlignment="1">
      <alignment horizontal="center" vertical="center" wrapText="1"/>
    </xf>
    <xf numFmtId="3" fontId="6" fillId="0" borderId="2" xfId="2" applyNumberFormat="1" applyFont="1" applyFill="1" applyBorder="1" applyAlignment="1">
      <alignment horizontal="right" vertical="center" wrapText="1"/>
    </xf>
    <xf numFmtId="3" fontId="6" fillId="0" borderId="3" xfId="2" applyNumberFormat="1" applyFont="1" applyFill="1" applyBorder="1" applyAlignment="1">
      <alignment horizontal="right" vertical="center" wrapText="1"/>
    </xf>
    <xf numFmtId="3" fontId="6" fillId="0" borderId="4" xfId="2" applyNumberFormat="1" applyFont="1" applyFill="1" applyBorder="1" applyAlignment="1">
      <alignment horizontal="right" vertical="center" wrapText="1"/>
    </xf>
    <xf numFmtId="0" fontId="6" fillId="3" borderId="2" xfId="2" applyFont="1" applyFill="1" applyBorder="1" applyAlignment="1">
      <alignment vertical="center" wrapText="1"/>
    </xf>
    <xf numFmtId="3" fontId="11" fillId="3" borderId="2" xfId="2" applyNumberFormat="1" applyFont="1" applyFill="1" applyBorder="1" applyAlignment="1">
      <alignment horizontal="right" vertical="center" wrapText="1"/>
    </xf>
    <xf numFmtId="3" fontId="11" fillId="3" borderId="3" xfId="2" applyNumberFormat="1" applyFont="1" applyFill="1" applyBorder="1" applyAlignment="1">
      <alignment horizontal="right" vertical="center" wrapText="1"/>
    </xf>
    <xf numFmtId="3" fontId="11" fillId="3" borderId="4" xfId="2" applyNumberFormat="1" applyFont="1" applyFill="1" applyBorder="1" applyAlignment="1">
      <alignment horizontal="right" vertical="center" wrapText="1"/>
    </xf>
    <xf numFmtId="0" fontId="4" fillId="0" borderId="2" xfId="2" applyFont="1" applyBorder="1" applyAlignment="1">
      <alignment vertical="center" wrapText="1"/>
    </xf>
    <xf numFmtId="3" fontId="13" fillId="3" borderId="5" xfId="2" applyNumberFormat="1" applyFont="1" applyFill="1" applyBorder="1" applyAlignment="1">
      <alignment horizontal="right" vertical="center" wrapText="1"/>
    </xf>
    <xf numFmtId="3" fontId="13" fillId="3" borderId="6" xfId="2" applyNumberFormat="1" applyFont="1" applyFill="1" applyBorder="1" applyAlignment="1">
      <alignment horizontal="right" vertical="center" wrapText="1"/>
    </xf>
    <xf numFmtId="3" fontId="13" fillId="3" borderId="15" xfId="2" applyNumberFormat="1" applyFont="1" applyFill="1" applyBorder="1" applyAlignment="1">
      <alignment horizontal="right" vertical="center" wrapText="1"/>
    </xf>
    <xf numFmtId="0" fontId="4" fillId="4" borderId="16" xfId="2" applyFont="1" applyFill="1" applyBorder="1" applyAlignment="1">
      <alignment vertical="center" wrapText="1"/>
    </xf>
    <xf numFmtId="3" fontId="11" fillId="4" borderId="17" xfId="2" applyNumberFormat="1" applyFont="1" applyFill="1" applyBorder="1" applyAlignment="1">
      <alignment horizontal="right" vertical="center" wrapText="1"/>
    </xf>
    <xf numFmtId="3" fontId="11" fillId="4" borderId="18" xfId="2" applyNumberFormat="1" applyFont="1" applyFill="1" applyBorder="1" applyAlignment="1">
      <alignment horizontal="right" vertical="center" wrapText="1"/>
    </xf>
    <xf numFmtId="3" fontId="11" fillId="4" borderId="19" xfId="2" applyNumberFormat="1" applyFont="1" applyFill="1" applyBorder="1" applyAlignment="1">
      <alignment horizontal="right" vertical="center" wrapText="1"/>
    </xf>
    <xf numFmtId="0" fontId="6" fillId="4" borderId="20" xfId="2" applyFont="1" applyFill="1" applyBorder="1" applyAlignment="1">
      <alignment vertical="center" wrapText="1"/>
    </xf>
    <xf numFmtId="3" fontId="13" fillId="0" borderId="2" xfId="2" applyNumberFormat="1" applyFont="1" applyFill="1" applyBorder="1" applyAlignment="1">
      <alignment horizontal="right" vertical="center" wrapText="1"/>
    </xf>
    <xf numFmtId="3" fontId="13" fillId="4" borderId="2" xfId="2" applyNumberFormat="1" applyFont="1" applyFill="1" applyBorder="1" applyAlignment="1">
      <alignment horizontal="right" vertical="center" wrapText="1"/>
    </xf>
    <xf numFmtId="3" fontId="13" fillId="4" borderId="3" xfId="2" applyNumberFormat="1" applyFont="1" applyFill="1" applyBorder="1" applyAlignment="1">
      <alignment horizontal="right" vertical="center" wrapText="1"/>
    </xf>
    <xf numFmtId="3" fontId="11" fillId="4" borderId="21" xfId="2" applyNumberFormat="1" applyFont="1" applyFill="1" applyBorder="1" applyAlignment="1">
      <alignment horizontal="right" vertical="center" wrapText="1"/>
    </xf>
    <xf numFmtId="0" fontId="4" fillId="4" borderId="20" xfId="2" applyFont="1" applyFill="1" applyBorder="1" applyAlignment="1">
      <alignment vertical="center" wrapText="1"/>
    </xf>
    <xf numFmtId="3" fontId="11" fillId="4" borderId="2" xfId="2" applyNumberFormat="1" applyFont="1" applyFill="1" applyBorder="1" applyAlignment="1">
      <alignment horizontal="right" vertical="center" wrapText="1"/>
    </xf>
    <xf numFmtId="3" fontId="11" fillId="4" borderId="3" xfId="2" applyNumberFormat="1" applyFont="1" applyFill="1" applyBorder="1" applyAlignment="1">
      <alignment horizontal="right" vertical="center" wrapText="1"/>
    </xf>
    <xf numFmtId="0" fontId="12" fillId="4" borderId="22" xfId="2" applyFont="1" applyFill="1" applyBorder="1" applyAlignment="1">
      <alignment vertical="center" wrapText="1"/>
    </xf>
    <xf numFmtId="3" fontId="13" fillId="4" borderId="23" xfId="2" applyNumberFormat="1" applyFont="1" applyFill="1" applyBorder="1" applyAlignment="1">
      <alignment horizontal="right" vertical="center" wrapText="1"/>
    </xf>
    <xf numFmtId="3" fontId="13" fillId="4" borderId="24" xfId="2" applyNumberFormat="1" applyFont="1" applyFill="1" applyBorder="1" applyAlignment="1">
      <alignment horizontal="right" vertical="center" wrapText="1"/>
    </xf>
    <xf numFmtId="3" fontId="13" fillId="4" borderId="25" xfId="2" applyNumberFormat="1" applyFont="1" applyFill="1" applyBorder="1" applyAlignment="1">
      <alignment horizontal="right" vertical="center" wrapText="1"/>
    </xf>
    <xf numFmtId="0" fontId="6" fillId="3" borderId="13" xfId="2" applyFont="1" applyFill="1" applyBorder="1" applyAlignment="1">
      <alignment horizontal="center" vertical="center" wrapText="1"/>
    </xf>
    <xf numFmtId="3" fontId="11" fillId="3" borderId="13" xfId="2" applyNumberFormat="1" applyFont="1" applyFill="1" applyBorder="1" applyAlignment="1">
      <alignment horizontal="right" vertical="center" wrapText="1"/>
    </xf>
    <xf numFmtId="3" fontId="11" fillId="6" borderId="13" xfId="2" applyNumberFormat="1" applyFont="1" applyFill="1" applyBorder="1" applyAlignment="1">
      <alignment horizontal="right" vertical="center" wrapText="1"/>
    </xf>
    <xf numFmtId="3" fontId="11" fillId="6" borderId="14" xfId="2" applyNumberFormat="1" applyFont="1" applyFill="1" applyBorder="1" applyAlignment="1">
      <alignment horizontal="right" vertical="center" wrapText="1"/>
    </xf>
    <xf numFmtId="3" fontId="11" fillId="3" borderId="26" xfId="2" applyNumberFormat="1" applyFont="1" applyFill="1" applyBorder="1" applyAlignment="1">
      <alignment horizontal="right" vertical="center" wrapText="1"/>
    </xf>
    <xf numFmtId="0" fontId="6" fillId="3" borderId="2" xfId="2" applyFont="1" applyFill="1" applyBorder="1" applyAlignment="1">
      <alignment horizontal="left" vertical="center" wrapText="1"/>
    </xf>
    <xf numFmtId="3" fontId="13" fillId="3" borderId="4" xfId="2" applyNumberFormat="1" applyFont="1" applyFill="1" applyBorder="1" applyAlignment="1">
      <alignment horizontal="right" vertical="center" wrapText="1"/>
    </xf>
    <xf numFmtId="3" fontId="13" fillId="3" borderId="2" xfId="2" applyNumberFormat="1" applyFont="1" applyFill="1" applyBorder="1" applyAlignment="1">
      <alignment horizontal="right" vertical="center" wrapText="1"/>
    </xf>
    <xf numFmtId="3" fontId="13" fillId="3" borderId="3" xfId="2" applyNumberFormat="1" applyFont="1" applyFill="1" applyBorder="1" applyAlignment="1">
      <alignment horizontal="right" vertical="center" wrapText="1"/>
    </xf>
    <xf numFmtId="3" fontId="13" fillId="0" borderId="3" xfId="2" applyNumberFormat="1" applyFont="1" applyFill="1" applyBorder="1" applyAlignment="1">
      <alignment horizontal="right" vertical="center" wrapText="1"/>
    </xf>
    <xf numFmtId="3" fontId="13" fillId="0" borderId="4" xfId="2" applyNumberFormat="1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3" fontId="13" fillId="0" borderId="2" xfId="1" applyNumberFormat="1" applyFont="1" applyFill="1" applyBorder="1" applyAlignment="1" applyProtection="1">
      <alignment horizontal="center" vertical="center" wrapText="1"/>
    </xf>
    <xf numFmtId="3" fontId="13" fillId="0" borderId="3" xfId="1" applyNumberFormat="1" applyFont="1" applyFill="1" applyBorder="1" applyAlignment="1" applyProtection="1">
      <alignment horizontal="center" vertical="center" wrapText="1"/>
    </xf>
    <xf numFmtId="0" fontId="16" fillId="3" borderId="2" xfId="2" applyFont="1" applyFill="1" applyBorder="1" applyAlignment="1">
      <alignment horizontal="left" vertical="center" wrapText="1"/>
    </xf>
    <xf numFmtId="0" fontId="6" fillId="0" borderId="2" xfId="2" applyFont="1" applyBorder="1" applyAlignment="1">
      <alignment vertical="center" wrapText="1"/>
    </xf>
    <xf numFmtId="3" fontId="5" fillId="5" borderId="2" xfId="2" applyNumberFormat="1" applyFont="1" applyFill="1" applyBorder="1" applyAlignment="1">
      <alignment horizontal="right" vertical="center" wrapText="1"/>
    </xf>
    <xf numFmtId="3" fontId="5" fillId="5" borderId="3" xfId="2" applyNumberFormat="1" applyFont="1" applyFill="1" applyBorder="1" applyAlignment="1">
      <alignment horizontal="right" vertical="center" wrapText="1"/>
    </xf>
    <xf numFmtId="0" fontId="2" fillId="0" borderId="0" xfId="2" applyFont="1" applyAlignment="1">
      <alignment vertical="center"/>
    </xf>
    <xf numFmtId="0" fontId="2" fillId="0" borderId="27" xfId="2" applyFont="1" applyBorder="1" applyAlignment="1">
      <alignment vertical="center"/>
    </xf>
    <xf numFmtId="0" fontId="6" fillId="2" borderId="2" xfId="2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horizontal="right" vertical="center" wrapText="1"/>
    </xf>
    <xf numFmtId="164" fontId="6" fillId="2" borderId="3" xfId="2" applyNumberFormat="1" applyFont="1" applyFill="1" applyBorder="1" applyAlignment="1">
      <alignment horizontal="right" vertical="center" wrapText="1"/>
    </xf>
    <xf numFmtId="164" fontId="6" fillId="2" borderId="4" xfId="2" applyNumberFormat="1" applyFont="1" applyFill="1" applyBorder="1" applyAlignment="1">
      <alignment horizontal="right" vertical="center" wrapText="1"/>
    </xf>
    <xf numFmtId="0" fontId="4" fillId="2" borderId="2" xfId="2" applyFont="1" applyFill="1" applyBorder="1" applyAlignment="1">
      <alignment vertical="center" wrapText="1"/>
    </xf>
    <xf numFmtId="164" fontId="4" fillId="2" borderId="2" xfId="2" applyNumberFormat="1" applyFont="1" applyFill="1" applyBorder="1" applyAlignment="1">
      <alignment horizontal="right" vertical="center" wrapText="1"/>
    </xf>
    <xf numFmtId="164" fontId="4" fillId="2" borderId="3" xfId="2" applyNumberFormat="1" applyFont="1" applyFill="1" applyBorder="1" applyAlignment="1">
      <alignment horizontal="right" vertical="center" wrapText="1"/>
    </xf>
    <xf numFmtId="164" fontId="4" fillId="2" borderId="4" xfId="2" applyNumberFormat="1" applyFont="1" applyFill="1" applyBorder="1" applyAlignment="1">
      <alignment horizontal="right" vertical="center" wrapText="1"/>
    </xf>
    <xf numFmtId="4" fontId="6" fillId="2" borderId="3" xfId="2" applyNumberFormat="1" applyFont="1" applyFill="1" applyBorder="1" applyAlignment="1">
      <alignment horizontal="right" vertical="center" wrapText="1"/>
    </xf>
    <xf numFmtId="2" fontId="6" fillId="2" borderId="4" xfId="2" applyNumberFormat="1" applyFont="1" applyFill="1" applyBorder="1" applyAlignment="1">
      <alignment horizontal="right" vertical="center" wrapText="1"/>
    </xf>
    <xf numFmtId="4" fontId="4" fillId="2" borderId="3" xfId="2" applyNumberFormat="1" applyFont="1" applyFill="1" applyBorder="1" applyAlignment="1">
      <alignment horizontal="right" vertical="center" wrapText="1"/>
    </xf>
    <xf numFmtId="2" fontId="4" fillId="2" borderId="4" xfId="2" applyNumberFormat="1" applyFont="1" applyFill="1" applyBorder="1" applyAlignment="1">
      <alignment horizontal="right" vertical="center" wrapText="1"/>
    </xf>
    <xf numFmtId="3" fontId="8" fillId="0" borderId="2" xfId="2" applyNumberFormat="1" applyFont="1" applyBorder="1" applyAlignment="1">
      <alignment horizontal="right" vertical="center" wrapText="1"/>
    </xf>
    <xf numFmtId="0" fontId="2" fillId="0" borderId="0" xfId="2" applyFont="1"/>
    <xf numFmtId="3" fontId="8" fillId="4" borderId="10" xfId="2" applyNumberFormat="1" applyFont="1" applyFill="1" applyBorder="1" applyAlignment="1">
      <alignment horizontal="right" vertical="center" wrapText="1"/>
    </xf>
    <xf numFmtId="0" fontId="27" fillId="0" borderId="0" xfId="0" applyFont="1"/>
    <xf numFmtId="3" fontId="26" fillId="0" borderId="2" xfId="2" applyNumberFormat="1" applyFont="1" applyBorder="1" applyAlignment="1">
      <alignment horizontal="right" vertical="center" wrapText="1"/>
    </xf>
    <xf numFmtId="3" fontId="8" fillId="3" borderId="9" xfId="2" applyNumberFormat="1" applyFont="1" applyFill="1" applyBorder="1" applyAlignment="1">
      <alignment horizontal="right" vertical="center" wrapText="1"/>
    </xf>
    <xf numFmtId="3" fontId="8" fillId="3" borderId="10" xfId="2" applyNumberFormat="1" applyFont="1" applyFill="1" applyBorder="1" applyAlignment="1">
      <alignment horizontal="right" vertical="center" wrapText="1"/>
    </xf>
    <xf numFmtId="3" fontId="8" fillId="0" borderId="3" xfId="2" applyNumberFormat="1" applyFont="1" applyBorder="1" applyAlignment="1">
      <alignment horizontal="right" vertical="center" wrapText="1"/>
    </xf>
    <xf numFmtId="3" fontId="8" fillId="0" borderId="4" xfId="2" applyNumberFormat="1" applyFont="1" applyBorder="1" applyAlignment="1">
      <alignment horizontal="right" vertical="center" wrapText="1"/>
    </xf>
    <xf numFmtId="0" fontId="0" fillId="0" borderId="0" xfId="0" applyAlignment="1"/>
    <xf numFmtId="0" fontId="33" fillId="0" borderId="0" xfId="0" applyFont="1" applyAlignment="1">
      <alignment horizontal="right"/>
    </xf>
    <xf numFmtId="0" fontId="37" fillId="0" borderId="0" xfId="0" applyFont="1" applyBorder="1" applyAlignment="1">
      <alignment shrinkToFit="1"/>
    </xf>
    <xf numFmtId="0" fontId="36" fillId="0" borderId="0" xfId="0" applyFont="1" applyBorder="1" applyAlignment="1">
      <alignment shrinkToFit="1"/>
    </xf>
    <xf numFmtId="3" fontId="37" fillId="0" borderId="0" xfId="0" applyNumberFormat="1" applyFont="1" applyBorder="1" applyAlignment="1"/>
    <xf numFmtId="0" fontId="34" fillId="0" borderId="0" xfId="0" applyFont="1" applyAlignment="1">
      <alignment horizontal="justify" vertical="top" wrapText="1"/>
    </xf>
    <xf numFmtId="0" fontId="35" fillId="0" borderId="0" xfId="0" applyFont="1" applyAlignment="1"/>
    <xf numFmtId="0" fontId="0" fillId="0" borderId="0" xfId="0" applyAlignment="1">
      <alignment vertical="top" wrapText="1"/>
    </xf>
    <xf numFmtId="3" fontId="8" fillId="0" borderId="17" xfId="2" applyNumberFormat="1" applyFont="1" applyFill="1" applyBorder="1" applyAlignment="1">
      <alignment horizontal="right" vertical="center" wrapText="1"/>
    </xf>
    <xf numFmtId="3" fontId="10" fillId="0" borderId="23" xfId="2" applyNumberFormat="1" applyFont="1" applyFill="1" applyBorder="1" applyAlignment="1">
      <alignment horizontal="right" vertical="center" wrapText="1"/>
    </xf>
    <xf numFmtId="164" fontId="38" fillId="2" borderId="2" xfId="2" applyNumberFormat="1" applyFont="1" applyFill="1" applyBorder="1" applyAlignment="1">
      <alignment horizontal="right" vertical="center" wrapText="1"/>
    </xf>
    <xf numFmtId="3" fontId="26" fillId="0" borderId="2" xfId="2" applyNumberFormat="1" applyFont="1" applyFill="1" applyBorder="1" applyAlignment="1">
      <alignment horizontal="right" vertical="center" wrapText="1"/>
    </xf>
    <xf numFmtId="3" fontId="26" fillId="3" borderId="2" xfId="2" applyNumberFormat="1" applyFont="1" applyFill="1" applyBorder="1" applyAlignment="1">
      <alignment horizontal="right" vertical="center" wrapText="1"/>
    </xf>
    <xf numFmtId="3" fontId="39" fillId="3" borderId="4" xfId="2" applyNumberFormat="1" applyFont="1" applyFill="1" applyBorder="1" applyAlignment="1">
      <alignment horizontal="right" vertical="center" wrapText="1"/>
    </xf>
    <xf numFmtId="3" fontId="39" fillId="3" borderId="2" xfId="2" applyNumberFormat="1" applyFont="1" applyFill="1" applyBorder="1" applyAlignment="1">
      <alignment horizontal="right" vertical="center" wrapText="1"/>
    </xf>
    <xf numFmtId="0" fontId="4" fillId="0" borderId="2" xfId="2" applyFont="1" applyBorder="1" applyAlignment="1">
      <alignment vertical="top" wrapText="1"/>
    </xf>
    <xf numFmtId="0" fontId="11" fillId="0" borderId="2" xfId="2" applyFont="1" applyBorder="1" applyAlignment="1">
      <alignment horizontal="right" vertical="top" wrapText="1"/>
    </xf>
    <xf numFmtId="0" fontId="11" fillId="0" borderId="2" xfId="2" applyFont="1" applyBorder="1" applyAlignment="1">
      <alignment vertical="center" wrapText="1"/>
    </xf>
    <xf numFmtId="0" fontId="11" fillId="0" borderId="2" xfId="2" applyFont="1" applyBorder="1" applyAlignment="1">
      <alignment vertical="center"/>
    </xf>
    <xf numFmtId="3" fontId="11" fillId="0" borderId="2" xfId="2" applyNumberFormat="1" applyFont="1" applyBorder="1" applyAlignment="1">
      <alignment vertical="center"/>
    </xf>
    <xf numFmtId="0" fontId="8" fillId="0" borderId="2" xfId="2" applyFont="1" applyBorder="1" applyAlignment="1">
      <alignment vertical="center"/>
    </xf>
    <xf numFmtId="0" fontId="21" fillId="0" borderId="0" xfId="0" applyFont="1"/>
    <xf numFmtId="3" fontId="8" fillId="0" borderId="2" xfId="2" applyNumberFormat="1" applyFont="1" applyBorder="1" applyAlignment="1">
      <alignment vertical="center"/>
    </xf>
    <xf numFmtId="3" fontId="0" fillId="0" borderId="0" xfId="0" applyNumberFormat="1"/>
    <xf numFmtId="0" fontId="32" fillId="0" borderId="0" xfId="0" applyFont="1"/>
    <xf numFmtId="0" fontId="42" fillId="0" borderId="0" xfId="0" applyFont="1" applyBorder="1" applyAlignment="1">
      <alignment shrinkToFit="1"/>
    </xf>
    <xf numFmtId="0" fontId="43" fillId="0" borderId="0" xfId="0" applyFont="1" applyBorder="1" applyAlignment="1">
      <alignment shrinkToFit="1"/>
    </xf>
    <xf numFmtId="3" fontId="42" fillId="0" borderId="0" xfId="0" applyNumberFormat="1" applyFont="1" applyBorder="1" applyAlignment="1"/>
    <xf numFmtId="0" fontId="44" fillId="0" borderId="0" xfId="0" applyFont="1"/>
    <xf numFmtId="0" fontId="45" fillId="0" borderId="0" xfId="0" applyFont="1" applyAlignment="1">
      <alignment horizontal="right"/>
    </xf>
    <xf numFmtId="0" fontId="46" fillId="0" borderId="0" xfId="0" applyFont="1" applyAlignment="1"/>
    <xf numFmtId="0" fontId="42" fillId="0" borderId="0" xfId="0" applyFont="1" applyAlignment="1">
      <alignment horizontal="justify" vertical="top" wrapText="1"/>
    </xf>
    <xf numFmtId="0" fontId="5" fillId="0" borderId="28" xfId="2" applyFont="1" applyBorder="1" applyAlignment="1"/>
    <xf numFmtId="0" fontId="4" fillId="0" borderId="2" xfId="2" applyFont="1" applyBorder="1" applyAlignment="1">
      <alignment vertical="center"/>
    </xf>
    <xf numFmtId="0" fontId="6" fillId="0" borderId="31" xfId="2" applyFont="1" applyBorder="1" applyAlignment="1">
      <alignment vertical="top" wrapText="1"/>
    </xf>
    <xf numFmtId="0" fontId="11" fillId="0" borderId="2" xfId="2" applyFont="1" applyBorder="1" applyAlignment="1">
      <alignment vertical="top" wrapText="1"/>
    </xf>
    <xf numFmtId="0" fontId="47" fillId="0" borderId="2" xfId="2" applyFont="1" applyBorder="1" applyAlignment="1">
      <alignment vertical="top" wrapText="1"/>
    </xf>
    <xf numFmtId="0" fontId="8" fillId="3" borderId="2" xfId="2" applyFont="1" applyFill="1" applyBorder="1" applyAlignment="1">
      <alignment vertical="top" wrapText="1"/>
    </xf>
    <xf numFmtId="3" fontId="26" fillId="0" borderId="2" xfId="2" applyNumberFormat="1" applyFont="1" applyBorder="1" applyAlignment="1">
      <alignment vertical="center"/>
    </xf>
    <xf numFmtId="0" fontId="6" fillId="0" borderId="31" xfId="2" applyFont="1" applyBorder="1" applyAlignment="1">
      <alignment horizontal="right" vertical="top" wrapText="1"/>
    </xf>
    <xf numFmtId="3" fontId="48" fillId="0" borderId="2" xfId="2" applyNumberFormat="1" applyFont="1" applyBorder="1" applyAlignment="1">
      <alignment horizontal="right" vertical="top" wrapText="1"/>
    </xf>
    <xf numFmtId="3" fontId="49" fillId="0" borderId="2" xfId="2" applyNumberFormat="1" applyFont="1" applyBorder="1" applyAlignment="1">
      <alignment horizontal="right" vertical="top" wrapText="1"/>
    </xf>
    <xf numFmtId="3" fontId="11" fillId="0" borderId="2" xfId="2" applyNumberFormat="1" applyFont="1" applyBorder="1" applyAlignment="1">
      <alignment horizontal="right" vertical="top" wrapText="1"/>
    </xf>
    <xf numFmtId="3" fontId="8" fillId="3" borderId="2" xfId="2" applyNumberFormat="1" applyFont="1" applyFill="1" applyBorder="1" applyAlignment="1">
      <alignment horizontal="right" vertical="top" wrapText="1"/>
    </xf>
    <xf numFmtId="3" fontId="3" fillId="0" borderId="28" xfId="2" applyNumberFormat="1" applyFont="1" applyBorder="1" applyAlignment="1"/>
    <xf numFmtId="0" fontId="42" fillId="0" borderId="0" xfId="0" applyFont="1" applyAlignment="1">
      <alignment vertical="top" wrapText="1"/>
    </xf>
    <xf numFmtId="0" fontId="44" fillId="0" borderId="0" xfId="0" applyFont="1" applyAlignment="1"/>
    <xf numFmtId="0" fontId="42" fillId="0" borderId="30" xfId="0" applyFont="1" applyBorder="1" applyAlignment="1">
      <alignment shrinkToFit="1"/>
    </xf>
    <xf numFmtId="0" fontId="43" fillId="0" borderId="30" xfId="0" applyFont="1" applyBorder="1" applyAlignment="1">
      <alignment shrinkToFit="1"/>
    </xf>
    <xf numFmtId="3" fontId="42" fillId="0" borderId="30" xfId="0" applyNumberFormat="1" applyFont="1" applyBorder="1" applyAlignment="1"/>
    <xf numFmtId="0" fontId="42" fillId="0" borderId="0" xfId="0" applyFont="1" applyAlignment="1">
      <alignment horizontal="justify" vertical="top" wrapText="1"/>
    </xf>
    <xf numFmtId="0" fontId="42" fillId="0" borderId="0" xfId="0" applyFont="1" applyAlignment="1">
      <alignment shrinkToFit="1"/>
    </xf>
    <xf numFmtId="0" fontId="43" fillId="0" borderId="0" xfId="0" applyFont="1" applyAlignment="1">
      <alignment shrinkToFit="1"/>
    </xf>
    <xf numFmtId="3" fontId="42" fillId="0" borderId="0" xfId="0" applyNumberFormat="1" applyFont="1" applyAlignment="1"/>
    <xf numFmtId="0" fontId="46" fillId="0" borderId="0" xfId="0" applyFont="1" applyAlignment="1"/>
    <xf numFmtId="0" fontId="43" fillId="0" borderId="1" xfId="0" applyFont="1" applyBorder="1" applyAlignment="1">
      <alignment shrinkToFit="1"/>
    </xf>
    <xf numFmtId="0" fontId="43" fillId="0" borderId="1" xfId="0" applyFont="1" applyBorder="1" applyAlignment="1"/>
    <xf numFmtId="0" fontId="43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7" fillId="0" borderId="0" xfId="0" applyFont="1" applyAlignment="1">
      <alignment horizontal="justify" vertical="top" wrapText="1"/>
    </xf>
    <xf numFmtId="0" fontId="37" fillId="0" borderId="0" xfId="0" applyFont="1" applyAlignment="1">
      <alignment vertical="top" wrapText="1"/>
    </xf>
    <xf numFmtId="0" fontId="0" fillId="0" borderId="0" xfId="0" applyAlignment="1"/>
    <xf numFmtId="0" fontId="37" fillId="0" borderId="0" xfId="0" applyFont="1" applyAlignment="1">
      <alignment shrinkToFit="1"/>
    </xf>
    <xf numFmtId="0" fontId="36" fillId="0" borderId="0" xfId="0" applyFont="1" applyAlignment="1">
      <alignment shrinkToFit="1"/>
    </xf>
    <xf numFmtId="3" fontId="37" fillId="0" borderId="0" xfId="0" applyNumberFormat="1" applyFont="1" applyAlignment="1"/>
    <xf numFmtId="0" fontId="37" fillId="0" borderId="30" xfId="0" applyFont="1" applyBorder="1" applyAlignment="1">
      <alignment shrinkToFit="1"/>
    </xf>
    <xf numFmtId="0" fontId="36" fillId="0" borderId="30" xfId="0" applyFont="1" applyBorder="1" applyAlignment="1">
      <alignment shrinkToFit="1"/>
    </xf>
    <xf numFmtId="3" fontId="37" fillId="0" borderId="30" xfId="0" applyNumberFormat="1" applyFont="1" applyBorder="1" applyAlignment="1"/>
    <xf numFmtId="0" fontId="35" fillId="0" borderId="0" xfId="0" applyFont="1" applyAlignment="1"/>
    <xf numFmtId="0" fontId="36" fillId="0" borderId="1" xfId="0" applyFont="1" applyBorder="1" applyAlignment="1">
      <alignment shrinkToFit="1"/>
    </xf>
    <xf numFmtId="0" fontId="36" fillId="0" borderId="1" xfId="0" applyFont="1" applyBorder="1" applyAlignment="1"/>
    <xf numFmtId="0" fontId="34" fillId="0" borderId="0" xfId="0" applyFont="1" applyAlignment="1">
      <alignment horizontal="justify" vertical="top" wrapText="1"/>
    </xf>
    <xf numFmtId="0" fontId="32" fillId="0" borderId="0" xfId="0" applyFont="1" applyAlignment="1"/>
    <xf numFmtId="0" fontId="1" fillId="0" borderId="0" xfId="0" applyFont="1" applyAlignment="1"/>
    <xf numFmtId="0" fontId="0" fillId="0" borderId="0" xfId="0" applyAlignment="1">
      <alignment vertical="top" wrapText="1"/>
    </xf>
    <xf numFmtId="0" fontId="29" fillId="0" borderId="2" xfId="0" applyFont="1" applyBorder="1" applyAlignment="1"/>
    <xf numFmtId="3" fontId="29" fillId="0" borderId="2" xfId="0" applyNumberFormat="1" applyFont="1" applyBorder="1" applyAlignment="1">
      <alignment horizontal="right"/>
    </xf>
    <xf numFmtId="3" fontId="28" fillId="0" borderId="2" xfId="0" applyNumberFormat="1" applyFont="1" applyBorder="1" applyAlignment="1">
      <alignment horizontal="right"/>
    </xf>
    <xf numFmtId="0" fontId="28" fillId="0" borderId="2" xfId="0" applyFont="1" applyBorder="1" applyAlignment="1"/>
    <xf numFmtId="0" fontId="29" fillId="0" borderId="2" xfId="0" applyFont="1" applyBorder="1" applyAlignment="1">
      <alignment horizontal="center"/>
    </xf>
    <xf numFmtId="0" fontId="22" fillId="0" borderId="2" xfId="0" applyFont="1" applyBorder="1" applyAlignment="1"/>
    <xf numFmtId="0" fontId="20" fillId="0" borderId="2" xfId="0" applyFont="1" applyBorder="1" applyAlignment="1"/>
    <xf numFmtId="0" fontId="21" fillId="0" borderId="2" xfId="0" applyFont="1" applyBorder="1" applyAlignment="1"/>
    <xf numFmtId="0" fontId="18" fillId="0" borderId="2" xfId="0" applyFont="1" applyBorder="1" applyAlignment="1">
      <alignment horizontal="center"/>
    </xf>
    <xf numFmtId="0" fontId="22" fillId="0" borderId="2" xfId="0" applyFont="1" applyBorder="1" applyAlignment="1">
      <alignment shrinkToFit="1"/>
    </xf>
    <xf numFmtId="0" fontId="29" fillId="0" borderId="2" xfId="0" applyFont="1" applyBorder="1" applyAlignment="1">
      <alignment shrinkToFit="1"/>
    </xf>
    <xf numFmtId="3" fontId="31" fillId="0" borderId="2" xfId="0" applyNumberFormat="1" applyFont="1" applyBorder="1" applyAlignment="1">
      <alignment horizontal="right"/>
    </xf>
    <xf numFmtId="0" fontId="23" fillId="0" borderId="2" xfId="0" applyFont="1" applyBorder="1" applyAlignment="1"/>
    <xf numFmtId="0" fontId="30" fillId="0" borderId="2" xfId="0" applyFont="1" applyBorder="1" applyAlignment="1"/>
    <xf numFmtId="0" fontId="0" fillId="0" borderId="0" xfId="0" applyAlignment="1">
      <alignment horizontal="right"/>
    </xf>
    <xf numFmtId="0" fontId="24" fillId="0" borderId="0" xfId="0" applyFont="1" applyAlignment="1">
      <alignment horizontal="center" vertical="center" wrapText="1"/>
    </xf>
    <xf numFmtId="3" fontId="29" fillId="0" borderId="3" xfId="0" applyNumberFormat="1" applyFont="1" applyBorder="1" applyAlignment="1">
      <alignment horizontal="left"/>
    </xf>
    <xf numFmtId="3" fontId="29" fillId="0" borderId="29" xfId="0" applyNumberFormat="1" applyFont="1" applyBorder="1" applyAlignment="1">
      <alignment horizontal="left"/>
    </xf>
    <xf numFmtId="0" fontId="4" fillId="0" borderId="0" xfId="2" applyFont="1" applyAlignment="1">
      <alignment horizontal="left" shrinkToFit="1"/>
    </xf>
    <xf numFmtId="0" fontId="2" fillId="0" borderId="0" xfId="2" applyAlignment="1">
      <alignment horizontal="left" shrinkToFit="1"/>
    </xf>
    <xf numFmtId="0" fontId="3" fillId="0" borderId="0" xfId="2" applyFont="1" applyAlignment="1">
      <alignment horizontal="center" wrapText="1"/>
    </xf>
    <xf numFmtId="0" fontId="3" fillId="0" borderId="28" xfId="2" applyFont="1" applyBorder="1" applyAlignment="1">
      <alignment horizontal="center" wrapText="1"/>
    </xf>
    <xf numFmtId="0" fontId="2" fillId="0" borderId="0" xfId="2" applyAlignment="1"/>
    <xf numFmtId="0" fontId="13" fillId="0" borderId="2" xfId="2" applyFont="1" applyBorder="1" applyAlignment="1">
      <alignment vertical="top" wrapText="1"/>
    </xf>
    <xf numFmtId="0" fontId="13" fillId="0" borderId="3" xfId="2" applyFont="1" applyBorder="1" applyAlignment="1">
      <alignment vertical="top" wrapText="1"/>
    </xf>
    <xf numFmtId="0" fontId="4" fillId="0" borderId="0" xfId="2" applyFont="1" applyAlignment="1">
      <alignment horizontal="right" shrinkToFit="1"/>
    </xf>
    <xf numFmtId="0" fontId="2" fillId="0" borderId="0" xfId="2" applyAlignment="1">
      <alignment horizontal="right" shrinkToFit="1"/>
    </xf>
    <xf numFmtId="0" fontId="5" fillId="0" borderId="28" xfId="2" applyFont="1" applyBorder="1" applyAlignment="1"/>
    <xf numFmtId="0" fontId="41" fillId="0" borderId="28" xfId="2" applyFont="1" applyBorder="1" applyAlignment="1"/>
    <xf numFmtId="0" fontId="10" fillId="0" borderId="3" xfId="2" applyFont="1" applyBorder="1" applyAlignment="1">
      <alignment vertical="center" wrapText="1"/>
    </xf>
    <xf numFmtId="0" fontId="8" fillId="0" borderId="29" xfId="2" applyFont="1" applyBorder="1" applyAlignment="1">
      <alignment vertical="center" wrapText="1"/>
    </xf>
    <xf numFmtId="0" fontId="10" fillId="0" borderId="14" xfId="2" applyFont="1" applyBorder="1" applyAlignment="1">
      <alignment vertical="center" wrapText="1"/>
    </xf>
    <xf numFmtId="0" fontId="10" fillId="0" borderId="28" xfId="2" applyFont="1" applyBorder="1" applyAlignment="1">
      <alignment vertical="center" wrapText="1"/>
    </xf>
    <xf numFmtId="3" fontId="11" fillId="0" borderId="2" xfId="2" applyNumberFormat="1" applyFont="1" applyBorder="1" applyAlignment="1">
      <alignment horizontal="right" vertical="top" wrapText="1"/>
    </xf>
    <xf numFmtId="0" fontId="10" fillId="0" borderId="3" xfId="2" applyFont="1" applyBorder="1" applyAlignment="1">
      <alignment horizontal="right" vertical="center" wrapText="1"/>
    </xf>
    <xf numFmtId="0" fontId="8" fillId="0" borderId="29" xfId="2" applyFont="1" applyBorder="1" applyAlignment="1">
      <alignment horizontal="right" vertical="center" wrapText="1"/>
    </xf>
    <xf numFmtId="0" fontId="40" fillId="0" borderId="0" xfId="0" applyFont="1" applyAlignment="1">
      <alignment horizontal="center" vertical="center" shrinkToFit="1"/>
    </xf>
  </cellXfs>
  <cellStyles count="5">
    <cellStyle name="Hivatkozás" xfId="1" builtinId="8"/>
    <cellStyle name="Normál" xfId="0" builtinId="0"/>
    <cellStyle name="Normál 2" xfId="2"/>
    <cellStyle name="Normál 2 2" xfId="4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assne\AppData\Local\Microsoft\Windows\Temporary%20Internet%20Files\Content.IE5\3KG0SYZV\hosszabb%20id&#337;tartam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számolás"/>
      <sheetName val="segédtábla"/>
      <sheetName val="hosszabb időtartamú"/>
    </sheetNames>
    <sheetDataSet>
      <sheetData sheetId="0"/>
      <sheetData sheetId="1">
        <row r="1">
          <cell r="A1" t="str">
            <v>Hónap</v>
          </cell>
        </row>
        <row r="2">
          <cell r="D2" t="str">
            <v>i</v>
          </cell>
          <cell r="E2" t="str">
            <v>890441 Rövid időtartamú közfoglalkoztatás</v>
          </cell>
          <cell r="F2" t="str">
            <v>K</v>
          </cell>
          <cell r="G2">
            <v>41640</v>
          </cell>
          <cell r="H2">
            <v>1</v>
          </cell>
          <cell r="I2">
            <v>1</v>
          </cell>
        </row>
        <row r="3">
          <cell r="D3" t="str">
            <v>n</v>
          </cell>
          <cell r="E3" t="str">
            <v>890442 FHT támogatásra jogosultak hosszabb időtartamú közfoglalkoztatása</v>
          </cell>
          <cell r="G3">
            <v>41671</v>
          </cell>
          <cell r="H3">
            <v>2</v>
          </cell>
          <cell r="I3">
            <v>2</v>
          </cell>
        </row>
        <row r="4">
          <cell r="E4" t="str">
            <v>890443 Egyéb közfoglalkoztatás</v>
          </cell>
          <cell r="G4">
            <v>41699</v>
          </cell>
          <cell r="H4">
            <v>3</v>
          </cell>
          <cell r="I4">
            <v>3</v>
          </cell>
        </row>
        <row r="5">
          <cell r="E5" t="str">
            <v>890444 Start-munka program téli közfoglalkoztatás</v>
          </cell>
          <cell r="G5">
            <v>41730</v>
          </cell>
          <cell r="H5">
            <v>4</v>
          </cell>
          <cell r="I5">
            <v>4</v>
          </cell>
        </row>
        <row r="6">
          <cell r="G6">
            <v>41760</v>
          </cell>
          <cell r="H6">
            <v>5</v>
          </cell>
          <cell r="I6">
            <v>5</v>
          </cell>
        </row>
        <row r="7">
          <cell r="G7">
            <v>41791</v>
          </cell>
          <cell r="H7">
            <v>6</v>
          </cell>
          <cell r="I7">
            <v>6</v>
          </cell>
        </row>
        <row r="8">
          <cell r="G8">
            <v>41821</v>
          </cell>
          <cell r="H8">
            <v>7</v>
          </cell>
          <cell r="I8">
            <v>7</v>
          </cell>
        </row>
        <row r="9">
          <cell r="G9">
            <v>41852</v>
          </cell>
          <cell r="H9">
            <v>8</v>
          </cell>
          <cell r="I9">
            <v>8</v>
          </cell>
        </row>
        <row r="10">
          <cell r="G10">
            <v>41883</v>
          </cell>
          <cell r="H10">
            <v>9</v>
          </cell>
          <cell r="I10" t="str">
            <v>A</v>
          </cell>
        </row>
        <row r="11">
          <cell r="G11">
            <v>41913</v>
          </cell>
          <cell r="H11">
            <v>10</v>
          </cell>
          <cell r="I11" t="str">
            <v>B</v>
          </cell>
        </row>
        <row r="12">
          <cell r="G12">
            <v>41944</v>
          </cell>
          <cell r="H12">
            <v>11</v>
          </cell>
          <cell r="I12" t="str">
            <v>X</v>
          </cell>
        </row>
        <row r="13">
          <cell r="G13">
            <v>41974</v>
          </cell>
          <cell r="H13">
            <v>12</v>
          </cell>
          <cell r="I13" t="str">
            <v>V</v>
          </cell>
        </row>
        <row r="14">
          <cell r="G14">
            <v>42005</v>
          </cell>
          <cell r="I14" t="str">
            <v>M</v>
          </cell>
        </row>
        <row r="15">
          <cell r="G15">
            <v>42036</v>
          </cell>
        </row>
        <row r="16">
          <cell r="G16">
            <v>42064</v>
          </cell>
        </row>
        <row r="17">
          <cell r="G17">
            <v>42095</v>
          </cell>
        </row>
        <row r="18">
          <cell r="G18">
            <v>42125</v>
          </cell>
        </row>
        <row r="19">
          <cell r="G19">
            <v>42156</v>
          </cell>
        </row>
        <row r="20">
          <cell r="G20">
            <v>42186</v>
          </cell>
        </row>
        <row r="21">
          <cell r="G21">
            <v>42217</v>
          </cell>
        </row>
        <row r="22">
          <cell r="G22">
            <v>42248</v>
          </cell>
        </row>
        <row r="23">
          <cell r="G23">
            <v>42278</v>
          </cell>
        </row>
        <row r="24">
          <cell r="G24">
            <v>42309</v>
          </cell>
        </row>
        <row r="25">
          <cell r="G25">
            <v>42339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8"/>
  <sheetViews>
    <sheetView view="pageBreakPreview" topLeftCell="A46" zoomScale="85" zoomScaleNormal="100" zoomScaleSheetLayoutView="85" workbookViewId="0">
      <selection activeCell="K47" sqref="K47"/>
    </sheetView>
  </sheetViews>
  <sheetFormatPr defaultRowHeight="15" x14ac:dyDescent="0.25"/>
  <sheetData>
    <row r="1" spans="1:19" x14ac:dyDescent="0.25">
      <c r="A1" s="206" t="s">
        <v>121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</row>
    <row r="3" spans="1:19" x14ac:dyDescent="0.25">
      <c r="A3" s="207" t="s">
        <v>101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</row>
    <row r="5" spans="1:19" x14ac:dyDescent="0.25">
      <c r="A5" s="206" t="s">
        <v>102</v>
      </c>
      <c r="B5" s="206"/>
      <c r="C5" s="206"/>
      <c r="D5" s="206"/>
      <c r="E5" s="206"/>
      <c r="F5" s="206"/>
      <c r="G5" s="206"/>
      <c r="H5" s="206"/>
      <c r="I5" s="206"/>
    </row>
    <row r="6" spans="1:19" x14ac:dyDescent="0.25">
      <c r="A6" s="134"/>
      <c r="B6" s="134"/>
      <c r="C6" s="134"/>
      <c r="D6" s="134"/>
      <c r="E6" s="134"/>
      <c r="F6" s="134"/>
      <c r="G6" s="134"/>
      <c r="H6" s="134"/>
      <c r="I6" s="134"/>
    </row>
    <row r="7" spans="1:19" x14ac:dyDescent="0.25">
      <c r="A7" s="208" t="s">
        <v>119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</row>
    <row r="8" spans="1:19" x14ac:dyDescent="0.25">
      <c r="A8" s="208"/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</row>
    <row r="9" spans="1:19" x14ac:dyDescent="0.25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</row>
    <row r="10" spans="1:19" ht="18.75" x14ac:dyDescent="0.3">
      <c r="A10" s="135" t="s">
        <v>99</v>
      </c>
      <c r="B10" s="205" t="s">
        <v>124</v>
      </c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</row>
    <row r="11" spans="1:19" ht="18.75" x14ac:dyDescent="0.3">
      <c r="A11" s="135"/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</row>
    <row r="12" spans="1:19" ht="18.75" x14ac:dyDescent="0.3">
      <c r="A12" s="135"/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</row>
    <row r="13" spans="1:19" ht="18.75" x14ac:dyDescent="0.3">
      <c r="A13" s="135"/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</row>
    <row r="14" spans="1:19" x14ac:dyDescent="0.25">
      <c r="A14" s="141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</row>
    <row r="15" spans="1:19" ht="20.100000000000001" customHeight="1" x14ac:dyDescent="0.25"/>
    <row r="16" spans="1:19" ht="20.100000000000001" customHeight="1" x14ac:dyDescent="0.25">
      <c r="B16" s="202" t="s">
        <v>108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</row>
    <row r="17" spans="1:19" ht="20.100000000000001" customHeight="1" x14ac:dyDescent="0.25"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</row>
    <row r="18" spans="1:19" ht="20.100000000000001" customHeight="1" thickBot="1" x14ac:dyDescent="0.3">
      <c r="B18" s="203" t="s">
        <v>103</v>
      </c>
      <c r="C18" s="203"/>
      <c r="D18" s="203"/>
      <c r="E18" s="203"/>
      <c r="F18" s="203"/>
      <c r="G18" s="203"/>
      <c r="H18" s="203"/>
      <c r="I18" s="203"/>
      <c r="J18" s="204" t="s">
        <v>104</v>
      </c>
      <c r="K18" s="204"/>
      <c r="L18" s="204"/>
      <c r="M18" s="192" t="s">
        <v>105</v>
      </c>
      <c r="N18" s="192"/>
      <c r="O18" s="192"/>
      <c r="P18" s="192" t="s">
        <v>106</v>
      </c>
      <c r="Q18" s="192"/>
      <c r="R18" s="192"/>
      <c r="S18" s="140"/>
    </row>
    <row r="19" spans="1:19" ht="20.100000000000001" customHeight="1" x14ac:dyDescent="0.25">
      <c r="B19" s="196" t="s">
        <v>109</v>
      </c>
      <c r="C19" s="197"/>
      <c r="D19" s="197"/>
      <c r="E19" s="197"/>
      <c r="F19" s="197"/>
      <c r="G19" s="197"/>
      <c r="H19" s="197"/>
      <c r="I19" s="197"/>
      <c r="J19" s="198">
        <v>68161000</v>
      </c>
      <c r="K19" s="198"/>
      <c r="L19" s="198"/>
      <c r="M19" s="198">
        <f>P19-J19</f>
        <v>0</v>
      </c>
      <c r="N19" s="198"/>
      <c r="O19" s="198"/>
      <c r="P19" s="198">
        <v>68161000</v>
      </c>
      <c r="Q19" s="198"/>
      <c r="R19" s="198"/>
      <c r="S19" s="140"/>
    </row>
    <row r="20" spans="1:19" ht="20.100000000000001" customHeight="1" x14ac:dyDescent="0.25">
      <c r="B20" s="196" t="s">
        <v>110</v>
      </c>
      <c r="C20" s="197"/>
      <c r="D20" s="197"/>
      <c r="E20" s="197"/>
      <c r="F20" s="197"/>
      <c r="G20" s="197"/>
      <c r="H20" s="197"/>
      <c r="I20" s="197"/>
      <c r="J20" s="198">
        <v>29445000</v>
      </c>
      <c r="K20" s="198"/>
      <c r="L20" s="198"/>
      <c r="M20" s="198">
        <f>P20-J20</f>
        <v>0</v>
      </c>
      <c r="N20" s="198"/>
      <c r="O20" s="198"/>
      <c r="P20" s="198">
        <v>29445000</v>
      </c>
      <c r="Q20" s="198"/>
      <c r="R20" s="198"/>
      <c r="S20" s="140"/>
    </row>
    <row r="21" spans="1:19" ht="20.100000000000001" customHeight="1" x14ac:dyDescent="0.25">
      <c r="B21" s="196" t="s">
        <v>111</v>
      </c>
      <c r="C21" s="197"/>
      <c r="D21" s="197"/>
      <c r="E21" s="197"/>
      <c r="F21" s="197"/>
      <c r="G21" s="197"/>
      <c r="H21" s="197"/>
      <c r="I21" s="197"/>
      <c r="J21" s="198">
        <v>30144000</v>
      </c>
      <c r="K21" s="198"/>
      <c r="L21" s="198"/>
      <c r="M21" s="198">
        <f>P21-J21</f>
        <v>-500000</v>
      </c>
      <c r="N21" s="198"/>
      <c r="O21" s="198"/>
      <c r="P21" s="198">
        <v>29644000</v>
      </c>
      <c r="Q21" s="198"/>
      <c r="R21" s="198"/>
      <c r="S21" s="140"/>
    </row>
    <row r="22" spans="1:19" ht="20.100000000000001" customHeight="1" thickBot="1" x14ac:dyDescent="0.3">
      <c r="B22" s="196" t="s">
        <v>112</v>
      </c>
      <c r="C22" s="197"/>
      <c r="D22" s="197"/>
      <c r="E22" s="197"/>
      <c r="F22" s="197"/>
      <c r="G22" s="197"/>
      <c r="H22" s="197"/>
      <c r="I22" s="197"/>
      <c r="J22" s="198">
        <v>2013000</v>
      </c>
      <c r="K22" s="198"/>
      <c r="L22" s="198"/>
      <c r="M22" s="198">
        <f>P22-J22</f>
        <v>0</v>
      </c>
      <c r="N22" s="198"/>
      <c r="O22" s="198"/>
      <c r="P22" s="198">
        <v>2013000</v>
      </c>
      <c r="Q22" s="198"/>
      <c r="R22" s="198"/>
      <c r="S22" s="140"/>
    </row>
    <row r="23" spans="1:19" ht="20.100000000000001" customHeight="1" thickTop="1" x14ac:dyDescent="0.25">
      <c r="B23" s="199" t="s">
        <v>107</v>
      </c>
      <c r="C23" s="200"/>
      <c r="D23" s="200"/>
      <c r="E23" s="200"/>
      <c r="F23" s="200"/>
      <c r="G23" s="200"/>
      <c r="H23" s="200"/>
      <c r="I23" s="200"/>
      <c r="J23" s="201">
        <f>SUM(J19:L22)</f>
        <v>129763000</v>
      </c>
      <c r="K23" s="201"/>
      <c r="L23" s="201"/>
      <c r="M23" s="201">
        <f t="shared" ref="M23" si="0">SUM(M19:O22)</f>
        <v>-500000</v>
      </c>
      <c r="N23" s="201"/>
      <c r="O23" s="201"/>
      <c r="P23" s="201">
        <f t="shared" ref="P23" si="1">SUM(P19:R22)</f>
        <v>129263000</v>
      </c>
      <c r="Q23" s="201"/>
      <c r="R23" s="201"/>
      <c r="S23" s="140"/>
    </row>
    <row r="24" spans="1:19" ht="20.100000000000001" customHeight="1" x14ac:dyDescent="0.25">
      <c r="B24" s="136"/>
      <c r="C24" s="137"/>
      <c r="D24" s="137"/>
      <c r="E24" s="137"/>
      <c r="F24" s="137"/>
      <c r="G24" s="137"/>
      <c r="H24" s="137"/>
      <c r="I24" s="137"/>
      <c r="J24" s="138"/>
      <c r="K24" s="138"/>
      <c r="L24" s="138"/>
      <c r="M24" s="138"/>
      <c r="N24" s="138"/>
      <c r="O24" s="138"/>
      <c r="P24" s="138"/>
      <c r="Q24" s="138"/>
      <c r="R24" s="138"/>
      <c r="S24" s="140"/>
    </row>
    <row r="25" spans="1:19" ht="20.100000000000001" customHeight="1" x14ac:dyDescent="0.3">
      <c r="A25" s="135" t="s">
        <v>100</v>
      </c>
      <c r="B25" s="205" t="s">
        <v>120</v>
      </c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</row>
    <row r="26" spans="1:19" ht="20.100000000000001" customHeight="1" x14ac:dyDescent="0.3">
      <c r="A26" s="135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</row>
    <row r="27" spans="1:19" ht="20.100000000000001" customHeight="1" x14ac:dyDescent="0.25"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</row>
    <row r="28" spans="1:19" ht="20.100000000000001" customHeight="1" x14ac:dyDescent="0.25"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</row>
    <row r="29" spans="1:19" ht="20.100000000000001" customHeight="1" x14ac:dyDescent="0.25">
      <c r="B29" s="202" t="s">
        <v>113</v>
      </c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</row>
    <row r="30" spans="1:19" ht="20.100000000000001" customHeight="1" x14ac:dyDescent="0.25"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</row>
    <row r="31" spans="1:19" ht="20.100000000000001" customHeight="1" thickBot="1" x14ac:dyDescent="0.3">
      <c r="B31" s="203" t="s">
        <v>103</v>
      </c>
      <c r="C31" s="203"/>
      <c r="D31" s="203"/>
      <c r="E31" s="203"/>
      <c r="F31" s="203"/>
      <c r="G31" s="203"/>
      <c r="H31" s="203"/>
      <c r="I31" s="203"/>
      <c r="J31" s="204" t="s">
        <v>104</v>
      </c>
      <c r="K31" s="204"/>
      <c r="L31" s="204"/>
      <c r="M31" s="192" t="s">
        <v>105</v>
      </c>
      <c r="N31" s="192"/>
      <c r="O31" s="192"/>
      <c r="P31" s="192" t="s">
        <v>106</v>
      </c>
      <c r="Q31" s="192"/>
      <c r="R31" s="192"/>
    </row>
    <row r="32" spans="1:19" ht="20.100000000000001" customHeight="1" x14ac:dyDescent="0.25">
      <c r="B32" s="196" t="s">
        <v>114</v>
      </c>
      <c r="C32" s="197"/>
      <c r="D32" s="197"/>
      <c r="E32" s="197"/>
      <c r="F32" s="197"/>
      <c r="G32" s="197"/>
      <c r="H32" s="197"/>
      <c r="I32" s="197"/>
      <c r="J32" s="198">
        <v>54539000</v>
      </c>
      <c r="K32" s="198"/>
      <c r="L32" s="198"/>
      <c r="M32" s="198">
        <f>P32-J32</f>
        <v>0</v>
      </c>
      <c r="N32" s="198"/>
      <c r="O32" s="198"/>
      <c r="P32" s="198">
        <v>54539000</v>
      </c>
      <c r="Q32" s="198"/>
      <c r="R32" s="198"/>
    </row>
    <row r="33" spans="2:20" ht="20.100000000000001" customHeight="1" x14ac:dyDescent="0.25">
      <c r="B33" s="196" t="s">
        <v>115</v>
      </c>
      <c r="C33" s="197"/>
      <c r="D33" s="197"/>
      <c r="E33" s="197"/>
      <c r="F33" s="197"/>
      <c r="G33" s="197"/>
      <c r="H33" s="197"/>
      <c r="I33" s="197"/>
      <c r="J33" s="198">
        <v>7780000</v>
      </c>
      <c r="K33" s="198"/>
      <c r="L33" s="198"/>
      <c r="M33" s="198">
        <f>P33-J33</f>
        <v>0</v>
      </c>
      <c r="N33" s="198"/>
      <c r="O33" s="198"/>
      <c r="P33" s="198">
        <v>7780000</v>
      </c>
      <c r="Q33" s="198"/>
      <c r="R33" s="198"/>
    </row>
    <row r="34" spans="2:20" ht="20.100000000000001" customHeight="1" x14ac:dyDescent="0.25">
      <c r="B34" s="196" t="s">
        <v>116</v>
      </c>
      <c r="C34" s="197"/>
      <c r="D34" s="197"/>
      <c r="E34" s="197"/>
      <c r="F34" s="197"/>
      <c r="G34" s="197"/>
      <c r="H34" s="197"/>
      <c r="I34" s="197"/>
      <c r="J34" s="198">
        <v>3524000</v>
      </c>
      <c r="K34" s="198"/>
      <c r="L34" s="198"/>
      <c r="M34" s="198">
        <f>P34-J34</f>
        <v>500000</v>
      </c>
      <c r="N34" s="198"/>
      <c r="O34" s="198"/>
      <c r="P34" s="198">
        <v>4024000</v>
      </c>
      <c r="Q34" s="198"/>
      <c r="R34" s="198"/>
    </row>
    <row r="35" spans="2:20" ht="20.100000000000001" customHeight="1" thickBot="1" x14ac:dyDescent="0.3">
      <c r="B35" s="196" t="s">
        <v>117</v>
      </c>
      <c r="C35" s="197"/>
      <c r="D35" s="197"/>
      <c r="E35" s="197"/>
      <c r="F35" s="197"/>
      <c r="G35" s="197"/>
      <c r="H35" s="197"/>
      <c r="I35" s="197"/>
      <c r="J35" s="198">
        <v>2484000</v>
      </c>
      <c r="K35" s="198"/>
      <c r="L35" s="198"/>
      <c r="M35" s="198">
        <f>P35-J35</f>
        <v>0</v>
      </c>
      <c r="N35" s="198"/>
      <c r="O35" s="198"/>
      <c r="P35" s="198">
        <v>2484000</v>
      </c>
      <c r="Q35" s="198"/>
      <c r="R35" s="198"/>
    </row>
    <row r="36" spans="2:20" ht="20.100000000000001" customHeight="1" thickTop="1" x14ac:dyDescent="0.25">
      <c r="B36" s="199" t="s">
        <v>107</v>
      </c>
      <c r="C36" s="200"/>
      <c r="D36" s="200"/>
      <c r="E36" s="200"/>
      <c r="F36" s="200"/>
      <c r="G36" s="200"/>
      <c r="H36" s="200"/>
      <c r="I36" s="200"/>
      <c r="J36" s="201">
        <f>SUM(J32:L35)</f>
        <v>68327000</v>
      </c>
      <c r="K36" s="201"/>
      <c r="L36" s="201"/>
      <c r="M36" s="201">
        <f t="shared" ref="M36" si="2">SUM(M32:O35)</f>
        <v>500000</v>
      </c>
      <c r="N36" s="201"/>
      <c r="O36" s="201"/>
      <c r="P36" s="201">
        <f t="shared" ref="P36" si="3">SUM(P32:R35)</f>
        <v>68827000</v>
      </c>
      <c r="Q36" s="201"/>
      <c r="R36" s="201"/>
    </row>
    <row r="37" spans="2:20" ht="20.100000000000001" customHeight="1" x14ac:dyDescent="0.25">
      <c r="B37" s="136"/>
      <c r="C37" s="137"/>
      <c r="D37" s="137"/>
      <c r="E37" s="137"/>
      <c r="F37" s="137"/>
      <c r="G37" s="137"/>
      <c r="H37" s="137"/>
      <c r="I37" s="137"/>
      <c r="J37" s="138"/>
      <c r="K37" s="138"/>
      <c r="L37" s="138"/>
      <c r="M37" s="138"/>
      <c r="N37" s="138"/>
      <c r="O37" s="138"/>
      <c r="P37" s="138"/>
      <c r="Q37" s="138"/>
      <c r="R37" s="138"/>
    </row>
    <row r="38" spans="2:20" ht="20.100000000000001" customHeight="1" x14ac:dyDescent="0.25">
      <c r="B38" s="136"/>
      <c r="C38" s="137"/>
      <c r="D38" s="137"/>
      <c r="E38" s="137"/>
      <c r="F38" s="137"/>
      <c r="G38" s="137"/>
      <c r="H38" s="137"/>
      <c r="I38" s="137"/>
      <c r="J38" s="138"/>
      <c r="K38" s="138"/>
      <c r="L38" s="138"/>
      <c r="M38" s="138"/>
      <c r="N38" s="138"/>
      <c r="O38" s="138"/>
      <c r="P38" s="138"/>
      <c r="Q38" s="138"/>
      <c r="R38" s="138"/>
    </row>
    <row r="39" spans="2:20" ht="20.100000000000001" customHeight="1" x14ac:dyDescent="0.25">
      <c r="B39" s="193" t="s">
        <v>122</v>
      </c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</row>
    <row r="40" spans="2:20" ht="20.100000000000001" customHeight="1" x14ac:dyDescent="0.25"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</row>
    <row r="41" spans="2:20" ht="20.100000000000001" customHeight="1" x14ac:dyDescent="0.25"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</row>
    <row r="42" spans="2:20" ht="20.100000000000001" customHeight="1" x14ac:dyDescent="0.25">
      <c r="B42" s="194" t="s">
        <v>118</v>
      </c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</row>
    <row r="43" spans="2:20" ht="20.100000000000001" customHeight="1" x14ac:dyDescent="0.25">
      <c r="B43" s="194"/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S43" s="194"/>
    </row>
    <row r="44" spans="2:20" ht="20.100000000000001" customHeight="1" x14ac:dyDescent="0.25"/>
    <row r="45" spans="2:20" ht="20.100000000000001" customHeight="1" x14ac:dyDescent="0.25">
      <c r="B45" s="195" t="s">
        <v>123</v>
      </c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</row>
    <row r="46" spans="2:20" ht="20.100000000000001" customHeight="1" x14ac:dyDescent="0.25">
      <c r="B46" s="159"/>
      <c r="C46" s="160"/>
      <c r="D46" s="160"/>
      <c r="E46" s="160"/>
      <c r="F46" s="160"/>
      <c r="G46" s="160"/>
      <c r="H46" s="160"/>
      <c r="I46" s="160"/>
      <c r="J46" s="161"/>
      <c r="K46" s="161"/>
      <c r="L46" s="161"/>
      <c r="M46" s="161"/>
      <c r="N46" s="161"/>
      <c r="O46" s="161"/>
      <c r="P46" s="161"/>
      <c r="Q46" s="161"/>
      <c r="R46" s="161"/>
      <c r="S46" s="162"/>
      <c r="T46" s="162"/>
    </row>
    <row r="47" spans="2:20" ht="20.100000000000001" customHeight="1" x14ac:dyDescent="0.25">
      <c r="B47" s="159"/>
      <c r="C47" s="160"/>
      <c r="D47" s="160"/>
      <c r="E47" s="160"/>
      <c r="F47" s="160"/>
      <c r="G47" s="160"/>
      <c r="H47" s="160"/>
      <c r="I47" s="160"/>
      <c r="J47" s="161"/>
      <c r="K47" s="161"/>
      <c r="L47" s="161"/>
      <c r="M47" s="161"/>
      <c r="N47" s="161"/>
      <c r="O47" s="161"/>
      <c r="P47" s="161"/>
      <c r="Q47" s="161"/>
      <c r="R47" s="161"/>
      <c r="S47" s="162"/>
      <c r="T47" s="162"/>
    </row>
    <row r="48" spans="2:20" ht="20.100000000000001" customHeight="1" x14ac:dyDescent="0.3">
      <c r="B48" s="163" t="s">
        <v>148</v>
      </c>
      <c r="C48" s="184" t="s">
        <v>150</v>
      </c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</row>
    <row r="49" spans="2:20" ht="20.100000000000001" customHeight="1" x14ac:dyDescent="0.3">
      <c r="B49" s="163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</row>
    <row r="50" spans="2:20" ht="20.100000000000001" customHeight="1" x14ac:dyDescent="0.25">
      <c r="B50" s="162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</row>
    <row r="51" spans="2:20" ht="20.100000000000001" customHeight="1" x14ac:dyDescent="0.25">
      <c r="B51" s="162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</row>
    <row r="52" spans="2:20" ht="15.75" x14ac:dyDescent="0.25">
      <c r="B52" s="162"/>
      <c r="C52" s="188" t="s">
        <v>149</v>
      </c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</row>
    <row r="53" spans="2:20" ht="15.75" x14ac:dyDescent="0.25">
      <c r="B53" s="162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</row>
    <row r="54" spans="2:20" ht="15.75" thickBot="1" x14ac:dyDescent="0.3">
      <c r="B54" s="162"/>
      <c r="C54" s="189" t="s">
        <v>103</v>
      </c>
      <c r="D54" s="189"/>
      <c r="E54" s="189"/>
      <c r="F54" s="189"/>
      <c r="G54" s="189"/>
      <c r="H54" s="189"/>
      <c r="I54" s="189"/>
      <c r="J54" s="189"/>
      <c r="K54" s="190" t="s">
        <v>104</v>
      </c>
      <c r="L54" s="190"/>
      <c r="M54" s="190"/>
      <c r="N54" s="191" t="s">
        <v>105</v>
      </c>
      <c r="O54" s="191"/>
      <c r="P54" s="191"/>
      <c r="Q54" s="191" t="s">
        <v>106</v>
      </c>
      <c r="R54" s="191"/>
      <c r="S54" s="191"/>
      <c r="T54" s="162"/>
    </row>
    <row r="55" spans="2:20" ht="15.75" x14ac:dyDescent="0.25">
      <c r="B55" s="162"/>
      <c r="C55" s="185" t="s">
        <v>114</v>
      </c>
      <c r="D55" s="186"/>
      <c r="E55" s="186"/>
      <c r="F55" s="186"/>
      <c r="G55" s="186"/>
      <c r="H55" s="186"/>
      <c r="I55" s="186"/>
      <c r="J55" s="186"/>
      <c r="K55" s="187">
        <v>64401000</v>
      </c>
      <c r="L55" s="187"/>
      <c r="M55" s="187"/>
      <c r="N55" s="187">
        <f>Q55-K55</f>
        <v>43975000</v>
      </c>
      <c r="O55" s="187"/>
      <c r="P55" s="187"/>
      <c r="Q55" s="187">
        <v>108376000</v>
      </c>
      <c r="R55" s="187"/>
      <c r="S55" s="187"/>
      <c r="T55" s="162"/>
    </row>
    <row r="56" spans="2:20" ht="15.75" x14ac:dyDescent="0.25">
      <c r="B56" s="162"/>
      <c r="C56" s="185" t="s">
        <v>115</v>
      </c>
      <c r="D56" s="186"/>
      <c r="E56" s="186"/>
      <c r="F56" s="186"/>
      <c r="G56" s="186"/>
      <c r="H56" s="186"/>
      <c r="I56" s="186"/>
      <c r="J56" s="186"/>
      <c r="K56" s="187">
        <v>0</v>
      </c>
      <c r="L56" s="187"/>
      <c r="M56" s="187"/>
      <c r="N56" s="187">
        <f>Q56-K56</f>
        <v>0</v>
      </c>
      <c r="O56" s="187"/>
      <c r="P56" s="187"/>
      <c r="Q56" s="187">
        <v>0</v>
      </c>
      <c r="R56" s="187"/>
      <c r="S56" s="187"/>
      <c r="T56" s="162"/>
    </row>
    <row r="57" spans="2:20" ht="15.75" x14ac:dyDescent="0.25">
      <c r="B57" s="162"/>
      <c r="C57" s="185" t="s">
        <v>116</v>
      </c>
      <c r="D57" s="186"/>
      <c r="E57" s="186"/>
      <c r="F57" s="186"/>
      <c r="G57" s="186"/>
      <c r="H57" s="186"/>
      <c r="I57" s="186"/>
      <c r="J57" s="186"/>
      <c r="K57" s="187">
        <v>0</v>
      </c>
      <c r="L57" s="187"/>
      <c r="M57" s="187"/>
      <c r="N57" s="187">
        <f>Q57-K57</f>
        <v>0</v>
      </c>
      <c r="O57" s="187"/>
      <c r="P57" s="187"/>
      <c r="Q57" s="187">
        <v>0</v>
      </c>
      <c r="R57" s="187"/>
      <c r="S57" s="187"/>
      <c r="T57" s="162"/>
    </row>
    <row r="58" spans="2:20" ht="16.5" thickBot="1" x14ac:dyDescent="0.3">
      <c r="B58" s="162"/>
      <c r="C58" s="185" t="s">
        <v>117</v>
      </c>
      <c r="D58" s="186"/>
      <c r="E58" s="186"/>
      <c r="F58" s="186"/>
      <c r="G58" s="186"/>
      <c r="H58" s="186"/>
      <c r="I58" s="186"/>
      <c r="J58" s="186"/>
      <c r="K58" s="187">
        <v>0</v>
      </c>
      <c r="L58" s="187"/>
      <c r="M58" s="187"/>
      <c r="N58" s="187">
        <f>Q58-K58</f>
        <v>0</v>
      </c>
      <c r="O58" s="187"/>
      <c r="P58" s="187"/>
      <c r="Q58" s="187">
        <v>0</v>
      </c>
      <c r="R58" s="187"/>
      <c r="S58" s="187"/>
      <c r="T58" s="162"/>
    </row>
    <row r="59" spans="2:20" ht="16.5" thickTop="1" x14ac:dyDescent="0.25">
      <c r="B59" s="162"/>
      <c r="C59" s="181" t="s">
        <v>107</v>
      </c>
      <c r="D59" s="182"/>
      <c r="E59" s="182"/>
      <c r="F59" s="182"/>
      <c r="G59" s="182"/>
      <c r="H59" s="182"/>
      <c r="I59" s="182"/>
      <c r="J59" s="182"/>
      <c r="K59" s="183">
        <f>SUM(K55:M58)</f>
        <v>64401000</v>
      </c>
      <c r="L59" s="183"/>
      <c r="M59" s="183"/>
      <c r="N59" s="183">
        <f t="shared" ref="N59" si="4">SUM(N55:P58)</f>
        <v>43975000</v>
      </c>
      <c r="O59" s="183"/>
      <c r="P59" s="183"/>
      <c r="Q59" s="183">
        <f t="shared" ref="Q59" si="5">SUM(Q55:S58)</f>
        <v>108376000</v>
      </c>
      <c r="R59" s="183"/>
      <c r="S59" s="183"/>
      <c r="T59" s="162"/>
    </row>
    <row r="60" spans="2:20" x14ac:dyDescent="0.25"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</row>
    <row r="61" spans="2:20" x14ac:dyDescent="0.25"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</row>
    <row r="62" spans="2:20" ht="18.75" x14ac:dyDescent="0.3">
      <c r="B62" s="163" t="s">
        <v>151</v>
      </c>
      <c r="C62" s="184" t="s">
        <v>152</v>
      </c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</row>
    <row r="63" spans="2:20" ht="18.75" x14ac:dyDescent="0.3">
      <c r="B63" s="163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</row>
    <row r="64" spans="2:20" ht="15.75" x14ac:dyDescent="0.25">
      <c r="B64" s="162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</row>
    <row r="65" spans="2:20" ht="15.75" x14ac:dyDescent="0.25">
      <c r="B65" s="162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</row>
    <row r="66" spans="2:20" ht="15.75" x14ac:dyDescent="0.25">
      <c r="B66" s="162"/>
      <c r="C66" s="188" t="s">
        <v>153</v>
      </c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</row>
    <row r="67" spans="2:20" ht="15.75" x14ac:dyDescent="0.25">
      <c r="B67" s="162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</row>
    <row r="68" spans="2:20" ht="15.75" thickBot="1" x14ac:dyDescent="0.3">
      <c r="B68" s="162"/>
      <c r="C68" s="189" t="s">
        <v>103</v>
      </c>
      <c r="D68" s="189"/>
      <c r="E68" s="189"/>
      <c r="F68" s="189"/>
      <c r="G68" s="189"/>
      <c r="H68" s="189"/>
      <c r="I68" s="189"/>
      <c r="J68" s="189"/>
      <c r="K68" s="190" t="s">
        <v>104</v>
      </c>
      <c r="L68" s="190"/>
      <c r="M68" s="190"/>
      <c r="N68" s="191" t="s">
        <v>105</v>
      </c>
      <c r="O68" s="191"/>
      <c r="P68" s="191"/>
      <c r="Q68" s="191" t="s">
        <v>106</v>
      </c>
      <c r="R68" s="191"/>
      <c r="S68" s="191"/>
      <c r="T68" s="162"/>
    </row>
    <row r="69" spans="2:20" ht="15.75" x14ac:dyDescent="0.25">
      <c r="B69" s="162"/>
      <c r="C69" s="185" t="s">
        <v>157</v>
      </c>
      <c r="D69" s="186"/>
      <c r="E69" s="186"/>
      <c r="F69" s="186"/>
      <c r="G69" s="186"/>
      <c r="H69" s="186"/>
      <c r="I69" s="186"/>
      <c r="J69" s="186"/>
      <c r="K69" s="187">
        <v>78964000</v>
      </c>
      <c r="L69" s="187"/>
      <c r="M69" s="187"/>
      <c r="N69" s="187">
        <f>Q69-K69</f>
        <v>43975000</v>
      </c>
      <c r="O69" s="187"/>
      <c r="P69" s="187"/>
      <c r="Q69" s="187">
        <v>122939000</v>
      </c>
      <c r="R69" s="187"/>
      <c r="S69" s="187"/>
      <c r="T69" s="162"/>
    </row>
    <row r="70" spans="2:20" ht="15.75" x14ac:dyDescent="0.25">
      <c r="B70" s="162"/>
      <c r="C70" s="185" t="s">
        <v>158</v>
      </c>
      <c r="D70" s="186"/>
      <c r="E70" s="186"/>
      <c r="F70" s="186"/>
      <c r="G70" s="186"/>
      <c r="H70" s="186"/>
      <c r="I70" s="186"/>
      <c r="J70" s="186"/>
      <c r="K70" s="187">
        <v>120000</v>
      </c>
      <c r="L70" s="187"/>
      <c r="M70" s="187"/>
      <c r="N70" s="187">
        <f>Q70-K70</f>
        <v>0</v>
      </c>
      <c r="O70" s="187"/>
      <c r="P70" s="187"/>
      <c r="Q70" s="187">
        <v>120000</v>
      </c>
      <c r="R70" s="187"/>
      <c r="S70" s="187"/>
      <c r="T70" s="162"/>
    </row>
    <row r="71" spans="2:20" ht="15.75" x14ac:dyDescent="0.25">
      <c r="B71" s="162"/>
      <c r="C71" s="185" t="s">
        <v>159</v>
      </c>
      <c r="D71" s="186"/>
      <c r="E71" s="186"/>
      <c r="F71" s="186"/>
      <c r="G71" s="186"/>
      <c r="H71" s="186"/>
      <c r="I71" s="186"/>
      <c r="J71" s="186"/>
      <c r="K71" s="187">
        <v>8000</v>
      </c>
      <c r="L71" s="187"/>
      <c r="M71" s="187"/>
      <c r="N71" s="187">
        <f>Q71-K71</f>
        <v>0</v>
      </c>
      <c r="O71" s="187"/>
      <c r="P71" s="187"/>
      <c r="Q71" s="187">
        <v>8000</v>
      </c>
      <c r="R71" s="187"/>
      <c r="S71" s="187"/>
      <c r="T71" s="162"/>
    </row>
    <row r="72" spans="2:20" ht="16.5" thickBot="1" x14ac:dyDescent="0.3">
      <c r="B72" s="162"/>
      <c r="C72" s="185" t="s">
        <v>160</v>
      </c>
      <c r="D72" s="186"/>
      <c r="E72" s="186"/>
      <c r="F72" s="186"/>
      <c r="G72" s="186"/>
      <c r="H72" s="186"/>
      <c r="I72" s="186"/>
      <c r="J72" s="186"/>
      <c r="K72" s="187">
        <v>0</v>
      </c>
      <c r="L72" s="187"/>
      <c r="M72" s="187"/>
      <c r="N72" s="187">
        <f>Q72-K72</f>
        <v>0</v>
      </c>
      <c r="O72" s="187"/>
      <c r="P72" s="187"/>
      <c r="Q72" s="187">
        <v>0</v>
      </c>
      <c r="R72" s="187"/>
      <c r="S72" s="187"/>
      <c r="T72" s="162"/>
    </row>
    <row r="73" spans="2:20" ht="16.5" thickTop="1" x14ac:dyDescent="0.25">
      <c r="B73" s="162"/>
      <c r="C73" s="181" t="s">
        <v>107</v>
      </c>
      <c r="D73" s="182"/>
      <c r="E73" s="182"/>
      <c r="F73" s="182"/>
      <c r="G73" s="182"/>
      <c r="H73" s="182"/>
      <c r="I73" s="182"/>
      <c r="J73" s="182"/>
      <c r="K73" s="183">
        <f>SUM(K69:M72)</f>
        <v>79092000</v>
      </c>
      <c r="L73" s="183"/>
      <c r="M73" s="183"/>
      <c r="N73" s="183">
        <f t="shared" ref="N73" si="6">SUM(N69:P72)</f>
        <v>43975000</v>
      </c>
      <c r="O73" s="183"/>
      <c r="P73" s="183"/>
      <c r="Q73" s="183">
        <f t="shared" ref="Q73" si="7">SUM(Q69:S72)</f>
        <v>123067000</v>
      </c>
      <c r="R73" s="183"/>
      <c r="S73" s="183"/>
      <c r="T73" s="162"/>
    </row>
    <row r="74" spans="2:20" x14ac:dyDescent="0.25">
      <c r="B74" s="162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</row>
    <row r="75" spans="2:20" x14ac:dyDescent="0.25">
      <c r="B75" s="184" t="s">
        <v>154</v>
      </c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/>
      <c r="Q75" s="184"/>
      <c r="R75" s="184"/>
      <c r="S75" s="184"/>
      <c r="T75" s="162"/>
    </row>
    <row r="76" spans="2:20" x14ac:dyDescent="0.25">
      <c r="B76" s="184"/>
      <c r="C76" s="184"/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184"/>
      <c r="S76" s="184"/>
      <c r="T76" s="162"/>
    </row>
    <row r="77" spans="2:20" x14ac:dyDescent="0.25">
      <c r="B77" s="184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62"/>
    </row>
    <row r="78" spans="2:20" x14ac:dyDescent="0.25">
      <c r="B78" s="179" t="s">
        <v>155</v>
      </c>
      <c r="C78" s="179"/>
      <c r="D78" s="179"/>
      <c r="E78" s="179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62"/>
    </row>
    <row r="79" spans="2:20" x14ac:dyDescent="0.25">
      <c r="B79" s="179"/>
      <c r="C79" s="179"/>
      <c r="D79" s="179"/>
      <c r="E79" s="179"/>
      <c r="F79" s="179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62"/>
    </row>
    <row r="80" spans="2:20" x14ac:dyDescent="0.25">
      <c r="B80" s="162"/>
      <c r="C80" s="162"/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2"/>
    </row>
    <row r="81" spans="2:20" x14ac:dyDescent="0.25">
      <c r="B81" s="180" t="s">
        <v>156</v>
      </c>
      <c r="C81" s="180"/>
      <c r="D81" s="180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  <c r="R81" s="180"/>
      <c r="S81" s="162"/>
      <c r="T81" s="162"/>
    </row>
    <row r="82" spans="2:20" x14ac:dyDescent="0.25">
      <c r="B82" s="162"/>
      <c r="C82" s="162"/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</row>
    <row r="83" spans="2:20" x14ac:dyDescent="0.25">
      <c r="B83" s="162"/>
      <c r="C83" s="162"/>
      <c r="D83" s="162"/>
      <c r="E83" s="162"/>
      <c r="F83" s="162"/>
      <c r="G83" s="162"/>
      <c r="H83" s="162"/>
      <c r="I83" s="162"/>
      <c r="J83" s="162"/>
      <c r="K83" s="162"/>
      <c r="L83" s="162"/>
      <c r="M83" s="162"/>
      <c r="N83" s="162"/>
      <c r="O83" s="162"/>
      <c r="P83" s="162"/>
      <c r="Q83" s="162"/>
      <c r="R83" s="162"/>
      <c r="S83" s="162"/>
      <c r="T83" s="162"/>
    </row>
    <row r="84" spans="2:20" x14ac:dyDescent="0.25">
      <c r="B84" s="162"/>
      <c r="C84" s="162"/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</row>
    <row r="85" spans="2:20" x14ac:dyDescent="0.25">
      <c r="B85" s="162"/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</row>
    <row r="86" spans="2:20" x14ac:dyDescent="0.25">
      <c r="B86" s="162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62"/>
    </row>
    <row r="87" spans="2:20" x14ac:dyDescent="0.25">
      <c r="B87" s="162"/>
      <c r="C87" s="162"/>
      <c r="D87" s="162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P87" s="162"/>
      <c r="Q87" s="162"/>
      <c r="R87" s="162"/>
      <c r="S87" s="162"/>
      <c r="T87" s="162"/>
    </row>
    <row r="88" spans="2:20" x14ac:dyDescent="0.25">
      <c r="B88" s="162"/>
      <c r="C88" s="162"/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2"/>
      <c r="S88" s="162"/>
      <c r="T88" s="162"/>
    </row>
  </sheetData>
  <mergeCells count="114">
    <mergeCell ref="B16:S16"/>
    <mergeCell ref="A1:S1"/>
    <mergeCell ref="A3:S3"/>
    <mergeCell ref="A5:I5"/>
    <mergeCell ref="A7:S8"/>
    <mergeCell ref="B10:S13"/>
    <mergeCell ref="B20:I20"/>
    <mergeCell ref="J20:L20"/>
    <mergeCell ref="M20:O20"/>
    <mergeCell ref="P20:R20"/>
    <mergeCell ref="B21:I21"/>
    <mergeCell ref="J21:L21"/>
    <mergeCell ref="M21:O21"/>
    <mergeCell ref="P21:R21"/>
    <mergeCell ref="B18:I18"/>
    <mergeCell ref="J18:L18"/>
    <mergeCell ref="M18:O18"/>
    <mergeCell ref="P18:R18"/>
    <mergeCell ref="B19:I19"/>
    <mergeCell ref="J19:L19"/>
    <mergeCell ref="M19:O19"/>
    <mergeCell ref="P19:R19"/>
    <mergeCell ref="B25:S26"/>
    <mergeCell ref="B22:I22"/>
    <mergeCell ref="J22:L22"/>
    <mergeCell ref="M22:O22"/>
    <mergeCell ref="P22:R22"/>
    <mergeCell ref="B23:I23"/>
    <mergeCell ref="J23:L23"/>
    <mergeCell ref="M23:O23"/>
    <mergeCell ref="P23:R23"/>
    <mergeCell ref="M34:O34"/>
    <mergeCell ref="P34:R34"/>
    <mergeCell ref="B36:I36"/>
    <mergeCell ref="J36:L36"/>
    <mergeCell ref="M36:O36"/>
    <mergeCell ref="P36:R36"/>
    <mergeCell ref="B29:S29"/>
    <mergeCell ref="B32:I32"/>
    <mergeCell ref="J32:L32"/>
    <mergeCell ref="M32:O32"/>
    <mergeCell ref="P32:R32"/>
    <mergeCell ref="B35:I35"/>
    <mergeCell ref="J35:L35"/>
    <mergeCell ref="M35:O35"/>
    <mergeCell ref="P35:R35"/>
    <mergeCell ref="B31:I31"/>
    <mergeCell ref="J31:L31"/>
    <mergeCell ref="M31:O31"/>
    <mergeCell ref="C55:J55"/>
    <mergeCell ref="K55:M55"/>
    <mergeCell ref="N55:P55"/>
    <mergeCell ref="Q55:S55"/>
    <mergeCell ref="C56:J56"/>
    <mergeCell ref="K56:M56"/>
    <mergeCell ref="N56:P56"/>
    <mergeCell ref="Q56:S56"/>
    <mergeCell ref="P31:R31"/>
    <mergeCell ref="C48:T49"/>
    <mergeCell ref="C52:T52"/>
    <mergeCell ref="C54:J54"/>
    <mergeCell ref="K54:M54"/>
    <mergeCell ref="N54:P54"/>
    <mergeCell ref="Q54:S54"/>
    <mergeCell ref="B39:S41"/>
    <mergeCell ref="B42:S43"/>
    <mergeCell ref="B45:R45"/>
    <mergeCell ref="B33:I33"/>
    <mergeCell ref="J33:L33"/>
    <mergeCell ref="M33:O33"/>
    <mergeCell ref="P33:R33"/>
    <mergeCell ref="B34:I34"/>
    <mergeCell ref="J34:L34"/>
    <mergeCell ref="C59:J59"/>
    <mergeCell ref="K59:M59"/>
    <mergeCell ref="N59:P59"/>
    <mergeCell ref="Q59:S59"/>
    <mergeCell ref="C62:T63"/>
    <mergeCell ref="C57:J57"/>
    <mergeCell ref="K57:M57"/>
    <mergeCell ref="N57:P57"/>
    <mergeCell ref="Q57:S57"/>
    <mergeCell ref="C58:J58"/>
    <mergeCell ref="K58:M58"/>
    <mergeCell ref="N58:P58"/>
    <mergeCell ref="Q58:S58"/>
    <mergeCell ref="C69:J69"/>
    <mergeCell ref="K69:M69"/>
    <mergeCell ref="N69:P69"/>
    <mergeCell ref="Q69:S69"/>
    <mergeCell ref="C70:J70"/>
    <mergeCell ref="K70:M70"/>
    <mergeCell ref="N70:P70"/>
    <mergeCell ref="Q70:S70"/>
    <mergeCell ref="C66:T66"/>
    <mergeCell ref="C68:J68"/>
    <mergeCell ref="K68:M68"/>
    <mergeCell ref="N68:P68"/>
    <mergeCell ref="Q68:S68"/>
    <mergeCell ref="B78:S79"/>
    <mergeCell ref="B81:R81"/>
    <mergeCell ref="C73:J73"/>
    <mergeCell ref="K73:M73"/>
    <mergeCell ref="N73:P73"/>
    <mergeCell ref="Q73:S73"/>
    <mergeCell ref="B75:S77"/>
    <mergeCell ref="C71:J71"/>
    <mergeCell ref="K71:M71"/>
    <mergeCell ref="N71:P71"/>
    <mergeCell ref="Q71:S71"/>
    <mergeCell ref="C72:J72"/>
    <mergeCell ref="K72:M72"/>
    <mergeCell ref="N72:P72"/>
    <mergeCell ref="Q72:S72"/>
  </mergeCells>
  <printOptions horizontalCentered="1" verticalCentered="1"/>
  <pageMargins left="0.19685039370078741" right="0" top="0.15748031496062992" bottom="0.15748031496062992" header="0.11811023622047245" footer="0.11811023622047245"/>
  <pageSetup paperSize="9" scale="56" orientation="landscape" horizontalDpi="300" verticalDpi="300" r:id="rId1"/>
  <rowBreaks count="1" manualBreakCount="1">
    <brk id="50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3"/>
  <sheetViews>
    <sheetView zoomScaleNormal="100" workbookViewId="0">
      <selection activeCell="A7" sqref="A7:Q7"/>
    </sheetView>
  </sheetViews>
  <sheetFormatPr defaultRowHeight="15" x14ac:dyDescent="0.25"/>
  <cols>
    <col min="7" max="7" width="16.5703125" customWidth="1"/>
    <col min="15" max="15" width="12.7109375" customWidth="1"/>
  </cols>
  <sheetData>
    <row r="3" spans="1:17" x14ac:dyDescent="0.25">
      <c r="G3" s="128"/>
    </row>
    <row r="5" spans="1:17" x14ac:dyDescent="0.25">
      <c r="O5" s="223" t="s">
        <v>90</v>
      </c>
      <c r="P5" s="223"/>
      <c r="Q5" s="223"/>
    </row>
    <row r="7" spans="1:17" x14ac:dyDescent="0.25">
      <c r="A7" s="195" t="s">
        <v>186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</row>
    <row r="8" spans="1:17" x14ac:dyDescent="0.25">
      <c r="B8" s="224" t="s">
        <v>98</v>
      </c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</row>
    <row r="9" spans="1:17" x14ac:dyDescent="0.25"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</row>
    <row r="11" spans="1:17" ht="24.95" customHeight="1" x14ac:dyDescent="0.3">
      <c r="B11" s="215" t="s">
        <v>61</v>
      </c>
      <c r="C11" s="215"/>
      <c r="D11" s="215"/>
      <c r="E11" s="215"/>
      <c r="F11" s="215"/>
      <c r="G11" s="216"/>
      <c r="H11" s="217" t="s">
        <v>62</v>
      </c>
      <c r="I11" s="217"/>
      <c r="J11" s="215" t="s">
        <v>30</v>
      </c>
      <c r="K11" s="216"/>
      <c r="L11" s="216"/>
      <c r="M11" s="216"/>
      <c r="N11" s="216"/>
      <c r="O11" s="216"/>
      <c r="P11" s="217" t="s">
        <v>62</v>
      </c>
      <c r="Q11" s="217"/>
    </row>
    <row r="12" spans="1:17" ht="24.95" customHeight="1" x14ac:dyDescent="0.25">
      <c r="B12" s="214" t="s">
        <v>73</v>
      </c>
      <c r="C12" s="214"/>
      <c r="D12" s="214"/>
      <c r="E12" s="214"/>
      <c r="F12" s="214"/>
      <c r="G12" s="214"/>
      <c r="H12" s="211">
        <v>152425</v>
      </c>
      <c r="I12" s="211"/>
      <c r="J12" s="209" t="s">
        <v>63</v>
      </c>
      <c r="K12" s="209"/>
      <c r="L12" s="209"/>
      <c r="M12" s="209"/>
      <c r="N12" s="209"/>
      <c r="O12" s="209"/>
      <c r="P12" s="220">
        <v>129263</v>
      </c>
      <c r="Q12" s="220"/>
    </row>
    <row r="13" spans="1:17" ht="24.95" customHeight="1" x14ac:dyDescent="0.25">
      <c r="B13" s="218" t="s">
        <v>74</v>
      </c>
      <c r="C13" s="218"/>
      <c r="D13" s="218"/>
      <c r="E13" s="218"/>
      <c r="F13" s="218"/>
      <c r="G13" s="218"/>
      <c r="H13" s="211">
        <v>55583</v>
      </c>
      <c r="I13" s="211"/>
      <c r="J13" s="219" t="s">
        <v>64</v>
      </c>
      <c r="K13" s="219"/>
      <c r="L13" s="219"/>
      <c r="M13" s="219"/>
      <c r="N13" s="219"/>
      <c r="O13" s="219"/>
      <c r="P13" s="211">
        <v>29528</v>
      </c>
      <c r="Q13" s="211"/>
    </row>
    <row r="14" spans="1:17" ht="24.95" customHeight="1" x14ac:dyDescent="0.25">
      <c r="B14" s="214" t="s">
        <v>75</v>
      </c>
      <c r="C14" s="214"/>
      <c r="D14" s="214"/>
      <c r="E14" s="214"/>
      <c r="F14" s="214"/>
      <c r="G14" s="214"/>
      <c r="H14" s="210">
        <v>29350</v>
      </c>
      <c r="I14" s="210"/>
      <c r="J14" s="209" t="s">
        <v>65</v>
      </c>
      <c r="K14" s="209"/>
      <c r="L14" s="209"/>
      <c r="M14" s="209"/>
      <c r="N14" s="209"/>
      <c r="O14" s="209"/>
      <c r="P14" s="220">
        <v>68827</v>
      </c>
      <c r="Q14" s="220"/>
    </row>
    <row r="15" spans="1:17" ht="24.95" customHeight="1" x14ac:dyDescent="0.25">
      <c r="B15" s="214" t="s">
        <v>76</v>
      </c>
      <c r="C15" s="214"/>
      <c r="D15" s="214"/>
      <c r="E15" s="214"/>
      <c r="F15" s="214"/>
      <c r="G15" s="214"/>
      <c r="H15" s="210">
        <v>12078</v>
      </c>
      <c r="I15" s="210"/>
      <c r="J15" s="209" t="s">
        <v>95</v>
      </c>
      <c r="K15" s="209"/>
      <c r="L15" s="209"/>
      <c r="M15" s="209"/>
      <c r="N15" s="209"/>
      <c r="O15" s="209"/>
      <c r="P15" s="211">
        <v>19764</v>
      </c>
      <c r="Q15" s="211"/>
    </row>
    <row r="16" spans="1:17" ht="24.95" customHeight="1" x14ac:dyDescent="0.25">
      <c r="B16" s="214" t="s">
        <v>77</v>
      </c>
      <c r="C16" s="214"/>
      <c r="D16" s="214"/>
      <c r="E16" s="214"/>
      <c r="F16" s="214"/>
      <c r="G16" s="214"/>
      <c r="H16" s="210">
        <v>160</v>
      </c>
      <c r="I16" s="210"/>
      <c r="J16" s="209" t="s">
        <v>66</v>
      </c>
      <c r="K16" s="209"/>
      <c r="L16" s="209"/>
      <c r="M16" s="209"/>
      <c r="N16" s="209"/>
      <c r="O16" s="209"/>
      <c r="P16" s="211">
        <v>7828</v>
      </c>
      <c r="Q16" s="211"/>
    </row>
    <row r="17" spans="2:17" ht="24.95" customHeight="1" x14ac:dyDescent="0.3">
      <c r="B17" s="215"/>
      <c r="C17" s="215"/>
      <c r="D17" s="215"/>
      <c r="E17" s="215"/>
      <c r="F17" s="215"/>
      <c r="G17" s="216"/>
      <c r="H17" s="210"/>
      <c r="I17" s="210"/>
      <c r="J17" s="213" t="s">
        <v>67</v>
      </c>
      <c r="K17" s="213"/>
      <c r="L17" s="213"/>
      <c r="M17" s="213"/>
      <c r="N17" s="213"/>
      <c r="O17" s="213"/>
      <c r="P17" s="225">
        <v>756</v>
      </c>
      <c r="Q17" s="226"/>
    </row>
    <row r="18" spans="2:17" ht="24.95" customHeight="1" x14ac:dyDescent="0.25">
      <c r="B18" s="221" t="s">
        <v>78</v>
      </c>
      <c r="C18" s="221"/>
      <c r="D18" s="221"/>
      <c r="E18" s="221"/>
      <c r="F18" s="221"/>
      <c r="G18" s="221"/>
      <c r="H18" s="211">
        <f>SUM(H12:I17)</f>
        <v>249596</v>
      </c>
      <c r="I18" s="211"/>
      <c r="J18" s="212" t="s">
        <v>68</v>
      </c>
      <c r="K18" s="212"/>
      <c r="L18" s="212"/>
      <c r="M18" s="212"/>
      <c r="N18" s="212"/>
      <c r="O18" s="212"/>
      <c r="P18" s="211">
        <f>SUM(P12:Q16)</f>
        <v>255210</v>
      </c>
      <c r="Q18" s="211"/>
    </row>
    <row r="19" spans="2:17" ht="24.95" customHeight="1" x14ac:dyDescent="0.25">
      <c r="B19" s="214" t="s">
        <v>79</v>
      </c>
      <c r="C19" s="214"/>
      <c r="D19" s="214"/>
      <c r="E19" s="214"/>
      <c r="F19" s="214"/>
      <c r="G19" s="214"/>
      <c r="H19" s="220">
        <v>108376</v>
      </c>
      <c r="I19" s="220"/>
      <c r="J19" s="209" t="s">
        <v>69</v>
      </c>
      <c r="K19" s="209"/>
      <c r="L19" s="209"/>
      <c r="M19" s="209"/>
      <c r="N19" s="209"/>
      <c r="O19" s="209"/>
      <c r="P19" s="220">
        <v>123067</v>
      </c>
      <c r="Q19" s="220"/>
    </row>
    <row r="20" spans="2:17" ht="24.95" customHeight="1" x14ac:dyDescent="0.25">
      <c r="B20" s="214" t="s">
        <v>80</v>
      </c>
      <c r="C20" s="214"/>
      <c r="D20" s="214"/>
      <c r="E20" s="214"/>
      <c r="F20" s="214"/>
      <c r="G20" s="214"/>
      <c r="H20" s="210">
        <v>0</v>
      </c>
      <c r="I20" s="210"/>
      <c r="J20" s="209" t="s">
        <v>70</v>
      </c>
      <c r="K20" s="209"/>
      <c r="L20" s="209"/>
      <c r="M20" s="209"/>
      <c r="N20" s="209"/>
      <c r="O20" s="209"/>
      <c r="P20" s="210">
        <v>2770</v>
      </c>
      <c r="Q20" s="210"/>
    </row>
    <row r="21" spans="2:17" ht="24.95" customHeight="1" x14ac:dyDescent="0.25">
      <c r="B21" s="214" t="s">
        <v>81</v>
      </c>
      <c r="C21" s="214"/>
      <c r="D21" s="214"/>
      <c r="E21" s="214"/>
      <c r="F21" s="214"/>
      <c r="G21" s="214"/>
      <c r="H21" s="210">
        <v>0</v>
      </c>
      <c r="I21" s="210"/>
      <c r="J21" s="209" t="s">
        <v>71</v>
      </c>
      <c r="K21" s="209"/>
      <c r="L21" s="209"/>
      <c r="M21" s="209"/>
      <c r="N21" s="209"/>
      <c r="O21" s="209"/>
      <c r="P21" s="210">
        <v>0</v>
      </c>
      <c r="Q21" s="210"/>
    </row>
    <row r="22" spans="2:17" ht="24.95" customHeight="1" x14ac:dyDescent="0.25">
      <c r="B22" s="221" t="s">
        <v>82</v>
      </c>
      <c r="C22" s="221"/>
      <c r="D22" s="221"/>
      <c r="E22" s="221"/>
      <c r="F22" s="221"/>
      <c r="G22" s="221"/>
      <c r="H22" s="211">
        <f>SUM(H19:I21)</f>
        <v>108376</v>
      </c>
      <c r="I22" s="211"/>
      <c r="J22" s="209" t="s">
        <v>72</v>
      </c>
      <c r="K22" s="209"/>
      <c r="L22" s="209"/>
      <c r="M22" s="209"/>
      <c r="N22" s="209"/>
      <c r="O22" s="209"/>
      <c r="P22" s="211">
        <f>SUM(P19:Q21)</f>
        <v>125837</v>
      </c>
      <c r="Q22" s="211"/>
    </row>
    <row r="23" spans="2:17" ht="24.95" customHeight="1" x14ac:dyDescent="0.25">
      <c r="B23" s="214" t="s">
        <v>84</v>
      </c>
      <c r="C23" s="214"/>
      <c r="D23" s="214"/>
      <c r="E23" s="214"/>
      <c r="F23" s="214"/>
      <c r="G23" s="214"/>
      <c r="H23" s="210">
        <v>33366</v>
      </c>
      <c r="I23" s="210"/>
      <c r="J23" s="209" t="s">
        <v>83</v>
      </c>
      <c r="K23" s="209"/>
      <c r="L23" s="209"/>
      <c r="M23" s="209"/>
      <c r="N23" s="209"/>
      <c r="O23" s="209"/>
      <c r="P23" s="210">
        <v>33366</v>
      </c>
      <c r="Q23" s="210"/>
    </row>
    <row r="24" spans="2:17" ht="24.95" customHeight="1" x14ac:dyDescent="0.25">
      <c r="B24" s="214" t="s">
        <v>85</v>
      </c>
      <c r="C24" s="214"/>
      <c r="D24" s="214"/>
      <c r="E24" s="214"/>
      <c r="F24" s="214"/>
      <c r="G24" s="214"/>
      <c r="H24" s="210">
        <v>23075</v>
      </c>
      <c r="I24" s="210"/>
      <c r="J24" s="209"/>
      <c r="K24" s="209"/>
      <c r="L24" s="209"/>
      <c r="M24" s="209"/>
      <c r="N24" s="209"/>
      <c r="O24" s="209"/>
      <c r="P24" s="210"/>
      <c r="Q24" s="210"/>
    </row>
    <row r="25" spans="2:17" ht="24.95" customHeight="1" x14ac:dyDescent="0.25">
      <c r="B25" s="221" t="s">
        <v>86</v>
      </c>
      <c r="C25" s="221"/>
      <c r="D25" s="221"/>
      <c r="E25" s="221"/>
      <c r="F25" s="221"/>
      <c r="G25" s="221"/>
      <c r="H25" s="211">
        <f>SUM(H23:I24)</f>
        <v>56441</v>
      </c>
      <c r="I25" s="211"/>
      <c r="J25" s="212" t="s">
        <v>87</v>
      </c>
      <c r="K25" s="212"/>
      <c r="L25" s="212"/>
      <c r="M25" s="212"/>
      <c r="N25" s="212"/>
      <c r="O25" s="212"/>
      <c r="P25" s="211">
        <f>SUM(P23:Q24)</f>
        <v>33366</v>
      </c>
      <c r="Q25" s="211"/>
    </row>
    <row r="26" spans="2:17" ht="24.95" customHeight="1" x14ac:dyDescent="0.3">
      <c r="B26" s="215" t="s">
        <v>88</v>
      </c>
      <c r="C26" s="215"/>
      <c r="D26" s="215"/>
      <c r="E26" s="215"/>
      <c r="F26" s="215"/>
      <c r="G26" s="216"/>
      <c r="H26" s="210">
        <f>H18+H22+H25</f>
        <v>414413</v>
      </c>
      <c r="I26" s="210"/>
      <c r="J26" s="222" t="s">
        <v>89</v>
      </c>
      <c r="K26" s="222"/>
      <c r="L26" s="222"/>
      <c r="M26" s="222"/>
      <c r="N26" s="222"/>
      <c r="O26" s="222"/>
      <c r="P26" s="210">
        <f>P18+P22+P25</f>
        <v>414413</v>
      </c>
      <c r="Q26" s="210"/>
    </row>
    <row r="27" spans="2:17" ht="24.95" customHeight="1" x14ac:dyDescent="0.25"/>
    <row r="28" spans="2:17" ht="24.95" customHeight="1" x14ac:dyDescent="0.25"/>
    <row r="29" spans="2:17" ht="24.95" customHeight="1" x14ac:dyDescent="0.25"/>
    <row r="30" spans="2:17" ht="24.95" customHeight="1" x14ac:dyDescent="0.25"/>
    <row r="31" spans="2:17" ht="24.95" customHeight="1" x14ac:dyDescent="0.25"/>
    <row r="32" spans="2:17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</sheetData>
  <mergeCells count="67">
    <mergeCell ref="P20:Q20"/>
    <mergeCell ref="P12:Q12"/>
    <mergeCell ref="P13:Q13"/>
    <mergeCell ref="P14:Q14"/>
    <mergeCell ref="P15:Q15"/>
    <mergeCell ref="P16:Q16"/>
    <mergeCell ref="P17:Q17"/>
    <mergeCell ref="P18:Q18"/>
    <mergeCell ref="P19:Q19"/>
    <mergeCell ref="P22:Q22"/>
    <mergeCell ref="P21:Q21"/>
    <mergeCell ref="H21:I21"/>
    <mergeCell ref="J21:O21"/>
    <mergeCell ref="P26:Q26"/>
    <mergeCell ref="H26:I26"/>
    <mergeCell ref="J24:O24"/>
    <mergeCell ref="J23:O23"/>
    <mergeCell ref="P23:Q23"/>
    <mergeCell ref="J25:O25"/>
    <mergeCell ref="H23:I23"/>
    <mergeCell ref="J22:O22"/>
    <mergeCell ref="B26:G26"/>
    <mergeCell ref="J26:O26"/>
    <mergeCell ref="H22:I22"/>
    <mergeCell ref="O5:Q5"/>
    <mergeCell ref="B18:G18"/>
    <mergeCell ref="B19:G19"/>
    <mergeCell ref="B8:Q9"/>
    <mergeCell ref="J11:O11"/>
    <mergeCell ref="P25:Q25"/>
    <mergeCell ref="P24:Q24"/>
    <mergeCell ref="H11:I11"/>
    <mergeCell ref="H13:I13"/>
    <mergeCell ref="B17:G17"/>
    <mergeCell ref="B25:G25"/>
    <mergeCell ref="H24:I24"/>
    <mergeCell ref="H25:I25"/>
    <mergeCell ref="J14:O14"/>
    <mergeCell ref="J15:O15"/>
    <mergeCell ref="B24:G24"/>
    <mergeCell ref="B23:G23"/>
    <mergeCell ref="H19:I19"/>
    <mergeCell ref="H20:I20"/>
    <mergeCell ref="B22:G22"/>
    <mergeCell ref="B21:G21"/>
    <mergeCell ref="B20:G20"/>
    <mergeCell ref="B12:G12"/>
    <mergeCell ref="B13:G13"/>
    <mergeCell ref="H12:I12"/>
    <mergeCell ref="J12:O12"/>
    <mergeCell ref="J13:O13"/>
    <mergeCell ref="A7:Q7"/>
    <mergeCell ref="J20:O20"/>
    <mergeCell ref="J16:O16"/>
    <mergeCell ref="J19:O19"/>
    <mergeCell ref="H16:I16"/>
    <mergeCell ref="H17:I17"/>
    <mergeCell ref="H18:I18"/>
    <mergeCell ref="J18:O18"/>
    <mergeCell ref="J17:O17"/>
    <mergeCell ref="B16:G16"/>
    <mergeCell ref="B11:G11"/>
    <mergeCell ref="P11:Q11"/>
    <mergeCell ref="H14:I14"/>
    <mergeCell ref="H15:I15"/>
    <mergeCell ref="B14:G14"/>
    <mergeCell ref="B15:G15"/>
  </mergeCells>
  <phoneticPr fontId="19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zoomScale="88" zoomScaleNormal="88" workbookViewId="0">
      <pane xSplit="2" ySplit="8" topLeftCell="C9" activePane="bottomRight" state="frozen"/>
      <selection pane="topRight" activeCell="C1" sqref="C1"/>
      <selection pane="bottomLeft" activeCell="A8" sqref="A8"/>
      <selection pane="bottomRight" sqref="A1:G1"/>
    </sheetView>
  </sheetViews>
  <sheetFormatPr defaultColWidth="8.85546875" defaultRowHeight="12.75" x14ac:dyDescent="0.2"/>
  <cols>
    <col min="1" max="1" width="3.5703125" style="1" customWidth="1"/>
    <col min="2" max="2" width="41.28515625" style="1" customWidth="1"/>
    <col min="3" max="3" width="26.5703125" style="1" customWidth="1"/>
    <col min="4" max="4" width="29.7109375" style="1" customWidth="1"/>
    <col min="5" max="5" width="27" style="1" customWidth="1"/>
    <col min="6" max="6" width="28.140625" style="1" customWidth="1"/>
    <col min="7" max="7" width="31.7109375" style="1" customWidth="1"/>
    <col min="8" max="16384" width="8.85546875" style="1"/>
  </cols>
  <sheetData>
    <row r="1" spans="1:8" ht="15" x14ac:dyDescent="0.25">
      <c r="A1" s="231" t="s">
        <v>187</v>
      </c>
      <c r="B1" s="195"/>
      <c r="C1" s="195"/>
      <c r="D1" s="195"/>
      <c r="E1" s="195"/>
      <c r="F1" s="195"/>
      <c r="G1" s="195"/>
    </row>
    <row r="2" spans="1:8" ht="30.75" customHeight="1" x14ac:dyDescent="0.2">
      <c r="B2" s="227"/>
      <c r="C2" s="228"/>
      <c r="D2" s="228"/>
      <c r="E2" s="228"/>
      <c r="F2" s="228"/>
      <c r="G2" s="228"/>
    </row>
    <row r="3" spans="1:8" ht="15" x14ac:dyDescent="0.25">
      <c r="B3" s="223"/>
      <c r="C3" s="223"/>
      <c r="D3" s="223"/>
      <c r="E3" s="223" t="s">
        <v>97</v>
      </c>
      <c r="F3" s="223"/>
      <c r="G3" s="223"/>
    </row>
    <row r="4" spans="1:8" x14ac:dyDescent="0.2">
      <c r="B4" s="229" t="s">
        <v>3</v>
      </c>
      <c r="C4" s="229"/>
      <c r="D4" s="229"/>
      <c r="E4" s="229"/>
      <c r="F4" s="229"/>
      <c r="G4" s="229"/>
    </row>
    <row r="5" spans="1:8" x14ac:dyDescent="0.2">
      <c r="B5" s="229"/>
      <c r="C5" s="229"/>
      <c r="D5" s="229"/>
      <c r="E5" s="229"/>
      <c r="F5" s="229"/>
      <c r="G5" s="229"/>
    </row>
    <row r="6" spans="1:8" ht="24.95" customHeight="1" x14ac:dyDescent="0.2">
      <c r="B6" s="230"/>
      <c r="C6" s="230"/>
      <c r="D6" s="230"/>
      <c r="E6" s="230"/>
      <c r="F6" s="230"/>
      <c r="G6" s="230"/>
    </row>
    <row r="7" spans="1:8" ht="62.25" customHeight="1" x14ac:dyDescent="0.2">
      <c r="B7" s="3" t="s">
        <v>4</v>
      </c>
      <c r="C7" s="4" t="s">
        <v>5</v>
      </c>
      <c r="D7" s="4" t="s">
        <v>6</v>
      </c>
      <c r="E7" s="4" t="s">
        <v>7</v>
      </c>
      <c r="F7" s="5" t="s">
        <v>8</v>
      </c>
      <c r="G7" s="6" t="s">
        <v>9</v>
      </c>
    </row>
    <row r="8" spans="1:8" ht="24.95" customHeight="1" x14ac:dyDescent="0.2">
      <c r="B8" s="7" t="s">
        <v>10</v>
      </c>
      <c r="C8" s="8" t="s">
        <v>92</v>
      </c>
      <c r="D8" s="8" t="s">
        <v>93</v>
      </c>
      <c r="E8" s="8" t="s">
        <v>93</v>
      </c>
      <c r="F8" s="9" t="s">
        <v>93</v>
      </c>
      <c r="G8" s="10" t="s">
        <v>93</v>
      </c>
    </row>
    <row r="9" spans="1:8" ht="24.95" customHeight="1" x14ac:dyDescent="0.2">
      <c r="B9" s="11" t="s">
        <v>1</v>
      </c>
      <c r="C9" s="12"/>
      <c r="D9" s="12"/>
      <c r="E9" s="12"/>
      <c r="F9" s="13"/>
      <c r="G9" s="14"/>
      <c r="H9" s="126"/>
    </row>
    <row r="10" spans="1:8" ht="24.95" customHeight="1" x14ac:dyDescent="0.2">
      <c r="B10" s="15" t="s">
        <v>11</v>
      </c>
      <c r="C10" s="16">
        <v>152425</v>
      </c>
      <c r="D10" s="16"/>
      <c r="E10" s="16"/>
      <c r="F10" s="17"/>
      <c r="G10" s="18">
        <f t="shared" ref="G10:G17" si="0">SUM(C10:F10)</f>
        <v>152425</v>
      </c>
      <c r="H10" s="126"/>
    </row>
    <row r="11" spans="1:8" ht="25.15" customHeight="1" x14ac:dyDescent="0.2">
      <c r="B11" s="19" t="s">
        <v>12</v>
      </c>
      <c r="C11" s="16">
        <v>55583</v>
      </c>
      <c r="D11" s="20"/>
      <c r="E11" s="20"/>
      <c r="F11" s="21"/>
      <c r="G11" s="22">
        <f t="shared" si="0"/>
        <v>55583</v>
      </c>
      <c r="H11" s="126"/>
    </row>
    <row r="12" spans="1:8" ht="24.95" customHeight="1" x14ac:dyDescent="0.2">
      <c r="B12" s="15" t="s">
        <v>0</v>
      </c>
      <c r="C12" s="16">
        <v>29350</v>
      </c>
      <c r="D12" s="16"/>
      <c r="E12" s="23"/>
      <c r="F12" s="24"/>
      <c r="G12" s="18">
        <f t="shared" si="0"/>
        <v>29350</v>
      </c>
      <c r="H12" s="126"/>
    </row>
    <row r="13" spans="1:8" ht="24.95" customHeight="1" x14ac:dyDescent="0.2">
      <c r="B13" s="25" t="s">
        <v>1</v>
      </c>
      <c r="C13" s="16">
        <v>11823</v>
      </c>
      <c r="D13" s="16">
        <v>105</v>
      </c>
      <c r="E13" s="16"/>
      <c r="F13" s="17">
        <v>150</v>
      </c>
      <c r="G13" s="18">
        <f t="shared" si="0"/>
        <v>12078</v>
      </c>
      <c r="H13" s="126"/>
    </row>
    <row r="14" spans="1:8" ht="24.95" customHeight="1" x14ac:dyDescent="0.2">
      <c r="B14" s="15" t="s">
        <v>13</v>
      </c>
      <c r="C14" s="16">
        <v>0</v>
      </c>
      <c r="D14" s="16"/>
      <c r="E14" s="16"/>
      <c r="F14" s="17">
        <v>160</v>
      </c>
      <c r="G14" s="18">
        <f t="shared" si="0"/>
        <v>160</v>
      </c>
      <c r="H14" s="126"/>
    </row>
    <row r="15" spans="1:8" ht="24.95" customHeight="1" thickBot="1" x14ac:dyDescent="0.25">
      <c r="B15" s="26" t="s">
        <v>14</v>
      </c>
      <c r="C15" s="27">
        <f>SUM(C10:C14)</f>
        <v>249181</v>
      </c>
      <c r="D15" s="28">
        <f>SUM(D10:D14)</f>
        <v>105</v>
      </c>
      <c r="E15" s="27">
        <f>SUM(E10:E14)</f>
        <v>0</v>
      </c>
      <c r="F15" s="29">
        <f>SUM(F10:F14)</f>
        <v>310</v>
      </c>
      <c r="G15" s="30">
        <f t="shared" si="0"/>
        <v>249596</v>
      </c>
      <c r="H15" s="126"/>
    </row>
    <row r="16" spans="1:8" ht="24.95" customHeight="1" thickTop="1" thickBot="1" x14ac:dyDescent="0.25">
      <c r="B16" s="31" t="s">
        <v>15</v>
      </c>
      <c r="C16" s="130"/>
      <c r="D16" s="32">
        <f>C50</f>
        <v>52304</v>
      </c>
      <c r="E16" s="32">
        <f>C52</f>
        <v>41840</v>
      </c>
      <c r="F16" s="127">
        <f>C51</f>
        <v>4689</v>
      </c>
      <c r="G16" s="33">
        <f t="shared" si="0"/>
        <v>98833</v>
      </c>
      <c r="H16" s="126"/>
    </row>
    <row r="17" spans="2:8" ht="24.95" customHeight="1" thickTop="1" thickBot="1" x14ac:dyDescent="0.25">
      <c r="B17" s="34" t="s">
        <v>16</v>
      </c>
      <c r="C17" s="130">
        <v>22888</v>
      </c>
      <c r="D17" s="130">
        <v>88</v>
      </c>
      <c r="E17" s="130">
        <v>52</v>
      </c>
      <c r="F17" s="131">
        <v>47</v>
      </c>
      <c r="G17" s="35">
        <f t="shared" si="0"/>
        <v>23075</v>
      </c>
      <c r="H17" s="126"/>
    </row>
    <row r="18" spans="2:8" ht="24.95" customHeight="1" thickTop="1" x14ac:dyDescent="0.2">
      <c r="B18" s="36" t="s">
        <v>17</v>
      </c>
      <c r="C18" s="37">
        <f>SUM(C15:C17)</f>
        <v>272069</v>
      </c>
      <c r="D18" s="38">
        <f>SUM(D15:D17)</f>
        <v>52497</v>
      </c>
      <c r="E18" s="38">
        <f>SUM(E15:E17)</f>
        <v>41892</v>
      </c>
      <c r="F18" s="39">
        <f>SUM(F15:F17)</f>
        <v>5046</v>
      </c>
      <c r="G18" s="40">
        <f>SUM(C18:F18)-G16</f>
        <v>272671</v>
      </c>
      <c r="H18" s="126"/>
    </row>
    <row r="19" spans="2:8" ht="24.95" customHeight="1" x14ac:dyDescent="0.2">
      <c r="B19" s="25" t="s">
        <v>18</v>
      </c>
      <c r="C19" s="41">
        <v>0</v>
      </c>
      <c r="D19" s="42">
        <v>0</v>
      </c>
      <c r="E19" s="42">
        <v>0</v>
      </c>
      <c r="F19" s="43">
        <v>0</v>
      </c>
      <c r="G19" s="44">
        <f>SUM(C19:F19)</f>
        <v>0</v>
      </c>
      <c r="H19" s="126"/>
    </row>
    <row r="20" spans="2:8" ht="24.95" customHeight="1" x14ac:dyDescent="0.2">
      <c r="B20" s="45" t="s">
        <v>19</v>
      </c>
      <c r="C20" s="46">
        <f>C18</f>
        <v>272069</v>
      </c>
      <c r="D20" s="47">
        <f>SUM(D18:D19)</f>
        <v>52497</v>
      </c>
      <c r="E20" s="47">
        <f>SUM(E18:E19)</f>
        <v>41892</v>
      </c>
      <c r="F20" s="48">
        <f>SUM(F18:F19)</f>
        <v>5046</v>
      </c>
      <c r="G20" s="49">
        <f>SUM(G18:G19)</f>
        <v>272671</v>
      </c>
      <c r="H20" s="126"/>
    </row>
    <row r="21" spans="2:8" ht="33.75" customHeight="1" x14ac:dyDescent="0.2">
      <c r="B21" s="50" t="s">
        <v>20</v>
      </c>
      <c r="C21" s="46">
        <f>SUM(C20)</f>
        <v>272069</v>
      </c>
      <c r="D21" s="47">
        <f>SUM(D20)</f>
        <v>52497</v>
      </c>
      <c r="E21" s="47">
        <f>SUM(E20)</f>
        <v>41892</v>
      </c>
      <c r="F21" s="48">
        <f>SUM(F20)</f>
        <v>5046</v>
      </c>
      <c r="G21" s="49">
        <f>G20</f>
        <v>272671</v>
      </c>
      <c r="H21" s="126"/>
    </row>
    <row r="22" spans="2:8" ht="24.95" customHeight="1" x14ac:dyDescent="0.2">
      <c r="B22" s="11" t="s">
        <v>21</v>
      </c>
      <c r="C22" s="12"/>
      <c r="D22" s="12"/>
      <c r="E22" s="12"/>
      <c r="F22" s="13"/>
      <c r="G22" s="14"/>
      <c r="H22" s="126"/>
    </row>
    <row r="23" spans="2:8" ht="24.95" customHeight="1" x14ac:dyDescent="0.2">
      <c r="B23" s="25" t="s">
        <v>2</v>
      </c>
      <c r="C23" s="145">
        <v>108376</v>
      </c>
      <c r="D23" s="16"/>
      <c r="E23" s="16"/>
      <c r="F23" s="17"/>
      <c r="G23" s="18">
        <f>SUM(C23:F23)</f>
        <v>108376</v>
      </c>
      <c r="H23" s="126"/>
    </row>
    <row r="24" spans="2:8" ht="24.95" customHeight="1" x14ac:dyDescent="0.2">
      <c r="B24" s="25" t="s">
        <v>22</v>
      </c>
      <c r="C24" s="16"/>
      <c r="D24" s="16"/>
      <c r="E24" s="16"/>
      <c r="F24" s="17"/>
      <c r="G24" s="51">
        <f>SUM(C24:F24)</f>
        <v>0</v>
      </c>
      <c r="H24" s="126"/>
    </row>
    <row r="25" spans="2:8" ht="24.95" customHeight="1" x14ac:dyDescent="0.2">
      <c r="B25" s="25" t="s">
        <v>23</v>
      </c>
      <c r="C25" s="16"/>
      <c r="D25" s="16"/>
      <c r="E25" s="16"/>
      <c r="F25" s="17"/>
      <c r="G25" s="51">
        <f>SUM(C25:F25)</f>
        <v>0</v>
      </c>
      <c r="H25" s="126"/>
    </row>
    <row r="26" spans="2:8" ht="24.95" customHeight="1" x14ac:dyDescent="0.2">
      <c r="B26" s="45" t="s">
        <v>24</v>
      </c>
      <c r="C26" s="46">
        <f>SUM(C23:C25)</f>
        <v>108376</v>
      </c>
      <c r="D26" s="46">
        <f>SUM(D23:D25)</f>
        <v>0</v>
      </c>
      <c r="E26" s="46">
        <f>SUM(E23:E25)</f>
        <v>0</v>
      </c>
      <c r="F26" s="52">
        <f>SUM(F23:F25)</f>
        <v>0</v>
      </c>
      <c r="G26" s="49">
        <f>SUM(G23:G25)</f>
        <v>108376</v>
      </c>
      <c r="H26" s="126"/>
    </row>
    <row r="27" spans="2:8" ht="24.95" customHeight="1" x14ac:dyDescent="0.2">
      <c r="B27" s="25" t="s">
        <v>25</v>
      </c>
      <c r="C27" s="16"/>
      <c r="D27" s="16"/>
      <c r="E27" s="16"/>
      <c r="F27" s="17"/>
      <c r="G27" s="18">
        <f>SUM(C27:F27)</f>
        <v>0</v>
      </c>
      <c r="H27" s="126"/>
    </row>
    <row r="28" spans="2:8" ht="24.95" customHeight="1" x14ac:dyDescent="0.2">
      <c r="B28" s="45" t="s">
        <v>26</v>
      </c>
      <c r="C28" s="53">
        <f>SUM(C26+BC27)</f>
        <v>108376</v>
      </c>
      <c r="D28" s="53">
        <f>SUM(D26+BD27)</f>
        <v>0</v>
      </c>
      <c r="E28" s="53">
        <f>SUM(E26+BE27)</f>
        <v>0</v>
      </c>
      <c r="F28" s="54">
        <f>SUM(F26+BF27)</f>
        <v>0</v>
      </c>
      <c r="G28" s="55">
        <f>SUM(C28:F28)</f>
        <v>108376</v>
      </c>
      <c r="H28" s="126"/>
    </row>
    <row r="29" spans="2:8" ht="24.95" customHeight="1" x14ac:dyDescent="0.2">
      <c r="B29" s="25" t="s">
        <v>27</v>
      </c>
      <c r="C29" s="16">
        <v>0</v>
      </c>
      <c r="D29" s="16">
        <v>0</v>
      </c>
      <c r="E29" s="16">
        <v>0</v>
      </c>
      <c r="F29" s="17">
        <v>0</v>
      </c>
      <c r="G29" s="18">
        <f>SUM(C29:F29)</f>
        <v>0</v>
      </c>
      <c r="H29" s="126"/>
    </row>
    <row r="30" spans="2:8" ht="24.95" customHeight="1" x14ac:dyDescent="0.2">
      <c r="B30" s="45" t="s">
        <v>28</v>
      </c>
      <c r="C30" s="46">
        <f>SUM(C26+C27+C29)</f>
        <v>108376</v>
      </c>
      <c r="D30" s="46">
        <f>SUM(D26+D27+D29)</f>
        <v>0</v>
      </c>
      <c r="E30" s="46">
        <f>SUM(E26+E27+E29)</f>
        <v>0</v>
      </c>
      <c r="F30" s="52">
        <f>SUM(F26+F27+F29)</f>
        <v>0</v>
      </c>
      <c r="G30" s="49">
        <f>SUM(G26+G27+G29)</f>
        <v>108376</v>
      </c>
      <c r="H30" s="126"/>
    </row>
    <row r="31" spans="2:8" ht="24.95" customHeight="1" x14ac:dyDescent="0.2">
      <c r="B31" s="25" t="s">
        <v>96</v>
      </c>
      <c r="C31" s="16">
        <v>33366</v>
      </c>
      <c r="D31" s="12"/>
      <c r="E31" s="12"/>
      <c r="F31" s="13"/>
      <c r="G31" s="18">
        <f>SUM(C31:F31)</f>
        <v>33366</v>
      </c>
      <c r="H31" s="126"/>
    </row>
    <row r="32" spans="2:8" ht="24.95" customHeight="1" x14ac:dyDescent="0.2">
      <c r="B32" s="56" t="s">
        <v>29</v>
      </c>
      <c r="C32" s="57">
        <f>SUM(C21+C30+C31)</f>
        <v>413811</v>
      </c>
      <c r="D32" s="58">
        <f>SUM(D21+D30)</f>
        <v>52497</v>
      </c>
      <c r="E32" s="58">
        <f>SUM(E21+E30)</f>
        <v>41892</v>
      </c>
      <c r="F32" s="59">
        <f>SUM(F21+F30)</f>
        <v>5046</v>
      </c>
      <c r="G32" s="60">
        <f>SUM(G21+G30+G31)</f>
        <v>414413</v>
      </c>
      <c r="H32" s="126"/>
    </row>
    <row r="33" spans="2:8" ht="24.95" customHeight="1" x14ac:dyDescent="0.2">
      <c r="B33" s="61" t="s">
        <v>30</v>
      </c>
      <c r="C33" s="62"/>
      <c r="D33" s="62"/>
      <c r="E33" s="62"/>
      <c r="F33" s="63"/>
      <c r="G33" s="64"/>
      <c r="H33" s="126"/>
    </row>
    <row r="34" spans="2:8" ht="24.95" customHeight="1" x14ac:dyDescent="0.2">
      <c r="B34" s="65" t="s">
        <v>31</v>
      </c>
      <c r="C34" s="66"/>
      <c r="D34" s="66"/>
      <c r="E34" s="66"/>
      <c r="F34" s="67"/>
      <c r="G34" s="68"/>
      <c r="H34" s="126"/>
    </row>
    <row r="35" spans="2:8" ht="24.95" customHeight="1" x14ac:dyDescent="0.2">
      <c r="B35" s="69" t="s">
        <v>32</v>
      </c>
      <c r="C35" s="70">
        <f>SUM(C36+C37)</f>
        <v>68161</v>
      </c>
      <c r="D35" s="70">
        <f>SUM(D36+D37)</f>
        <v>29445</v>
      </c>
      <c r="E35" s="70">
        <f>SUM(E36+E37)</f>
        <v>29644</v>
      </c>
      <c r="F35" s="71">
        <f>SUM(F36+F37)</f>
        <v>2013</v>
      </c>
      <c r="G35" s="72">
        <f>SUM(G36+G37)</f>
        <v>129263</v>
      </c>
      <c r="H35" s="126"/>
    </row>
    <row r="36" spans="2:8" ht="24.95" customHeight="1" x14ac:dyDescent="0.2">
      <c r="B36" s="73" t="s">
        <v>33</v>
      </c>
      <c r="C36" s="125">
        <v>67306</v>
      </c>
      <c r="D36" s="125">
        <v>28177</v>
      </c>
      <c r="E36" s="129">
        <v>28753</v>
      </c>
      <c r="F36" s="132">
        <v>1925</v>
      </c>
      <c r="G36" s="14">
        <f>SUM(C36:F36)</f>
        <v>126161</v>
      </c>
      <c r="H36" s="126"/>
    </row>
    <row r="37" spans="2:8" ht="24.95" customHeight="1" x14ac:dyDescent="0.2">
      <c r="B37" s="73" t="s">
        <v>34</v>
      </c>
      <c r="C37" s="12">
        <v>855</v>
      </c>
      <c r="D37" s="12">
        <v>1268</v>
      </c>
      <c r="E37" s="12">
        <v>891</v>
      </c>
      <c r="F37" s="13">
        <v>88</v>
      </c>
      <c r="G37" s="14">
        <f>SUM(C37:F37)</f>
        <v>3102</v>
      </c>
      <c r="H37" s="126"/>
    </row>
    <row r="38" spans="2:8" ht="24.95" customHeight="1" x14ac:dyDescent="0.2">
      <c r="B38" s="69" t="s">
        <v>35</v>
      </c>
      <c r="C38" s="70">
        <f>SUM(C39+C40)</f>
        <v>12802</v>
      </c>
      <c r="D38" s="70">
        <f>SUM(D39+D40)</f>
        <v>7961</v>
      </c>
      <c r="E38" s="70">
        <f>SUM(E39+E40)</f>
        <v>8216</v>
      </c>
      <c r="F38" s="71">
        <f>SUM(F39+F40)</f>
        <v>549</v>
      </c>
      <c r="G38" s="72">
        <f>SUM(G39+G40)</f>
        <v>29528</v>
      </c>
      <c r="H38" s="126"/>
    </row>
    <row r="39" spans="2:8" ht="24.95" customHeight="1" x14ac:dyDescent="0.2">
      <c r="B39" s="73" t="s">
        <v>36</v>
      </c>
      <c r="C39" s="125">
        <v>12497</v>
      </c>
      <c r="D39" s="125">
        <v>7508</v>
      </c>
      <c r="E39" s="125">
        <v>7898</v>
      </c>
      <c r="F39" s="132">
        <v>517</v>
      </c>
      <c r="G39" s="14">
        <f>SUM(C39:F39)</f>
        <v>28420</v>
      </c>
      <c r="H39" s="126"/>
    </row>
    <row r="40" spans="2:8" ht="24.95" customHeight="1" x14ac:dyDescent="0.2">
      <c r="B40" s="73" t="s">
        <v>37</v>
      </c>
      <c r="C40" s="12">
        <v>305</v>
      </c>
      <c r="D40" s="12">
        <v>453</v>
      </c>
      <c r="E40" s="12">
        <v>318</v>
      </c>
      <c r="F40" s="13">
        <v>32</v>
      </c>
      <c r="G40" s="14">
        <f>SUM(C40:F40)</f>
        <v>1108</v>
      </c>
      <c r="H40" s="126"/>
    </row>
    <row r="41" spans="2:8" ht="24.95" customHeight="1" x14ac:dyDescent="0.2">
      <c r="B41" s="69" t="s">
        <v>38</v>
      </c>
      <c r="C41" s="70">
        <f>SUM(C42+C43)</f>
        <v>54539</v>
      </c>
      <c r="D41" s="70">
        <f>SUM(D42+D43)</f>
        <v>7780</v>
      </c>
      <c r="E41" s="70">
        <f>SUM(E42+E43)</f>
        <v>4024</v>
      </c>
      <c r="F41" s="71">
        <f>SUM(F42+F43)</f>
        <v>2484</v>
      </c>
      <c r="G41" s="72">
        <f>SUM(G42+G43)</f>
        <v>68827</v>
      </c>
      <c r="H41" s="126"/>
    </row>
    <row r="42" spans="2:8" ht="24.95" customHeight="1" x14ac:dyDescent="0.2">
      <c r="B42" s="73" t="s">
        <v>39</v>
      </c>
      <c r="C42" s="125">
        <v>54539</v>
      </c>
      <c r="D42" s="125">
        <v>7780</v>
      </c>
      <c r="E42" s="129">
        <v>4024</v>
      </c>
      <c r="F42" s="132">
        <v>2484</v>
      </c>
      <c r="G42" s="133">
        <f>SUM(C42:F42)</f>
        <v>68827</v>
      </c>
      <c r="H42" s="126"/>
    </row>
    <row r="43" spans="2:8" ht="11.25" customHeight="1" x14ac:dyDescent="0.2">
      <c r="B43" s="73"/>
      <c r="C43" s="12"/>
      <c r="D43" s="12"/>
      <c r="E43" s="12"/>
      <c r="F43" s="13"/>
      <c r="G43" s="14"/>
      <c r="H43" s="126"/>
    </row>
    <row r="44" spans="2:8" ht="24.95" customHeight="1" x14ac:dyDescent="0.2">
      <c r="B44" s="69" t="s">
        <v>94</v>
      </c>
      <c r="C44" s="53">
        <v>12573</v>
      </c>
      <c r="D44" s="53">
        <v>7191</v>
      </c>
      <c r="E44" s="70"/>
      <c r="F44" s="71"/>
      <c r="G44" s="72">
        <f>SUM(C44:F44)</f>
        <v>19764</v>
      </c>
      <c r="H44" s="126"/>
    </row>
    <row r="45" spans="2:8" ht="24.95" customHeight="1" x14ac:dyDescent="0.2">
      <c r="B45" s="69" t="s">
        <v>40</v>
      </c>
      <c r="C45" s="53">
        <v>7072</v>
      </c>
      <c r="D45" s="70"/>
      <c r="E45" s="70"/>
      <c r="F45" s="71"/>
      <c r="G45" s="72">
        <f>SUM(C45:F45)</f>
        <v>7072</v>
      </c>
      <c r="H45" s="126"/>
    </row>
    <row r="46" spans="2:8" ht="24.95" customHeight="1" x14ac:dyDescent="0.2">
      <c r="B46" s="69" t="s">
        <v>41</v>
      </c>
      <c r="C46" s="70">
        <f>SUM(C47+C48)</f>
        <v>756</v>
      </c>
      <c r="D46" s="70"/>
      <c r="E46" s="70"/>
      <c r="F46" s="71"/>
      <c r="G46" s="72">
        <f>SUM(G47+G48)</f>
        <v>756</v>
      </c>
      <c r="H46" s="126"/>
    </row>
    <row r="47" spans="2:8" ht="24.95" customHeight="1" x14ac:dyDescent="0.2">
      <c r="B47" s="73" t="s">
        <v>42</v>
      </c>
      <c r="C47" s="12">
        <v>756</v>
      </c>
      <c r="D47" s="12"/>
      <c r="E47" s="12"/>
      <c r="F47" s="13"/>
      <c r="G47" s="14">
        <f t="shared" ref="G47:G53" si="1">SUM(C47:F47)</f>
        <v>756</v>
      </c>
      <c r="H47" s="126"/>
    </row>
    <row r="48" spans="2:8" ht="24.95" customHeight="1" x14ac:dyDescent="0.2">
      <c r="B48" s="73" t="s">
        <v>43</v>
      </c>
      <c r="C48" s="12"/>
      <c r="D48" s="12"/>
      <c r="E48" s="12"/>
      <c r="F48" s="13"/>
      <c r="G48" s="14">
        <f t="shared" si="1"/>
        <v>0</v>
      </c>
      <c r="H48" s="126"/>
    </row>
    <row r="49" spans="2:8" ht="33" customHeight="1" thickBot="1" x14ac:dyDescent="0.25">
      <c r="B49" s="26" t="s">
        <v>44</v>
      </c>
      <c r="C49" s="74">
        <f>SUM(C35+C38+C41+C44+C45+C46)</f>
        <v>155903</v>
      </c>
      <c r="D49" s="74">
        <f>SUM(D35+D38+D41+D44+D45+D46)</f>
        <v>52377</v>
      </c>
      <c r="E49" s="74">
        <f>SUM(E35+E38+E41+E44+E45+E46)</f>
        <v>41884</v>
      </c>
      <c r="F49" s="75">
        <f>SUM(F35+F38+F41+F44+F45+F46)</f>
        <v>5046</v>
      </c>
      <c r="G49" s="76">
        <f t="shared" si="1"/>
        <v>255210</v>
      </c>
      <c r="H49" s="126"/>
    </row>
    <row r="50" spans="2:8" ht="24.95" customHeight="1" thickTop="1" x14ac:dyDescent="0.2">
      <c r="B50" s="77" t="s">
        <v>45</v>
      </c>
      <c r="C50" s="142">
        <v>52304</v>
      </c>
      <c r="D50" s="78"/>
      <c r="E50" s="78"/>
      <c r="F50" s="79"/>
      <c r="G50" s="80">
        <f t="shared" si="1"/>
        <v>52304</v>
      </c>
      <c r="H50" s="126"/>
    </row>
    <row r="51" spans="2:8" ht="24.95" customHeight="1" x14ac:dyDescent="0.2">
      <c r="B51" s="81" t="s">
        <v>46</v>
      </c>
      <c r="C51" s="20">
        <v>4689</v>
      </c>
      <c r="D51" s="83"/>
      <c r="E51" s="83"/>
      <c r="F51" s="84"/>
      <c r="G51" s="85">
        <f t="shared" si="1"/>
        <v>4689</v>
      </c>
      <c r="H51" s="126"/>
    </row>
    <row r="52" spans="2:8" ht="24.95" customHeight="1" x14ac:dyDescent="0.2">
      <c r="B52" s="86" t="s">
        <v>47</v>
      </c>
      <c r="C52" s="16">
        <v>41840</v>
      </c>
      <c r="D52" s="87"/>
      <c r="E52" s="87"/>
      <c r="F52" s="88"/>
      <c r="G52" s="85">
        <f t="shared" si="1"/>
        <v>41840</v>
      </c>
      <c r="H52" s="126"/>
    </row>
    <row r="53" spans="2:8" ht="24.95" customHeight="1" thickBot="1" x14ac:dyDescent="0.25">
      <c r="B53" s="89" t="s">
        <v>48</v>
      </c>
      <c r="C53" s="143">
        <f>SUM(C50:C52)</f>
        <v>98833</v>
      </c>
      <c r="D53" s="90">
        <f>SUM(D50:D52)</f>
        <v>0</v>
      </c>
      <c r="E53" s="90">
        <f>SUM(E50:E52)</f>
        <v>0</v>
      </c>
      <c r="F53" s="91">
        <f>SUM(F50:F52)</f>
        <v>0</v>
      </c>
      <c r="G53" s="92">
        <f t="shared" si="1"/>
        <v>98833</v>
      </c>
      <c r="H53" s="126"/>
    </row>
    <row r="54" spans="2:8" ht="24.95" customHeight="1" thickTop="1" x14ac:dyDescent="0.2">
      <c r="B54" s="93" t="s">
        <v>49</v>
      </c>
      <c r="C54" s="94">
        <f>SUM(C49+C53)</f>
        <v>254736</v>
      </c>
      <c r="D54" s="95">
        <f>SUM(D49+D53)</f>
        <v>52377</v>
      </c>
      <c r="E54" s="95">
        <f>SUM(E49+E53)</f>
        <v>41884</v>
      </c>
      <c r="F54" s="96">
        <f>SUM(F49+F53)</f>
        <v>5046</v>
      </c>
      <c r="G54" s="97">
        <f>SUM(G49)</f>
        <v>255210</v>
      </c>
      <c r="H54" s="126"/>
    </row>
    <row r="55" spans="2:8" ht="24.95" customHeight="1" x14ac:dyDescent="0.2">
      <c r="B55" s="11" t="s">
        <v>50</v>
      </c>
      <c r="C55" s="12"/>
      <c r="D55" s="12"/>
      <c r="E55" s="12"/>
      <c r="F55" s="13"/>
      <c r="G55" s="14"/>
      <c r="H55" s="126"/>
    </row>
    <row r="56" spans="2:8" ht="24.95" customHeight="1" x14ac:dyDescent="0.2">
      <c r="B56" s="98" t="s">
        <v>51</v>
      </c>
      <c r="C56" s="146">
        <v>122939</v>
      </c>
      <c r="D56" s="53">
        <v>120</v>
      </c>
      <c r="E56" s="70">
        <v>8</v>
      </c>
      <c r="F56" s="71"/>
      <c r="G56" s="49">
        <f>SUM(C56:F56)</f>
        <v>123067</v>
      </c>
      <c r="H56" s="126"/>
    </row>
    <row r="57" spans="2:8" ht="24.95" customHeight="1" x14ac:dyDescent="0.2">
      <c r="B57" s="98" t="s">
        <v>52</v>
      </c>
      <c r="C57" s="53">
        <v>2770</v>
      </c>
      <c r="D57" s="70"/>
      <c r="E57" s="70"/>
      <c r="F57" s="71"/>
      <c r="G57" s="99">
        <f>SUM(C57:F57)</f>
        <v>2770</v>
      </c>
      <c r="H57" s="126"/>
    </row>
    <row r="58" spans="2:8" ht="24.95" customHeight="1" x14ac:dyDescent="0.2">
      <c r="B58" s="69" t="s">
        <v>53</v>
      </c>
      <c r="C58" s="70"/>
      <c r="D58" s="70"/>
      <c r="E58" s="70"/>
      <c r="F58" s="71"/>
      <c r="G58" s="99">
        <f t="shared" ref="G58:G63" si="2">SUM(C58:F58)</f>
        <v>0</v>
      </c>
      <c r="H58" s="126"/>
    </row>
    <row r="59" spans="2:8" ht="30.75" customHeight="1" x14ac:dyDescent="0.2">
      <c r="B59" s="45" t="s">
        <v>54</v>
      </c>
      <c r="C59" s="100">
        <f>SUM(C56:C58)</f>
        <v>125709</v>
      </c>
      <c r="D59" s="100">
        <f>SUM(D56:D58)</f>
        <v>120</v>
      </c>
      <c r="E59" s="100">
        <f>SUM(E56:E58)</f>
        <v>8</v>
      </c>
      <c r="F59" s="101">
        <f>SUM(F56:F58)</f>
        <v>0</v>
      </c>
      <c r="G59" s="99">
        <f t="shared" si="2"/>
        <v>125837</v>
      </c>
    </row>
    <row r="60" spans="2:8" ht="12.75" customHeight="1" x14ac:dyDescent="0.2">
      <c r="B60" s="19"/>
      <c r="C60" s="82"/>
      <c r="D60" s="82"/>
      <c r="E60" s="82"/>
      <c r="F60" s="102"/>
      <c r="G60" s="103">
        <f t="shared" si="2"/>
        <v>0</v>
      </c>
    </row>
    <row r="61" spans="2:8" ht="13.5" customHeight="1" x14ac:dyDescent="0.2">
      <c r="B61" s="104"/>
      <c r="C61" s="105"/>
      <c r="D61" s="105"/>
      <c r="E61" s="105"/>
      <c r="F61" s="106"/>
      <c r="G61" s="103">
        <f t="shared" si="2"/>
        <v>0</v>
      </c>
    </row>
    <row r="62" spans="2:8" ht="24.95" customHeight="1" x14ac:dyDescent="0.2">
      <c r="B62" s="107" t="s">
        <v>56</v>
      </c>
      <c r="C62" s="100">
        <f>SUM(C59:C61)</f>
        <v>125709</v>
      </c>
      <c r="D62" s="100">
        <f>SUM(D59+D61)</f>
        <v>120</v>
      </c>
      <c r="E62" s="100">
        <f>SUM(E59+E61)</f>
        <v>8</v>
      </c>
      <c r="F62" s="101">
        <f>SUM(F59+F61)</f>
        <v>0</v>
      </c>
      <c r="G62" s="99">
        <f t="shared" si="2"/>
        <v>125837</v>
      </c>
      <c r="H62" s="2"/>
    </row>
    <row r="63" spans="2:8" ht="15" customHeight="1" x14ac:dyDescent="0.2">
      <c r="B63" s="19" t="s">
        <v>55</v>
      </c>
      <c r="C63" s="20">
        <v>33366</v>
      </c>
      <c r="D63" s="62"/>
      <c r="E63" s="62"/>
      <c r="F63" s="63"/>
      <c r="G63" s="103">
        <f t="shared" si="2"/>
        <v>33366</v>
      </c>
    </row>
    <row r="64" spans="2:8" ht="24.95" customHeight="1" x14ac:dyDescent="0.2">
      <c r="B64" s="56" t="s">
        <v>57</v>
      </c>
      <c r="C64" s="148">
        <f>SUM(C54+C62+C63)</f>
        <v>413811</v>
      </c>
      <c r="D64" s="109">
        <f>SUM(D54+D62)</f>
        <v>52497</v>
      </c>
      <c r="E64" s="109">
        <f>SUM(E54+E62)</f>
        <v>41892</v>
      </c>
      <c r="F64" s="110">
        <f>SUM(F54+F62)</f>
        <v>5046</v>
      </c>
      <c r="G64" s="147">
        <f>G54+G62+G63</f>
        <v>414413</v>
      </c>
    </row>
    <row r="65" spans="2:7" ht="24.95" customHeight="1" x14ac:dyDescent="0.2">
      <c r="B65" s="108"/>
      <c r="C65" s="62"/>
      <c r="D65" s="62"/>
      <c r="E65" s="62"/>
      <c r="F65" s="63"/>
      <c r="G65" s="62"/>
    </row>
    <row r="66" spans="2:7" ht="24.95" customHeight="1" x14ac:dyDescent="0.2">
      <c r="B66" s="111"/>
      <c r="C66" s="111"/>
      <c r="D66" s="111"/>
      <c r="E66" s="111"/>
      <c r="F66" s="111"/>
      <c r="G66" s="112"/>
    </row>
    <row r="67" spans="2:7" ht="24.95" customHeight="1" x14ac:dyDescent="0.2">
      <c r="B67" s="113" t="s">
        <v>58</v>
      </c>
      <c r="C67" s="114">
        <f>SUM(C68)</f>
        <v>9</v>
      </c>
      <c r="D67" s="114">
        <v>9</v>
      </c>
      <c r="E67" s="114">
        <v>10</v>
      </c>
      <c r="F67" s="115">
        <v>1</v>
      </c>
      <c r="G67" s="116">
        <f>SUM(C67:F67)</f>
        <v>29</v>
      </c>
    </row>
    <row r="68" spans="2:7" ht="24.95" customHeight="1" x14ac:dyDescent="0.2">
      <c r="B68" s="117" t="s">
        <v>59</v>
      </c>
      <c r="C68" s="118">
        <v>9</v>
      </c>
      <c r="D68" s="118">
        <v>8</v>
      </c>
      <c r="E68" s="118">
        <v>10</v>
      </c>
      <c r="F68" s="119">
        <v>1</v>
      </c>
      <c r="G68" s="120">
        <f>SUM(C68:F68)</f>
        <v>28</v>
      </c>
    </row>
    <row r="69" spans="2:7" ht="24.95" customHeight="1" x14ac:dyDescent="0.2">
      <c r="B69" s="113" t="s">
        <v>91</v>
      </c>
      <c r="C69" s="144">
        <v>9</v>
      </c>
      <c r="D69" s="114">
        <v>9</v>
      </c>
      <c r="E69" s="114">
        <v>10</v>
      </c>
      <c r="F69" s="121">
        <v>1</v>
      </c>
      <c r="G69" s="122">
        <f>SUM(C69:F69)</f>
        <v>29</v>
      </c>
    </row>
    <row r="70" spans="2:7" ht="24.95" customHeight="1" x14ac:dyDescent="0.2">
      <c r="B70" s="117" t="s">
        <v>59</v>
      </c>
      <c r="C70" s="118">
        <v>8</v>
      </c>
      <c r="D70" s="118">
        <v>8</v>
      </c>
      <c r="E70" s="118">
        <v>10</v>
      </c>
      <c r="F70" s="123">
        <v>1</v>
      </c>
      <c r="G70" s="124">
        <f>SUM(C70:F70)</f>
        <v>27</v>
      </c>
    </row>
    <row r="71" spans="2:7" ht="24.95" customHeight="1" x14ac:dyDescent="0.2">
      <c r="B71" s="113" t="s">
        <v>60</v>
      </c>
      <c r="C71" s="114">
        <v>55</v>
      </c>
      <c r="D71" s="114">
        <v>0</v>
      </c>
      <c r="E71" s="114">
        <v>0</v>
      </c>
      <c r="F71" s="115">
        <v>0</v>
      </c>
      <c r="G71" s="116">
        <f>SUM(C71:F71)</f>
        <v>55</v>
      </c>
    </row>
    <row r="72" spans="2:7" ht="24.95" customHeight="1" x14ac:dyDescent="0.2"/>
    <row r="73" spans="2:7" ht="24.95" customHeight="1" x14ac:dyDescent="0.2"/>
    <row r="74" spans="2:7" ht="24.95" customHeight="1" x14ac:dyDescent="0.2"/>
    <row r="75" spans="2:7" ht="24.95" customHeight="1" x14ac:dyDescent="0.2"/>
  </sheetData>
  <mergeCells count="5">
    <mergeCell ref="B2:G2"/>
    <mergeCell ref="B4:G6"/>
    <mergeCell ref="B3:D3"/>
    <mergeCell ref="E3:G3"/>
    <mergeCell ref="A1:G1"/>
  </mergeCells>
  <phoneticPr fontId="19" type="noConversion"/>
  <printOptions horizontalCentered="1" verticalCentered="1"/>
  <pageMargins left="0" right="0" top="0.19685039370078741" bottom="0.19685039370078741" header="0.11811023622047245" footer="0.11811023622047245"/>
  <pageSetup paperSize="9" scale="62" orientation="landscape" horizontalDpi="300" verticalDpi="300" r:id="rId1"/>
  <headerFooter alignWithMargins="0">
    <oddFooter>&amp;R&amp;P</oddFooter>
  </headerFooter>
  <rowBreaks count="2" manualBreakCount="2">
    <brk id="32" max="16383" man="1"/>
    <brk id="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view="pageBreakPreview" zoomScaleNormal="100" zoomScaleSheetLayoutView="100" workbookViewId="0">
      <selection sqref="A1:B1"/>
    </sheetView>
  </sheetViews>
  <sheetFormatPr defaultRowHeight="15" x14ac:dyDescent="0.25"/>
  <cols>
    <col min="1" max="1" width="61" customWidth="1"/>
    <col min="2" max="2" width="34.28515625" customWidth="1"/>
  </cols>
  <sheetData>
    <row r="1" spans="1:2" x14ac:dyDescent="0.25">
      <c r="A1" s="234" t="s">
        <v>188</v>
      </c>
      <c r="B1" s="235"/>
    </row>
    <row r="2" spans="1:2" x14ac:dyDescent="0.25">
      <c r="A2" s="1"/>
      <c r="B2" s="1"/>
    </row>
    <row r="3" spans="1:2" x14ac:dyDescent="0.25">
      <c r="A3" s="1"/>
      <c r="B3" s="1"/>
    </row>
    <row r="4" spans="1:2" ht="18.75" x14ac:dyDescent="0.3">
      <c r="A4" s="236" t="s">
        <v>161</v>
      </c>
      <c r="B4" s="237"/>
    </row>
    <row r="5" spans="1:2" ht="15.75" x14ac:dyDescent="0.25">
      <c r="A5" s="238" t="s">
        <v>162</v>
      </c>
      <c r="B5" s="239"/>
    </row>
    <row r="6" spans="1:2" x14ac:dyDescent="0.25">
      <c r="A6" s="149"/>
      <c r="B6" s="8" t="s">
        <v>163</v>
      </c>
    </row>
    <row r="7" spans="1:2" ht="15.75" x14ac:dyDescent="0.25">
      <c r="A7" s="73" t="s">
        <v>164</v>
      </c>
      <c r="B7" s="12">
        <v>1432</v>
      </c>
    </row>
    <row r="8" spans="1:2" ht="15.75" x14ac:dyDescent="0.25">
      <c r="A8" s="167" t="s">
        <v>165</v>
      </c>
      <c r="B8" s="153">
        <v>211</v>
      </c>
    </row>
    <row r="9" spans="1:2" ht="15.75" x14ac:dyDescent="0.25">
      <c r="A9" s="73" t="s">
        <v>166</v>
      </c>
      <c r="B9" s="12">
        <v>465</v>
      </c>
    </row>
    <row r="10" spans="1:2" ht="15.75" x14ac:dyDescent="0.25">
      <c r="A10" s="167" t="s">
        <v>167</v>
      </c>
      <c r="B10" s="12">
        <v>275</v>
      </c>
    </row>
    <row r="11" spans="1:2" ht="15.75" x14ac:dyDescent="0.25">
      <c r="A11" s="167" t="s">
        <v>168</v>
      </c>
      <c r="B11" s="172">
        <v>494</v>
      </c>
    </row>
    <row r="12" spans="1:2" ht="15.75" x14ac:dyDescent="0.25">
      <c r="A12" s="167" t="s">
        <v>169</v>
      </c>
      <c r="B12" s="153">
        <v>2500</v>
      </c>
    </row>
    <row r="13" spans="1:2" ht="15.75" x14ac:dyDescent="0.25">
      <c r="A13" s="73" t="s">
        <v>170</v>
      </c>
      <c r="B13" s="153">
        <v>120</v>
      </c>
    </row>
    <row r="14" spans="1:2" ht="15.75" x14ac:dyDescent="0.25">
      <c r="A14" s="69" t="s">
        <v>171</v>
      </c>
      <c r="B14" s="53">
        <f>SUM(B7:B13)</f>
        <v>5497</v>
      </c>
    </row>
    <row r="15" spans="1:2" x14ac:dyDescent="0.25">
      <c r="A15" s="168"/>
      <c r="B15" s="173"/>
    </row>
    <row r="16" spans="1:2" ht="15.75" x14ac:dyDescent="0.25">
      <c r="A16" s="240" t="s">
        <v>172</v>
      </c>
      <c r="B16" s="241"/>
    </row>
    <row r="17" spans="1:2" ht="15.75" x14ac:dyDescent="0.25">
      <c r="A17" s="169" t="s">
        <v>173</v>
      </c>
      <c r="B17" s="174">
        <v>140</v>
      </c>
    </row>
    <row r="18" spans="1:2" ht="15.75" x14ac:dyDescent="0.25">
      <c r="A18" s="170" t="s">
        <v>174</v>
      </c>
      <c r="B18" s="175">
        <v>100</v>
      </c>
    </row>
    <row r="19" spans="1:2" ht="15.75" x14ac:dyDescent="0.25">
      <c r="A19" s="169" t="s">
        <v>175</v>
      </c>
      <c r="B19" s="174">
        <v>50</v>
      </c>
    </row>
    <row r="20" spans="1:2" ht="15.75" x14ac:dyDescent="0.25">
      <c r="A20" s="169" t="s">
        <v>176</v>
      </c>
      <c r="B20" s="176"/>
    </row>
    <row r="21" spans="1:2" ht="15.75" x14ac:dyDescent="0.25">
      <c r="A21" s="169" t="s">
        <v>177</v>
      </c>
      <c r="B21" s="176"/>
    </row>
    <row r="22" spans="1:2" ht="15.75" x14ac:dyDescent="0.25">
      <c r="A22" s="169" t="s">
        <v>178</v>
      </c>
      <c r="B22" s="176"/>
    </row>
    <row r="23" spans="1:2" ht="15.75" x14ac:dyDescent="0.25">
      <c r="A23" s="169" t="s">
        <v>179</v>
      </c>
      <c r="B23" s="176">
        <v>500</v>
      </c>
    </row>
    <row r="24" spans="1:2" ht="15.75" x14ac:dyDescent="0.25">
      <c r="A24" s="169" t="s">
        <v>180</v>
      </c>
      <c r="B24" s="175">
        <v>200</v>
      </c>
    </row>
    <row r="25" spans="1:2" ht="15.75" x14ac:dyDescent="0.25">
      <c r="A25" s="169" t="s">
        <v>181</v>
      </c>
      <c r="B25" s="174">
        <v>30</v>
      </c>
    </row>
    <row r="26" spans="1:2" ht="15.75" x14ac:dyDescent="0.25">
      <c r="A26" s="171" t="s">
        <v>182</v>
      </c>
      <c r="B26" s="177">
        <f>SUM(B17:B25)</f>
        <v>1020</v>
      </c>
    </row>
    <row r="27" spans="1:2" ht="15.75" x14ac:dyDescent="0.25">
      <c r="A27" s="169" t="s">
        <v>183</v>
      </c>
      <c r="B27" s="242"/>
    </row>
    <row r="28" spans="1:2" ht="15.75" x14ac:dyDescent="0.25">
      <c r="A28" s="169"/>
      <c r="B28" s="242"/>
    </row>
    <row r="29" spans="1:2" ht="15.75" x14ac:dyDescent="0.25">
      <c r="A29" s="232"/>
      <c r="B29" s="233"/>
    </row>
    <row r="30" spans="1:2" ht="15.75" x14ac:dyDescent="0.25">
      <c r="A30" s="171" t="s">
        <v>184</v>
      </c>
      <c r="B30" s="177">
        <v>0</v>
      </c>
    </row>
    <row r="31" spans="1:2" ht="18.75" x14ac:dyDescent="0.3">
      <c r="A31" s="166" t="s">
        <v>185</v>
      </c>
      <c r="B31" s="178">
        <f>B30+B26+B14</f>
        <v>6517</v>
      </c>
    </row>
  </sheetData>
  <mergeCells count="6">
    <mergeCell ref="A29:B29"/>
    <mergeCell ref="A1:B1"/>
    <mergeCell ref="A4:B4"/>
    <mergeCell ref="A5:B5"/>
    <mergeCell ref="A16:B16"/>
    <mergeCell ref="B27:B28"/>
  </mergeCells>
  <pageMargins left="0.7" right="0.7" top="0.75" bottom="0.75" header="0.3" footer="0.3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9"/>
  <sheetViews>
    <sheetView tabSelected="1" view="pageBreakPreview" zoomScaleNormal="100" zoomScaleSheetLayoutView="100" workbookViewId="0">
      <selection activeCell="B2" sqref="B2:C2"/>
    </sheetView>
  </sheetViews>
  <sheetFormatPr defaultRowHeight="15" x14ac:dyDescent="0.25"/>
  <cols>
    <col min="2" max="2" width="80" customWidth="1"/>
    <col min="3" max="3" width="46.42578125" customWidth="1"/>
  </cols>
  <sheetData>
    <row r="1" spans="2:3" x14ac:dyDescent="0.25">
      <c r="B1" s="158"/>
    </row>
    <row r="2" spans="2:3" x14ac:dyDescent="0.25">
      <c r="B2" s="223" t="s">
        <v>189</v>
      </c>
      <c r="C2" s="195"/>
    </row>
    <row r="3" spans="2:3" ht="28.5" customHeight="1" x14ac:dyDescent="0.25">
      <c r="B3" s="245" t="s">
        <v>125</v>
      </c>
      <c r="C3" s="245"/>
    </row>
    <row r="4" spans="2:3" ht="18.75" x14ac:dyDescent="0.3">
      <c r="B4" s="236" t="s">
        <v>126</v>
      </c>
      <c r="C4" s="237"/>
    </row>
    <row r="5" spans="2:3" ht="15.75" x14ac:dyDescent="0.25">
      <c r="B5" s="238"/>
      <c r="C5" s="239"/>
    </row>
    <row r="6" spans="2:3" ht="15.75" x14ac:dyDescent="0.25">
      <c r="B6" s="149"/>
      <c r="C6" s="150" t="s">
        <v>127</v>
      </c>
    </row>
    <row r="7" spans="2:3" ht="24.95" customHeight="1" x14ac:dyDescent="0.25">
      <c r="B7" s="151" t="s">
        <v>128</v>
      </c>
      <c r="C7" s="12">
        <v>3576</v>
      </c>
    </row>
    <row r="8" spans="2:3" ht="24.95" customHeight="1" x14ac:dyDescent="0.25">
      <c r="B8" s="152" t="s">
        <v>129</v>
      </c>
      <c r="C8" s="153">
        <v>25359</v>
      </c>
    </row>
    <row r="9" spans="2:3" ht="24.95" customHeight="1" x14ac:dyDescent="0.25">
      <c r="B9" s="152" t="s">
        <v>130</v>
      </c>
      <c r="C9" s="12">
        <v>636</v>
      </c>
    </row>
    <row r="10" spans="2:3" ht="24.95" customHeight="1" x14ac:dyDescent="0.25">
      <c r="B10" s="152" t="s">
        <v>131</v>
      </c>
      <c r="C10" s="12">
        <v>105</v>
      </c>
    </row>
    <row r="11" spans="2:3" ht="24.95" customHeight="1" x14ac:dyDescent="0.25">
      <c r="B11" s="152" t="s">
        <v>132</v>
      </c>
      <c r="C11" s="12">
        <v>3500</v>
      </c>
    </row>
    <row r="12" spans="2:3" ht="24.95" customHeight="1" x14ac:dyDescent="0.25">
      <c r="B12" s="154" t="s">
        <v>133</v>
      </c>
      <c r="C12" s="12">
        <v>28354</v>
      </c>
    </row>
    <row r="13" spans="2:3" ht="24.95" customHeight="1" x14ac:dyDescent="0.25">
      <c r="B13" s="154" t="s">
        <v>134</v>
      </c>
      <c r="C13" s="12">
        <v>10125</v>
      </c>
    </row>
    <row r="14" spans="2:3" ht="24.95" customHeight="1" x14ac:dyDescent="0.25">
      <c r="B14" s="154" t="s">
        <v>135</v>
      </c>
      <c r="C14" s="12">
        <v>937</v>
      </c>
    </row>
    <row r="15" spans="2:3" ht="24.95" customHeight="1" x14ac:dyDescent="0.25">
      <c r="B15" s="154" t="s">
        <v>136</v>
      </c>
      <c r="C15" s="12">
        <v>300</v>
      </c>
    </row>
    <row r="16" spans="2:3" ht="24.95" customHeight="1" x14ac:dyDescent="0.25">
      <c r="B16" s="154" t="s">
        <v>137</v>
      </c>
      <c r="C16" s="12">
        <v>5495</v>
      </c>
    </row>
    <row r="17" spans="2:3" ht="24.95" customHeight="1" x14ac:dyDescent="0.25">
      <c r="B17" s="154" t="s">
        <v>138</v>
      </c>
      <c r="C17" s="12">
        <v>600</v>
      </c>
    </row>
    <row r="18" spans="2:3" ht="24.95" customHeight="1" x14ac:dyDescent="0.25">
      <c r="B18" s="152" t="s">
        <v>139</v>
      </c>
      <c r="C18" s="12">
        <v>105</v>
      </c>
    </row>
    <row r="19" spans="2:3" ht="35.1" customHeight="1" x14ac:dyDescent="0.25">
      <c r="B19" s="151" t="s">
        <v>147</v>
      </c>
      <c r="C19" s="129">
        <v>43975</v>
      </c>
    </row>
    <row r="20" spans="2:3" ht="30" customHeight="1" x14ac:dyDescent="0.25">
      <c r="B20" s="56" t="s">
        <v>140</v>
      </c>
      <c r="C20" s="57">
        <f>SUM(C7:C19)</f>
        <v>123067</v>
      </c>
    </row>
    <row r="21" spans="2:3" ht="18.75" x14ac:dyDescent="0.3">
      <c r="B21" s="155"/>
      <c r="C21" s="155"/>
    </row>
    <row r="22" spans="2:3" ht="18.75" x14ac:dyDescent="0.3">
      <c r="B22" s="236" t="s">
        <v>141</v>
      </c>
      <c r="C22" s="237"/>
    </row>
    <row r="23" spans="2:3" ht="15.75" x14ac:dyDescent="0.25">
      <c r="B23" s="243" t="s">
        <v>142</v>
      </c>
      <c r="C23" s="244"/>
    </row>
    <row r="24" spans="2:3" ht="15.75" x14ac:dyDescent="0.25">
      <c r="B24" s="154" t="s">
        <v>143</v>
      </c>
      <c r="C24" s="125">
        <v>0</v>
      </c>
    </row>
    <row r="25" spans="2:3" ht="15.75" x14ac:dyDescent="0.25">
      <c r="B25" s="154" t="s">
        <v>144</v>
      </c>
      <c r="C25" s="125">
        <v>2220</v>
      </c>
    </row>
    <row r="26" spans="2:3" ht="15.75" x14ac:dyDescent="0.25">
      <c r="B26" s="154" t="s">
        <v>145</v>
      </c>
      <c r="C26" s="156">
        <v>550</v>
      </c>
    </row>
    <row r="27" spans="2:3" ht="18.75" x14ac:dyDescent="0.25">
      <c r="B27" s="56" t="s">
        <v>146</v>
      </c>
      <c r="C27" s="57">
        <f>SUM(C24:C26)</f>
        <v>2770</v>
      </c>
    </row>
    <row r="29" spans="2:3" x14ac:dyDescent="0.25">
      <c r="C29" s="157">
        <f>C20+C27</f>
        <v>125837</v>
      </c>
    </row>
  </sheetData>
  <mergeCells count="6">
    <mergeCell ref="B23:C23"/>
    <mergeCell ref="B2:C2"/>
    <mergeCell ref="B3:C3"/>
    <mergeCell ref="B4:C4"/>
    <mergeCell ref="B5:C5"/>
    <mergeCell ref="B22:C22"/>
  </mergeCells>
  <pageMargins left="0.75" right="0.75" top="1" bottom="1" header="0.5" footer="0.5"/>
  <pageSetup paperSize="9" scale="74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2</vt:i4>
      </vt:variant>
    </vt:vector>
  </HeadingPairs>
  <TitlesOfParts>
    <vt:vector size="9" baseType="lpstr">
      <vt:lpstr>Indokolás</vt:lpstr>
      <vt:lpstr>1. Ktgv.mérlege</vt:lpstr>
      <vt:lpstr>2. Ktgv.egys.</vt:lpstr>
      <vt:lpstr>3. Műk.- támogatások</vt:lpstr>
      <vt:lpstr>4.Beruházások feladatonként</vt:lpstr>
      <vt:lpstr>Munka2</vt:lpstr>
      <vt:lpstr>Munka3</vt:lpstr>
      <vt:lpstr>'2. Ktgv.egys.'!Nyomtatási_cím</vt:lpstr>
      <vt:lpstr>Indokolás!Nyomtatási_terület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2014-03-25T09:13:04Z</cp:lastPrinted>
  <dcterms:created xsi:type="dcterms:W3CDTF">2006-09-16T00:00:00Z</dcterms:created>
  <dcterms:modified xsi:type="dcterms:W3CDTF">2016-01-04T10:44:20Z</dcterms:modified>
</cp:coreProperties>
</file>