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tabRatio="773" firstSheet="13" activeTab="18"/>
  </bookViews>
  <sheets>
    <sheet name="1. Címrend" sheetId="1" r:id="rId1"/>
    <sheet name="2. bevételek ei. szerint" sheetId="2" r:id="rId2"/>
    <sheet name="3. kiadások ei. szerint" sheetId="3" r:id="rId3"/>
    <sheet name="4. bevételek fel. szerint" sheetId="4" r:id="rId4"/>
    <sheet name="5. kiadások fel. szerint" sheetId="5" r:id="rId5"/>
    <sheet name="6. PMH" sheetId="6" r:id="rId6"/>
    <sheet name="7. Óvoda" sheetId="7" r:id="rId7"/>
    <sheet name="8. Önkormányzat" sheetId="8" r:id="rId8"/>
    <sheet name="9. működési mérleg" sheetId="9" r:id="rId9"/>
    <sheet name="10. felhalmozási mérleg" sheetId="10" r:id="rId10"/>
    <sheet name="11. ktg.-vetési maradvány" sheetId="11" r:id="rId11"/>
    <sheet name="12. finansz. c. pü.-i műveletek" sheetId="12" r:id="rId12"/>
    <sheet name="13. beruházások, felújítás" sheetId="13" r:id="rId13"/>
    <sheet name="14. stab. tv. 3. § (1)" sheetId="14" r:id="rId14"/>
    <sheet name="15. stab. tv. 45. § (1)" sheetId="15" r:id="rId15"/>
    <sheet name="16. eu projekt" sheetId="16" r:id="rId16"/>
    <sheet name="17. céltartalék" sheetId="17" r:id="rId17"/>
    <sheet name="18. többéves" sheetId="18" r:id="rId18"/>
    <sheet name="19. előirányz.felhaszn.ütemterv" sheetId="19" r:id="rId19"/>
    <sheet name="20. közvetett támogatás" sheetId="20" r:id="rId20"/>
    <sheet name="21. lakoss.szolg.tám" sheetId="21" r:id="rId21"/>
    <sheet name="22. mérleg" sheetId="22" r:id="rId22"/>
  </sheets>
  <definedNames/>
  <calcPr fullCalcOnLoad="1"/>
</workbook>
</file>

<file path=xl/sharedStrings.xml><?xml version="1.0" encoding="utf-8"?>
<sst xmlns="http://schemas.openxmlformats.org/spreadsheetml/2006/main" count="1368" uniqueCount="437">
  <si>
    <t>Visszatérítendő támogatások, kölcsönök visszatérülése áh.-on kívülről</t>
  </si>
  <si>
    <t>KÖLTSÉGVETÉSI BEVÉTELEK ÖSSZESEN (I.+II.):</t>
  </si>
  <si>
    <t>IV. Finanszírozási célú pénzügyi műveletek bevételei</t>
  </si>
  <si>
    <t>Hitel-, kölcsönfelvétel államháztartáson kívülről</t>
  </si>
  <si>
    <t>Belföldi értékpapírok bevételei</t>
  </si>
  <si>
    <t>Irányító szervi támogatás</t>
  </si>
  <si>
    <t>Külföldi finanszírozás bevételei</t>
  </si>
  <si>
    <t>22. számú melléklet</t>
  </si>
  <si>
    <t>Kötelező feladatok</t>
  </si>
  <si>
    <t>Önként vállalt feladatok</t>
  </si>
  <si>
    <t>Állam-igazgatási feladatok</t>
  </si>
  <si>
    <t>2016. év</t>
  </si>
  <si>
    <t>2017. év</t>
  </si>
  <si>
    <t>Munkaadót terhelő járulékok és szoc. hozzájár. adó</t>
  </si>
  <si>
    <t>Felhalmozási bevételek</t>
  </si>
  <si>
    <t>1. számú melléklet</t>
  </si>
  <si>
    <t>7.</t>
  </si>
  <si>
    <t>fő</t>
  </si>
  <si>
    <t>Általános tartalék</t>
  </si>
  <si>
    <t>Tartalék összesen</t>
  </si>
  <si>
    <t>előirányzatai éves bontásban</t>
  </si>
  <si>
    <t xml:space="preserve">e-Ft-ban </t>
  </si>
  <si>
    <t>BEVÉTELEK</t>
  </si>
  <si>
    <t>KIADÁSOK</t>
  </si>
  <si>
    <t>Összesen</t>
  </si>
  <si>
    <t>5.</t>
  </si>
  <si>
    <t>6.</t>
  </si>
  <si>
    <t>9.</t>
  </si>
  <si>
    <t>2014. év</t>
  </si>
  <si>
    <t>Működési cél</t>
  </si>
  <si>
    <t>Felhalmozási cél</t>
  </si>
  <si>
    <t>Bevételek</t>
  </si>
  <si>
    <t>Kiadások</t>
  </si>
  <si>
    <t>15. számú melléklet</t>
  </si>
  <si>
    <t>14. számú melléklet</t>
  </si>
  <si>
    <t>10. számú melléklet</t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</si>
  <si>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</si>
  <si>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</si>
  <si>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</si>
  <si>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</si>
  <si>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</si>
  <si>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</si>
  <si>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</si>
  <si>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</si>
  <si>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</si>
  <si>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</si>
  <si>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</si>
  <si>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</si>
  <si>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t>összesen</t>
  </si>
  <si>
    <t>17. számú melléklet</t>
  </si>
  <si>
    <t>BEVÉTELEK ÖSSZESEN:</t>
  </si>
  <si>
    <t>KIADÁSOK ÖSSZESEN:</t>
  </si>
  <si>
    <t>Működési tartalék</t>
  </si>
  <si>
    <t>Felhalmozási tartalék</t>
  </si>
  <si>
    <r>
      <t>A költségvetési hiány külső finanszírozására vagy</t>
    </r>
    <r>
      <rPr>
        <sz val="10"/>
        <rFont val="Arial"/>
        <family val="0"/>
      </rPr>
      <t xml:space="preserve"> </t>
    </r>
  </si>
  <si>
    <t>a költségvetési többlet felhasználására szolgáló</t>
  </si>
  <si>
    <t>finanszírozási célú pénzügyi műveletek</t>
  </si>
  <si>
    <t>értékpapír kibocsátása, értékesítése</t>
  </si>
  <si>
    <t>értékpapír vásárlása, visszavásárlása</t>
  </si>
  <si>
    <t>hitel, kölcsön felvétele</t>
  </si>
  <si>
    <t>hitel, kölcsön törlesztése</t>
  </si>
  <si>
    <t>Céltartalék</t>
  </si>
  <si>
    <t>Működési célú műveletek kiadásai</t>
  </si>
  <si>
    <t>Felhalmozási célú műveletek kiadásai</t>
  </si>
  <si>
    <t>a számvitelről szóló törvény szerinti hitelviszonyt meg-testesítő értékpapír forgalomba hozatala a forgalomba hozatal napjától a beváltás napjáig</t>
  </si>
  <si>
    <t>váltó kibocsátása a kibocsátás napjától a beváltás napjáig</t>
  </si>
  <si>
    <t>az Szt. szerint pénzügyi lízing lízingbevevői félként történő megkötése a lízing futamideje alatt</t>
  </si>
  <si>
    <t>a visszavásárlási kötelezettség kikötésével megkötött adásvételi szerződés eladói félként történő megkötése
– ideértve az Szt. szerinti valódi penziós és óvadéki repóügyleteket is – a visszavásárlásig</t>
  </si>
  <si>
    <t>a szerződésben kapott, legalább háromszázhatvanöt nap időtartamú halasztott fizetés, részletfizetés</t>
  </si>
  <si>
    <t>Az adósságot keletkeztető ügylet megnevezése</t>
  </si>
  <si>
    <t>Fejlesztés cél megnevezése</t>
  </si>
  <si>
    <t>Helyi adók</t>
  </si>
  <si>
    <t>Fizetési kötelezettséggel csökkentett saját bevétel (09-26)</t>
  </si>
  <si>
    <t>Adott váltó</t>
  </si>
  <si>
    <t>Fizetési kötelezettség összesen (10+18)</t>
  </si>
  <si>
    <t>Pénzügyi lízing</t>
  </si>
  <si>
    <t>Halasztott fizetés</t>
  </si>
  <si>
    <t>Kezességvállalással kapcsolatos megtérülés</t>
  </si>
  <si>
    <t>Díjak, pótlékok, bírságok</t>
  </si>
  <si>
    <t>Részvények, részesedések értékesítése</t>
  </si>
  <si>
    <t>Vállalat értékesítéséből, privatizációból származó bevételek</t>
  </si>
  <si>
    <t>Saját bevételek (01+…+07)</t>
  </si>
  <si>
    <t>Saját bevételek (08. sor) 50 %-a</t>
  </si>
  <si>
    <t>Előző év(ek)ben keletkezett tárgyévet terhelő fizetési kötelezettség (11+…+17)</t>
  </si>
  <si>
    <t>Felvett, átvállalt hitel és annak tőketartozása</t>
  </si>
  <si>
    <t>Felvett, átvállalt kölcsön és annak tőketartozása</t>
  </si>
  <si>
    <t>Hitelviszonyt megtestesítő értékpapír</t>
  </si>
  <si>
    <t>Kezességvállalásból eredő fizetési kötelezettség</t>
  </si>
  <si>
    <t>Tárgyévben keletkezett, illetve keletkező, tárgy-évet terhelő fizetési kötelezettség (19+…+25)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</si>
  <si>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</si>
  <si>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</si>
  <si>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</si>
  <si>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</si>
  <si>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</si>
  <si>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</si>
  <si>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</si>
  <si>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</si>
  <si>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</si>
  <si>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</si>
  <si>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</si>
  <si>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</si>
  <si>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</si>
  <si>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</si>
  <si>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</si>
  <si>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</si>
  <si>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</si>
  <si>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</si>
  <si>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</si>
  <si>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</si>
  <si>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</si>
  <si>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</si>
  <si>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</si>
  <si>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</si>
  <si>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</si>
  <si>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</si>
  <si>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</si>
  <si>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Tárgyi eszközök, immateriális javak, vagyoni értékű jog értékesítése, vagyonhasznosításból származó bevétel</t>
  </si>
  <si>
    <t>2014. évben</t>
  </si>
  <si>
    <t>2015. évben</t>
  </si>
  <si>
    <t>2016. évben</t>
  </si>
  <si>
    <t>2017. évben</t>
  </si>
  <si>
    <t>általános tartaléka és céltartalékának felosztása</t>
  </si>
  <si>
    <t>18. számú melléklet</t>
  </si>
  <si>
    <t>Címrendje</t>
  </si>
  <si>
    <t>Az önkormányzat költségvetésében szereplő nem intézményi kiadások</t>
  </si>
  <si>
    <t>I. Működési bevételek</t>
  </si>
  <si>
    <t>II. Felhalmozási bevételek</t>
  </si>
  <si>
    <t>3. Felhalmozási célú átvett pénzeszköz</t>
  </si>
  <si>
    <t xml:space="preserve">          - működési célú igénybevétele</t>
  </si>
  <si>
    <t xml:space="preserve">          - felhalmozási célú igénybevétele</t>
  </si>
  <si>
    <t>Működési célú pénzügyi műveletek bevételei</t>
  </si>
  <si>
    <t>Felhalmozási célú pénzügyi műveletek bevételei</t>
  </si>
  <si>
    <t>Működési célú</t>
  </si>
  <si>
    <t>Felhalmozási célú</t>
  </si>
  <si>
    <t>és költségvetési szerveinek bevételi előirányzatai</t>
  </si>
  <si>
    <t>2015. év</t>
  </si>
  <si>
    <t>Ellátottak pénzbeli juttatásai</t>
  </si>
  <si>
    <t>Megnevezés</t>
  </si>
  <si>
    <t>KÖLTSÉGVETÉSI BEVÉTELEK</t>
  </si>
  <si>
    <t>Pénzforgalmi bevételek</t>
  </si>
  <si>
    <t>Pénzforgalmi kiadások</t>
  </si>
  <si>
    <t>Pénzforgalmi nélküli kiadások</t>
  </si>
  <si>
    <t xml:space="preserve">Működési hiány </t>
  </si>
  <si>
    <t>Felhalmozási hiány</t>
  </si>
  <si>
    <t>FINANSZÍROZÁSI CÉLÚ KIADÁSOK</t>
  </si>
  <si>
    <t>Működési célú hiteltörlesztés</t>
  </si>
  <si>
    <t>Felhalmozási célú hiteltörlesztés</t>
  </si>
  <si>
    <t>KIADÁSOK ÖSSZESEN</t>
  </si>
  <si>
    <t xml:space="preserve">A KÖLTSÉGVETÉS ÖSSZESÍTETT HIÁNYA </t>
  </si>
  <si>
    <t>A HIÁNY FINANSZÍROZÁSÁNAK MÓDJA</t>
  </si>
  <si>
    <t>Belső forrásból</t>
  </si>
  <si>
    <t>Működési célú pénzmaradvány igénybevétele</t>
  </si>
  <si>
    <t>Felhalmozási célú pénzmaradvány igénybevétele</t>
  </si>
  <si>
    <t>Külső forrásból</t>
  </si>
  <si>
    <t>Működési célú hitelfelvétel</t>
  </si>
  <si>
    <t>Felhalmozási célú hitelfelvétel</t>
  </si>
  <si>
    <t>BEVÉTELEK MINDÖSSZESEN</t>
  </si>
  <si>
    <t>KIADÁSOK MINDÖSSZESEN</t>
  </si>
  <si>
    <t>Működési célú bevételek összesen</t>
  </si>
  <si>
    <t>Működési célú kiadások összesen</t>
  </si>
  <si>
    <t>Felhalmozási célú bevételek összesen</t>
  </si>
  <si>
    <t xml:space="preserve"> Felhalmozási célú kiadások összesen</t>
  </si>
  <si>
    <t>Lakossági és közösségi szolgáltatások támogatása</t>
  </si>
  <si>
    <r>
      <t>K</t>
    </r>
    <r>
      <rPr>
        <b/>
        <sz val="12"/>
        <rFont val="Times New Roman"/>
        <family val="1"/>
      </rPr>
      <t>ÖLTSÉGVETÉSI KIADÁSOK</t>
    </r>
  </si>
  <si>
    <r>
      <t xml:space="preserve">BEVÉTELEK ÖSSZESEN 
</t>
    </r>
    <r>
      <rPr>
        <b/>
        <sz val="10"/>
        <rFont val="Times New Roman"/>
        <family val="1"/>
      </rPr>
      <t>(Pénzforgalom nélküli és finansz. c. bevételek nélkül)</t>
    </r>
  </si>
  <si>
    <t>összevont költségvetési mérlege</t>
  </si>
  <si>
    <t>Céltartalékok  működési</t>
  </si>
  <si>
    <t>Szolgáltatás</t>
  </si>
  <si>
    <t>Bevétel</t>
  </si>
  <si>
    <t>Kiadás</t>
  </si>
  <si>
    <t>Cél megnevezése</t>
  </si>
  <si>
    <t>Testületi hat.</t>
  </si>
  <si>
    <t>Sorszám</t>
  </si>
  <si>
    <t>Felújítási cél megnevezése</t>
  </si>
  <si>
    <t>Sor-szám</t>
  </si>
  <si>
    <t>Teljesítés</t>
  </si>
  <si>
    <t>Eredeti előirányzat</t>
  </si>
  <si>
    <t>Módosított előirányzat</t>
  </si>
  <si>
    <t>%-os teljesülés</t>
  </si>
  <si>
    <t>megnevezés</t>
  </si>
  <si>
    <t>EU támogatással megvalósuló programok, projektek</t>
  </si>
  <si>
    <t>feladat megnevezése</t>
  </si>
  <si>
    <t>13. számú melléklet</t>
  </si>
  <si>
    <t>hosszú lejáratra kapott kölcsönök</t>
  </si>
  <si>
    <t>beruházási és fejlesztési hitelek</t>
  </si>
  <si>
    <t>működési célú hosszú lejáratú hitelek</t>
  </si>
  <si>
    <t>egyéb hosszú lejáratú kötelezettségek</t>
  </si>
  <si>
    <t>Összesen:</t>
  </si>
  <si>
    <t xml:space="preserve">e Ft-ban </t>
  </si>
  <si>
    <t>e Ft-ban</t>
  </si>
  <si>
    <t>1.</t>
  </si>
  <si>
    <t>2.</t>
  </si>
  <si>
    <t>3.</t>
  </si>
  <si>
    <t>4.</t>
  </si>
  <si>
    <t>Személyi juttatások</t>
  </si>
  <si>
    <t>Dologi kiadások</t>
  </si>
  <si>
    <t>Egyéb működéi célú kiadások</t>
  </si>
  <si>
    <t>melyek megvalósításához adósságot keletkeztető ügylet megkötése szükséges</t>
  </si>
  <si>
    <t>saját bevételeinek és az adósságot keletkeztető ügyleteiből eredő fizetési kötelezettségének bemutatása</t>
  </si>
  <si>
    <t>tartozások fejlesztési célú kötvénykibocsátásból</t>
  </si>
  <si>
    <t>tartozások működési célú kötvénykibocsátásból</t>
  </si>
  <si>
    <t>4. Működési célú átvett pénzeszköz</t>
  </si>
  <si>
    <t>1. Működési célú támogatás államháztartáson belülről</t>
  </si>
  <si>
    <t>Az önkormányzat költségvetési szervei</t>
  </si>
  <si>
    <t>1.  Balatonfenyvesi Polgármesteri Hivatal</t>
  </si>
  <si>
    <t>2.  Kisfenyő Óvoda</t>
  </si>
  <si>
    <t>Balatonfenyves Község Önkormányzatának</t>
  </si>
  <si>
    <t>A költségvetési hiány belső finanszírozására szolgáló</t>
  </si>
  <si>
    <t>előző évek költségvetési maradványának igénybevétele</t>
  </si>
  <si>
    <t xml:space="preserve">Balatonfenyves Község Önkormányzatának </t>
  </si>
  <si>
    <t>Önkormányzatok működési támogatásai</t>
  </si>
  <si>
    <t>Elvonások és befizetések bevételei</t>
  </si>
  <si>
    <t>Garancia- és kezességvállalásból származó megtérülések áh.-on belülről</t>
  </si>
  <si>
    <t>Visszatérítendő támogatások, kölcsönök visszatérülése áh.-on belülről</t>
  </si>
  <si>
    <t>Visszatérítendő támogatások, kölcsönök igénybevétele áh.-on belülről</t>
  </si>
  <si>
    <t>Egyéb működési célú támogatások bevételei államháztartáson belülről</t>
  </si>
  <si>
    <t>Felhalmozási célú önkormányzati támogatások</t>
  </si>
  <si>
    <t>Egyéb felhalmozási célú támogatások bevételei államháztartáson belülről</t>
  </si>
  <si>
    <t>Jövedelemadók</t>
  </si>
  <si>
    <t>Szociális hozzájárulási adó és járulékok</t>
  </si>
  <si>
    <t>Bérhez és foglalkoztatáshoz kapcsolódó adók</t>
  </si>
  <si>
    <t>Vagyoni típusú adók</t>
  </si>
  <si>
    <t>Termékek és szolgáltatások adói</t>
  </si>
  <si>
    <t>Egyéb közhatalmi bevételek</t>
  </si>
  <si>
    <t>1. Felhalmozási célú támogatások államháztartáson belülről</t>
  </si>
  <si>
    <t>3. Működési bevételek</t>
  </si>
  <si>
    <t>Készletértékesítés ellenértéke</t>
  </si>
  <si>
    <t>Szolgáltatások ellenértéke</t>
  </si>
  <si>
    <t>Közvetített szolgáltatások ellenértéke</t>
  </si>
  <si>
    <t>Tulajdonosi bevételek</t>
  </si>
  <si>
    <t>Ellátási díjak</t>
  </si>
  <si>
    <t>Kiszámlázott általános forgalmi adó</t>
  </si>
  <si>
    <t>Általános forgalmi adó visszatérítése</t>
  </si>
  <si>
    <t>Kamatbevételek</t>
  </si>
  <si>
    <t>Egyéb pénzügyi műveletek bevételei</t>
  </si>
  <si>
    <t>Egyéb működési bevételek</t>
  </si>
  <si>
    <t>2. Felhalmozási bevétel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</si>
  <si>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</si>
  <si>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</si>
  <si>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</si>
  <si>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</si>
  <si>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</si>
  <si>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Garancia- és kezességvállalásból származó megtérülések áh.-on kívülről</t>
  </si>
  <si>
    <t>Egyéb működési célú átvett pénzeszközök</t>
  </si>
  <si>
    <t>Egyéb felhalmozási célú átvett pénzeszközök</t>
  </si>
  <si>
    <t>III. Előző évi költségvetési maradvány, valamint a vállalkozási maradvány alaptevékenység ellátására történő</t>
  </si>
  <si>
    <t>Államháztartáson belüli megelőlegezések</t>
  </si>
  <si>
    <t>Államháztartáson belüli megelőlegezések törlesztése</t>
  </si>
  <si>
    <t>Betétek megszüntetése</t>
  </si>
  <si>
    <t>Adóssághoz nem kapcsolódó származékos ügyletek bevételei</t>
  </si>
  <si>
    <t>BEVÉTELEK MINDÖSSZESEN (I.+II.+III.+IV.):</t>
  </si>
  <si>
    <t>2. számú melléklet</t>
  </si>
  <si>
    <t>3. számú melléklet</t>
  </si>
  <si>
    <t>Beruházások</t>
  </si>
  <si>
    <t>Felújítások</t>
  </si>
  <si>
    <t>Egyéb felhalmozási célú kiadások</t>
  </si>
  <si>
    <t>II. Felhalmozási kiadások</t>
  </si>
  <si>
    <t>III. Finanszírozási célú pénzügyi műveletek kiadásai</t>
  </si>
  <si>
    <t>Hitel-, kölcsöntörlesztés államháztartáson kívülre</t>
  </si>
  <si>
    <t>Belföldi értékpapírok kiadásai</t>
  </si>
  <si>
    <t>Államháztartáson belüli megelőlegezések folyósítása</t>
  </si>
  <si>
    <t>Államháztartáson belüli megelőlegezések visszafizetése</t>
  </si>
  <si>
    <t>Pénzeszközök betétként elhelyezése</t>
  </si>
  <si>
    <t>Pénzügyi lízing kiadásai</t>
  </si>
  <si>
    <t>Külföldi finanszírozás kiadásai</t>
  </si>
  <si>
    <t>Adóssághoz nem kapcsolódó származékos ügyletek kiadásai</t>
  </si>
  <si>
    <t>Munkaadót terhelő járulékok és szociális hozzájárulási adó</t>
  </si>
  <si>
    <t>Irányító szervi támogatás folyósítása</t>
  </si>
  <si>
    <t>KÖLTSÉGVETÉSI KIADÁSOK ÖSSZESEN (I.+II.):</t>
  </si>
  <si>
    <t>KIADÁSOK MINDÖSSZESEN (I.+II.+III.):</t>
  </si>
  <si>
    <t>I. Működési kiadások</t>
  </si>
  <si>
    <t>Belföldi finanszírozás kiadásai</t>
  </si>
  <si>
    <t>és költségvetési szerveinek kiadási előirányzatai</t>
  </si>
  <si>
    <t>4. számú melléklet</t>
  </si>
  <si>
    <t>kötelező, önként vállalt és állami (államigazgatási) feladatok szerint</t>
  </si>
  <si>
    <t>5. számú melléklet</t>
  </si>
  <si>
    <t>6. számú melléklet</t>
  </si>
  <si>
    <t>Balatonfenyves Község Önkormányzatának irányítása alá tartozó</t>
  </si>
  <si>
    <t>Balatonfenyvesi Polgármesteri Hivatal</t>
  </si>
  <si>
    <t>költségvetési szerv bevételei és kiadásai,</t>
  </si>
  <si>
    <t>valamint engedélyezett létszámkerete</t>
  </si>
  <si>
    <t>Éves engedélyezett létszámkeret:</t>
  </si>
  <si>
    <t>ebből:</t>
  </si>
  <si>
    <t>Köztisztviselő</t>
  </si>
  <si>
    <t>Közalkalmazott</t>
  </si>
  <si>
    <t>Munka törvénykönyve hatálya alá tartozó</t>
  </si>
  <si>
    <t>Közfoglalkoztatott</t>
  </si>
  <si>
    <t>IFA hatósági ellenőr</t>
  </si>
  <si>
    <t>Kisfenyő Óvoda</t>
  </si>
  <si>
    <t>7. számú melléklet</t>
  </si>
  <si>
    <t>8. számú melléklet</t>
  </si>
  <si>
    <t>bevételei és kiadásai,</t>
  </si>
  <si>
    <t>Sor-
szám</t>
  </si>
  <si>
    <t>Közhatalmi bevételek</t>
  </si>
  <si>
    <t>8.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</si>
  <si>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</si>
  <si>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</si>
  <si>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</si>
  <si>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</si>
  <si>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</si>
  <si>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</si>
  <si>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</si>
  <si>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</si>
  <si>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</si>
  <si>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Költségvetési hiány:</t>
  </si>
  <si>
    <t>Költségvetési többlet:</t>
  </si>
  <si>
    <t>2. Közhatalmi bevételek</t>
  </si>
  <si>
    <t>Működési bevételek</t>
  </si>
  <si>
    <t>4. Működési célú átvett pénzeszközök</t>
  </si>
  <si>
    <t>Működési célú átvett pénzeszközök</t>
  </si>
  <si>
    <t>Működési célú támogatások államháztartáson belülről</t>
  </si>
  <si>
    <t>Munkaadókat terhelő járulék és szociális hozzájárulási adó</t>
  </si>
  <si>
    <t>Egyéb működési célú kiadások</t>
  </si>
  <si>
    <t>Maradvány igénybevétele</t>
  </si>
  <si>
    <t>Költségvetési bevételek összesen (1.+...+4.):</t>
  </si>
  <si>
    <t>Költségvetési kiadások összesen (1.+...+5.):</t>
  </si>
  <si>
    <t>Finanszírozási kiadások összesen (7.+…+15.):</t>
  </si>
  <si>
    <t>Finanszírozási bevételek összesen (7.+…+15.):</t>
  </si>
  <si>
    <t>BEVÉTELEK ÖSSZESEN (6.+16.):</t>
  </si>
  <si>
    <t>KIADÁSOK ÖSSZESEN (6.+16.):</t>
  </si>
  <si>
    <t>9. számú melléklet</t>
  </si>
  <si>
    <t>és költségvetési szerveinek</t>
  </si>
  <si>
    <t>működési célú bevételei és kiadásai összevont mérlege</t>
  </si>
  <si>
    <t>felhalmozási célú bevételei és kiadásai összevont mérlege</t>
  </si>
  <si>
    <t>Felhalmozási célú támogatások államháztartáson belülről</t>
  </si>
  <si>
    <t>Felhalmozási célú átvett pénzeszközök</t>
  </si>
  <si>
    <t>Költségvetési bevételek összesen (1.+2.+3.):</t>
  </si>
  <si>
    <t>Költségvetési kiadások összesen (1.+2.+3.):</t>
  </si>
  <si>
    <t>Finanszírozási bevételek összesen (5.+…+13.):</t>
  </si>
  <si>
    <t>Finanszírozási kiadások összesen (5.+…+13.):</t>
  </si>
  <si>
    <t>BEVÉTELEK ÖSSZESEN (4.+14.):</t>
  </si>
  <si>
    <t>KIADÁSOK ÖSSZESEN (4.+14.):</t>
  </si>
  <si>
    <t>pénzügyi lízing</t>
  </si>
  <si>
    <t>betéti műveletek bevételei</t>
  </si>
  <si>
    <t>származékos ügyletek bevételei</t>
  </si>
  <si>
    <t>betéti műveletek kiadásai</t>
  </si>
  <si>
    <t>származékos ügyletek kiadásai</t>
  </si>
  <si>
    <t>áh.-on belüli megelőlegezések bev.</t>
  </si>
  <si>
    <t>áh.-on belüli megelőlegezések kiad.</t>
  </si>
  <si>
    <t xml:space="preserve">Balatonfenyves Község Önkormányzatának és költségvetési szerveinek </t>
  </si>
  <si>
    <t>beruházási és felújítási kiadásai célonként</t>
  </si>
  <si>
    <t>Beruházási cél megnevezése</t>
  </si>
  <si>
    <t>hitel, kölcsön felvétele, átvállalása a folyósítás, átvállalás napjától a végtörlesztés napjáig, és annak aktuális tőketartozása</t>
  </si>
  <si>
    <t>hitelintézetek által, származékos műveletek különbözeteként az Államadósság Kezelő Központ Zrt.-nél elhelyezett fedezeti betétek</t>
  </si>
  <si>
    <t>Balatonfenyves Község Önkormányzatának azon fejlesztési céljai,</t>
  </si>
  <si>
    <t>Balatonfenyves Község Önkormányzata</t>
  </si>
  <si>
    <t>Balatonfenyves Községi Önkormányzat</t>
  </si>
  <si>
    <t>Balatonfenyves Község Önkormányzata többéves kihatással járó feladatainak</t>
  </si>
  <si>
    <t>2018. év</t>
  </si>
  <si>
    <t>19. számú melléklet a(z) …/2014. (… …) önkormányzati rendelethez</t>
  </si>
  <si>
    <t>2014. évi előirányzat-felhasználási ütemterv</t>
  </si>
  <si>
    <t>Finanszírozási bevételek</t>
  </si>
  <si>
    <t>Működési célú támogatások áh.-on belülről</t>
  </si>
  <si>
    <t>Felhalmozási célú támogatások áh.-on belülről</t>
  </si>
  <si>
    <t>Finanszírozási kiadások</t>
  </si>
  <si>
    <t>Munkaadókat terhelő járulékok és szoc. hozzájárulási adó</t>
  </si>
  <si>
    <t>Balatonfenyves Község Önkormányzata 2014. évi közvetett támogatásai</t>
  </si>
  <si>
    <t>20. számú melléklet</t>
  </si>
  <si>
    <t>2 db buszváró építése</t>
  </si>
  <si>
    <t>térfigyelő kamerarendszer telepítése</t>
  </si>
  <si>
    <t>aszfaltozás</t>
  </si>
  <si>
    <t>járdaépítés</t>
  </si>
  <si>
    <t>vizesblokk felújítás - mozi</t>
  </si>
  <si>
    <t>világítás kiépítése - Fenyves-alsó üzletház</t>
  </si>
  <si>
    <t>fitness gépek telepítése - Központi strand</t>
  </si>
  <si>
    <t>járdaépítés - Kölcsey utca</t>
  </si>
  <si>
    <t>traktor pótkocsi</t>
  </si>
  <si>
    <t>fülke és tolólap Trigone traktorhoz</t>
  </si>
  <si>
    <t>urnafal bővítés</t>
  </si>
  <si>
    <t>Úttörő utcai csapadékvíz elvezető rendszer csatlakozásának kiépítése Rigó csatornára</t>
  </si>
  <si>
    <t>járdaépítés, parkoló kialakítása - Fenyves-alsó</t>
  </si>
  <si>
    <t>irodák padlóburkolat cseréje</t>
  </si>
  <si>
    <t>járdaépítés - Fenyves u. 43. (1250/2 hrsz.) előtt</t>
  </si>
  <si>
    <t>Rotthenberger csőgörény beszerzése</t>
  </si>
  <si>
    <t>térburkolat csere PMH körül</t>
  </si>
  <si>
    <t>virágágyás építés - Géza park</t>
  </si>
  <si>
    <t>strandi zuhanyzók cseréje</t>
  </si>
  <si>
    <t>klíma beszerzés - könyvtár</t>
  </si>
  <si>
    <t>szolgálati lakás felújítása</t>
  </si>
  <si>
    <t>pénzügyi iroda mosdó felújítás</t>
  </si>
  <si>
    <t>kismotor - közterlet felügyelő</t>
  </si>
  <si>
    <t>játékok telepítése óvoda udvarra</t>
  </si>
  <si>
    <t>zuhanyzótelepítés óvoda udvarra</t>
  </si>
  <si>
    <t>játékok telepítése iskola udvarra</t>
  </si>
  <si>
    <t>sportcsarnok parketta lakkozása</t>
  </si>
  <si>
    <t>kisértékű tárgyi eszközök beszerzése</t>
  </si>
  <si>
    <t>szoftver beszerzés - E-kata rendszer</t>
  </si>
  <si>
    <t>ravatalozó felújítás</t>
  </si>
  <si>
    <t>játszótér építés</t>
  </si>
  <si>
    <t>imremajori ivóvízminőség javítása</t>
  </si>
  <si>
    <t>településrendezési terv</t>
  </si>
  <si>
    <t>19.</t>
  </si>
  <si>
    <t>20.</t>
  </si>
  <si>
    <t>21.</t>
  </si>
  <si>
    <t>22.</t>
  </si>
  <si>
    <t>23.</t>
  </si>
  <si>
    <t>MINDÖSSZESEN:</t>
  </si>
  <si>
    <t>- 2. oldal -</t>
  </si>
  <si>
    <t>egészségház energiaracionalizálás önrész</t>
  </si>
  <si>
    <t>óvoda energiaracionalizálás önrész</t>
  </si>
  <si>
    <t>óvoda felújítás BM pályázat önrész</t>
  </si>
  <si>
    <t>Osztalékok, koncessziós díjak, hozambevételek</t>
  </si>
  <si>
    <t xml:space="preserve">Imremajori ivóvízminőség javítása </t>
  </si>
  <si>
    <t>Házi komposztálás népszerűsítése</t>
  </si>
  <si>
    <t>Támogatás megnevezése</t>
  </si>
  <si>
    <t>ellátottak térítési díja, kártérítés méltányossági alapon történő elengedés összege</t>
  </si>
  <si>
    <t>eredeti előirányzat</t>
  </si>
  <si>
    <t>módosított előirányzat</t>
  </si>
  <si>
    <t>teljesítés</t>
  </si>
  <si>
    <t>lakásépítéshez, felújításhoz nyújtott kölcsön elengedés összege</t>
  </si>
  <si>
    <t>helyi adó, gépjárműadónál biztosított kedvezmény, mentesség összege adónemenként</t>
  </si>
  <si>
    <t>helyiségek, eszközök hasznosításából származó bevételből nyújtott kedvezmény, mentesség</t>
  </si>
  <si>
    <t>egyéb kedvezmény vagy kölcsön elengedésének összege</t>
  </si>
  <si>
    <t xml:space="preserve">          - építményadó</t>
  </si>
  <si>
    <t xml:space="preserve">          - telekadó</t>
  </si>
  <si>
    <t xml:space="preserve">          - magánszemélyek kommunális adója</t>
  </si>
  <si>
    <t xml:space="preserve">          - iparűzési adó</t>
  </si>
  <si>
    <t xml:space="preserve">          - gépjárműadó</t>
  </si>
  <si>
    <t xml:space="preserve">          - pótlékok</t>
  </si>
  <si>
    <t xml:space="preserve">          - Turisztikai Egyesület</t>
  </si>
  <si>
    <t xml:space="preserve">          - Ezüstfenyő Nyugdíjas Egyesület</t>
  </si>
  <si>
    <t>Estek száma</t>
  </si>
  <si>
    <t>Nyújtott támogatás összege</t>
  </si>
  <si>
    <t>Közvetett támogatások összesen:</t>
  </si>
  <si>
    <t>24.</t>
  </si>
  <si>
    <t>25.</t>
  </si>
  <si>
    <t>parti sétány kialakítás pályázat önrész</t>
  </si>
  <si>
    <t>hivatali épületfelújítás pótmunka</t>
  </si>
  <si>
    <t>a 11/2014 (VI.30.) önkormányzati rendelethez</t>
  </si>
  <si>
    <t>11. számú melléklet a 11/2014. (VI.30.) önkormányzati rendelethez</t>
  </si>
  <si>
    <t>12. számú melléklet a 11/2014. (VI.30.) önkormányzati rendelethez</t>
  </si>
  <si>
    <t xml:space="preserve">a 11/2014. (VI.30.) önkormányzati rendelethez </t>
  </si>
  <si>
    <t>a 11/2014. (VI.30.) önkormányzati rendelethez</t>
  </si>
  <si>
    <t>a 11/2014. (VI.30.)  önkormányzati rendelethez</t>
  </si>
  <si>
    <t>21. számú melléklet a 11/2014. (VI.30.) önkormányzati rendelethez</t>
  </si>
  <si>
    <t>19. számú melléklet a 11/2014 (VI.30.) önkormányzati rendelethez</t>
  </si>
  <si>
    <t>16. számú melléklet a 11/2014 (VI.30.) önkormányzati rendelethez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</si>
</sst>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\ \ "/>
    <numFmt numFmtId="165" formatCode="&quot;Igen&quot;;&quot;Igen&quot;;&quot;Nem&quot;"/>
    <numFmt numFmtId="166" formatCode="&quot;Igaz&quot;;&quot;Igaz&quot;;&quot;Hamis&quot;"/>
    <numFmt numFmtId="167" formatCode="&quot;Be&quot;;&quot;Be&quot;;&quot;Ki&quot;"/>
    <numFmt numFmtId="168" formatCode="_-* #,##0.000\ _F_t_-;\-* #,##0.000\ _F_t_-;_-* &quot;-&quot;??\ _F_t_-;_-@_-"/>
    <numFmt numFmtId="169" formatCode="_-* #,##0.0\ _F_t_-;\-* #,##0.0\ _F_t_-;_-* &quot;-&quot;??\ _F_t_-;_-@_-"/>
    <numFmt numFmtId="170" formatCode="_-* #,##0\ _F_t_-;\-* #,##0\ _F_t_-;_-* &quot;-&quot;??\ _F_t_-;_-@_-"/>
    <numFmt numFmtId="171" formatCode="#,###,##0"/>
    <numFmt numFmtId="172" formatCode="[$€-2]\ #\ ##,000_);[Red]\([$€-2]\ #\ ##,000\)"/>
    <numFmt numFmtId="173" formatCode="#,###"/>
  </numFmts>
  <fonts count="50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E"/>
      <family val="0"/>
    </font>
    <font>
      <sz val="11"/>
      <name val="Arial CE"/>
      <family val="2"/>
    </font>
    <font>
      <b/>
      <sz val="11"/>
      <name val="Arial CE"/>
      <family val="2"/>
    </font>
    <font>
      <b/>
      <sz val="10"/>
      <name val="Arial CE"/>
      <family val="0"/>
    </font>
    <font>
      <sz val="12"/>
      <name val="Arial"/>
      <family val="2"/>
    </font>
    <font>
      <sz val="8"/>
      <name val="Arial CE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i/>
      <sz val="10"/>
      <name val="Arial"/>
      <family val="2"/>
    </font>
    <font>
      <b/>
      <sz val="14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3"/>
      <color indexed="8"/>
      <name val="Times New Roman"/>
      <family val="1"/>
    </font>
    <font>
      <b/>
      <sz val="13"/>
      <name val="Times New Roman"/>
      <family val="1"/>
    </font>
    <font>
      <sz val="10"/>
      <color indexed="8"/>
      <name val="Times New Roman"/>
      <family val="1"/>
    </font>
    <font>
      <i/>
      <sz val="12"/>
      <name val="Times New Roman"/>
      <family val="1"/>
    </font>
    <font>
      <i/>
      <sz val="8"/>
      <name val="Times New Roman"/>
      <family val="1"/>
    </font>
    <font>
      <sz val="11"/>
      <color indexed="8"/>
      <name val="Times New Roman"/>
      <family val="1"/>
    </font>
    <font>
      <sz val="13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4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5" fillId="7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0" fillId="17" borderId="7" applyNumberFormat="0" applyFont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21" borderId="0" applyNumberFormat="0" applyBorder="0" applyAlignment="0" applyProtection="0"/>
    <xf numFmtId="0" fontId="43" fillId="4" borderId="0" applyNumberFormat="0" applyBorder="0" applyAlignment="0" applyProtection="0"/>
    <xf numFmtId="0" fontId="44" fillId="22" borderId="8" applyNumberFormat="0" applyAlignment="0" applyProtection="0"/>
    <xf numFmtId="0" fontId="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7" fillId="0" borderId="0">
      <alignment/>
      <protection/>
    </xf>
    <xf numFmtId="0" fontId="6" fillId="0" borderId="0">
      <alignment/>
      <protection/>
    </xf>
    <xf numFmtId="0" fontId="0" fillId="0" borderId="0" applyNumberFormat="0" applyFill="0" applyBorder="0" applyAlignment="0" applyProtection="0"/>
    <xf numFmtId="0" fontId="6" fillId="0" borderId="0">
      <alignment/>
      <protection/>
    </xf>
    <xf numFmtId="0" fontId="4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" borderId="0" applyNumberFormat="0" applyBorder="0" applyAlignment="0" applyProtection="0"/>
    <xf numFmtId="0" fontId="48" fillId="23" borderId="0" applyNumberFormat="0" applyBorder="0" applyAlignment="0" applyProtection="0"/>
    <xf numFmtId="0" fontId="49" fillId="22" borderId="1" applyNumberFormat="0" applyAlignment="0" applyProtection="0"/>
    <xf numFmtId="9" fontId="0" fillId="0" borderId="0" applyFont="0" applyFill="0" applyBorder="0" applyAlignment="0" applyProtection="0"/>
  </cellStyleXfs>
  <cellXfs count="38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9" xfId="0" applyFont="1" applyBorder="1" applyAlignment="1">
      <alignment/>
    </xf>
    <xf numFmtId="0" fontId="0" fillId="0" borderId="19" xfId="0" applyBorder="1" applyAlignment="1">
      <alignment/>
    </xf>
    <xf numFmtId="0" fontId="3" fillId="0" borderId="19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19" xfId="0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20" xfId="0" applyFont="1" applyBorder="1" applyAlignment="1">
      <alignment/>
    </xf>
    <xf numFmtId="0" fontId="0" fillId="0" borderId="20" xfId="0" applyBorder="1" applyAlignment="1">
      <alignment/>
    </xf>
    <xf numFmtId="0" fontId="0" fillId="0" borderId="20" xfId="0" applyFont="1" applyBorder="1" applyAlignment="1">
      <alignment/>
    </xf>
    <xf numFmtId="0" fontId="3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9" xfId="0" applyFont="1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0" xfId="0" applyFont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1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Alignment="1">
      <alignment horizontal="right"/>
    </xf>
    <xf numFmtId="0" fontId="0" fillId="0" borderId="19" xfId="0" applyBorder="1" applyAlignment="1">
      <alignment/>
    </xf>
    <xf numFmtId="0" fontId="6" fillId="0" borderId="0" xfId="59" applyAlignment="1">
      <alignment/>
      <protection/>
    </xf>
    <xf numFmtId="0" fontId="6" fillId="0" borderId="0" xfId="59">
      <alignment/>
      <protection/>
    </xf>
    <xf numFmtId="0" fontId="7" fillId="0" borderId="0" xfId="59" applyFont="1" applyAlignment="1">
      <alignment/>
      <protection/>
    </xf>
    <xf numFmtId="0" fontId="8" fillId="0" borderId="0" xfId="59" applyFont="1" applyAlignment="1">
      <alignment horizontal="center"/>
      <protection/>
    </xf>
    <xf numFmtId="0" fontId="8" fillId="0" borderId="0" xfId="59" applyFont="1" applyAlignment="1">
      <alignment/>
      <protection/>
    </xf>
    <xf numFmtId="0" fontId="6" fillId="0" borderId="0" xfId="59" applyFont="1">
      <alignment/>
      <protection/>
    </xf>
    <xf numFmtId="0" fontId="6" fillId="0" borderId="0" xfId="59" applyBorder="1">
      <alignment/>
      <protection/>
    </xf>
    <xf numFmtId="0" fontId="0" fillId="0" borderId="0" xfId="0" applyFont="1" applyAlignment="1">
      <alignment horizontal="right"/>
    </xf>
    <xf numFmtId="3" fontId="0" fillId="0" borderId="19" xfId="0" applyNumberFormat="1" applyBorder="1" applyAlignment="1">
      <alignment/>
    </xf>
    <xf numFmtId="0" fontId="11" fillId="0" borderId="0" xfId="59" applyFont="1" applyBorder="1" applyAlignment="1">
      <alignment horizontal="right"/>
      <protection/>
    </xf>
    <xf numFmtId="0" fontId="11" fillId="0" borderId="0" xfId="59" applyFont="1">
      <alignment/>
      <protection/>
    </xf>
    <xf numFmtId="0" fontId="6" fillId="0" borderId="0" xfId="59" applyFont="1" applyAlignment="1">
      <alignment horizontal="right"/>
      <protection/>
    </xf>
    <xf numFmtId="0" fontId="2" fillId="0" borderId="19" xfId="0" applyFont="1" applyFill="1" applyBorder="1" applyAlignment="1">
      <alignment horizontal="left" wrapText="1"/>
    </xf>
    <xf numFmtId="0" fontId="2" fillId="0" borderId="19" xfId="0" applyFont="1" applyBorder="1" applyAlignment="1">
      <alignment horizontal="left"/>
    </xf>
    <xf numFmtId="0" fontId="0" fillId="0" borderId="19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/>
    </xf>
    <xf numFmtId="0" fontId="0" fillId="0" borderId="19" xfId="0" applyFont="1" applyBorder="1" applyAlignment="1">
      <alignment horizontal="left" wrapText="1"/>
    </xf>
    <xf numFmtId="0" fontId="3" fillId="0" borderId="18" xfId="0" applyFont="1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3" fillId="0" borderId="0" xfId="58" applyNumberFormat="1" applyFont="1" applyFill="1" applyBorder="1" applyAlignment="1" applyProtection="1">
      <alignment horizontal="left"/>
      <protection/>
    </xf>
    <xf numFmtId="0" fontId="3" fillId="0" borderId="10" xfId="58" applyNumberFormat="1" applyFont="1" applyFill="1" applyBorder="1" applyAlignment="1" applyProtection="1">
      <alignment horizontal="left"/>
      <protection/>
    </xf>
    <xf numFmtId="3" fontId="0" fillId="0" borderId="0" xfId="0" applyNumberFormat="1" applyBorder="1" applyAlignment="1">
      <alignment/>
    </xf>
    <xf numFmtId="0" fontId="19" fillId="0" borderId="0" xfId="56" applyFont="1" applyFill="1" applyBorder="1" applyAlignment="1">
      <alignment horizontal="center" vertical="center" wrapText="1"/>
      <protection/>
    </xf>
    <xf numFmtId="3" fontId="21" fillId="0" borderId="0" xfId="56" applyNumberFormat="1" applyFont="1" applyFill="1" applyBorder="1">
      <alignment/>
      <protection/>
    </xf>
    <xf numFmtId="3" fontId="23" fillId="0" borderId="0" xfId="56" applyNumberFormat="1" applyFont="1" applyFill="1" applyBorder="1">
      <alignment/>
      <protection/>
    </xf>
    <xf numFmtId="3" fontId="12" fillId="0" borderId="0" xfId="56" applyNumberFormat="1" applyFont="1" applyFill="1" applyBorder="1">
      <alignment/>
      <protection/>
    </xf>
    <xf numFmtId="3" fontId="14" fillId="0" borderId="0" xfId="56" applyNumberFormat="1" applyFont="1" applyFill="1" applyBorder="1">
      <alignment/>
      <protection/>
    </xf>
    <xf numFmtId="3" fontId="24" fillId="0" borderId="0" xfId="56" applyNumberFormat="1" applyFont="1" applyBorder="1">
      <alignment/>
      <protection/>
    </xf>
    <xf numFmtId="3" fontId="26" fillId="0" borderId="0" xfId="56" applyNumberFormat="1" applyFont="1" applyFill="1" applyBorder="1">
      <alignment/>
      <protection/>
    </xf>
    <xf numFmtId="3" fontId="28" fillId="0" borderId="0" xfId="56" applyNumberFormat="1" applyFont="1" applyFill="1" applyBorder="1">
      <alignment/>
      <protection/>
    </xf>
    <xf numFmtId="3" fontId="29" fillId="0" borderId="0" xfId="56" applyNumberFormat="1" applyFont="1" applyBorder="1">
      <alignment/>
      <protection/>
    </xf>
    <xf numFmtId="3" fontId="27" fillId="0" borderId="0" xfId="56" applyNumberFormat="1" applyFont="1" applyBorder="1">
      <alignment/>
      <protection/>
    </xf>
    <xf numFmtId="0" fontId="30" fillId="0" borderId="0" xfId="56" applyFont="1" applyBorder="1">
      <alignment/>
      <protection/>
    </xf>
    <xf numFmtId="3" fontId="30" fillId="0" borderId="0" xfId="56" applyNumberFormat="1" applyFont="1" applyBorder="1">
      <alignment/>
      <protection/>
    </xf>
    <xf numFmtId="0" fontId="0" fillId="0" borderId="0" xfId="57" applyFont="1" applyFill="1" applyBorder="1" applyAlignment="1">
      <alignment/>
      <protection/>
    </xf>
    <xf numFmtId="0" fontId="0" fillId="0" borderId="13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5" xfId="0" applyBorder="1" applyAlignment="1">
      <alignment/>
    </xf>
    <xf numFmtId="0" fontId="16" fillId="0" borderId="0" xfId="56" applyFont="1" applyBorder="1" applyAlignment="1">
      <alignment wrapText="1"/>
      <protection/>
    </xf>
    <xf numFmtId="0" fontId="18" fillId="0" borderId="19" xfId="56" applyFont="1" applyFill="1" applyBorder="1" applyAlignment="1">
      <alignment horizontal="center" vertical="center"/>
      <protection/>
    </xf>
    <xf numFmtId="0" fontId="12" fillId="0" borderId="19" xfId="56" applyFont="1" applyFill="1" applyBorder="1">
      <alignment/>
      <protection/>
    </xf>
    <xf numFmtId="0" fontId="22" fillId="0" borderId="19" xfId="56" applyFont="1" applyBorder="1">
      <alignment/>
      <protection/>
    </xf>
    <xf numFmtId="0" fontId="18" fillId="0" borderId="19" xfId="56" applyFont="1" applyBorder="1">
      <alignment/>
      <protection/>
    </xf>
    <xf numFmtId="0" fontId="13" fillId="0" borderId="19" xfId="57" applyFont="1" applyFill="1" applyBorder="1" applyAlignment="1">
      <alignment/>
      <protection/>
    </xf>
    <xf numFmtId="0" fontId="13" fillId="0" borderId="19" xfId="57" applyFont="1" applyFill="1" applyBorder="1" applyAlignment="1">
      <alignment horizontal="left"/>
      <protection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1" fillId="0" borderId="10" xfId="56" applyFont="1" applyFill="1" applyBorder="1">
      <alignment/>
      <protection/>
    </xf>
    <xf numFmtId="3" fontId="21" fillId="0" borderId="11" xfId="56" applyNumberFormat="1" applyFont="1" applyFill="1" applyBorder="1">
      <alignment/>
      <protection/>
    </xf>
    <xf numFmtId="0" fontId="22" fillId="0" borderId="10" xfId="56" applyFont="1" applyBorder="1">
      <alignment/>
      <protection/>
    </xf>
    <xf numFmtId="3" fontId="22" fillId="0" borderId="11" xfId="56" applyNumberFormat="1" applyFont="1" applyBorder="1">
      <alignment/>
      <protection/>
    </xf>
    <xf numFmtId="0" fontId="18" fillId="0" borderId="10" xfId="56" applyFont="1" applyBorder="1">
      <alignment/>
      <protection/>
    </xf>
    <xf numFmtId="3" fontId="18" fillId="0" borderId="11" xfId="56" applyNumberFormat="1" applyFont="1" applyBorder="1">
      <alignment/>
      <protection/>
    </xf>
    <xf numFmtId="0" fontId="13" fillId="0" borderId="10" xfId="57" applyFont="1" applyFill="1" applyBorder="1" applyAlignment="1">
      <alignment/>
      <protection/>
    </xf>
    <xf numFmtId="3" fontId="24" fillId="0" borderId="11" xfId="56" applyNumberFormat="1" applyFont="1" applyBorder="1">
      <alignment/>
      <protection/>
    </xf>
    <xf numFmtId="0" fontId="12" fillId="0" borderId="10" xfId="56" applyFont="1" applyFill="1" applyBorder="1">
      <alignment/>
      <protection/>
    </xf>
    <xf numFmtId="0" fontId="12" fillId="0" borderId="10" xfId="56" applyFont="1" applyFill="1" applyBorder="1" applyAlignment="1">
      <alignment vertical="top"/>
      <protection/>
    </xf>
    <xf numFmtId="0" fontId="12" fillId="0" borderId="19" xfId="56" applyFont="1" applyFill="1" applyBorder="1" applyAlignment="1">
      <alignment wrapText="1"/>
      <protection/>
    </xf>
    <xf numFmtId="0" fontId="29" fillId="0" borderId="10" xfId="56" applyFont="1" applyBorder="1">
      <alignment/>
      <protection/>
    </xf>
    <xf numFmtId="0" fontId="21" fillId="0" borderId="12" xfId="56" applyFont="1" applyFill="1" applyBorder="1">
      <alignment/>
      <protection/>
    </xf>
    <xf numFmtId="3" fontId="21" fillId="0" borderId="13" xfId="56" applyNumberFormat="1" applyFont="1" applyFill="1" applyBorder="1">
      <alignment/>
      <protection/>
    </xf>
    <xf numFmtId="0" fontId="29" fillId="0" borderId="15" xfId="56" applyFont="1" applyBorder="1">
      <alignment/>
      <protection/>
    </xf>
    <xf numFmtId="0" fontId="14" fillId="0" borderId="15" xfId="57" applyFont="1" applyFill="1" applyBorder="1" applyAlignment="1">
      <alignment/>
      <protection/>
    </xf>
    <xf numFmtId="0" fontId="14" fillId="0" borderId="16" xfId="57" applyFont="1" applyFill="1" applyBorder="1" applyAlignment="1">
      <alignment/>
      <protection/>
    </xf>
    <xf numFmtId="3" fontId="27" fillId="0" borderId="17" xfId="56" applyNumberFormat="1" applyFont="1" applyBorder="1">
      <alignment/>
      <protection/>
    </xf>
    <xf numFmtId="0" fontId="14" fillId="0" borderId="23" xfId="57" applyFont="1" applyFill="1" applyBorder="1" applyAlignment="1">
      <alignment/>
      <protection/>
    </xf>
    <xf numFmtId="0" fontId="27" fillId="0" borderId="24" xfId="56" applyFont="1" applyBorder="1">
      <alignment/>
      <protection/>
    </xf>
    <xf numFmtId="0" fontId="27" fillId="0" borderId="23" xfId="56" applyFont="1" applyBorder="1">
      <alignment/>
      <protection/>
    </xf>
    <xf numFmtId="0" fontId="12" fillId="0" borderId="21" xfId="56" applyFont="1" applyFill="1" applyBorder="1">
      <alignment/>
      <protection/>
    </xf>
    <xf numFmtId="0" fontId="13" fillId="0" borderId="10" xfId="57" applyFont="1" applyFill="1" applyBorder="1" applyAlignment="1">
      <alignment horizontal="left"/>
      <protection/>
    </xf>
    <xf numFmtId="0" fontId="3" fillId="0" borderId="0" xfId="0" applyFont="1" applyBorder="1" applyAlignment="1">
      <alignment horizontal="center"/>
    </xf>
    <xf numFmtId="3" fontId="3" fillId="0" borderId="19" xfId="0" applyNumberFormat="1" applyFont="1" applyBorder="1" applyAlignment="1">
      <alignment/>
    </xf>
    <xf numFmtId="3" fontId="0" fillId="0" borderId="19" xfId="0" applyNumberFormat="1" applyFont="1" applyBorder="1" applyAlignment="1">
      <alignment/>
    </xf>
    <xf numFmtId="3" fontId="3" fillId="0" borderId="23" xfId="0" applyNumberFormat="1" applyFont="1" applyBorder="1" applyAlignment="1">
      <alignment/>
    </xf>
    <xf numFmtId="0" fontId="0" fillId="0" borderId="19" xfId="0" applyBorder="1" applyAlignment="1">
      <alignment horizontal="center" wrapText="1"/>
    </xf>
    <xf numFmtId="0" fontId="0" fillId="0" borderId="19" xfId="0" applyBorder="1" applyAlignment="1">
      <alignment horizontal="center" vertical="center"/>
    </xf>
    <xf numFmtId="3" fontId="0" fillId="0" borderId="19" xfId="0" applyNumberFormat="1" applyBorder="1" applyAlignment="1">
      <alignment vertical="center"/>
    </xf>
    <xf numFmtId="3" fontId="0" fillId="0" borderId="19" xfId="0" applyNumberFormat="1" applyFont="1" applyBorder="1" applyAlignment="1">
      <alignment vertical="center"/>
    </xf>
    <xf numFmtId="3" fontId="3" fillId="0" borderId="19" xfId="0" applyNumberFormat="1" applyFont="1" applyBorder="1" applyAlignment="1">
      <alignment vertical="center"/>
    </xf>
    <xf numFmtId="1" fontId="0" fillId="0" borderId="19" xfId="0" applyNumberFormat="1" applyBorder="1" applyAlignment="1">
      <alignment/>
    </xf>
    <xf numFmtId="1" fontId="3" fillId="0" borderId="19" xfId="0" applyNumberFormat="1" applyFont="1" applyBorder="1" applyAlignment="1">
      <alignment/>
    </xf>
    <xf numFmtId="0" fontId="3" fillId="0" borderId="1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right"/>
    </xf>
    <xf numFmtId="3" fontId="0" fillId="0" borderId="19" xfId="0" applyNumberFormat="1" applyBorder="1" applyAlignment="1">
      <alignment horizontal="right"/>
    </xf>
    <xf numFmtId="3" fontId="0" fillId="0" borderId="20" xfId="0" applyNumberFormat="1" applyBorder="1" applyAlignment="1">
      <alignment/>
    </xf>
    <xf numFmtId="0" fontId="0" fillId="0" borderId="20" xfId="0" applyBorder="1" applyAlignment="1">
      <alignment vertical="center"/>
    </xf>
    <xf numFmtId="3" fontId="0" fillId="0" borderId="19" xfId="0" applyNumberFormat="1" applyFont="1" applyBorder="1" applyAlignment="1">
      <alignment horizontal="right"/>
    </xf>
    <xf numFmtId="0" fontId="3" fillId="0" borderId="21" xfId="0" applyFont="1" applyBorder="1" applyAlignment="1">
      <alignment vertical="center"/>
    </xf>
    <xf numFmtId="3" fontId="0" fillId="0" borderId="0" xfId="0" applyNumberFormat="1" applyAlignment="1">
      <alignment/>
    </xf>
    <xf numFmtId="0" fontId="3" fillId="0" borderId="19" xfId="0" applyFont="1" applyBorder="1" applyAlignment="1">
      <alignment horizontal="center" wrapText="1"/>
    </xf>
    <xf numFmtId="3" fontId="0" fillId="0" borderId="19" xfId="0" applyNumberFormat="1" applyBorder="1" applyAlignment="1">
      <alignment horizontal="left"/>
    </xf>
    <xf numFmtId="3" fontId="3" fillId="0" borderId="19" xfId="0" applyNumberFormat="1" applyFont="1" applyBorder="1" applyAlignment="1">
      <alignment horizontal="right" vertical="center"/>
    </xf>
    <xf numFmtId="3" fontId="0" fillId="0" borderId="19" xfId="0" applyNumberFormat="1" applyBorder="1" applyAlignment="1">
      <alignment horizontal="right" vertical="center"/>
    </xf>
    <xf numFmtId="3" fontId="21" fillId="0" borderId="19" xfId="56" applyNumberFormat="1" applyFont="1" applyFill="1" applyBorder="1">
      <alignment/>
      <protection/>
    </xf>
    <xf numFmtId="3" fontId="18" fillId="0" borderId="19" xfId="56" applyNumberFormat="1" applyFont="1" applyBorder="1">
      <alignment/>
      <protection/>
    </xf>
    <xf numFmtId="3" fontId="13" fillId="0" borderId="19" xfId="57" applyNumberFormat="1" applyFont="1" applyFill="1" applyBorder="1" applyAlignment="1">
      <alignment/>
      <protection/>
    </xf>
    <xf numFmtId="3" fontId="13" fillId="0" borderId="19" xfId="57" applyNumberFormat="1" applyFont="1" applyFill="1" applyBorder="1" applyAlignment="1">
      <alignment horizontal="right"/>
      <protection/>
    </xf>
    <xf numFmtId="3" fontId="14" fillId="0" borderId="23" xfId="57" applyNumberFormat="1" applyFont="1" applyFill="1" applyBorder="1" applyAlignment="1">
      <alignment/>
      <protection/>
    </xf>
    <xf numFmtId="3" fontId="27" fillId="0" borderId="24" xfId="56" applyNumberFormat="1" applyFont="1" applyBorder="1">
      <alignment/>
      <protection/>
    </xf>
    <xf numFmtId="3" fontId="27" fillId="0" borderId="23" xfId="56" applyNumberFormat="1" applyFont="1" applyBorder="1">
      <alignment/>
      <protection/>
    </xf>
    <xf numFmtId="3" fontId="12" fillId="0" borderId="21" xfId="56" applyNumberFormat="1" applyFont="1" applyFill="1" applyBorder="1">
      <alignment/>
      <protection/>
    </xf>
    <xf numFmtId="3" fontId="29" fillId="0" borderId="19" xfId="56" applyNumberFormat="1" applyFont="1" applyBorder="1">
      <alignment/>
      <protection/>
    </xf>
    <xf numFmtId="3" fontId="12" fillId="0" borderId="19" xfId="56" applyNumberFormat="1" applyFont="1" applyFill="1" applyBorder="1">
      <alignment/>
      <protection/>
    </xf>
    <xf numFmtId="3" fontId="12" fillId="0" borderId="19" xfId="0" applyNumberFormat="1" applyFont="1" applyBorder="1" applyAlignment="1">
      <alignment/>
    </xf>
    <xf numFmtId="3" fontId="13" fillId="0" borderId="19" xfId="0" applyNumberFormat="1" applyFont="1" applyBorder="1" applyAlignment="1">
      <alignment/>
    </xf>
    <xf numFmtId="3" fontId="13" fillId="0" borderId="21" xfId="0" applyNumberFormat="1" applyFont="1" applyBorder="1" applyAlignment="1">
      <alignment/>
    </xf>
    <xf numFmtId="3" fontId="13" fillId="0" borderId="24" xfId="0" applyNumberFormat="1" applyFont="1" applyBorder="1" applyAlignment="1">
      <alignment/>
    </xf>
    <xf numFmtId="3" fontId="13" fillId="0" borderId="23" xfId="0" applyNumberFormat="1" applyFont="1" applyBorder="1" applyAlignment="1">
      <alignment/>
    </xf>
    <xf numFmtId="3" fontId="12" fillId="0" borderId="19" xfId="56" applyNumberFormat="1" applyFont="1" applyFill="1" applyBorder="1" applyAlignment="1">
      <alignment vertical="center" wrapText="1"/>
      <protection/>
    </xf>
    <xf numFmtId="3" fontId="12" fillId="0" borderId="19" xfId="0" applyNumberFormat="1" applyFont="1" applyBorder="1" applyAlignment="1">
      <alignment horizontal="right" vertical="center"/>
    </xf>
    <xf numFmtId="0" fontId="0" fillId="0" borderId="19" xfId="0" applyFont="1" applyBorder="1" applyAlignment="1">
      <alignment horizontal="center"/>
    </xf>
    <xf numFmtId="0" fontId="0" fillId="0" borderId="19" xfId="0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/>
    </xf>
    <xf numFmtId="0" fontId="0" fillId="0" borderId="11" xfId="0" applyFont="1" applyFill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right" vertical="center"/>
    </xf>
    <xf numFmtId="0" fontId="0" fillId="0" borderId="19" xfId="0" applyFont="1" applyBorder="1" applyAlignment="1" quotePrefix="1">
      <alignment horizontal="center" vertical="center"/>
    </xf>
    <xf numFmtId="3" fontId="0" fillId="0" borderId="19" xfId="0" applyNumberFormat="1" applyFont="1" applyBorder="1" applyAlignment="1">
      <alignment horizontal="right" vertical="center"/>
    </xf>
    <xf numFmtId="0" fontId="3" fillId="0" borderId="19" xfId="0" applyFont="1" applyBorder="1" applyAlignment="1">
      <alignment horizontal="left"/>
    </xf>
    <xf numFmtId="0" fontId="0" fillId="0" borderId="24" xfId="0" applyBorder="1" applyAlignment="1">
      <alignment/>
    </xf>
    <xf numFmtId="0" fontId="0" fillId="0" borderId="18" xfId="0" applyBorder="1" applyAlignment="1">
      <alignment/>
    </xf>
    <xf numFmtId="0" fontId="0" fillId="0" borderId="14" xfId="0" applyBorder="1" applyAlignment="1">
      <alignment/>
    </xf>
    <xf numFmtId="3" fontId="15" fillId="0" borderId="19" xfId="0" applyNumberFormat="1" applyFont="1" applyBorder="1" applyAlignment="1">
      <alignment/>
    </xf>
    <xf numFmtId="0" fontId="15" fillId="0" borderId="13" xfId="0" applyFont="1" applyBorder="1" applyAlignment="1">
      <alignment/>
    </xf>
    <xf numFmtId="0" fontId="15" fillId="0" borderId="14" xfId="0" applyFont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22" xfId="0" applyBorder="1" applyAlignment="1">
      <alignment/>
    </xf>
    <xf numFmtId="0" fontId="15" fillId="0" borderId="0" xfId="0" applyFont="1" applyBorder="1" applyAlignment="1">
      <alignment/>
    </xf>
    <xf numFmtId="0" fontId="25" fillId="0" borderId="19" xfId="57" applyFont="1" applyFill="1" applyBorder="1" applyAlignment="1">
      <alignment/>
      <protection/>
    </xf>
    <xf numFmtId="3" fontId="25" fillId="0" borderId="19" xfId="57" applyNumberFormat="1" applyFont="1" applyFill="1" applyBorder="1" applyAlignment="1">
      <alignment/>
      <protection/>
    </xf>
    <xf numFmtId="0" fontId="27" fillId="0" borderId="19" xfId="56" applyFont="1" applyBorder="1">
      <alignment/>
      <protection/>
    </xf>
    <xf numFmtId="3" fontId="27" fillId="0" borderId="19" xfId="56" applyNumberFormat="1" applyFont="1" applyBorder="1">
      <alignment/>
      <protection/>
    </xf>
    <xf numFmtId="0" fontId="21" fillId="0" borderId="19" xfId="56" applyFont="1" applyFill="1" applyBorder="1">
      <alignment/>
      <protection/>
    </xf>
    <xf numFmtId="0" fontId="31" fillId="0" borderId="19" xfId="56" applyFont="1" applyBorder="1">
      <alignment/>
      <protection/>
    </xf>
    <xf numFmtId="0" fontId="32" fillId="0" borderId="19" xfId="56" applyFont="1" applyBorder="1">
      <alignment/>
      <protection/>
    </xf>
    <xf numFmtId="3" fontId="32" fillId="0" borderId="19" xfId="56" applyNumberFormat="1" applyFont="1" applyBorder="1">
      <alignment/>
      <protection/>
    </xf>
    <xf numFmtId="0" fontId="0" fillId="0" borderId="19" xfId="0" applyFont="1" applyBorder="1" applyAlignment="1">
      <alignment vertical="center" wrapText="1"/>
    </xf>
    <xf numFmtId="0" fontId="0" fillId="0" borderId="14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15" fillId="0" borderId="22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0" xfId="0" applyFont="1" applyAlignment="1">
      <alignment horizontal="center"/>
    </xf>
    <xf numFmtId="173" fontId="0" fillId="0" borderId="0" xfId="0" applyNumberFormat="1" applyFont="1" applyFill="1" applyAlignment="1">
      <alignment vertical="center" wrapText="1"/>
    </xf>
    <xf numFmtId="173" fontId="0" fillId="0" borderId="0" xfId="0" applyNumberFormat="1" applyFont="1" applyFill="1" applyAlignment="1">
      <alignment horizontal="centerContinuous" vertical="center"/>
    </xf>
    <xf numFmtId="173" fontId="0" fillId="0" borderId="0" xfId="0" applyNumberFormat="1" applyFont="1" applyFill="1" applyAlignment="1">
      <alignment horizontal="center" vertical="center" wrapText="1"/>
    </xf>
    <xf numFmtId="173" fontId="3" fillId="0" borderId="0" xfId="0" applyNumberFormat="1" applyFont="1" applyFill="1" applyAlignment="1">
      <alignment horizontal="centerContinuous" vertical="center" wrapText="1"/>
    </xf>
    <xf numFmtId="173" fontId="3" fillId="0" borderId="25" xfId="0" applyNumberFormat="1" applyFont="1" applyFill="1" applyBorder="1" applyAlignment="1">
      <alignment horizontal="centerContinuous" vertical="center" wrapText="1"/>
    </xf>
    <xf numFmtId="173" fontId="3" fillId="0" borderId="26" xfId="0" applyNumberFormat="1" applyFont="1" applyFill="1" applyBorder="1" applyAlignment="1">
      <alignment horizontal="centerContinuous" vertical="center" wrapText="1"/>
    </xf>
    <xf numFmtId="173" fontId="3" fillId="0" borderId="25" xfId="0" applyNumberFormat="1" applyFont="1" applyFill="1" applyBorder="1" applyAlignment="1">
      <alignment horizontal="center" vertical="center" wrapText="1"/>
    </xf>
    <xf numFmtId="173" fontId="3" fillId="0" borderId="26" xfId="0" applyNumberFormat="1" applyFont="1" applyFill="1" applyBorder="1" applyAlignment="1">
      <alignment horizontal="center" vertical="center" wrapText="1"/>
    </xf>
    <xf numFmtId="173" fontId="3" fillId="0" borderId="27" xfId="0" applyNumberFormat="1" applyFont="1" applyFill="1" applyBorder="1" applyAlignment="1">
      <alignment horizontal="center" vertical="center" wrapText="1"/>
    </xf>
    <xf numFmtId="173" fontId="3" fillId="0" borderId="28" xfId="0" applyNumberFormat="1" applyFont="1" applyFill="1" applyBorder="1" applyAlignment="1">
      <alignment horizontal="center" vertical="center" wrapText="1"/>
    </xf>
    <xf numFmtId="173" fontId="0" fillId="0" borderId="29" xfId="0" applyNumberFormat="1" applyFont="1" applyFill="1" applyBorder="1" applyAlignment="1" applyProtection="1">
      <alignment horizontal="left" vertical="center" wrapText="1" indent="1"/>
      <protection locked="0"/>
    </xf>
    <xf numFmtId="173" fontId="0" fillId="0" borderId="23" xfId="0" applyNumberFormat="1" applyFont="1" applyFill="1" applyBorder="1" applyAlignment="1" applyProtection="1">
      <alignment vertical="center" wrapText="1"/>
      <protection locked="0"/>
    </xf>
    <xf numFmtId="173" fontId="0" fillId="0" borderId="30" xfId="0" applyNumberFormat="1" applyFont="1" applyFill="1" applyBorder="1" applyAlignment="1" applyProtection="1">
      <alignment horizontal="left" vertical="center" wrapText="1" indent="1"/>
      <protection locked="0"/>
    </xf>
    <xf numFmtId="173" fontId="0" fillId="0" borderId="19" xfId="0" applyNumberFormat="1" applyFont="1" applyFill="1" applyBorder="1" applyAlignment="1" applyProtection="1">
      <alignment vertical="center" wrapText="1"/>
      <protection locked="0"/>
    </xf>
    <xf numFmtId="173" fontId="0" fillId="0" borderId="31" xfId="0" applyNumberFormat="1" applyFont="1" applyFill="1" applyBorder="1" applyAlignment="1" applyProtection="1">
      <alignment horizontal="left" vertical="center" wrapText="1" indent="1"/>
      <protection locked="0"/>
    </xf>
    <xf numFmtId="173" fontId="3" fillId="0" borderId="25" xfId="0" applyNumberFormat="1" applyFont="1" applyFill="1" applyBorder="1" applyAlignment="1" applyProtection="1">
      <alignment horizontal="left" vertical="center" wrapText="1" indent="1"/>
      <protection locked="0"/>
    </xf>
    <xf numFmtId="173" fontId="3" fillId="0" borderId="26" xfId="0" applyNumberFormat="1" applyFont="1" applyFill="1" applyBorder="1" applyAlignment="1" applyProtection="1">
      <alignment vertical="center" wrapText="1"/>
      <protection/>
    </xf>
    <xf numFmtId="173" fontId="3" fillId="0" borderId="25" xfId="0" applyNumberFormat="1" applyFont="1" applyFill="1" applyBorder="1" applyAlignment="1" applyProtection="1">
      <alignment horizontal="left" vertical="center" wrapText="1" indent="1"/>
      <protection/>
    </xf>
    <xf numFmtId="173" fontId="0" fillId="0" borderId="32" xfId="0" applyNumberFormat="1" applyFont="1" applyFill="1" applyBorder="1" applyAlignment="1" applyProtection="1">
      <alignment horizontal="left" vertical="center" wrapText="1" indent="1"/>
      <protection locked="0"/>
    </xf>
    <xf numFmtId="173" fontId="0" fillId="0" borderId="24" xfId="0" applyNumberFormat="1" applyFont="1" applyFill="1" applyBorder="1" applyAlignment="1" applyProtection="1">
      <alignment horizontal="right" vertical="center" wrapText="1"/>
      <protection locked="0"/>
    </xf>
    <xf numFmtId="173" fontId="0" fillId="0" borderId="19" xfId="0" applyNumberFormat="1" applyFont="1" applyFill="1" applyBorder="1" applyAlignment="1" applyProtection="1">
      <alignment horizontal="right" vertical="center" wrapText="1"/>
      <protection locked="0"/>
    </xf>
    <xf numFmtId="173" fontId="0" fillId="0" borderId="23" xfId="0" applyNumberFormat="1" applyFont="1" applyFill="1" applyBorder="1" applyAlignment="1" applyProtection="1">
      <alignment horizontal="right" vertical="center" wrapText="1"/>
      <protection locked="0"/>
    </xf>
    <xf numFmtId="173" fontId="3" fillId="0" borderId="25" xfId="0" applyNumberFormat="1" applyFont="1" applyFill="1" applyBorder="1" applyAlignment="1">
      <alignment horizontal="left" vertical="center" wrapText="1" indent="1"/>
    </xf>
    <xf numFmtId="173" fontId="3" fillId="0" borderId="26" xfId="0" applyNumberFormat="1" applyFont="1" applyFill="1" applyBorder="1" applyAlignment="1" applyProtection="1">
      <alignment horizontal="right" vertical="center" wrapText="1"/>
      <protection/>
    </xf>
    <xf numFmtId="173" fontId="3" fillId="0" borderId="33" xfId="0" applyNumberFormat="1" applyFont="1" applyFill="1" applyBorder="1" applyAlignment="1">
      <alignment horizontal="centerContinuous" vertical="center" wrapText="1"/>
    </xf>
    <xf numFmtId="173" fontId="3" fillId="0" borderId="33" xfId="0" applyNumberFormat="1" applyFont="1" applyFill="1" applyBorder="1" applyAlignment="1">
      <alignment horizontal="center" vertical="center" wrapText="1"/>
    </xf>
    <xf numFmtId="173" fontId="0" fillId="0" borderId="18" xfId="0" applyNumberFormat="1" applyFont="1" applyFill="1" applyBorder="1" applyAlignment="1" applyProtection="1">
      <alignment vertical="center" wrapText="1"/>
      <protection locked="0"/>
    </xf>
    <xf numFmtId="173" fontId="0" fillId="0" borderId="20" xfId="0" applyNumberFormat="1" applyFont="1" applyFill="1" applyBorder="1" applyAlignment="1" applyProtection="1">
      <alignment vertical="center" wrapText="1"/>
      <protection locked="0"/>
    </xf>
    <xf numFmtId="173" fontId="3" fillId="0" borderId="33" xfId="0" applyNumberFormat="1" applyFont="1" applyFill="1" applyBorder="1" applyAlignment="1" applyProtection="1">
      <alignment vertical="center" wrapText="1"/>
      <protection/>
    </xf>
    <xf numFmtId="173" fontId="0" fillId="0" borderId="22" xfId="0" applyNumberFormat="1" applyFont="1" applyFill="1" applyBorder="1" applyAlignment="1" applyProtection="1">
      <alignment horizontal="right" vertical="center" wrapText="1"/>
      <protection locked="0"/>
    </xf>
    <xf numFmtId="173" fontId="0" fillId="0" borderId="20" xfId="0" applyNumberFormat="1" applyFont="1" applyFill="1" applyBorder="1" applyAlignment="1" applyProtection="1">
      <alignment horizontal="right" vertical="center" wrapText="1"/>
      <protection locked="0"/>
    </xf>
    <xf numFmtId="173" fontId="0" fillId="0" borderId="18" xfId="0" applyNumberFormat="1" applyFont="1" applyFill="1" applyBorder="1" applyAlignment="1" applyProtection="1">
      <alignment horizontal="right" vertical="center" wrapText="1"/>
      <protection locked="0"/>
    </xf>
    <xf numFmtId="173" fontId="3" fillId="0" borderId="33" xfId="0" applyNumberFormat="1" applyFont="1" applyFill="1" applyBorder="1" applyAlignment="1" applyProtection="1">
      <alignment horizontal="right" vertical="center" wrapText="1"/>
      <protection/>
    </xf>
    <xf numFmtId="173" fontId="0" fillId="0" borderId="0" xfId="0" applyNumberFormat="1" applyFont="1" applyFill="1" applyAlignment="1">
      <alignment horizontal="right" vertical="center"/>
    </xf>
    <xf numFmtId="173" fontId="3" fillId="0" borderId="34" xfId="0" applyNumberFormat="1" applyFont="1" applyFill="1" applyBorder="1" applyAlignment="1">
      <alignment horizontal="center" vertical="center" wrapText="1"/>
    </xf>
    <xf numFmtId="173" fontId="3" fillId="0" borderId="35" xfId="0" applyNumberFormat="1" applyFont="1" applyFill="1" applyBorder="1" applyAlignment="1">
      <alignment horizontal="center" vertical="center" wrapText="1"/>
    </xf>
    <xf numFmtId="173" fontId="3" fillId="0" borderId="36" xfId="0" applyNumberFormat="1" applyFont="1" applyFill="1" applyBorder="1" applyAlignment="1">
      <alignment horizontal="center" vertical="center" wrapText="1"/>
    </xf>
    <xf numFmtId="173" fontId="0" fillId="0" borderId="16" xfId="0" applyNumberFormat="1" applyFont="1" applyFill="1" applyBorder="1" applyAlignment="1" applyProtection="1">
      <alignment vertical="center" wrapText="1"/>
      <protection locked="0"/>
    </xf>
    <xf numFmtId="173" fontId="3" fillId="0" borderId="36" xfId="0" applyNumberFormat="1" applyFont="1" applyFill="1" applyBorder="1" applyAlignment="1" applyProtection="1">
      <alignment vertical="center" wrapText="1"/>
      <protection/>
    </xf>
    <xf numFmtId="173" fontId="0" fillId="0" borderId="15" xfId="0" applyNumberFormat="1" applyFont="1" applyFill="1" applyBorder="1" applyAlignment="1" applyProtection="1">
      <alignment horizontal="right" vertical="center" wrapText="1"/>
      <protection locked="0"/>
    </xf>
    <xf numFmtId="173" fontId="0" fillId="0" borderId="10" xfId="0" applyNumberFormat="1" applyFont="1" applyFill="1" applyBorder="1" applyAlignment="1" applyProtection="1">
      <alignment horizontal="right" vertical="center" wrapText="1"/>
      <protection locked="0"/>
    </xf>
    <xf numFmtId="173" fontId="0" fillId="0" borderId="16" xfId="0" applyNumberFormat="1" applyFont="1" applyFill="1" applyBorder="1" applyAlignment="1" applyProtection="1">
      <alignment horizontal="right" vertical="center" wrapText="1"/>
      <protection locked="0"/>
    </xf>
    <xf numFmtId="173" fontId="3" fillId="0" borderId="36" xfId="0" applyNumberFormat="1" applyFont="1" applyFill="1" applyBorder="1" applyAlignment="1" applyProtection="1">
      <alignment horizontal="right" vertical="center" wrapText="1"/>
      <protection/>
    </xf>
    <xf numFmtId="173" fontId="0" fillId="0" borderId="37" xfId="0" applyNumberFormat="1" applyFont="1" applyFill="1" applyBorder="1" applyAlignment="1" applyProtection="1">
      <alignment vertical="center" wrapText="1"/>
      <protection locked="0"/>
    </xf>
    <xf numFmtId="173" fontId="0" fillId="0" borderId="38" xfId="0" applyNumberFormat="1" applyFont="1" applyFill="1" applyBorder="1" applyAlignment="1" applyProtection="1">
      <alignment vertical="center" wrapText="1"/>
      <protection locked="0"/>
    </xf>
    <xf numFmtId="173" fontId="3" fillId="0" borderId="35" xfId="0" applyNumberFormat="1" applyFont="1" applyFill="1" applyBorder="1" applyAlignment="1" applyProtection="1">
      <alignment vertical="center" wrapText="1"/>
      <protection/>
    </xf>
    <xf numFmtId="173" fontId="0" fillId="0" borderId="37" xfId="0" applyNumberFormat="1" applyFont="1" applyFill="1" applyBorder="1" applyAlignment="1" applyProtection="1">
      <alignment horizontal="right" vertical="center" wrapText="1"/>
      <protection locked="0"/>
    </xf>
    <xf numFmtId="173" fontId="0" fillId="0" borderId="38" xfId="0" applyNumberFormat="1" applyFont="1" applyFill="1" applyBorder="1" applyAlignment="1" applyProtection="1">
      <alignment horizontal="right" vertical="center" wrapText="1"/>
      <protection locked="0"/>
    </xf>
    <xf numFmtId="173" fontId="3" fillId="0" borderId="35" xfId="0" applyNumberFormat="1" applyFont="1" applyFill="1" applyBorder="1" applyAlignment="1" applyProtection="1">
      <alignment horizontal="right" vertical="center" wrapText="1"/>
      <protection/>
    </xf>
    <xf numFmtId="173" fontId="0" fillId="0" borderId="39" xfId="0" applyNumberFormat="1" applyFont="1" applyFill="1" applyBorder="1" applyAlignment="1">
      <alignment horizontal="center" vertical="center" wrapText="1"/>
    </xf>
    <xf numFmtId="173" fontId="0" fillId="0" borderId="40" xfId="0" applyNumberFormat="1" applyFont="1" applyFill="1" applyBorder="1" applyAlignment="1">
      <alignment horizontal="center" vertical="center" wrapText="1"/>
    </xf>
    <xf numFmtId="173" fontId="0" fillId="0" borderId="4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/>
    </xf>
    <xf numFmtId="0" fontId="0" fillId="0" borderId="11" xfId="0" applyFont="1" applyBorder="1" applyAlignment="1">
      <alignment horizontal="left" vertical="center"/>
    </xf>
    <xf numFmtId="0" fontId="0" fillId="0" borderId="20" xfId="0" applyFont="1" applyBorder="1" applyAlignment="1">
      <alignment horizontal="center" wrapText="1"/>
    </xf>
    <xf numFmtId="0" fontId="0" fillId="0" borderId="19" xfId="0" applyFont="1" applyBorder="1" applyAlignment="1">
      <alignment horizontal="right" wrapText="1"/>
    </xf>
    <xf numFmtId="0" fontId="15" fillId="0" borderId="19" xfId="0" applyFont="1" applyBorder="1" applyAlignment="1">
      <alignment/>
    </xf>
    <xf numFmtId="0" fontId="0" fillId="0" borderId="21" xfId="0" applyFont="1" applyBorder="1" applyAlignment="1">
      <alignment horizontal="center" vertical="center"/>
    </xf>
    <xf numFmtId="0" fontId="6" fillId="0" borderId="0" xfId="59" applyFont="1" applyAlignment="1">
      <alignment horizontal="right"/>
      <protection/>
    </xf>
    <xf numFmtId="3" fontId="3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21" fillId="0" borderId="19" xfId="0" applyNumberFormat="1" applyFont="1" applyBorder="1" applyAlignment="1">
      <alignment/>
    </xf>
    <xf numFmtId="0" fontId="33" fillId="0" borderId="19" xfId="0" applyFont="1" applyBorder="1" applyAlignment="1">
      <alignment/>
    </xf>
    <xf numFmtId="0" fontId="7" fillId="0" borderId="0" xfId="59" applyFont="1" applyAlignment="1">
      <alignment horizontal="center"/>
      <protection/>
    </xf>
    <xf numFmtId="0" fontId="6" fillId="0" borderId="0" xfId="59" applyFont="1" applyAlignment="1">
      <alignment horizontal="center"/>
      <protection/>
    </xf>
    <xf numFmtId="0" fontId="6" fillId="0" borderId="0" xfId="59" applyFont="1" applyAlignment="1">
      <alignment horizontal="left"/>
      <protection/>
    </xf>
    <xf numFmtId="0" fontId="6" fillId="0" borderId="19" xfId="59" applyFont="1" applyBorder="1" applyAlignment="1">
      <alignment horizontal="center" vertical="center"/>
      <protection/>
    </xf>
    <xf numFmtId="0" fontId="6" fillId="0" borderId="19" xfId="59" applyFont="1" applyBorder="1" applyAlignment="1">
      <alignment horizontal="center"/>
      <protection/>
    </xf>
    <xf numFmtId="0" fontId="6" fillId="0" borderId="19" xfId="59" applyFont="1" applyBorder="1" applyAlignment="1">
      <alignment horizontal="center" wrapText="1"/>
      <protection/>
    </xf>
    <xf numFmtId="0" fontId="6" fillId="0" borderId="19" xfId="59" applyFont="1" applyBorder="1" applyAlignment="1">
      <alignment horizontal="center" vertical="center" wrapText="1"/>
      <protection/>
    </xf>
    <xf numFmtId="0" fontId="6" fillId="0" borderId="19" xfId="59" applyFont="1" applyBorder="1" applyAlignment="1">
      <alignment horizontal="left" wrapText="1"/>
      <protection/>
    </xf>
    <xf numFmtId="0" fontId="6" fillId="0" borderId="19" xfId="59" applyFont="1" applyBorder="1" applyAlignment="1">
      <alignment horizontal="left"/>
      <protection/>
    </xf>
    <xf numFmtId="0" fontId="9" fillId="0" borderId="19" xfId="59" applyFont="1" applyBorder="1" applyAlignment="1">
      <alignment horizontal="left"/>
      <protection/>
    </xf>
    <xf numFmtId="0" fontId="9" fillId="0" borderId="19" xfId="59" applyFont="1" applyBorder="1" applyAlignment="1">
      <alignment horizontal="center"/>
      <protection/>
    </xf>
    <xf numFmtId="3" fontId="6" fillId="0" borderId="19" xfId="59" applyNumberFormat="1" applyFont="1" applyBorder="1" applyAlignment="1">
      <alignment horizontal="right" vertical="center"/>
      <protection/>
    </xf>
    <xf numFmtId="3" fontId="6" fillId="0" borderId="19" xfId="59" applyNumberFormat="1" applyFont="1" applyBorder="1" applyAlignment="1">
      <alignment horizontal="right"/>
      <protection/>
    </xf>
    <xf numFmtId="3" fontId="9" fillId="0" borderId="19" xfId="59" applyNumberFormat="1" applyFont="1" applyBorder="1" applyAlignment="1">
      <alignment horizontal="right"/>
      <protection/>
    </xf>
    <xf numFmtId="0" fontId="0" fillId="0" borderId="20" xfId="0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3" fillId="0" borderId="13" xfId="0" applyFont="1" applyBorder="1" applyAlignment="1">
      <alignment/>
    </xf>
    <xf numFmtId="3" fontId="3" fillId="0" borderId="13" xfId="0" applyNumberFormat="1" applyFont="1" applyBorder="1" applyAlignment="1">
      <alignment/>
    </xf>
    <xf numFmtId="3" fontId="0" fillId="0" borderId="13" xfId="0" applyNumberFormat="1" applyBorder="1" applyAlignment="1">
      <alignment/>
    </xf>
    <xf numFmtId="173" fontId="0" fillId="0" borderId="42" xfId="0" applyNumberFormat="1" applyFont="1" applyFill="1" applyBorder="1" applyAlignment="1" applyProtection="1">
      <alignment vertical="center" wrapText="1"/>
      <protection locked="0"/>
    </xf>
    <xf numFmtId="173" fontId="0" fillId="0" borderId="43" xfId="0" applyNumberFormat="1" applyFont="1" applyFill="1" applyBorder="1" applyAlignment="1" applyProtection="1">
      <alignment vertical="center" wrapText="1"/>
      <protection locked="0"/>
    </xf>
    <xf numFmtId="0" fontId="0" fillId="0" borderId="23" xfId="0" applyFont="1" applyBorder="1" applyAlignment="1">
      <alignment horizontal="left" wrapText="1"/>
    </xf>
    <xf numFmtId="0" fontId="0" fillId="0" borderId="23" xfId="0" applyBorder="1" applyAlignment="1">
      <alignment horizontal="left"/>
    </xf>
    <xf numFmtId="0" fontId="0" fillId="0" borderId="19" xfId="0" applyFont="1" applyFill="1" applyBorder="1" applyAlignment="1">
      <alignment horizontal="left"/>
    </xf>
    <xf numFmtId="0" fontId="0" fillId="0" borderId="19" xfId="0" applyFill="1" applyBorder="1" applyAlignment="1">
      <alignment horizontal="left"/>
    </xf>
    <xf numFmtId="0" fontId="0" fillId="0" borderId="11" xfId="0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20" xfId="0" applyFont="1" applyBorder="1" applyAlignment="1">
      <alignment/>
    </xf>
    <xf numFmtId="0" fontId="15" fillId="0" borderId="10" xfId="0" applyFont="1" applyBorder="1" applyAlignment="1">
      <alignment horizontal="left"/>
    </xf>
    <xf numFmtId="0" fontId="15" fillId="0" borderId="11" xfId="0" applyFont="1" applyBorder="1" applyAlignment="1">
      <alignment horizontal="left"/>
    </xf>
    <xf numFmtId="0" fontId="15" fillId="0" borderId="20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9" xfId="0" applyFont="1" applyFill="1" applyBorder="1" applyAlignment="1">
      <alignment wrapText="1"/>
    </xf>
    <xf numFmtId="0" fontId="0" fillId="0" borderId="19" xfId="0" applyFill="1" applyBorder="1" applyAlignment="1">
      <alignment wrapText="1"/>
    </xf>
    <xf numFmtId="0" fontId="0" fillId="0" borderId="19" xfId="0" applyFont="1" applyFill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20" xfId="0" applyBorder="1" applyAlignment="1">
      <alignment/>
    </xf>
    <xf numFmtId="0" fontId="3" fillId="0" borderId="19" xfId="0" applyFont="1" applyBorder="1" applyAlignment="1">
      <alignment/>
    </xf>
    <xf numFmtId="0" fontId="0" fillId="0" borderId="23" xfId="0" applyBorder="1" applyAlignment="1">
      <alignment/>
    </xf>
    <xf numFmtId="0" fontId="0" fillId="0" borderId="19" xfId="0" applyBorder="1" applyAlignment="1">
      <alignment/>
    </xf>
    <xf numFmtId="0" fontId="3" fillId="0" borderId="19" xfId="0" applyFont="1" applyBorder="1" applyAlignment="1">
      <alignment wrapText="1"/>
    </xf>
    <xf numFmtId="0" fontId="0" fillId="0" borderId="19" xfId="0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0" fillId="0" borderId="19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5" fillId="0" borderId="21" xfId="0" applyFont="1" applyBorder="1" applyAlignment="1">
      <alignment/>
    </xf>
    <xf numFmtId="0" fontId="15" fillId="0" borderId="19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20" xfId="0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173" fontId="3" fillId="0" borderId="44" xfId="0" applyNumberFormat="1" applyFont="1" applyFill="1" applyBorder="1" applyAlignment="1">
      <alignment horizontal="center" vertical="center" wrapText="1"/>
    </xf>
    <xf numFmtId="173" fontId="3" fillId="0" borderId="45" xfId="0" applyNumberFormat="1" applyFont="1" applyFill="1" applyBorder="1" applyAlignment="1">
      <alignment horizontal="center" vertical="center" wrapText="1"/>
    </xf>
    <xf numFmtId="173" fontId="3" fillId="0" borderId="46" xfId="0" applyNumberFormat="1" applyFont="1" applyFill="1" applyBorder="1" applyAlignment="1">
      <alignment horizontal="center" vertical="center" wrapText="1"/>
    </xf>
    <xf numFmtId="173" fontId="3" fillId="0" borderId="47" xfId="0" applyNumberFormat="1" applyFont="1" applyFill="1" applyBorder="1" applyAlignment="1">
      <alignment horizontal="center" vertical="center" wrapText="1"/>
    </xf>
    <xf numFmtId="173" fontId="3" fillId="0" borderId="35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0" fontId="3" fillId="0" borderId="0" xfId="0" applyFont="1" applyBorder="1" applyAlignment="1" quotePrefix="1">
      <alignment horizontal="center"/>
    </xf>
    <xf numFmtId="0" fontId="3" fillId="0" borderId="0" xfId="0" applyFont="1" applyBorder="1" applyAlignment="1">
      <alignment horizontal="center"/>
    </xf>
    <xf numFmtId="0" fontId="0" fillId="0" borderId="19" xfId="0" applyBorder="1" applyAlignment="1">
      <alignment wrapText="1"/>
    </xf>
    <xf numFmtId="0" fontId="0" fillId="0" borderId="19" xfId="0" applyFont="1" applyBorder="1" applyAlignment="1">
      <alignment wrapText="1"/>
    </xf>
    <xf numFmtId="0" fontId="0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2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21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3" xfId="0" applyBorder="1" applyAlignment="1">
      <alignment horizontal="center" wrapText="1"/>
    </xf>
    <xf numFmtId="0" fontId="0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6" fillId="0" borderId="19" xfId="59" applyFont="1" applyBorder="1" applyAlignment="1">
      <alignment horizontal="center"/>
      <protection/>
    </xf>
    <xf numFmtId="0" fontId="6" fillId="0" borderId="19" xfId="59" applyFont="1" applyBorder="1" applyAlignment="1">
      <alignment horizontal="center" vertical="center"/>
      <protection/>
    </xf>
    <xf numFmtId="0" fontId="8" fillId="0" borderId="0" xfId="59" applyFont="1" applyAlignment="1">
      <alignment horizontal="center"/>
      <protection/>
    </xf>
    <xf numFmtId="0" fontId="18" fillId="0" borderId="10" xfId="56" applyFont="1" applyFill="1" applyBorder="1" applyAlignment="1">
      <alignment horizontal="center" vertical="center"/>
      <protection/>
    </xf>
    <xf numFmtId="0" fontId="18" fillId="0" borderId="11" xfId="56" applyFont="1" applyFill="1" applyBorder="1" applyAlignment="1">
      <alignment horizontal="center" vertical="center"/>
      <protection/>
    </xf>
    <xf numFmtId="0" fontId="18" fillId="0" borderId="20" xfId="56" applyFont="1" applyFill="1" applyBorder="1" applyAlignment="1">
      <alignment horizontal="center" vertical="center"/>
      <protection/>
    </xf>
    <xf numFmtId="0" fontId="16" fillId="0" borderId="10" xfId="56" applyFont="1" applyBorder="1" applyAlignment="1">
      <alignment horizontal="center" wrapText="1"/>
      <protection/>
    </xf>
    <xf numFmtId="0" fontId="16" fillId="0" borderId="11" xfId="56" applyFont="1" applyBorder="1" applyAlignment="1">
      <alignment horizontal="center" wrapText="1"/>
      <protection/>
    </xf>
    <xf numFmtId="0" fontId="0" fillId="0" borderId="11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16" fillId="0" borderId="10" xfId="56" applyFont="1" applyBorder="1" applyAlignment="1">
      <alignment horizontal="center"/>
      <protection/>
    </xf>
    <xf numFmtId="0" fontId="16" fillId="0" borderId="11" xfId="56" applyFont="1" applyBorder="1" applyAlignment="1">
      <alignment horizontal="center"/>
      <protection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ál 11" xfId="56"/>
    <cellStyle name="Normál 2 2" xfId="57"/>
    <cellStyle name="Normál 8" xfId="58"/>
    <cellStyle name="Normál_2010. évi közvetett támogatás 15. számú melléklet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1">
      <selection activeCell="A4" sqref="A4:K4"/>
    </sheetView>
  </sheetViews>
  <sheetFormatPr defaultColWidth="9.140625" defaultRowHeight="12.75"/>
  <sheetData>
    <row r="1" ht="12.75">
      <c r="K1" s="41" t="s">
        <v>15</v>
      </c>
    </row>
    <row r="2" ht="12.75">
      <c r="K2" s="41"/>
    </row>
    <row r="4" spans="1:11" ht="12.75">
      <c r="A4" s="301" t="s">
        <v>428</v>
      </c>
      <c r="B4" s="301"/>
      <c r="C4" s="301"/>
      <c r="D4" s="301"/>
      <c r="E4" s="301"/>
      <c r="F4" s="301"/>
      <c r="G4" s="301"/>
      <c r="H4" s="301"/>
      <c r="I4" s="301"/>
      <c r="J4" s="302"/>
      <c r="K4" s="302"/>
    </row>
    <row r="5" spans="1:11" ht="12.75">
      <c r="A5" s="301" t="s">
        <v>206</v>
      </c>
      <c r="B5" s="303"/>
      <c r="C5" s="303"/>
      <c r="D5" s="303"/>
      <c r="E5" s="303"/>
      <c r="F5" s="303"/>
      <c r="G5" s="303"/>
      <c r="H5" s="303"/>
      <c r="I5" s="303"/>
      <c r="J5" s="302"/>
      <c r="K5" s="302"/>
    </row>
    <row r="6" spans="1:11" ht="12.75">
      <c r="A6" s="301" t="s">
        <v>123</v>
      </c>
      <c r="B6" s="303"/>
      <c r="C6" s="303"/>
      <c r="D6" s="303"/>
      <c r="E6" s="303"/>
      <c r="F6" s="303"/>
      <c r="G6" s="303"/>
      <c r="H6" s="303"/>
      <c r="I6" s="303"/>
      <c r="J6" s="302"/>
      <c r="K6" s="302"/>
    </row>
    <row r="7" ht="12.75">
      <c r="A7" s="9"/>
    </row>
    <row r="8" spans="1:9" ht="12.75">
      <c r="A8" s="7"/>
      <c r="B8" s="7"/>
      <c r="C8" s="7"/>
      <c r="D8" s="7"/>
      <c r="E8" s="7"/>
      <c r="F8" s="7"/>
      <c r="G8" s="7"/>
      <c r="H8" s="7"/>
      <c r="I8" s="7"/>
    </row>
    <row r="9" spans="1:9" ht="12.75">
      <c r="A9" s="7"/>
      <c r="B9" s="7"/>
      <c r="C9" s="7"/>
      <c r="D9" s="7"/>
      <c r="E9" s="7"/>
      <c r="F9" s="7"/>
      <c r="G9" s="7"/>
      <c r="H9" s="7"/>
      <c r="I9" s="7"/>
    </row>
    <row r="10" spans="1:10" ht="12.75">
      <c r="A10" s="7"/>
      <c r="B10" s="176" t="s">
        <v>203</v>
      </c>
      <c r="C10" s="40"/>
      <c r="D10" s="176"/>
      <c r="E10" s="176"/>
      <c r="F10" s="176"/>
      <c r="G10" s="176"/>
      <c r="H10" s="176"/>
      <c r="I10" s="40"/>
      <c r="J10" s="7"/>
    </row>
    <row r="11" spans="1:10" ht="12.75">
      <c r="A11" s="7"/>
      <c r="B11" s="6"/>
      <c r="C11" s="7"/>
      <c r="D11" s="6"/>
      <c r="E11" s="6"/>
      <c r="F11" s="6"/>
      <c r="G11" s="6"/>
      <c r="H11" s="6"/>
      <c r="I11" s="7"/>
      <c r="J11" s="7"/>
    </row>
    <row r="12" spans="1:10" ht="12.75">
      <c r="A12" s="7"/>
      <c r="B12" s="7" t="s">
        <v>204</v>
      </c>
      <c r="C12" s="7"/>
      <c r="D12" s="7"/>
      <c r="E12" s="7"/>
      <c r="F12" s="7"/>
      <c r="G12" s="7"/>
      <c r="H12" s="7"/>
      <c r="I12" s="7"/>
      <c r="J12" s="7"/>
    </row>
    <row r="13" spans="1:10" ht="12.75">
      <c r="A13" s="7"/>
      <c r="B13" s="7" t="s">
        <v>205</v>
      </c>
      <c r="C13" s="7"/>
      <c r="D13" s="7"/>
      <c r="E13" s="7"/>
      <c r="F13" s="7"/>
      <c r="G13" s="7"/>
      <c r="H13" s="7"/>
      <c r="I13" s="7"/>
      <c r="J13" s="7"/>
    </row>
    <row r="14" spans="1:10" ht="12.75">
      <c r="A14" s="7"/>
      <c r="B14" s="7"/>
      <c r="C14" s="7"/>
      <c r="D14" s="7"/>
      <c r="E14" s="7"/>
      <c r="F14" s="7"/>
      <c r="G14" s="7"/>
      <c r="H14" s="7"/>
      <c r="I14" s="7"/>
      <c r="J14" s="7"/>
    </row>
    <row r="15" spans="1:10" ht="12.75">
      <c r="A15" s="7"/>
      <c r="B15" s="40"/>
      <c r="C15" s="7"/>
      <c r="D15" s="7"/>
      <c r="E15" s="7"/>
      <c r="F15" s="7"/>
      <c r="G15" s="7"/>
      <c r="H15" s="7"/>
      <c r="I15" s="7"/>
      <c r="J15" s="7"/>
    </row>
    <row r="16" spans="1:10" ht="12.75">
      <c r="A16" s="7"/>
      <c r="B16" s="176" t="s">
        <v>124</v>
      </c>
      <c r="C16" s="40"/>
      <c r="D16" s="176"/>
      <c r="E16" s="176"/>
      <c r="F16" s="176"/>
      <c r="G16" s="176"/>
      <c r="H16" s="176"/>
      <c r="I16" s="176"/>
      <c r="J16" s="7"/>
    </row>
    <row r="17" spans="1:10" ht="12.75">
      <c r="A17" s="7"/>
      <c r="B17" s="6"/>
      <c r="C17" s="7"/>
      <c r="D17" s="6"/>
      <c r="E17" s="6"/>
      <c r="F17" s="6"/>
      <c r="G17" s="6"/>
      <c r="H17" s="6"/>
      <c r="I17" s="6"/>
      <c r="J17" s="7"/>
    </row>
    <row r="18" spans="1:10" ht="12.75">
      <c r="A18" s="13"/>
      <c r="B18" s="7"/>
      <c r="C18" s="7"/>
      <c r="D18" s="7"/>
      <c r="E18" s="7"/>
      <c r="F18" s="7"/>
      <c r="G18" s="7"/>
      <c r="H18" s="7"/>
      <c r="I18" s="7"/>
      <c r="J18" s="7"/>
    </row>
    <row r="19" spans="1:10" ht="12.75">
      <c r="A19" s="7"/>
      <c r="B19" s="7"/>
      <c r="C19" s="7"/>
      <c r="D19" s="7"/>
      <c r="E19" s="7"/>
      <c r="F19" s="7"/>
      <c r="G19" s="7"/>
      <c r="H19" s="7"/>
      <c r="I19" s="7"/>
      <c r="J19" s="7"/>
    </row>
  </sheetData>
  <sheetProtection/>
  <mergeCells count="3">
    <mergeCell ref="A4:K4"/>
    <mergeCell ref="A5:K5"/>
    <mergeCell ref="A6:K6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A3" sqref="A3:I3"/>
    </sheetView>
  </sheetViews>
  <sheetFormatPr defaultColWidth="9.140625" defaultRowHeight="12.75"/>
  <cols>
    <col min="2" max="2" width="56.00390625" style="0" customWidth="1"/>
    <col min="3" max="5" width="11.140625" style="0" customWidth="1"/>
    <col min="6" max="6" width="60.140625" style="0" customWidth="1"/>
    <col min="7" max="9" width="11.140625" style="0" customWidth="1"/>
  </cols>
  <sheetData>
    <row r="1" ht="12.75">
      <c r="I1" s="50" t="s">
        <v>35</v>
      </c>
    </row>
    <row r="3" spans="1:9" ht="12.75">
      <c r="A3" s="349" t="s">
        <v>428</v>
      </c>
      <c r="B3" s="349"/>
      <c r="C3" s="349"/>
      <c r="D3" s="349"/>
      <c r="E3" s="349"/>
      <c r="F3" s="349"/>
      <c r="G3" s="349"/>
      <c r="H3" s="349"/>
      <c r="I3" s="349"/>
    </row>
    <row r="4" spans="1:9" ht="12.75">
      <c r="A4" s="349" t="s">
        <v>206</v>
      </c>
      <c r="B4" s="349"/>
      <c r="C4" s="349"/>
      <c r="D4" s="349"/>
      <c r="E4" s="349"/>
      <c r="F4" s="349"/>
      <c r="G4" s="349"/>
      <c r="H4" s="349"/>
      <c r="I4" s="349"/>
    </row>
    <row r="5" spans="1:9" ht="12.75">
      <c r="A5" s="349" t="s">
        <v>321</v>
      </c>
      <c r="B5" s="349"/>
      <c r="C5" s="349"/>
      <c r="D5" s="349"/>
      <c r="E5" s="349"/>
      <c r="F5" s="349"/>
      <c r="G5" s="349"/>
      <c r="H5" s="349"/>
      <c r="I5" s="349"/>
    </row>
    <row r="6" spans="1:9" ht="12.75">
      <c r="A6" s="349" t="s">
        <v>323</v>
      </c>
      <c r="B6" s="349"/>
      <c r="C6" s="349"/>
      <c r="D6" s="349"/>
      <c r="E6" s="349"/>
      <c r="F6" s="349"/>
      <c r="G6" s="349"/>
      <c r="H6" s="349"/>
      <c r="I6" s="349"/>
    </row>
    <row r="7" spans="1:9" ht="12.75">
      <c r="A7" s="197"/>
      <c r="B7" s="200"/>
      <c r="C7" s="198"/>
      <c r="D7" s="198"/>
      <c r="E7" s="198"/>
      <c r="F7" s="198"/>
      <c r="G7" s="198"/>
      <c r="H7" s="198"/>
      <c r="I7" s="198"/>
    </row>
    <row r="8" spans="1:9" ht="13.5" thickBot="1">
      <c r="A8" s="197"/>
      <c r="B8" s="199"/>
      <c r="C8" s="197"/>
      <c r="D8" s="197"/>
      <c r="E8" s="197"/>
      <c r="F8" s="197"/>
      <c r="G8" s="230"/>
      <c r="H8" s="230"/>
      <c r="I8" s="230" t="s">
        <v>189</v>
      </c>
    </row>
    <row r="9" spans="1:9" ht="13.5" thickBot="1">
      <c r="A9" s="344" t="s">
        <v>292</v>
      </c>
      <c r="B9" s="201" t="s">
        <v>31</v>
      </c>
      <c r="C9" s="202"/>
      <c r="D9" s="221"/>
      <c r="E9" s="221"/>
      <c r="F9" s="346" t="s">
        <v>32</v>
      </c>
      <c r="G9" s="347"/>
      <c r="H9" s="347"/>
      <c r="I9" s="348"/>
    </row>
    <row r="10" spans="1:9" ht="26.25" thickBot="1">
      <c r="A10" s="345"/>
      <c r="B10" s="203" t="s">
        <v>137</v>
      </c>
      <c r="C10" s="204" t="s">
        <v>176</v>
      </c>
      <c r="D10" s="222" t="s">
        <v>177</v>
      </c>
      <c r="E10" s="222" t="s">
        <v>175</v>
      </c>
      <c r="F10" s="231" t="s">
        <v>137</v>
      </c>
      <c r="G10" s="204" t="s">
        <v>176</v>
      </c>
      <c r="H10" s="222" t="s">
        <v>177</v>
      </c>
      <c r="I10" s="205" t="s">
        <v>175</v>
      </c>
    </row>
    <row r="11" spans="1:9" ht="13.5" thickBot="1">
      <c r="A11" s="206" t="s">
        <v>190</v>
      </c>
      <c r="B11" s="203" t="s">
        <v>191</v>
      </c>
      <c r="C11" s="204" t="s">
        <v>192</v>
      </c>
      <c r="D11" s="222" t="s">
        <v>193</v>
      </c>
      <c r="E11" s="222" t="s">
        <v>25</v>
      </c>
      <c r="F11" s="203" t="s">
        <v>26</v>
      </c>
      <c r="G11" s="233" t="s">
        <v>16</v>
      </c>
      <c r="H11" s="204" t="s">
        <v>294</v>
      </c>
      <c r="I11" s="232" t="s">
        <v>27</v>
      </c>
    </row>
    <row r="12" spans="1:9" ht="12.75">
      <c r="A12" s="246" t="s">
        <v>190</v>
      </c>
      <c r="B12" s="207" t="s">
        <v>324</v>
      </c>
      <c r="C12" s="208">
        <f>'2. bevételek ei. szerint'!I41</f>
        <v>90124</v>
      </c>
      <c r="D12" s="208">
        <f>'2. bevételek ei. szerint'!J41</f>
        <v>104812</v>
      </c>
      <c r="E12" s="223"/>
      <c r="F12" s="207" t="s">
        <v>253</v>
      </c>
      <c r="G12" s="234">
        <f>'3. kiadások ei. szerint'!G17</f>
        <v>187074</v>
      </c>
      <c r="H12" s="279">
        <f>'3. kiadások ei. szerint'!H17</f>
        <v>193291</v>
      </c>
      <c r="I12" s="240"/>
    </row>
    <row r="13" spans="1:9" ht="12.75">
      <c r="A13" s="247" t="s">
        <v>191</v>
      </c>
      <c r="B13" s="209" t="s">
        <v>14</v>
      </c>
      <c r="C13" s="210">
        <f>'2. bevételek ei. szerint'!I47</f>
        <v>0</v>
      </c>
      <c r="D13" s="224"/>
      <c r="E13" s="224"/>
      <c r="F13" s="209" t="s">
        <v>254</v>
      </c>
      <c r="G13" s="234">
        <f>'3. kiadások ei. szerint'!G18</f>
        <v>45251</v>
      </c>
      <c r="H13" s="208">
        <f>'3. kiadások ei. szerint'!H18</f>
        <v>46851</v>
      </c>
      <c r="I13" s="241"/>
    </row>
    <row r="14" spans="1:9" ht="13.5" thickBot="1">
      <c r="A14" s="247" t="s">
        <v>192</v>
      </c>
      <c r="B14" s="209" t="s">
        <v>325</v>
      </c>
      <c r="C14" s="210">
        <f>'2. bevételek ei. szerint'!I53</f>
        <v>812</v>
      </c>
      <c r="D14" s="210">
        <f>'2. bevételek ei. szerint'!J53</f>
        <v>812</v>
      </c>
      <c r="E14" s="224"/>
      <c r="F14" s="209" t="s">
        <v>255</v>
      </c>
      <c r="G14" s="234">
        <f>'3. kiadások ei. szerint'!G19</f>
        <v>8815</v>
      </c>
      <c r="H14" s="280">
        <f>'3. kiadások ei. szerint'!H19</f>
        <v>8815</v>
      </c>
      <c r="I14" s="241"/>
    </row>
    <row r="15" spans="1:9" ht="13.5" thickBot="1">
      <c r="A15" s="206" t="s">
        <v>193</v>
      </c>
      <c r="B15" s="212" t="s">
        <v>326</v>
      </c>
      <c r="C15" s="213">
        <f>SUM(C12:C14)</f>
        <v>90936</v>
      </c>
      <c r="D15" s="213">
        <f>SUM(D12:D14)</f>
        <v>105624</v>
      </c>
      <c r="E15" s="225"/>
      <c r="F15" s="214" t="s">
        <v>327</v>
      </c>
      <c r="G15" s="235">
        <f>SUM(G12:G14)</f>
        <v>241140</v>
      </c>
      <c r="H15" s="213">
        <f>SUM(H12:H14)</f>
        <v>248957</v>
      </c>
      <c r="I15" s="242"/>
    </row>
    <row r="16" spans="1:9" ht="12.75">
      <c r="A16" s="248" t="s">
        <v>25</v>
      </c>
      <c r="B16" s="215" t="s">
        <v>3</v>
      </c>
      <c r="C16" s="216"/>
      <c r="D16" s="226"/>
      <c r="E16" s="226"/>
      <c r="F16" s="209" t="s">
        <v>258</v>
      </c>
      <c r="G16" s="236"/>
      <c r="H16" s="216"/>
      <c r="I16" s="243"/>
    </row>
    <row r="17" spans="1:9" ht="12.75">
      <c r="A17" s="247" t="s">
        <v>26</v>
      </c>
      <c r="B17" s="209" t="s">
        <v>4</v>
      </c>
      <c r="C17" s="217"/>
      <c r="D17" s="227"/>
      <c r="E17" s="227"/>
      <c r="F17" s="209" t="s">
        <v>259</v>
      </c>
      <c r="G17" s="237"/>
      <c r="H17" s="217"/>
      <c r="I17" s="244"/>
    </row>
    <row r="18" spans="1:9" ht="12.75">
      <c r="A18" s="247" t="s">
        <v>16</v>
      </c>
      <c r="B18" s="209" t="s">
        <v>313</v>
      </c>
      <c r="C18" s="217"/>
      <c r="D18" s="227"/>
      <c r="E18" s="227"/>
      <c r="F18" s="209" t="s">
        <v>260</v>
      </c>
      <c r="G18" s="237"/>
      <c r="H18" s="217"/>
      <c r="I18" s="244"/>
    </row>
    <row r="19" spans="1:9" ht="12.75">
      <c r="A19" s="247" t="s">
        <v>294</v>
      </c>
      <c r="B19" s="209" t="s">
        <v>246</v>
      </c>
      <c r="C19" s="217"/>
      <c r="D19" s="227"/>
      <c r="E19" s="227"/>
      <c r="F19" s="209" t="s">
        <v>261</v>
      </c>
      <c r="G19" s="237"/>
      <c r="H19" s="217"/>
      <c r="I19" s="244"/>
    </row>
    <row r="20" spans="1:9" ht="12.75">
      <c r="A20" s="247" t="s">
        <v>27</v>
      </c>
      <c r="B20" s="209" t="s">
        <v>247</v>
      </c>
      <c r="C20" s="217"/>
      <c r="D20" s="226"/>
      <c r="E20" s="226"/>
      <c r="F20" s="215" t="s">
        <v>267</v>
      </c>
      <c r="G20" s="237"/>
      <c r="H20" s="217"/>
      <c r="I20" s="244"/>
    </row>
    <row r="21" spans="1:9" ht="12.75">
      <c r="A21" s="247" t="s">
        <v>295</v>
      </c>
      <c r="B21" s="209" t="s">
        <v>5</v>
      </c>
      <c r="C21" s="217"/>
      <c r="D21" s="227"/>
      <c r="E21" s="227"/>
      <c r="F21" s="209" t="s">
        <v>262</v>
      </c>
      <c r="G21" s="237"/>
      <c r="H21" s="217"/>
      <c r="I21" s="244"/>
    </row>
    <row r="22" spans="1:9" ht="12.75">
      <c r="A22" s="247" t="s">
        <v>296</v>
      </c>
      <c r="B22" s="215" t="s">
        <v>248</v>
      </c>
      <c r="C22" s="216"/>
      <c r="D22" s="226"/>
      <c r="E22" s="226"/>
      <c r="F22" s="207" t="s">
        <v>263</v>
      </c>
      <c r="G22" s="236"/>
      <c r="H22" s="217"/>
      <c r="I22" s="244"/>
    </row>
    <row r="23" spans="1:9" ht="12.75">
      <c r="A23" s="247" t="s">
        <v>297</v>
      </c>
      <c r="B23" s="209" t="s">
        <v>6</v>
      </c>
      <c r="C23" s="217"/>
      <c r="D23" s="227"/>
      <c r="E23" s="227"/>
      <c r="F23" s="209" t="s">
        <v>264</v>
      </c>
      <c r="G23" s="237"/>
      <c r="H23" s="217"/>
      <c r="I23" s="244"/>
    </row>
    <row r="24" spans="1:9" ht="13.5" thickBot="1">
      <c r="A24" s="247" t="s">
        <v>298</v>
      </c>
      <c r="B24" s="207" t="s">
        <v>249</v>
      </c>
      <c r="C24" s="218"/>
      <c r="D24" s="228"/>
      <c r="E24" s="228"/>
      <c r="F24" s="207" t="s">
        <v>265</v>
      </c>
      <c r="G24" s="238"/>
      <c r="H24" s="216"/>
      <c r="I24" s="243"/>
    </row>
    <row r="25" spans="1:9" ht="13.5" thickBot="1">
      <c r="A25" s="206" t="s">
        <v>299</v>
      </c>
      <c r="B25" s="212" t="s">
        <v>328</v>
      </c>
      <c r="C25" s="213"/>
      <c r="D25" s="225"/>
      <c r="E25" s="225"/>
      <c r="F25" s="212" t="s">
        <v>329</v>
      </c>
      <c r="G25" s="235"/>
      <c r="H25" s="213"/>
      <c r="I25" s="242"/>
    </row>
    <row r="26" spans="1:9" ht="13.5" thickBot="1">
      <c r="A26" s="206" t="s">
        <v>300</v>
      </c>
      <c r="B26" s="219" t="s">
        <v>330</v>
      </c>
      <c r="C26" s="213">
        <f>C15+C25</f>
        <v>90936</v>
      </c>
      <c r="D26" s="213">
        <f>D15+D25</f>
        <v>105624</v>
      </c>
      <c r="E26" s="225"/>
      <c r="F26" s="219" t="s">
        <v>331</v>
      </c>
      <c r="G26" s="235">
        <f>G15+G25</f>
        <v>241140</v>
      </c>
      <c r="H26" s="213">
        <f>H15+H25</f>
        <v>248957</v>
      </c>
      <c r="I26" s="242"/>
    </row>
    <row r="27" spans="1:9" ht="13.5" thickBot="1">
      <c r="A27" s="206" t="s">
        <v>301</v>
      </c>
      <c r="B27" s="219" t="s">
        <v>304</v>
      </c>
      <c r="C27" s="220">
        <f>G26-C26</f>
        <v>150204</v>
      </c>
      <c r="D27" s="220">
        <f>H26-D26</f>
        <v>143333</v>
      </c>
      <c r="E27" s="229"/>
      <c r="F27" s="219" t="s">
        <v>305</v>
      </c>
      <c r="G27" s="239"/>
      <c r="H27" s="220"/>
      <c r="I27" s="245"/>
    </row>
  </sheetData>
  <sheetProtection/>
  <mergeCells count="6">
    <mergeCell ref="A9:A10"/>
    <mergeCell ref="F9:I9"/>
    <mergeCell ref="A3:I3"/>
    <mergeCell ref="A4:I4"/>
    <mergeCell ref="A5:I5"/>
    <mergeCell ref="A6:I6"/>
  </mergeCells>
  <printOptions/>
  <pageMargins left="0.7874015748031497" right="0.7874015748031497" top="0.5905511811023623" bottom="0.5905511811023623" header="0.31496062992125984" footer="0.31496062992125984"/>
  <pageSetup horizontalDpi="600" verticalDpi="600" orientation="landscape" paperSize="9" scale="65" r:id="rId1"/>
  <ignoredErrors>
    <ignoredError sqref="C12:C14 G12:G14 D12 D14 H12:H14" unlocked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B1" sqref="B1:G1"/>
    </sheetView>
  </sheetViews>
  <sheetFormatPr defaultColWidth="9.140625" defaultRowHeight="12.75"/>
  <cols>
    <col min="1" max="1" width="25.00390625" style="0" customWidth="1"/>
    <col min="2" max="4" width="10.57421875" style="0" customWidth="1"/>
  </cols>
  <sheetData>
    <row r="1" spans="2:7" ht="12.75">
      <c r="B1" s="374" t="s">
        <v>429</v>
      </c>
      <c r="C1" s="302"/>
      <c r="D1" s="302"/>
      <c r="E1" s="302"/>
      <c r="F1" s="302"/>
      <c r="G1" s="302"/>
    </row>
    <row r="2" ht="12.75">
      <c r="G2" s="50"/>
    </row>
    <row r="4" spans="1:7" ht="12.75">
      <c r="A4" s="301" t="s">
        <v>207</v>
      </c>
      <c r="B4" s="301"/>
      <c r="C4" s="302"/>
      <c r="D4" s="302"/>
      <c r="E4" s="302"/>
      <c r="F4" s="302"/>
      <c r="G4" s="302"/>
    </row>
    <row r="5" spans="1:7" ht="12.75">
      <c r="A5" s="301" t="s">
        <v>208</v>
      </c>
      <c r="B5" s="301"/>
      <c r="C5" s="302"/>
      <c r="D5" s="302"/>
      <c r="E5" s="302"/>
      <c r="F5" s="302"/>
      <c r="G5" s="302"/>
    </row>
    <row r="6" spans="1:7" ht="12.75">
      <c r="A6" s="17"/>
      <c r="B6" s="17"/>
      <c r="C6" s="17"/>
      <c r="D6" s="17"/>
      <c r="E6" s="17"/>
      <c r="F6" s="17"/>
      <c r="G6" s="17"/>
    </row>
    <row r="7" spans="1:7" ht="12.75">
      <c r="A7" s="17"/>
      <c r="B7" s="17"/>
      <c r="C7" s="17"/>
      <c r="D7" s="17"/>
      <c r="E7" s="17"/>
      <c r="F7" s="17"/>
      <c r="G7" s="17"/>
    </row>
    <row r="8" spans="1:8" ht="25.5">
      <c r="A8" s="125" t="s">
        <v>137</v>
      </c>
      <c r="B8" s="118" t="s">
        <v>176</v>
      </c>
      <c r="C8" s="118" t="s">
        <v>177</v>
      </c>
      <c r="D8" s="119" t="s">
        <v>175</v>
      </c>
      <c r="E8" s="118" t="s">
        <v>178</v>
      </c>
      <c r="F8" s="126"/>
      <c r="G8" s="127"/>
      <c r="H8" s="127"/>
    </row>
    <row r="9" spans="1:5" ht="12.75">
      <c r="A9" s="1" t="s">
        <v>29</v>
      </c>
      <c r="B9" s="51">
        <v>126067</v>
      </c>
      <c r="C9" s="51">
        <v>126067</v>
      </c>
      <c r="D9" s="51"/>
      <c r="E9" s="21"/>
    </row>
    <row r="10" spans="1:5" ht="12.75">
      <c r="A10" s="1"/>
      <c r="B10" s="51"/>
      <c r="C10" s="51"/>
      <c r="D10" s="51"/>
      <c r="E10" s="21"/>
    </row>
    <row r="11" spans="1:5" ht="12.75">
      <c r="A11" s="1" t="s">
        <v>30</v>
      </c>
      <c r="B11" s="51">
        <v>0</v>
      </c>
      <c r="C11" s="51">
        <v>0</v>
      </c>
      <c r="D11" s="51"/>
      <c r="E11" s="21"/>
    </row>
    <row r="12" spans="1:5" ht="12.75">
      <c r="A12" s="1"/>
      <c r="B12" s="51"/>
      <c r="C12" s="51"/>
      <c r="D12" s="51"/>
      <c r="E12" s="21"/>
    </row>
    <row r="13" spans="1:5" ht="12.75">
      <c r="A13" s="128" t="s">
        <v>187</v>
      </c>
      <c r="B13" s="115">
        <f>B9+B11</f>
        <v>126067</v>
      </c>
      <c r="C13" s="115">
        <f>C9+C11</f>
        <v>126067</v>
      </c>
      <c r="D13" s="115"/>
      <c r="E13" s="20"/>
    </row>
  </sheetData>
  <sheetProtection/>
  <mergeCells count="3">
    <mergeCell ref="A4:G4"/>
    <mergeCell ref="A5:G5"/>
    <mergeCell ref="B1:G1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31.421875" style="0" customWidth="1"/>
    <col min="2" max="2" width="18.8515625" style="0" customWidth="1"/>
    <col min="3" max="3" width="18.421875" style="0" customWidth="1"/>
    <col min="4" max="4" width="14.7109375" style="0" customWidth="1"/>
  </cols>
  <sheetData>
    <row r="1" spans="1:4" ht="12.75">
      <c r="A1" s="374" t="s">
        <v>430</v>
      </c>
      <c r="B1" s="302"/>
      <c r="C1" s="302"/>
      <c r="D1" s="302"/>
    </row>
    <row r="4" spans="1:4" ht="12.75">
      <c r="A4" s="301" t="s">
        <v>54</v>
      </c>
      <c r="B4" s="301"/>
      <c r="C4" s="301"/>
      <c r="D4" s="301"/>
    </row>
    <row r="5" spans="1:4" ht="12.75">
      <c r="A5" s="301" t="s">
        <v>55</v>
      </c>
      <c r="B5" s="301"/>
      <c r="C5" s="301"/>
      <c r="D5" s="301"/>
    </row>
    <row r="6" spans="1:4" ht="12.75">
      <c r="A6" s="301" t="s">
        <v>56</v>
      </c>
      <c r="B6" s="301"/>
      <c r="C6" s="301"/>
      <c r="D6" s="301"/>
    </row>
    <row r="7" spans="1:4" ht="12.75">
      <c r="A7" s="17"/>
      <c r="B7" s="17"/>
      <c r="C7" s="17"/>
      <c r="D7" s="17"/>
    </row>
    <row r="8" spans="1:3" ht="12.75">
      <c r="A8" s="9"/>
      <c r="B8" s="9"/>
      <c r="C8" s="9"/>
    </row>
    <row r="9" spans="1:3" ht="12.75">
      <c r="A9" s="9"/>
      <c r="B9" s="9"/>
      <c r="C9" s="9"/>
    </row>
    <row r="10" spans="1:4" ht="12.75">
      <c r="A10" s="21"/>
      <c r="B10" s="24" t="s">
        <v>29</v>
      </c>
      <c r="C10" s="24" t="s">
        <v>30</v>
      </c>
      <c r="D10" s="24" t="s">
        <v>24</v>
      </c>
    </row>
    <row r="11" spans="1:4" ht="12.75">
      <c r="A11" s="20" t="s">
        <v>31</v>
      </c>
      <c r="B11" s="42"/>
      <c r="C11" s="42"/>
      <c r="D11" s="21"/>
    </row>
    <row r="12" spans="1:4" ht="12.75">
      <c r="A12" s="21"/>
      <c r="B12" s="42"/>
      <c r="C12" s="42"/>
      <c r="D12" s="21"/>
    </row>
    <row r="13" spans="1:4" ht="12.75">
      <c r="A13" s="21" t="s">
        <v>57</v>
      </c>
      <c r="B13" s="42"/>
      <c r="C13" s="42"/>
      <c r="D13" s="21"/>
    </row>
    <row r="14" spans="1:4" ht="12.75">
      <c r="A14" s="21" t="s">
        <v>59</v>
      </c>
      <c r="B14" s="42"/>
      <c r="C14" s="42"/>
      <c r="D14" s="21"/>
    </row>
    <row r="15" spans="1:4" ht="12.75">
      <c r="A15" s="21" t="s">
        <v>337</v>
      </c>
      <c r="B15" s="42"/>
      <c r="C15" s="42"/>
      <c r="D15" s="21"/>
    </row>
    <row r="16" spans="1:4" ht="12.75">
      <c r="A16" s="21" t="s">
        <v>333</v>
      </c>
      <c r="B16" s="42"/>
      <c r="C16" s="42"/>
      <c r="D16" s="21"/>
    </row>
    <row r="17" spans="1:4" ht="12.75">
      <c r="A17" s="21" t="s">
        <v>334</v>
      </c>
      <c r="B17" s="42"/>
      <c r="C17" s="42"/>
      <c r="D17" s="21"/>
    </row>
    <row r="18" spans="1:4" ht="12.75">
      <c r="A18" s="21"/>
      <c r="B18" s="21"/>
      <c r="C18" s="21"/>
      <c r="D18" s="21"/>
    </row>
    <row r="19" spans="1:4" ht="12.75">
      <c r="A19" s="20" t="s">
        <v>32</v>
      </c>
      <c r="B19" s="21"/>
      <c r="C19" s="21"/>
      <c r="D19" s="21"/>
    </row>
    <row r="20" spans="1:4" ht="12.75">
      <c r="A20" s="21"/>
      <c r="B20" s="21"/>
      <c r="C20" s="21"/>
      <c r="D20" s="21"/>
    </row>
    <row r="21" spans="1:4" ht="12.75">
      <c r="A21" s="21" t="s">
        <v>58</v>
      </c>
      <c r="B21" s="21"/>
      <c r="C21" s="21"/>
      <c r="D21" s="21"/>
    </row>
    <row r="22" spans="1:4" ht="12.75">
      <c r="A22" s="21" t="s">
        <v>60</v>
      </c>
      <c r="B22" s="21"/>
      <c r="C22" s="21"/>
      <c r="D22" s="21"/>
    </row>
    <row r="23" spans="1:4" ht="12.75">
      <c r="A23" s="21" t="s">
        <v>338</v>
      </c>
      <c r="B23" s="21"/>
      <c r="C23" s="21"/>
      <c r="D23" s="21"/>
    </row>
    <row r="24" spans="1:4" ht="12.75">
      <c r="A24" s="21" t="s">
        <v>335</v>
      </c>
      <c r="B24" s="21"/>
      <c r="C24" s="21"/>
      <c r="D24" s="21"/>
    </row>
    <row r="25" spans="1:4" ht="12.75">
      <c r="A25" s="21" t="s">
        <v>332</v>
      </c>
      <c r="B25" s="21"/>
      <c r="C25" s="21"/>
      <c r="D25" s="21"/>
    </row>
    <row r="26" spans="1:4" ht="12.75">
      <c r="A26" s="21" t="s">
        <v>336</v>
      </c>
      <c r="B26" s="21"/>
      <c r="C26" s="21"/>
      <c r="D26" s="21"/>
    </row>
    <row r="27" spans="1:4" ht="12.75">
      <c r="A27" s="21"/>
      <c r="B27" s="42"/>
      <c r="C27" s="42"/>
      <c r="D27" s="21"/>
    </row>
    <row r="28" spans="1:4" ht="12.75">
      <c r="A28" s="14"/>
      <c r="B28" s="15"/>
      <c r="C28" s="60" t="s">
        <v>187</v>
      </c>
      <c r="D28" s="20">
        <f>D11-D27</f>
        <v>0</v>
      </c>
    </row>
  </sheetData>
  <sheetProtection/>
  <mergeCells count="4">
    <mergeCell ref="A4:D4"/>
    <mergeCell ref="A5:D5"/>
    <mergeCell ref="A6:D6"/>
    <mergeCell ref="A1:D1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129"/>
  <sheetViews>
    <sheetView zoomScalePageLayoutView="0" workbookViewId="0" topLeftCell="A1">
      <selection activeCell="A4" sqref="A4:G4"/>
    </sheetView>
  </sheetViews>
  <sheetFormatPr defaultColWidth="9.140625" defaultRowHeight="12.75"/>
  <cols>
    <col min="2" max="2" width="30.421875" style="0" customWidth="1"/>
    <col min="4" max="7" width="10.57421875" style="0" customWidth="1"/>
  </cols>
  <sheetData>
    <row r="1" ht="12.75">
      <c r="G1" s="50" t="s">
        <v>182</v>
      </c>
    </row>
    <row r="3" ht="12.75">
      <c r="E3" s="17"/>
    </row>
    <row r="4" spans="1:7" ht="12.75">
      <c r="A4" s="301" t="s">
        <v>431</v>
      </c>
      <c r="B4" s="301"/>
      <c r="C4" s="301"/>
      <c r="D4" s="301"/>
      <c r="E4" s="301"/>
      <c r="F4" s="301"/>
      <c r="G4" s="301"/>
    </row>
    <row r="5" spans="1:7" ht="12.75">
      <c r="A5" s="301" t="s">
        <v>339</v>
      </c>
      <c r="B5" s="301"/>
      <c r="C5" s="301"/>
      <c r="D5" s="301"/>
      <c r="E5" s="301"/>
      <c r="F5" s="301"/>
      <c r="G5" s="301"/>
    </row>
    <row r="6" spans="1:7" ht="12.75">
      <c r="A6" s="301" t="s">
        <v>340</v>
      </c>
      <c r="B6" s="301"/>
      <c r="C6" s="301"/>
      <c r="D6" s="301"/>
      <c r="E6" s="301"/>
      <c r="F6" s="301"/>
      <c r="G6" s="301"/>
    </row>
    <row r="7" spans="3:5" ht="12.75">
      <c r="C7" s="17"/>
      <c r="D7" s="17"/>
      <c r="E7" s="17"/>
    </row>
    <row r="8" spans="1:7" ht="12.75">
      <c r="A8" s="7"/>
      <c r="B8" s="7"/>
      <c r="C8" s="7"/>
      <c r="D8" s="7"/>
      <c r="E8" s="7"/>
      <c r="F8" s="7"/>
      <c r="G8" s="50" t="s">
        <v>188</v>
      </c>
    </row>
    <row r="9" spans="1:7" s="9" customFormat="1" ht="25.5">
      <c r="A9" s="133" t="s">
        <v>172</v>
      </c>
      <c r="B9" s="297" t="s">
        <v>341</v>
      </c>
      <c r="C9" s="326"/>
      <c r="D9" s="118" t="s">
        <v>176</v>
      </c>
      <c r="E9" s="118" t="s">
        <v>177</v>
      </c>
      <c r="F9" s="119" t="s">
        <v>175</v>
      </c>
      <c r="G9" s="118" t="s">
        <v>178</v>
      </c>
    </row>
    <row r="10" spans="1:7" s="10" customFormat="1" ht="12.75">
      <c r="A10" s="254" t="s">
        <v>190</v>
      </c>
      <c r="B10" s="250" t="s">
        <v>386</v>
      </c>
      <c r="C10" s="62"/>
      <c r="D10" s="252">
        <v>224</v>
      </c>
      <c r="E10" s="252">
        <v>224</v>
      </c>
      <c r="F10" s="163"/>
      <c r="G10" s="251"/>
    </row>
    <row r="11" spans="1:7" ht="12.75">
      <c r="A11" s="156" t="s">
        <v>191</v>
      </c>
      <c r="B11" s="38" t="s">
        <v>380</v>
      </c>
      <c r="C11" s="2"/>
      <c r="D11" s="51">
        <v>400</v>
      </c>
      <c r="E11" s="51">
        <v>400</v>
      </c>
      <c r="F11" s="51"/>
      <c r="G11" s="28"/>
    </row>
    <row r="12" spans="1:7" ht="12.75">
      <c r="A12" s="156" t="s">
        <v>192</v>
      </c>
      <c r="B12" s="38" t="s">
        <v>385</v>
      </c>
      <c r="C12" s="2"/>
      <c r="D12" s="51">
        <v>1905</v>
      </c>
      <c r="E12" s="51">
        <v>1905</v>
      </c>
      <c r="F12" s="51"/>
      <c r="G12" s="28"/>
    </row>
    <row r="13" spans="1:7" ht="12.75">
      <c r="A13" s="21"/>
      <c r="B13" s="2"/>
      <c r="C13" s="2"/>
      <c r="D13" s="51"/>
      <c r="E13" s="51"/>
      <c r="F13" s="51"/>
      <c r="G13" s="28"/>
    </row>
    <row r="14" spans="1:7" s="9" customFormat="1" ht="12.75">
      <c r="A14" s="22"/>
      <c r="B14" s="249" t="s">
        <v>278</v>
      </c>
      <c r="C14" s="26"/>
      <c r="D14" s="115">
        <f>SUM(D10:D12)</f>
        <v>2529</v>
      </c>
      <c r="E14" s="115">
        <f>SUM(E10:E12)</f>
        <v>2529</v>
      </c>
      <c r="F14" s="115"/>
      <c r="G14" s="27"/>
    </row>
    <row r="15" spans="1:7" ht="12.75">
      <c r="A15" s="156"/>
      <c r="B15" s="159"/>
      <c r="C15" s="2"/>
      <c r="D15" s="51"/>
      <c r="E15" s="51"/>
      <c r="F15" s="51"/>
      <c r="G15" s="28"/>
    </row>
    <row r="16" spans="1:7" ht="12.75">
      <c r="A16" s="156" t="s">
        <v>190</v>
      </c>
      <c r="B16" s="159" t="s">
        <v>381</v>
      </c>
      <c r="C16" s="2"/>
      <c r="D16" s="51">
        <v>2650</v>
      </c>
      <c r="E16" s="51">
        <v>2650</v>
      </c>
      <c r="F16" s="51"/>
      <c r="G16" s="28"/>
    </row>
    <row r="17" spans="1:7" ht="12.75">
      <c r="A17" s="156" t="s">
        <v>191</v>
      </c>
      <c r="B17" s="159" t="s">
        <v>382</v>
      </c>
      <c r="C17" s="2"/>
      <c r="D17" s="51">
        <v>650</v>
      </c>
      <c r="E17" s="51">
        <v>0</v>
      </c>
      <c r="F17" s="51"/>
      <c r="G17" s="28"/>
    </row>
    <row r="18" spans="1:7" ht="12.75">
      <c r="A18" s="156" t="s">
        <v>192</v>
      </c>
      <c r="B18" s="38" t="s">
        <v>385</v>
      </c>
      <c r="C18" s="2"/>
      <c r="D18" s="116">
        <v>280</v>
      </c>
      <c r="E18" s="51">
        <v>280</v>
      </c>
      <c r="F18" s="51"/>
      <c r="G18" s="28"/>
    </row>
    <row r="19" spans="1:7" ht="12.75">
      <c r="A19" s="21"/>
      <c r="B19" s="26"/>
      <c r="C19" s="2"/>
      <c r="D19" s="51"/>
      <c r="E19" s="51"/>
      <c r="F19" s="51"/>
      <c r="G19" s="27"/>
    </row>
    <row r="20" spans="1:7" ht="12.75">
      <c r="A20" s="20"/>
      <c r="B20" s="26" t="s">
        <v>288</v>
      </c>
      <c r="C20" s="26"/>
      <c r="D20" s="115">
        <f>SUM(D16:D18)</f>
        <v>3580</v>
      </c>
      <c r="E20" s="115">
        <f>SUM(E16:E18)</f>
        <v>2930</v>
      </c>
      <c r="F20" s="115"/>
      <c r="G20" s="27"/>
    </row>
    <row r="21" spans="1:7" ht="12.75">
      <c r="A21" s="21"/>
      <c r="B21" s="2"/>
      <c r="C21" s="2"/>
      <c r="D21" s="51"/>
      <c r="E21" s="51"/>
      <c r="F21" s="51"/>
      <c r="G21" s="28"/>
    </row>
    <row r="22" spans="1:7" ht="12.75">
      <c r="A22" s="156" t="s">
        <v>190</v>
      </c>
      <c r="B22" s="38" t="s">
        <v>358</v>
      </c>
      <c r="C22" s="2"/>
      <c r="D22" s="51">
        <v>2000</v>
      </c>
      <c r="E22" s="51">
        <v>2000</v>
      </c>
      <c r="F22" s="51"/>
      <c r="G22" s="28"/>
    </row>
    <row r="23" spans="1:7" ht="12.75">
      <c r="A23" s="156" t="s">
        <v>191</v>
      </c>
      <c r="B23" s="38" t="s">
        <v>359</v>
      </c>
      <c r="C23" s="2"/>
      <c r="D23" s="51">
        <v>8600</v>
      </c>
      <c r="E23" s="51">
        <v>8600</v>
      </c>
      <c r="F23" s="51"/>
      <c r="G23" s="28"/>
    </row>
    <row r="24" spans="1:7" ht="12.75">
      <c r="A24" s="156" t="s">
        <v>192</v>
      </c>
      <c r="B24" s="38" t="s">
        <v>365</v>
      </c>
      <c r="C24" s="2"/>
      <c r="D24" s="51">
        <v>2350</v>
      </c>
      <c r="E24" s="51">
        <v>2350</v>
      </c>
      <c r="F24" s="51"/>
      <c r="G24" s="28"/>
    </row>
    <row r="25" spans="1:7" ht="12.75">
      <c r="A25" s="156" t="s">
        <v>193</v>
      </c>
      <c r="B25" s="38" t="s">
        <v>377</v>
      </c>
      <c r="C25" s="2"/>
      <c r="D25" s="51">
        <v>220</v>
      </c>
      <c r="E25" s="51">
        <v>220</v>
      </c>
      <c r="F25" s="51"/>
      <c r="G25" s="28"/>
    </row>
    <row r="26" spans="1:7" ht="12.75">
      <c r="A26" s="156" t="s">
        <v>25</v>
      </c>
      <c r="B26" s="38" t="s">
        <v>360</v>
      </c>
      <c r="C26" s="2"/>
      <c r="D26" s="51">
        <v>10000</v>
      </c>
      <c r="E26" s="51">
        <v>10000</v>
      </c>
      <c r="F26" s="51"/>
      <c r="G26" s="28"/>
    </row>
    <row r="27" spans="1:7" ht="12.75">
      <c r="A27" s="156" t="s">
        <v>26</v>
      </c>
      <c r="B27" s="38" t="s">
        <v>361</v>
      </c>
      <c r="C27" s="2"/>
      <c r="D27" s="51">
        <v>9000</v>
      </c>
      <c r="E27" s="51">
        <v>9000</v>
      </c>
      <c r="F27" s="51"/>
      <c r="G27" s="28"/>
    </row>
    <row r="28" spans="1:7" ht="12.75">
      <c r="A28" s="156" t="s">
        <v>16</v>
      </c>
      <c r="B28" s="38" t="s">
        <v>363</v>
      </c>
      <c r="C28" s="2"/>
      <c r="D28" s="51">
        <v>500</v>
      </c>
      <c r="E28" s="51">
        <v>500</v>
      </c>
      <c r="F28" s="51"/>
      <c r="G28" s="28"/>
    </row>
    <row r="29" spans="1:7" ht="12.75">
      <c r="A29" s="156" t="s">
        <v>294</v>
      </c>
      <c r="B29" s="38" t="s">
        <v>364</v>
      </c>
      <c r="C29" s="2"/>
      <c r="D29" s="51">
        <v>2000</v>
      </c>
      <c r="E29" s="51">
        <v>2000</v>
      </c>
      <c r="F29" s="51"/>
      <c r="G29" s="28"/>
    </row>
    <row r="30" spans="1:7" ht="12.75">
      <c r="A30" s="156" t="s">
        <v>27</v>
      </c>
      <c r="B30" s="38" t="s">
        <v>366</v>
      </c>
      <c r="C30" s="2"/>
      <c r="D30" s="51">
        <v>1200</v>
      </c>
      <c r="E30" s="51">
        <v>1200</v>
      </c>
      <c r="F30" s="51"/>
      <c r="G30" s="28"/>
    </row>
    <row r="31" spans="1:7" ht="12.75">
      <c r="A31" s="156" t="s">
        <v>295</v>
      </c>
      <c r="B31" s="38" t="s">
        <v>367</v>
      </c>
      <c r="C31" s="2"/>
      <c r="D31" s="51">
        <v>2100</v>
      </c>
      <c r="E31" s="51">
        <v>2100</v>
      </c>
      <c r="F31" s="51"/>
      <c r="G31" s="28"/>
    </row>
    <row r="32" spans="1:7" ht="12.75">
      <c r="A32" s="156" t="s">
        <v>296</v>
      </c>
      <c r="B32" s="38" t="s">
        <v>368</v>
      </c>
      <c r="C32" s="2"/>
      <c r="D32" s="51">
        <v>500</v>
      </c>
      <c r="E32" s="51">
        <v>500</v>
      </c>
      <c r="F32" s="51"/>
      <c r="G32" s="28"/>
    </row>
    <row r="33" spans="1:7" ht="25.5" customHeight="1">
      <c r="A33" s="163" t="s">
        <v>297</v>
      </c>
      <c r="B33" s="350" t="s">
        <v>369</v>
      </c>
      <c r="C33" s="351"/>
      <c r="D33" s="120">
        <v>1500</v>
      </c>
      <c r="E33" s="120">
        <v>1500</v>
      </c>
      <c r="F33" s="51"/>
      <c r="G33" s="28"/>
    </row>
    <row r="34" spans="1:7" ht="12.75">
      <c r="A34" s="156" t="s">
        <v>298</v>
      </c>
      <c r="B34" s="38" t="s">
        <v>370</v>
      </c>
      <c r="C34" s="2"/>
      <c r="D34" s="51">
        <v>400</v>
      </c>
      <c r="E34" s="51">
        <v>400</v>
      </c>
      <c r="F34" s="51"/>
      <c r="G34" s="28"/>
    </row>
    <row r="35" spans="1:7" ht="12.75">
      <c r="A35" s="156" t="s">
        <v>299</v>
      </c>
      <c r="B35" s="38" t="s">
        <v>372</v>
      </c>
      <c r="C35" s="2"/>
      <c r="D35" s="51">
        <v>1500</v>
      </c>
      <c r="E35" s="51">
        <v>1500</v>
      </c>
      <c r="F35" s="51"/>
      <c r="G35" s="28"/>
    </row>
    <row r="36" spans="1:7" ht="12.75">
      <c r="A36" s="156" t="s">
        <v>300</v>
      </c>
      <c r="B36" s="38" t="s">
        <v>373</v>
      </c>
      <c r="C36" s="2"/>
      <c r="D36" s="51">
        <v>500</v>
      </c>
      <c r="E36" s="51">
        <v>500</v>
      </c>
      <c r="F36" s="51"/>
      <c r="G36" s="28"/>
    </row>
    <row r="37" spans="1:7" ht="12.75">
      <c r="A37" s="156" t="s">
        <v>301</v>
      </c>
      <c r="B37" s="38" t="s">
        <v>375</v>
      </c>
      <c r="C37" s="2"/>
      <c r="D37" s="51">
        <v>1300</v>
      </c>
      <c r="E37" s="51">
        <v>1300</v>
      </c>
      <c r="F37" s="51"/>
      <c r="G37" s="28"/>
    </row>
    <row r="38" spans="1:7" ht="12.75">
      <c r="A38" s="156" t="s">
        <v>302</v>
      </c>
      <c r="B38" s="38" t="s">
        <v>376</v>
      </c>
      <c r="C38" s="2"/>
      <c r="D38" s="51">
        <v>3000</v>
      </c>
      <c r="E38" s="51">
        <v>3000</v>
      </c>
      <c r="F38" s="51"/>
      <c r="G38" s="28"/>
    </row>
    <row r="39" spans="1:7" ht="12.75">
      <c r="A39" s="156" t="s">
        <v>303</v>
      </c>
      <c r="B39" s="38" t="s">
        <v>383</v>
      </c>
      <c r="C39" s="2"/>
      <c r="D39" s="51">
        <v>2500</v>
      </c>
      <c r="E39" s="51">
        <v>2500</v>
      </c>
      <c r="F39" s="51"/>
      <c r="G39" s="28"/>
    </row>
    <row r="40" spans="1:9" ht="12.75">
      <c r="A40" s="156" t="s">
        <v>391</v>
      </c>
      <c r="B40" s="38" t="s">
        <v>384</v>
      </c>
      <c r="C40" s="2"/>
      <c r="D40" s="51">
        <v>2000</v>
      </c>
      <c r="E40" s="51">
        <v>2000</v>
      </c>
      <c r="F40" s="51"/>
      <c r="G40" s="28"/>
      <c r="I40" s="134"/>
    </row>
    <row r="41" spans="1:7" ht="12.75">
      <c r="A41" s="156" t="s">
        <v>392</v>
      </c>
      <c r="B41" s="38" t="s">
        <v>388</v>
      </c>
      <c r="C41" s="2"/>
      <c r="D41" s="51">
        <v>2596</v>
      </c>
      <c r="E41" s="51">
        <v>2596</v>
      </c>
      <c r="F41" s="51"/>
      <c r="G41" s="28"/>
    </row>
    <row r="42" spans="1:7" ht="12.75">
      <c r="A42" s="156" t="s">
        <v>393</v>
      </c>
      <c r="B42" s="38" t="s">
        <v>389</v>
      </c>
      <c r="C42" s="2"/>
      <c r="D42" s="51">
        <v>112808</v>
      </c>
      <c r="E42" s="51">
        <v>112808</v>
      </c>
      <c r="F42" s="51"/>
      <c r="G42" s="28"/>
    </row>
    <row r="43" spans="1:7" ht="12.75">
      <c r="A43" s="156" t="s">
        <v>394</v>
      </c>
      <c r="B43" s="38" t="s">
        <v>390</v>
      </c>
      <c r="C43" s="2"/>
      <c r="D43" s="51">
        <v>5404</v>
      </c>
      <c r="E43" s="51">
        <v>5404</v>
      </c>
      <c r="F43" s="51"/>
      <c r="G43" s="28"/>
    </row>
    <row r="44" spans="1:7" ht="12.75">
      <c r="A44" s="156" t="s">
        <v>395</v>
      </c>
      <c r="B44" s="38" t="s">
        <v>385</v>
      </c>
      <c r="C44" s="2"/>
      <c r="D44" s="51">
        <v>8987</v>
      </c>
      <c r="E44" s="51">
        <v>8987</v>
      </c>
      <c r="F44" s="51"/>
      <c r="G44" s="28"/>
    </row>
    <row r="45" spans="1:7" ht="12.75">
      <c r="A45" s="156" t="s">
        <v>424</v>
      </c>
      <c r="B45" s="159" t="s">
        <v>382</v>
      </c>
      <c r="C45" s="2"/>
      <c r="D45" s="51">
        <v>0</v>
      </c>
      <c r="E45" s="51">
        <v>650</v>
      </c>
      <c r="F45" s="51"/>
      <c r="G45" s="28"/>
    </row>
    <row r="46" spans="1:7" ht="12.75">
      <c r="A46" s="156" t="s">
        <v>425</v>
      </c>
      <c r="B46" s="38" t="s">
        <v>426</v>
      </c>
      <c r="C46" s="26"/>
      <c r="D46" s="116">
        <v>0</v>
      </c>
      <c r="E46" s="116">
        <v>6217</v>
      </c>
      <c r="F46" s="116"/>
      <c r="G46" s="29"/>
    </row>
    <row r="47" spans="1:7" ht="12.75">
      <c r="A47" s="156"/>
      <c r="B47" s="2"/>
      <c r="C47" s="2"/>
      <c r="D47" s="51"/>
      <c r="E47" s="51"/>
      <c r="F47" s="51"/>
      <c r="G47" s="28"/>
    </row>
    <row r="48" spans="1:7" ht="12.75">
      <c r="A48" s="156"/>
      <c r="B48" s="26" t="s">
        <v>345</v>
      </c>
      <c r="C48" s="26"/>
      <c r="D48" s="115">
        <f>SUM(D22:D46)</f>
        <v>180965</v>
      </c>
      <c r="E48" s="115">
        <f>SUM(E22:E46)</f>
        <v>187832</v>
      </c>
      <c r="F48" s="51"/>
      <c r="G48" s="28"/>
    </row>
    <row r="49" spans="1:7" ht="12.75">
      <c r="A49" s="156"/>
      <c r="B49" s="2"/>
      <c r="C49" s="2"/>
      <c r="D49" s="51"/>
      <c r="E49" s="51"/>
      <c r="F49" s="51"/>
      <c r="G49" s="28"/>
    </row>
    <row r="50" spans="1:7" ht="12.75">
      <c r="A50" s="156"/>
      <c r="B50" s="2"/>
      <c r="C50" s="2"/>
      <c r="D50" s="51"/>
      <c r="E50" s="51"/>
      <c r="F50" s="51"/>
      <c r="G50" s="28"/>
    </row>
    <row r="51" spans="1:7" ht="12.75">
      <c r="A51" s="156"/>
      <c r="B51" s="2"/>
      <c r="C51" s="2"/>
      <c r="D51" s="51"/>
      <c r="E51" s="51"/>
      <c r="F51" s="51"/>
      <c r="G51" s="28"/>
    </row>
    <row r="52" spans="1:7" ht="12.75">
      <c r="A52" s="156"/>
      <c r="B52" s="2"/>
      <c r="C52" s="2"/>
      <c r="D52" s="51"/>
      <c r="E52" s="51"/>
      <c r="F52" s="51"/>
      <c r="G52" s="28"/>
    </row>
    <row r="53" spans="1:7" ht="12.75">
      <c r="A53" s="21"/>
      <c r="B53" s="2"/>
      <c r="C53" s="2"/>
      <c r="D53" s="51"/>
      <c r="E53" s="51"/>
      <c r="F53" s="51"/>
      <c r="G53" s="28"/>
    </row>
    <row r="54" spans="1:7" ht="12.75">
      <c r="A54" s="21"/>
      <c r="B54" s="1"/>
      <c r="C54" s="28"/>
      <c r="D54" s="21"/>
      <c r="E54" s="21"/>
      <c r="F54" s="51"/>
      <c r="G54" s="21"/>
    </row>
    <row r="55" spans="1:7" ht="12.75">
      <c r="A55" s="21"/>
      <c r="B55" s="1"/>
      <c r="C55" s="28"/>
      <c r="D55" s="51"/>
      <c r="E55" s="51"/>
      <c r="F55" s="51"/>
      <c r="G55" s="21"/>
    </row>
    <row r="56" spans="1:7" ht="12.75">
      <c r="A56" s="21"/>
      <c r="B56" s="1"/>
      <c r="C56" s="28"/>
      <c r="D56" s="51"/>
      <c r="E56" s="51"/>
      <c r="F56" s="51"/>
      <c r="G56" s="21"/>
    </row>
    <row r="57" spans="1:7" ht="12.75">
      <c r="A57" s="21"/>
      <c r="B57" s="1"/>
      <c r="C57" s="28"/>
      <c r="D57" s="51"/>
      <c r="E57" s="51"/>
      <c r="F57" s="51"/>
      <c r="G57" s="21"/>
    </row>
    <row r="58" spans="1:7" ht="12.75">
      <c r="A58" s="21"/>
      <c r="B58" s="1"/>
      <c r="C58" s="28"/>
      <c r="D58" s="51"/>
      <c r="E58" s="51"/>
      <c r="F58" s="51"/>
      <c r="G58" s="21"/>
    </row>
    <row r="59" spans="1:7" ht="12.75">
      <c r="A59" s="21"/>
      <c r="B59" s="1"/>
      <c r="C59" s="28"/>
      <c r="D59" s="51"/>
      <c r="E59" s="51"/>
      <c r="F59" s="51"/>
      <c r="G59" s="21"/>
    </row>
    <row r="60" spans="1:7" ht="12.75">
      <c r="A60" s="21"/>
      <c r="B60" s="1"/>
      <c r="C60" s="28"/>
      <c r="D60" s="51"/>
      <c r="E60" s="51"/>
      <c r="F60" s="51"/>
      <c r="G60" s="21"/>
    </row>
    <row r="61" spans="1:7" ht="12.75">
      <c r="A61" s="21"/>
      <c r="B61" s="1"/>
      <c r="C61" s="28"/>
      <c r="D61" s="51"/>
      <c r="E61" s="51"/>
      <c r="F61" s="51"/>
      <c r="G61" s="21"/>
    </row>
    <row r="62" spans="1:7" ht="12.75">
      <c r="A62" s="21"/>
      <c r="B62" s="1"/>
      <c r="C62" s="28"/>
      <c r="D62" s="51"/>
      <c r="E62" s="51"/>
      <c r="F62" s="51"/>
      <c r="G62" s="21"/>
    </row>
    <row r="63" spans="1:7" ht="12.75">
      <c r="A63" s="21"/>
      <c r="B63" s="1"/>
      <c r="C63" s="28"/>
      <c r="D63" s="51"/>
      <c r="E63" s="51"/>
      <c r="F63" s="51"/>
      <c r="G63" s="21"/>
    </row>
    <row r="64" spans="1:7" ht="12.75">
      <c r="A64" s="20"/>
      <c r="B64" s="5" t="s">
        <v>396</v>
      </c>
      <c r="C64" s="27"/>
      <c r="D64" s="115">
        <f>D14+D20+D48</f>
        <v>187074</v>
      </c>
      <c r="E64" s="115">
        <f>E14+E20+E48</f>
        <v>193291</v>
      </c>
      <c r="F64" s="115"/>
      <c r="G64" s="20"/>
    </row>
    <row r="65" spans="1:7" ht="12.75">
      <c r="A65" s="352" t="s">
        <v>397</v>
      </c>
      <c r="B65" s="353"/>
      <c r="C65" s="353"/>
      <c r="D65" s="353"/>
      <c r="E65" s="353"/>
      <c r="F65" s="353"/>
      <c r="G65" s="353"/>
    </row>
    <row r="66" spans="1:7" ht="12.75">
      <c r="A66" s="6"/>
      <c r="B66" s="6"/>
      <c r="C66" s="6"/>
      <c r="D66" s="158"/>
      <c r="E66" s="158"/>
      <c r="F66" s="158"/>
      <c r="G66" s="50" t="s">
        <v>182</v>
      </c>
    </row>
    <row r="68" spans="1:7" ht="12.75">
      <c r="A68" s="7"/>
      <c r="B68" s="7"/>
      <c r="C68" s="7"/>
      <c r="D68" s="7"/>
      <c r="E68" s="7"/>
      <c r="F68" s="7"/>
      <c r="G68" s="50" t="s">
        <v>188</v>
      </c>
    </row>
    <row r="69" spans="1:7" ht="25.5">
      <c r="A69" s="133" t="s">
        <v>172</v>
      </c>
      <c r="B69" s="297" t="s">
        <v>173</v>
      </c>
      <c r="C69" s="326"/>
      <c r="D69" s="118" t="s">
        <v>176</v>
      </c>
      <c r="E69" s="118" t="s">
        <v>177</v>
      </c>
      <c r="F69" s="119" t="s">
        <v>175</v>
      </c>
      <c r="G69" s="118" t="s">
        <v>178</v>
      </c>
    </row>
    <row r="70" spans="1:7" ht="12.75">
      <c r="A70" s="156" t="s">
        <v>190</v>
      </c>
      <c r="B70" s="38" t="s">
        <v>371</v>
      </c>
      <c r="C70" s="2"/>
      <c r="D70" s="51">
        <v>336</v>
      </c>
      <c r="E70" s="51">
        <v>0</v>
      </c>
      <c r="F70" s="51"/>
      <c r="G70" s="28"/>
    </row>
    <row r="71" spans="1:7" ht="12.75">
      <c r="A71" s="156" t="s">
        <v>191</v>
      </c>
      <c r="B71" s="38" t="s">
        <v>374</v>
      </c>
      <c r="C71" s="2"/>
      <c r="D71" s="51">
        <v>1600</v>
      </c>
      <c r="E71" s="51">
        <v>0</v>
      </c>
      <c r="F71" s="51"/>
      <c r="G71" s="28"/>
    </row>
    <row r="72" spans="1:7" ht="12.75">
      <c r="A72" s="156" t="s">
        <v>192</v>
      </c>
      <c r="B72" s="38" t="s">
        <v>379</v>
      </c>
      <c r="C72" s="2"/>
      <c r="D72" s="51">
        <v>354</v>
      </c>
      <c r="E72" s="51">
        <v>0</v>
      </c>
      <c r="F72" s="51"/>
      <c r="G72" s="28"/>
    </row>
    <row r="73" spans="1:7" ht="12.75">
      <c r="A73" s="156"/>
      <c r="B73" s="159"/>
      <c r="C73" s="2"/>
      <c r="D73" s="51"/>
      <c r="E73" s="51"/>
      <c r="F73" s="51"/>
      <c r="G73" s="28"/>
    </row>
    <row r="74" spans="1:7" s="9" customFormat="1" ht="12.75">
      <c r="A74" s="22"/>
      <c r="B74" s="249" t="s">
        <v>278</v>
      </c>
      <c r="C74" s="26"/>
      <c r="D74" s="115">
        <f>SUM(D70:D72)</f>
        <v>2290</v>
      </c>
      <c r="E74" s="115">
        <f>SUM(E70:E72)</f>
        <v>0</v>
      </c>
      <c r="F74" s="115"/>
      <c r="G74" s="27"/>
    </row>
    <row r="75" spans="1:7" ht="12.75">
      <c r="A75" s="21"/>
      <c r="B75" s="26"/>
      <c r="C75" s="2"/>
      <c r="D75" s="115"/>
      <c r="E75" s="51"/>
      <c r="F75" s="51"/>
      <c r="G75" s="28"/>
    </row>
    <row r="76" spans="1:7" ht="12.75">
      <c r="A76" s="156" t="s">
        <v>190</v>
      </c>
      <c r="B76" s="38" t="s">
        <v>362</v>
      </c>
      <c r="C76" s="2"/>
      <c r="D76" s="51">
        <v>2500</v>
      </c>
      <c r="E76" s="51">
        <v>2500</v>
      </c>
      <c r="F76" s="51"/>
      <c r="G76" s="28"/>
    </row>
    <row r="77" spans="1:7" ht="12.75">
      <c r="A77" s="156" t="s">
        <v>191</v>
      </c>
      <c r="B77" s="38" t="s">
        <v>378</v>
      </c>
      <c r="C77" s="2"/>
      <c r="D77" s="51">
        <v>3000</v>
      </c>
      <c r="E77" s="51">
        <v>3000</v>
      </c>
      <c r="F77" s="51"/>
      <c r="G77" s="28"/>
    </row>
    <row r="78" spans="1:7" ht="12.75">
      <c r="A78" s="156" t="s">
        <v>192</v>
      </c>
      <c r="B78" s="38" t="s">
        <v>387</v>
      </c>
      <c r="C78" s="2"/>
      <c r="D78" s="51">
        <v>12186</v>
      </c>
      <c r="E78" s="51">
        <v>12186</v>
      </c>
      <c r="F78" s="51"/>
      <c r="G78" s="28"/>
    </row>
    <row r="79" spans="1:7" ht="12.75">
      <c r="A79" s="156" t="s">
        <v>193</v>
      </c>
      <c r="B79" s="38" t="s">
        <v>398</v>
      </c>
      <c r="C79" s="2"/>
      <c r="D79" s="51">
        <v>14928</v>
      </c>
      <c r="E79" s="51">
        <v>14928</v>
      </c>
      <c r="F79" s="51"/>
      <c r="G79" s="28"/>
    </row>
    <row r="80" spans="1:7" ht="12.75">
      <c r="A80" s="156" t="s">
        <v>25</v>
      </c>
      <c r="B80" s="38" t="s">
        <v>399</v>
      </c>
      <c r="C80" s="2"/>
      <c r="D80" s="51">
        <v>7425</v>
      </c>
      <c r="E80" s="51">
        <v>7425</v>
      </c>
      <c r="F80" s="51"/>
      <c r="G80" s="28"/>
    </row>
    <row r="81" spans="1:7" ht="12.75">
      <c r="A81" s="156" t="s">
        <v>26</v>
      </c>
      <c r="B81" s="38" t="s">
        <v>400</v>
      </c>
      <c r="C81" s="2"/>
      <c r="D81" s="51">
        <v>2922</v>
      </c>
      <c r="E81" s="51">
        <v>2922</v>
      </c>
      <c r="F81" s="51"/>
      <c r="G81" s="28"/>
    </row>
    <row r="82" spans="1:7" ht="12.75">
      <c r="A82" s="156" t="s">
        <v>16</v>
      </c>
      <c r="B82" s="38" t="s">
        <v>371</v>
      </c>
      <c r="C82" s="2"/>
      <c r="D82" s="51">
        <v>0</v>
      </c>
      <c r="E82" s="51">
        <v>336</v>
      </c>
      <c r="F82" s="51"/>
      <c r="G82" s="28"/>
    </row>
    <row r="83" spans="1:7" ht="12.75">
      <c r="A83" s="156" t="s">
        <v>294</v>
      </c>
      <c r="B83" s="38" t="s">
        <v>374</v>
      </c>
      <c r="D83" s="21">
        <v>0</v>
      </c>
      <c r="E83" s="51">
        <v>1600</v>
      </c>
      <c r="F83" s="115"/>
      <c r="G83" s="27"/>
    </row>
    <row r="84" spans="1:7" ht="12.75">
      <c r="A84" s="156" t="s">
        <v>27</v>
      </c>
      <c r="B84" s="38" t="s">
        <v>379</v>
      </c>
      <c r="C84" s="2"/>
      <c r="D84" s="51">
        <v>0</v>
      </c>
      <c r="E84" s="51">
        <v>354</v>
      </c>
      <c r="F84" s="51"/>
      <c r="G84" s="28"/>
    </row>
    <row r="85" spans="1:7" ht="12.75">
      <c r="A85" s="156" t="s">
        <v>295</v>
      </c>
      <c r="B85" s="38" t="s">
        <v>427</v>
      </c>
      <c r="C85" s="2"/>
      <c r="D85" s="51">
        <v>0</v>
      </c>
      <c r="E85" s="51">
        <v>1600</v>
      </c>
      <c r="F85" s="51"/>
      <c r="G85" s="28"/>
    </row>
    <row r="86" spans="1:7" ht="12.75">
      <c r="A86" s="21"/>
      <c r="B86" s="2"/>
      <c r="C86" s="2"/>
      <c r="D86" s="51"/>
      <c r="E86" s="51"/>
      <c r="F86" s="51"/>
      <c r="G86" s="28"/>
    </row>
    <row r="87" spans="1:7" ht="12.75">
      <c r="A87" s="21"/>
      <c r="B87" s="26" t="s">
        <v>345</v>
      </c>
      <c r="C87" s="26"/>
      <c r="D87" s="115">
        <f>SUM(D76:D85)</f>
        <v>42961</v>
      </c>
      <c r="E87" s="115">
        <f>SUM(E76:E85)</f>
        <v>46851</v>
      </c>
      <c r="F87" s="51"/>
      <c r="G87" s="28"/>
    </row>
    <row r="88" spans="1:7" ht="12.75">
      <c r="A88" s="21"/>
      <c r="B88" s="2"/>
      <c r="C88" s="2"/>
      <c r="D88" s="51"/>
      <c r="E88" s="51"/>
      <c r="F88" s="51"/>
      <c r="G88" s="28"/>
    </row>
    <row r="89" spans="1:7" ht="12.75">
      <c r="A89" s="21"/>
      <c r="B89" s="2"/>
      <c r="C89" s="2"/>
      <c r="D89" s="51"/>
      <c r="E89" s="51"/>
      <c r="F89" s="51"/>
      <c r="G89" s="28"/>
    </row>
    <row r="90" spans="1:7" ht="12.75">
      <c r="A90" s="21"/>
      <c r="B90" s="2"/>
      <c r="C90" s="2"/>
      <c r="D90" s="51"/>
      <c r="E90" s="51"/>
      <c r="F90" s="51"/>
      <c r="G90" s="28"/>
    </row>
    <row r="91" spans="1:7" ht="12.75">
      <c r="A91" s="21"/>
      <c r="B91" s="2"/>
      <c r="C91" s="2"/>
      <c r="D91" s="51"/>
      <c r="E91" s="51"/>
      <c r="F91" s="51"/>
      <c r="G91" s="28"/>
    </row>
    <row r="92" spans="1:7" ht="12.75">
      <c r="A92" s="21"/>
      <c r="B92" s="2"/>
      <c r="C92" s="2"/>
      <c r="D92" s="51"/>
      <c r="E92" s="51"/>
      <c r="F92" s="51"/>
      <c r="G92" s="28"/>
    </row>
    <row r="93" spans="1:7" ht="12.75">
      <c r="A93" s="21"/>
      <c r="B93" s="2"/>
      <c r="C93" s="2"/>
      <c r="D93" s="51"/>
      <c r="E93" s="51"/>
      <c r="F93" s="51"/>
      <c r="G93" s="28"/>
    </row>
    <row r="94" spans="1:7" ht="12.75">
      <c r="A94" s="21"/>
      <c r="B94" s="2"/>
      <c r="C94" s="2"/>
      <c r="D94" s="51"/>
      <c r="E94" s="51"/>
      <c r="F94" s="51"/>
      <c r="G94" s="28"/>
    </row>
    <row r="95" spans="1:7" ht="12.75">
      <c r="A95" s="21"/>
      <c r="B95" s="2"/>
      <c r="C95" s="2"/>
      <c r="D95" s="51"/>
      <c r="E95" s="51"/>
      <c r="F95" s="51"/>
      <c r="G95" s="28"/>
    </row>
    <row r="96" spans="1:7" ht="12.75">
      <c r="A96" s="21"/>
      <c r="B96" s="2"/>
      <c r="C96" s="2"/>
      <c r="D96" s="51"/>
      <c r="E96" s="51"/>
      <c r="F96" s="51"/>
      <c r="G96" s="28"/>
    </row>
    <row r="97" spans="1:7" ht="12.75">
      <c r="A97" s="21"/>
      <c r="B97" s="2"/>
      <c r="C97" s="2"/>
      <c r="D97" s="51"/>
      <c r="E97" s="51"/>
      <c r="F97" s="51"/>
      <c r="G97" s="28"/>
    </row>
    <row r="98" spans="1:7" ht="12.75">
      <c r="A98" s="21"/>
      <c r="B98" s="2"/>
      <c r="C98" s="2"/>
      <c r="D98" s="51"/>
      <c r="E98" s="51"/>
      <c r="F98" s="51"/>
      <c r="G98" s="28"/>
    </row>
    <row r="99" spans="1:7" ht="12.75">
      <c r="A99" s="21"/>
      <c r="B99" s="2"/>
      <c r="C99" s="2"/>
      <c r="D99" s="51"/>
      <c r="E99" s="51"/>
      <c r="F99" s="51"/>
      <c r="G99" s="28"/>
    </row>
    <row r="100" spans="1:7" ht="12.75">
      <c r="A100" s="21"/>
      <c r="B100" s="2"/>
      <c r="C100" s="2"/>
      <c r="D100" s="51"/>
      <c r="E100" s="51"/>
      <c r="F100" s="51"/>
      <c r="G100" s="28"/>
    </row>
    <row r="101" spans="1:7" ht="12.75">
      <c r="A101" s="21"/>
      <c r="B101" s="2"/>
      <c r="C101" s="2"/>
      <c r="D101" s="51"/>
      <c r="E101" s="51"/>
      <c r="F101" s="51"/>
      <c r="G101" s="28"/>
    </row>
    <row r="102" spans="1:7" ht="12.75">
      <c r="A102" s="21"/>
      <c r="B102" s="2"/>
      <c r="C102" s="2"/>
      <c r="D102" s="51"/>
      <c r="E102" s="51"/>
      <c r="F102" s="51"/>
      <c r="G102" s="28"/>
    </row>
    <row r="103" spans="1:7" ht="12.75">
      <c r="A103" s="21"/>
      <c r="B103" s="2"/>
      <c r="C103" s="2"/>
      <c r="D103" s="51"/>
      <c r="E103" s="51"/>
      <c r="F103" s="51"/>
      <c r="G103" s="28"/>
    </row>
    <row r="104" spans="1:7" ht="12.75">
      <c r="A104" s="21"/>
      <c r="B104" s="2"/>
      <c r="C104" s="2"/>
      <c r="D104" s="51"/>
      <c r="E104" s="51"/>
      <c r="F104" s="51"/>
      <c r="G104" s="28"/>
    </row>
    <row r="105" spans="1:7" ht="12.75">
      <c r="A105" s="21"/>
      <c r="B105" s="2"/>
      <c r="C105" s="2"/>
      <c r="D105" s="51"/>
      <c r="E105" s="51"/>
      <c r="F105" s="51"/>
      <c r="G105" s="28"/>
    </row>
    <row r="106" spans="1:7" ht="12.75">
      <c r="A106" s="21"/>
      <c r="B106" s="2"/>
      <c r="C106" s="2"/>
      <c r="D106" s="51"/>
      <c r="E106" s="51"/>
      <c r="F106" s="51"/>
      <c r="G106" s="28"/>
    </row>
    <row r="107" spans="1:7" ht="12.75">
      <c r="A107" s="21"/>
      <c r="B107" s="2"/>
      <c r="C107" s="2"/>
      <c r="D107" s="51"/>
      <c r="E107" s="51"/>
      <c r="F107" s="51"/>
      <c r="G107" s="28"/>
    </row>
    <row r="108" spans="1:7" ht="12.75">
      <c r="A108" s="21"/>
      <c r="B108" s="2"/>
      <c r="C108" s="2"/>
      <c r="D108" s="51"/>
      <c r="E108" s="51"/>
      <c r="F108" s="51"/>
      <c r="G108" s="28"/>
    </row>
    <row r="109" spans="1:7" ht="12.75">
      <c r="A109" s="21"/>
      <c r="B109" s="2"/>
      <c r="C109" s="2"/>
      <c r="D109" s="51"/>
      <c r="E109" s="51"/>
      <c r="F109" s="51"/>
      <c r="G109" s="28"/>
    </row>
    <row r="110" spans="1:7" ht="12.75">
      <c r="A110" s="21"/>
      <c r="B110" s="2"/>
      <c r="C110" s="2"/>
      <c r="D110" s="51"/>
      <c r="E110" s="51"/>
      <c r="F110" s="51"/>
      <c r="G110" s="28"/>
    </row>
    <row r="111" spans="1:7" ht="12.75">
      <c r="A111" s="21"/>
      <c r="B111" s="2"/>
      <c r="C111" s="2"/>
      <c r="D111" s="51"/>
      <c r="E111" s="51"/>
      <c r="F111" s="51"/>
      <c r="G111" s="28"/>
    </row>
    <row r="112" spans="1:7" ht="12.75">
      <c r="A112" s="21"/>
      <c r="B112" s="1"/>
      <c r="C112" s="28"/>
      <c r="D112" s="51"/>
      <c r="E112" s="51"/>
      <c r="F112" s="51"/>
      <c r="G112" s="21"/>
    </row>
    <row r="113" spans="1:7" ht="12.75">
      <c r="A113" s="21"/>
      <c r="B113" s="1"/>
      <c r="C113" s="28"/>
      <c r="D113" s="51"/>
      <c r="E113" s="51"/>
      <c r="F113" s="51"/>
      <c r="G113" s="21"/>
    </row>
    <row r="114" spans="1:7" ht="12.75">
      <c r="A114" s="21"/>
      <c r="B114" s="1"/>
      <c r="C114" s="28"/>
      <c r="D114" s="51"/>
      <c r="E114" s="51"/>
      <c r="F114" s="51"/>
      <c r="G114" s="21"/>
    </row>
    <row r="115" spans="1:7" ht="12.75">
      <c r="A115" s="21"/>
      <c r="B115" s="1"/>
      <c r="C115" s="28"/>
      <c r="D115" s="51"/>
      <c r="E115" s="51"/>
      <c r="F115" s="51"/>
      <c r="G115" s="21"/>
    </row>
    <row r="116" spans="1:7" ht="12.75">
      <c r="A116" s="21"/>
      <c r="B116" s="1"/>
      <c r="C116" s="28"/>
      <c r="D116" s="51"/>
      <c r="E116" s="51"/>
      <c r="F116" s="51"/>
      <c r="G116" s="21"/>
    </row>
    <row r="117" spans="1:7" ht="12.75">
      <c r="A117" s="21"/>
      <c r="B117" s="1"/>
      <c r="C117" s="28"/>
      <c r="D117" s="51"/>
      <c r="E117" s="51"/>
      <c r="F117" s="51"/>
      <c r="G117" s="21"/>
    </row>
    <row r="118" spans="1:7" ht="12.75">
      <c r="A118" s="21"/>
      <c r="B118" s="1"/>
      <c r="C118" s="28"/>
      <c r="D118" s="51"/>
      <c r="E118" s="51"/>
      <c r="F118" s="51"/>
      <c r="G118" s="21"/>
    </row>
    <row r="119" spans="1:7" ht="12.75">
      <c r="A119" s="21"/>
      <c r="B119" s="1"/>
      <c r="C119" s="28"/>
      <c r="D119" s="51"/>
      <c r="E119" s="51"/>
      <c r="F119" s="51"/>
      <c r="G119" s="21"/>
    </row>
    <row r="120" spans="1:7" ht="12.75">
      <c r="A120" s="21"/>
      <c r="B120" s="1"/>
      <c r="C120" s="28"/>
      <c r="D120" s="51"/>
      <c r="E120" s="51"/>
      <c r="F120" s="51"/>
      <c r="G120" s="21"/>
    </row>
    <row r="121" spans="1:7" ht="12.75">
      <c r="A121" s="21"/>
      <c r="B121" s="1"/>
      <c r="C121" s="28"/>
      <c r="D121" s="51"/>
      <c r="E121" s="51"/>
      <c r="F121" s="51"/>
      <c r="G121" s="21"/>
    </row>
    <row r="122" spans="1:7" ht="12.75">
      <c r="A122" s="21"/>
      <c r="B122" s="1"/>
      <c r="C122" s="28"/>
      <c r="D122" s="51"/>
      <c r="E122" s="51"/>
      <c r="F122" s="51"/>
      <c r="G122" s="21"/>
    </row>
    <row r="123" spans="1:7" ht="12.75">
      <c r="A123" s="21"/>
      <c r="B123" s="1"/>
      <c r="C123" s="28"/>
      <c r="D123" s="51"/>
      <c r="E123" s="51"/>
      <c r="F123" s="51"/>
      <c r="G123" s="21"/>
    </row>
    <row r="124" spans="1:7" ht="12.75">
      <c r="A124" s="21"/>
      <c r="B124" s="1"/>
      <c r="C124" s="28"/>
      <c r="D124" s="51"/>
      <c r="E124" s="51"/>
      <c r="F124" s="51"/>
      <c r="G124" s="21"/>
    </row>
    <row r="125" spans="1:7" ht="12.75">
      <c r="A125" s="21"/>
      <c r="B125" s="1"/>
      <c r="C125" s="28"/>
      <c r="D125" s="51"/>
      <c r="E125" s="51"/>
      <c r="F125" s="51"/>
      <c r="G125" s="21"/>
    </row>
    <row r="126" spans="1:7" ht="12.75">
      <c r="A126" s="21"/>
      <c r="B126" s="1"/>
      <c r="C126" s="28"/>
      <c r="D126" s="51"/>
      <c r="E126" s="51"/>
      <c r="F126" s="51"/>
      <c r="G126" s="21"/>
    </row>
    <row r="127" spans="1:7" ht="12.75">
      <c r="A127" s="21"/>
      <c r="B127" s="1"/>
      <c r="C127" s="28"/>
      <c r="D127" s="51"/>
      <c r="E127" s="51"/>
      <c r="F127" s="51"/>
      <c r="G127" s="21"/>
    </row>
    <row r="128" spans="1:7" ht="12.75">
      <c r="A128" s="21"/>
      <c r="B128" s="1"/>
      <c r="C128" s="28"/>
      <c r="D128" s="51"/>
      <c r="E128" s="51"/>
      <c r="F128" s="51"/>
      <c r="G128" s="21"/>
    </row>
    <row r="129" spans="1:7" ht="12.75">
      <c r="A129" s="20"/>
      <c r="B129" s="5" t="s">
        <v>396</v>
      </c>
      <c r="C129" s="27"/>
      <c r="D129" s="115">
        <f>D74+D87</f>
        <v>45251</v>
      </c>
      <c r="E129" s="115">
        <f>E74+E87</f>
        <v>46851</v>
      </c>
      <c r="F129" s="115"/>
      <c r="G129" s="20"/>
    </row>
  </sheetData>
  <sheetProtection/>
  <mergeCells count="7">
    <mergeCell ref="B69:C69"/>
    <mergeCell ref="B33:C33"/>
    <mergeCell ref="A65:G65"/>
    <mergeCell ref="A4:G4"/>
    <mergeCell ref="A5:G5"/>
    <mergeCell ref="A6:G6"/>
    <mergeCell ref="B9:C9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33"/>
  <sheetViews>
    <sheetView zoomScalePageLayoutView="0" workbookViewId="0" topLeftCell="A1">
      <selection activeCell="A3" sqref="A3:N3"/>
    </sheetView>
  </sheetViews>
  <sheetFormatPr defaultColWidth="9.140625" defaultRowHeight="12.75"/>
  <cols>
    <col min="10" max="13" width="10.57421875" style="0" customWidth="1"/>
  </cols>
  <sheetData>
    <row r="1" ht="12.75">
      <c r="N1" s="50" t="s">
        <v>34</v>
      </c>
    </row>
    <row r="3" spans="1:14" ht="12.75">
      <c r="A3" s="301" t="s">
        <v>432</v>
      </c>
      <c r="B3" s="301"/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301"/>
    </row>
    <row r="4" spans="1:14" ht="12.75">
      <c r="A4" s="301" t="s">
        <v>344</v>
      </c>
      <c r="B4" s="301"/>
      <c r="C4" s="301"/>
      <c r="D4" s="301"/>
      <c r="E4" s="301"/>
      <c r="F4" s="301"/>
      <c r="G4" s="301"/>
      <c r="H4" s="301"/>
      <c r="I4" s="301"/>
      <c r="J4" s="301"/>
      <c r="K4" s="301"/>
      <c r="L4" s="301"/>
      <c r="M4" s="301"/>
      <c r="N4" s="301"/>
    </row>
    <row r="5" spans="1:14" ht="12.75">
      <c r="A5" s="301" t="s">
        <v>197</v>
      </c>
      <c r="B5" s="301"/>
      <c r="C5" s="301"/>
      <c r="D5" s="301"/>
      <c r="E5" s="301"/>
      <c r="F5" s="301"/>
      <c r="G5" s="301"/>
      <c r="H5" s="301"/>
      <c r="I5" s="301"/>
      <c r="J5" s="301"/>
      <c r="K5" s="301"/>
      <c r="L5" s="301"/>
      <c r="M5" s="301"/>
      <c r="N5" s="301"/>
    </row>
    <row r="8" ht="12.75">
      <c r="L8" s="50" t="s">
        <v>189</v>
      </c>
    </row>
    <row r="9" spans="1:13" ht="25.5">
      <c r="A9" s="163" t="s">
        <v>172</v>
      </c>
      <c r="B9" s="356" t="s">
        <v>69</v>
      </c>
      <c r="C9" s="357"/>
      <c r="D9" s="357"/>
      <c r="E9" s="357"/>
      <c r="F9" s="357"/>
      <c r="G9" s="356" t="s">
        <v>70</v>
      </c>
      <c r="H9" s="357"/>
      <c r="I9" s="357"/>
      <c r="J9" s="118" t="s">
        <v>176</v>
      </c>
      <c r="K9" s="118" t="s">
        <v>177</v>
      </c>
      <c r="L9" s="119" t="s">
        <v>175</v>
      </c>
      <c r="M9" s="118" t="s">
        <v>178</v>
      </c>
    </row>
    <row r="10" spans="1:13" ht="38.25" customHeight="1">
      <c r="A10" s="163" t="s">
        <v>190</v>
      </c>
      <c r="B10" s="355" t="s">
        <v>342</v>
      </c>
      <c r="C10" s="354"/>
      <c r="D10" s="354"/>
      <c r="E10" s="354"/>
      <c r="F10" s="354"/>
      <c r="G10" s="354"/>
      <c r="H10" s="354"/>
      <c r="I10" s="354"/>
      <c r="J10" s="21"/>
      <c r="K10" s="21"/>
      <c r="L10" s="21"/>
      <c r="M10" s="21"/>
    </row>
    <row r="11" spans="1:13" ht="38.25" customHeight="1">
      <c r="A11" s="163" t="s">
        <v>191</v>
      </c>
      <c r="B11" s="355" t="s">
        <v>64</v>
      </c>
      <c r="C11" s="354"/>
      <c r="D11" s="354"/>
      <c r="E11" s="354"/>
      <c r="F11" s="354"/>
      <c r="G11" s="354"/>
      <c r="H11" s="354"/>
      <c r="I11" s="354"/>
      <c r="J11" s="21"/>
      <c r="K11" s="21"/>
      <c r="L11" s="21"/>
      <c r="M11" s="21"/>
    </row>
    <row r="12" spans="1:13" ht="25.5" customHeight="1">
      <c r="A12" s="163" t="s">
        <v>192</v>
      </c>
      <c r="B12" s="355" t="s">
        <v>65</v>
      </c>
      <c r="C12" s="354"/>
      <c r="D12" s="354"/>
      <c r="E12" s="354"/>
      <c r="F12" s="354"/>
      <c r="G12" s="354"/>
      <c r="H12" s="354"/>
      <c r="I12" s="354"/>
      <c r="J12" s="21"/>
      <c r="K12" s="21"/>
      <c r="L12" s="21"/>
      <c r="M12" s="21"/>
    </row>
    <row r="13" spans="1:13" ht="25.5" customHeight="1">
      <c r="A13" s="163" t="s">
        <v>193</v>
      </c>
      <c r="B13" s="355" t="s">
        <v>66</v>
      </c>
      <c r="C13" s="354"/>
      <c r="D13" s="354"/>
      <c r="E13" s="354"/>
      <c r="F13" s="354"/>
      <c r="G13" s="354"/>
      <c r="H13" s="354"/>
      <c r="I13" s="354"/>
      <c r="J13" s="21"/>
      <c r="K13" s="21"/>
      <c r="L13" s="21"/>
      <c r="M13" s="21"/>
    </row>
    <row r="14" spans="1:13" ht="51" customHeight="1">
      <c r="A14" s="163" t="s">
        <v>25</v>
      </c>
      <c r="B14" s="355" t="s">
        <v>67</v>
      </c>
      <c r="C14" s="354"/>
      <c r="D14" s="354"/>
      <c r="E14" s="354"/>
      <c r="F14" s="354"/>
      <c r="G14" s="354"/>
      <c r="H14" s="354"/>
      <c r="I14" s="354"/>
      <c r="J14" s="21"/>
      <c r="K14" s="21"/>
      <c r="L14" s="21"/>
      <c r="M14" s="21"/>
    </row>
    <row r="15" spans="1:13" ht="25.5" customHeight="1">
      <c r="A15" s="163" t="s">
        <v>26</v>
      </c>
      <c r="B15" s="355" t="s">
        <v>68</v>
      </c>
      <c r="C15" s="354"/>
      <c r="D15" s="354"/>
      <c r="E15" s="354"/>
      <c r="F15" s="354"/>
      <c r="G15" s="354"/>
      <c r="H15" s="354"/>
      <c r="I15" s="354"/>
      <c r="J15" s="21"/>
      <c r="K15" s="21"/>
      <c r="L15" s="21"/>
      <c r="M15" s="21"/>
    </row>
    <row r="16" spans="1:13" ht="38.25" customHeight="1">
      <c r="A16" s="163" t="s">
        <v>16</v>
      </c>
      <c r="B16" s="355" t="s">
        <v>343</v>
      </c>
      <c r="C16" s="354"/>
      <c r="D16" s="354"/>
      <c r="E16" s="354"/>
      <c r="F16" s="354"/>
      <c r="G16" s="354"/>
      <c r="H16" s="354"/>
      <c r="I16" s="354"/>
      <c r="J16" s="21"/>
      <c r="K16" s="21"/>
      <c r="L16" s="21"/>
      <c r="M16" s="21"/>
    </row>
    <row r="17" spans="9:13" ht="12.75">
      <c r="I17" s="50" t="s">
        <v>187</v>
      </c>
      <c r="J17" s="20">
        <f>SUM(J10:J16)</f>
        <v>0</v>
      </c>
      <c r="K17" s="21"/>
      <c r="L17" s="21"/>
      <c r="M17" s="21"/>
    </row>
    <row r="32" spans="2:10" ht="12.75">
      <c r="B32" s="161"/>
      <c r="C32" s="161"/>
      <c r="D32" s="162"/>
      <c r="E32" s="162"/>
      <c r="F32" s="162"/>
      <c r="G32" s="162"/>
      <c r="H32" s="161"/>
      <c r="I32" s="162"/>
      <c r="J32" s="162"/>
    </row>
    <row r="33" spans="2:10" ht="12.75">
      <c r="B33" s="161"/>
      <c r="C33" s="162"/>
      <c r="D33" s="162"/>
      <c r="E33" s="162"/>
      <c r="F33" s="162"/>
      <c r="G33" s="162"/>
      <c r="H33" s="162"/>
      <c r="I33" s="162"/>
      <c r="J33" s="162"/>
    </row>
  </sheetData>
  <sheetProtection/>
  <mergeCells count="19">
    <mergeCell ref="B11:F11"/>
    <mergeCell ref="B12:F12"/>
    <mergeCell ref="B9:F9"/>
    <mergeCell ref="G9:I9"/>
    <mergeCell ref="G10:I10"/>
    <mergeCell ref="A3:N3"/>
    <mergeCell ref="A4:N4"/>
    <mergeCell ref="A5:N5"/>
    <mergeCell ref="B10:F10"/>
    <mergeCell ref="G11:I11"/>
    <mergeCell ref="G16:I16"/>
    <mergeCell ref="B13:F13"/>
    <mergeCell ref="B14:F14"/>
    <mergeCell ref="B15:F15"/>
    <mergeCell ref="B16:F16"/>
    <mergeCell ref="G13:I13"/>
    <mergeCell ref="G15:I15"/>
    <mergeCell ref="G14:I14"/>
    <mergeCell ref="G12:I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">
      <selection activeCell="A3" sqref="A3:G3"/>
    </sheetView>
  </sheetViews>
  <sheetFormatPr defaultColWidth="9.140625" defaultRowHeight="12.75"/>
  <cols>
    <col min="1" max="1" width="41.28125" style="0" customWidth="1"/>
    <col min="2" max="2" width="6.7109375" style="0" customWidth="1"/>
    <col min="3" max="7" width="9.7109375" style="0" customWidth="1"/>
    <col min="8" max="8" width="10.140625" style="0" bestFit="1" customWidth="1"/>
  </cols>
  <sheetData>
    <row r="1" ht="12.75">
      <c r="G1" s="50" t="s">
        <v>33</v>
      </c>
    </row>
    <row r="3" spans="1:10" ht="12.75">
      <c r="A3" s="301" t="s">
        <v>432</v>
      </c>
      <c r="B3" s="301"/>
      <c r="C3" s="301"/>
      <c r="D3" s="301"/>
      <c r="E3" s="301"/>
      <c r="F3" s="301"/>
      <c r="G3" s="301"/>
      <c r="H3" s="19"/>
      <c r="I3" s="17"/>
      <c r="J3" s="17"/>
    </row>
    <row r="4" spans="1:10" ht="12.75">
      <c r="A4" s="301" t="s">
        <v>345</v>
      </c>
      <c r="B4" s="301"/>
      <c r="C4" s="301"/>
      <c r="D4" s="301"/>
      <c r="E4" s="301"/>
      <c r="F4" s="301"/>
      <c r="G4" s="301"/>
      <c r="H4" s="19"/>
      <c r="I4" s="17"/>
      <c r="J4" s="17"/>
    </row>
    <row r="5" spans="1:10" ht="12.75">
      <c r="A5" s="301" t="s">
        <v>198</v>
      </c>
      <c r="B5" s="301"/>
      <c r="C5" s="301"/>
      <c r="D5" s="301"/>
      <c r="E5" s="301"/>
      <c r="F5" s="301"/>
      <c r="G5" s="301"/>
      <c r="H5" s="19"/>
      <c r="I5" s="17"/>
      <c r="J5" s="17"/>
    </row>
    <row r="7" ht="12.75">
      <c r="G7" s="50" t="s">
        <v>189</v>
      </c>
    </row>
    <row r="8" spans="1:9" ht="25.5">
      <c r="A8" s="163" t="s">
        <v>137</v>
      </c>
      <c r="B8" s="157" t="s">
        <v>174</v>
      </c>
      <c r="C8" s="192" t="s">
        <v>117</v>
      </c>
      <c r="D8" s="157" t="s">
        <v>118</v>
      </c>
      <c r="E8" s="157" t="s">
        <v>119</v>
      </c>
      <c r="F8" s="157" t="s">
        <v>120</v>
      </c>
      <c r="G8" s="163" t="s">
        <v>24</v>
      </c>
      <c r="H8" s="164"/>
      <c r="I8" s="89"/>
    </row>
    <row r="9" spans="1:9" ht="12.75" customHeight="1">
      <c r="A9" s="58" t="s">
        <v>71</v>
      </c>
      <c r="B9" s="167" t="s">
        <v>89</v>
      </c>
      <c r="C9" s="138">
        <v>196000</v>
      </c>
      <c r="D9" s="138">
        <v>196500</v>
      </c>
      <c r="E9" s="138">
        <v>197000</v>
      </c>
      <c r="F9" s="138">
        <v>197500</v>
      </c>
      <c r="G9" s="138">
        <f>SUM(C9:F9)</f>
        <v>787000</v>
      </c>
      <c r="H9" s="165"/>
      <c r="I9" s="166"/>
    </row>
    <row r="10" spans="1:9" ht="12.75" customHeight="1">
      <c r="A10" s="58" t="s">
        <v>401</v>
      </c>
      <c r="B10" s="167" t="s">
        <v>90</v>
      </c>
      <c r="C10" s="138">
        <v>2575</v>
      </c>
      <c r="D10" s="138">
        <v>2600</v>
      </c>
      <c r="E10" s="138">
        <v>2625</v>
      </c>
      <c r="F10" s="138">
        <v>2650</v>
      </c>
      <c r="G10" s="138">
        <f aca="true" t="shared" si="0" ref="G10:G18">SUM(C10:F10)</f>
        <v>10450</v>
      </c>
      <c r="H10" s="165"/>
      <c r="I10" s="166"/>
    </row>
    <row r="11" spans="1:9" ht="12.75" customHeight="1">
      <c r="A11" s="58" t="s">
        <v>78</v>
      </c>
      <c r="B11" s="167" t="s">
        <v>91</v>
      </c>
      <c r="C11" s="138">
        <v>1800</v>
      </c>
      <c r="D11" s="138">
        <v>1815</v>
      </c>
      <c r="E11" s="138">
        <v>1830</v>
      </c>
      <c r="F11" s="138">
        <v>1845</v>
      </c>
      <c r="G11" s="138">
        <f t="shared" si="0"/>
        <v>7290</v>
      </c>
      <c r="H11" s="165"/>
      <c r="I11" s="166"/>
    </row>
    <row r="12" spans="1:9" ht="38.25" customHeight="1">
      <c r="A12" s="57" t="s">
        <v>116</v>
      </c>
      <c r="B12" s="167" t="s">
        <v>92</v>
      </c>
      <c r="C12" s="138">
        <v>34794</v>
      </c>
      <c r="D12" s="138">
        <f>C12*1.03</f>
        <v>35837.82</v>
      </c>
      <c r="E12" s="138">
        <f>D12*1.03</f>
        <v>36912.9546</v>
      </c>
      <c r="F12" s="138">
        <f>E12*1.03</f>
        <v>38020.343238</v>
      </c>
      <c r="G12" s="138">
        <f t="shared" si="0"/>
        <v>145565.117838</v>
      </c>
      <c r="H12" s="165"/>
      <c r="I12" s="166"/>
    </row>
    <row r="13" spans="1:9" ht="12.75" customHeight="1">
      <c r="A13" s="58" t="s">
        <v>79</v>
      </c>
      <c r="B13" s="167" t="s">
        <v>93</v>
      </c>
      <c r="C13" s="138"/>
      <c r="D13" s="138"/>
      <c r="E13" s="138"/>
      <c r="F13" s="138"/>
      <c r="G13" s="138"/>
      <c r="H13" s="165"/>
      <c r="I13" s="166"/>
    </row>
    <row r="14" spans="1:9" ht="25.5" customHeight="1">
      <c r="A14" s="57" t="s">
        <v>80</v>
      </c>
      <c r="B14" s="167" t="s">
        <v>94</v>
      </c>
      <c r="C14" s="138"/>
      <c r="D14" s="138"/>
      <c r="E14" s="138"/>
      <c r="F14" s="138"/>
      <c r="G14" s="138"/>
      <c r="H14" s="165"/>
      <c r="I14" s="166"/>
    </row>
    <row r="15" spans="1:9" ht="12.75">
      <c r="A15" s="33" t="s">
        <v>77</v>
      </c>
      <c r="B15" s="167" t="s">
        <v>95</v>
      </c>
      <c r="C15" s="138"/>
      <c r="D15" s="138"/>
      <c r="E15" s="138"/>
      <c r="F15" s="168"/>
      <c r="G15" s="138"/>
      <c r="H15" s="160"/>
      <c r="I15" s="160"/>
    </row>
    <row r="16" spans="1:9" ht="12.75">
      <c r="A16" s="33" t="s">
        <v>81</v>
      </c>
      <c r="B16" s="167" t="s">
        <v>96</v>
      </c>
      <c r="C16" s="138">
        <f>SUM(C9:C15)</f>
        <v>235169</v>
      </c>
      <c r="D16" s="138">
        <f>SUM(D9:D15)</f>
        <v>236752.82</v>
      </c>
      <c r="E16" s="138">
        <f>SUM(E9:E15)</f>
        <v>238367.9546</v>
      </c>
      <c r="F16" s="138">
        <f>SUM(F9:F15)</f>
        <v>240015.343238</v>
      </c>
      <c r="G16" s="138">
        <f t="shared" si="0"/>
        <v>950305.117838</v>
      </c>
      <c r="H16" s="7"/>
      <c r="I16" s="7"/>
    </row>
    <row r="17" spans="1:7" ht="12.75">
      <c r="A17" s="169" t="s">
        <v>82</v>
      </c>
      <c r="B17" s="167" t="s">
        <v>97</v>
      </c>
      <c r="C17" s="137">
        <f>C16*0.5</f>
        <v>117584.5</v>
      </c>
      <c r="D17" s="137">
        <f>D16*0.5</f>
        <v>118376.41</v>
      </c>
      <c r="E17" s="137">
        <f>E16*0.5</f>
        <v>119183.9773</v>
      </c>
      <c r="F17" s="137">
        <f>F16*0.5</f>
        <v>120007.671619</v>
      </c>
      <c r="G17" s="137">
        <f t="shared" si="0"/>
        <v>475152.558919</v>
      </c>
    </row>
    <row r="18" spans="1:7" ht="25.5" customHeight="1">
      <c r="A18" s="59" t="s">
        <v>83</v>
      </c>
      <c r="B18" s="167" t="s">
        <v>98</v>
      </c>
      <c r="C18" s="138">
        <f>SUM(C20:C25)</f>
        <v>0</v>
      </c>
      <c r="D18" s="138">
        <f>SUM(D20:D25)</f>
        <v>0</v>
      </c>
      <c r="E18" s="138">
        <f>SUM(E20:E25)</f>
        <v>0</v>
      </c>
      <c r="F18" s="138">
        <f>SUM(F20:F25)</f>
        <v>0</v>
      </c>
      <c r="G18" s="138">
        <f t="shared" si="0"/>
        <v>0</v>
      </c>
    </row>
    <row r="19" spans="1:7" ht="12.75">
      <c r="A19" s="33" t="s">
        <v>84</v>
      </c>
      <c r="B19" s="167" t="s">
        <v>99</v>
      </c>
      <c r="C19" s="138"/>
      <c r="D19" s="138"/>
      <c r="E19" s="138"/>
      <c r="F19" s="138"/>
      <c r="G19" s="138"/>
    </row>
    <row r="20" spans="1:7" ht="12.75">
      <c r="A20" s="33" t="s">
        <v>85</v>
      </c>
      <c r="B20" s="167" t="s">
        <v>100</v>
      </c>
      <c r="C20" s="138"/>
      <c r="D20" s="138"/>
      <c r="E20" s="138"/>
      <c r="F20" s="138"/>
      <c r="G20" s="138"/>
    </row>
    <row r="21" spans="1:7" ht="12.75">
      <c r="A21" s="33" t="s">
        <v>86</v>
      </c>
      <c r="B21" s="167" t="s">
        <v>101</v>
      </c>
      <c r="C21" s="138"/>
      <c r="D21" s="138"/>
      <c r="E21" s="138"/>
      <c r="F21" s="138"/>
      <c r="G21" s="138"/>
    </row>
    <row r="22" spans="1:7" ht="12.75">
      <c r="A22" s="33" t="s">
        <v>73</v>
      </c>
      <c r="B22" s="167" t="s">
        <v>102</v>
      </c>
      <c r="C22" s="138"/>
      <c r="D22" s="138"/>
      <c r="E22" s="138"/>
      <c r="F22" s="138"/>
      <c r="G22" s="138"/>
    </row>
    <row r="23" spans="1:7" ht="12.75">
      <c r="A23" s="33" t="s">
        <v>75</v>
      </c>
      <c r="B23" s="167" t="s">
        <v>103</v>
      </c>
      <c r="C23" s="138"/>
      <c r="D23" s="138"/>
      <c r="E23" s="138"/>
      <c r="F23" s="138"/>
      <c r="G23" s="138"/>
    </row>
    <row r="24" spans="1:7" ht="12.75">
      <c r="A24" s="33" t="s">
        <v>76</v>
      </c>
      <c r="B24" s="167" t="s">
        <v>104</v>
      </c>
      <c r="C24" s="138"/>
      <c r="D24" s="138"/>
      <c r="E24" s="138"/>
      <c r="F24" s="138"/>
      <c r="G24" s="138"/>
    </row>
    <row r="25" spans="1:7" ht="12.75">
      <c r="A25" s="33" t="s">
        <v>87</v>
      </c>
      <c r="B25" s="167" t="s">
        <v>105</v>
      </c>
      <c r="C25" s="138"/>
      <c r="D25" s="138"/>
      <c r="E25" s="138"/>
      <c r="F25" s="138"/>
      <c r="G25" s="138"/>
    </row>
    <row r="26" spans="1:7" ht="25.5" customHeight="1">
      <c r="A26" s="59" t="s">
        <v>88</v>
      </c>
      <c r="B26" s="167" t="s">
        <v>106</v>
      </c>
      <c r="C26" s="138">
        <f>SUM(C27:C33)</f>
        <v>0</v>
      </c>
      <c r="D26" s="138">
        <f>SUM(D27:D33)</f>
        <v>0</v>
      </c>
      <c r="E26" s="138">
        <f>SUM(E27:E33)</f>
        <v>0</v>
      </c>
      <c r="F26" s="138">
        <f>SUM(F27:F33)</f>
        <v>0</v>
      </c>
      <c r="G26" s="138">
        <f>SUM(C26:F26)</f>
        <v>0</v>
      </c>
    </row>
    <row r="27" spans="1:7" ht="12.75">
      <c r="A27" s="33" t="s">
        <v>84</v>
      </c>
      <c r="B27" s="167" t="s">
        <v>107</v>
      </c>
      <c r="C27" s="138"/>
      <c r="D27" s="138"/>
      <c r="E27" s="138"/>
      <c r="F27" s="138"/>
      <c r="G27" s="138"/>
    </row>
    <row r="28" spans="1:7" ht="12.75">
      <c r="A28" s="33" t="s">
        <v>85</v>
      </c>
      <c r="B28" s="167" t="s">
        <v>108</v>
      </c>
      <c r="C28" s="138"/>
      <c r="D28" s="138"/>
      <c r="E28" s="138"/>
      <c r="F28" s="138"/>
      <c r="G28" s="138"/>
    </row>
    <row r="29" spans="1:7" ht="12.75">
      <c r="A29" s="33" t="s">
        <v>86</v>
      </c>
      <c r="B29" s="167" t="s">
        <v>109</v>
      </c>
      <c r="C29" s="138"/>
      <c r="D29" s="138"/>
      <c r="E29" s="138"/>
      <c r="F29" s="138"/>
      <c r="G29" s="138"/>
    </row>
    <row r="30" spans="1:7" ht="12.75">
      <c r="A30" s="33" t="s">
        <v>73</v>
      </c>
      <c r="B30" s="167" t="s">
        <v>110</v>
      </c>
      <c r="C30" s="138"/>
      <c r="D30" s="138"/>
      <c r="E30" s="138"/>
      <c r="F30" s="138"/>
      <c r="G30" s="138"/>
    </row>
    <row r="31" spans="1:7" ht="12.75">
      <c r="A31" s="33" t="s">
        <v>75</v>
      </c>
      <c r="B31" s="167" t="s">
        <v>111</v>
      </c>
      <c r="C31" s="138"/>
      <c r="D31" s="138"/>
      <c r="E31" s="138"/>
      <c r="F31" s="138"/>
      <c r="G31" s="138"/>
    </row>
    <row r="32" spans="1:7" ht="12.75">
      <c r="A32" s="33" t="s">
        <v>76</v>
      </c>
      <c r="B32" s="167" t="s">
        <v>112</v>
      </c>
      <c r="C32" s="138"/>
      <c r="D32" s="138"/>
      <c r="E32" s="138"/>
      <c r="F32" s="138"/>
      <c r="G32" s="138"/>
    </row>
    <row r="33" spans="1:7" ht="12.75">
      <c r="A33" s="33" t="s">
        <v>87</v>
      </c>
      <c r="B33" s="167" t="s">
        <v>113</v>
      </c>
      <c r="C33" s="138"/>
      <c r="D33" s="138"/>
      <c r="E33" s="138"/>
      <c r="F33" s="138"/>
      <c r="G33" s="138"/>
    </row>
    <row r="34" spans="1:7" ht="12.75">
      <c r="A34" s="169" t="s">
        <v>74</v>
      </c>
      <c r="B34" s="167" t="s">
        <v>114</v>
      </c>
      <c r="C34" s="137">
        <f>C18+C26</f>
        <v>0</v>
      </c>
      <c r="D34" s="137">
        <f>D18+D26</f>
        <v>0</v>
      </c>
      <c r="E34" s="137">
        <f>E18+E26</f>
        <v>0</v>
      </c>
      <c r="F34" s="137">
        <f>F18+F26</f>
        <v>0</v>
      </c>
      <c r="G34" s="137">
        <f>SUM(C34:F34)</f>
        <v>0</v>
      </c>
    </row>
    <row r="35" spans="1:7" ht="25.5" customHeight="1">
      <c r="A35" s="59" t="s">
        <v>72</v>
      </c>
      <c r="B35" s="167" t="s">
        <v>115</v>
      </c>
      <c r="C35" s="138">
        <f>C17-C34</f>
        <v>117584.5</v>
      </c>
      <c r="D35" s="138">
        <f>D17-D34</f>
        <v>118376.41</v>
      </c>
      <c r="E35" s="138">
        <f>E17-E34</f>
        <v>119183.9773</v>
      </c>
      <c r="F35" s="138">
        <f>F17-F34</f>
        <v>120007.671619</v>
      </c>
      <c r="G35" s="138">
        <f>SUM(C35:F35)</f>
        <v>475152.558919</v>
      </c>
    </row>
    <row r="36" ht="12.75">
      <c r="A36" s="23"/>
    </row>
  </sheetData>
  <sheetProtection/>
  <mergeCells count="3">
    <mergeCell ref="A5:G5"/>
    <mergeCell ref="A3:G3"/>
    <mergeCell ref="A4:G4"/>
  </mergeCells>
  <printOptions/>
  <pageMargins left="0.5905511811023623" right="0.5905511811023623" top="0.3937007874015748" bottom="0.3937007874015748" header="0.31496062992125984" footer="0.31496062992125984"/>
  <pageSetup horizontalDpi="600" verticalDpi="600" orientation="portrait" paperSize="9" scale="90" r:id="rId1"/>
  <ignoredErrors>
    <ignoredError sqref="B9:B10 B11:B35" numberStoredAsText="1"/>
  </ignoredErrors>
</worksheet>
</file>

<file path=xl/worksheets/sheet16.xml><?xml version="1.0" encoding="utf-8"?>
<worksheet xmlns="http://schemas.openxmlformats.org/spreadsheetml/2006/main" xmlns:r="http://schemas.openxmlformats.org/officeDocument/2006/relationships">
  <dimension ref="A1:J58"/>
  <sheetViews>
    <sheetView zoomScalePageLayoutView="0" workbookViewId="0" topLeftCell="A1">
      <selection activeCell="B1" sqref="B1:G1"/>
    </sheetView>
  </sheetViews>
  <sheetFormatPr defaultColWidth="9.140625" defaultRowHeight="12.75"/>
  <cols>
    <col min="1" max="1" width="41.57421875" style="0" customWidth="1"/>
    <col min="2" max="7" width="10.57421875" style="0" customWidth="1"/>
  </cols>
  <sheetData>
    <row r="1" spans="2:7" ht="12.75">
      <c r="B1" s="374" t="s">
        <v>436</v>
      </c>
      <c r="C1" s="302"/>
      <c r="D1" s="302"/>
      <c r="E1" s="302"/>
      <c r="F1" s="302"/>
      <c r="G1" s="302"/>
    </row>
    <row r="3" spans="1:7" ht="12.75">
      <c r="A3" s="301" t="s">
        <v>180</v>
      </c>
      <c r="B3" s="301"/>
      <c r="C3" s="301"/>
      <c r="D3" s="301"/>
      <c r="E3" s="301"/>
      <c r="F3" s="301"/>
      <c r="G3" s="301"/>
    </row>
    <row r="4" ht="12.75">
      <c r="B4" s="17"/>
    </row>
    <row r="5" spans="2:7" ht="12.75">
      <c r="B5" s="17"/>
      <c r="C5" s="17"/>
      <c r="G5" s="41" t="s">
        <v>189</v>
      </c>
    </row>
    <row r="6" spans="1:8" ht="12.75">
      <c r="A6" s="362" t="s">
        <v>137</v>
      </c>
      <c r="B6" s="358" t="s">
        <v>168</v>
      </c>
      <c r="C6" s="305"/>
      <c r="D6" s="306"/>
      <c r="E6" s="359" t="s">
        <v>169</v>
      </c>
      <c r="F6" s="360"/>
      <c r="G6" s="361"/>
      <c r="H6" s="7"/>
    </row>
    <row r="7" spans="1:8" ht="25.5">
      <c r="A7" s="363"/>
      <c r="B7" s="118" t="s">
        <v>176</v>
      </c>
      <c r="C7" s="118" t="s">
        <v>177</v>
      </c>
      <c r="D7" s="119" t="s">
        <v>175</v>
      </c>
      <c r="E7" s="118" t="s">
        <v>176</v>
      </c>
      <c r="F7" s="118" t="s">
        <v>177</v>
      </c>
      <c r="G7" s="119" t="s">
        <v>175</v>
      </c>
      <c r="H7" s="7"/>
    </row>
    <row r="8" spans="1:8" ht="12.75">
      <c r="A8" s="187" t="s">
        <v>402</v>
      </c>
      <c r="B8" s="51">
        <v>105563</v>
      </c>
      <c r="C8" s="51">
        <v>114618</v>
      </c>
      <c r="D8" s="130"/>
      <c r="E8" s="51">
        <v>112808</v>
      </c>
      <c r="F8" s="51">
        <v>112808</v>
      </c>
      <c r="G8" s="51"/>
      <c r="H8" s="7"/>
    </row>
    <row r="9" spans="1:8" ht="12.75">
      <c r="A9" s="187" t="s">
        <v>403</v>
      </c>
      <c r="B9" s="51">
        <v>7370</v>
      </c>
      <c r="C9" s="51">
        <v>7370</v>
      </c>
      <c r="D9" s="130"/>
      <c r="E9" s="51">
        <v>9835</v>
      </c>
      <c r="F9" s="51">
        <v>9835</v>
      </c>
      <c r="G9" s="51"/>
      <c r="H9" s="7"/>
    </row>
    <row r="10" spans="1:8" ht="12.75">
      <c r="A10" s="128"/>
      <c r="B10" s="115"/>
      <c r="C10" s="115"/>
      <c r="D10" s="115"/>
      <c r="E10" s="115"/>
      <c r="F10" s="115"/>
      <c r="G10" s="115"/>
      <c r="H10" s="7"/>
    </row>
    <row r="11" spans="1:10" ht="12.75">
      <c r="A11" s="1"/>
      <c r="B11" s="51"/>
      <c r="C11" s="51"/>
      <c r="D11" s="130"/>
      <c r="E11" s="51"/>
      <c r="F11" s="51"/>
      <c r="G11" s="51"/>
      <c r="H11" s="65"/>
      <c r="I11" s="134"/>
      <c r="J11" s="134"/>
    </row>
    <row r="12" spans="1:10" ht="12.75">
      <c r="A12" s="1"/>
      <c r="B12" s="51"/>
      <c r="C12" s="51"/>
      <c r="D12" s="130"/>
      <c r="E12" s="51"/>
      <c r="F12" s="51"/>
      <c r="G12" s="51"/>
      <c r="H12" s="65"/>
      <c r="I12" s="134"/>
      <c r="J12" s="134"/>
    </row>
    <row r="13" spans="1:10" ht="12.75">
      <c r="A13" s="1"/>
      <c r="B13" s="51"/>
      <c r="C13" s="51"/>
      <c r="D13" s="130"/>
      <c r="E13" s="51"/>
      <c r="F13" s="51"/>
      <c r="G13" s="51"/>
      <c r="H13" s="65"/>
      <c r="I13" s="134"/>
      <c r="J13" s="134"/>
    </row>
    <row r="14" spans="1:10" ht="12.75">
      <c r="A14" s="128"/>
      <c r="B14" s="115"/>
      <c r="C14" s="115"/>
      <c r="D14" s="115"/>
      <c r="E14" s="115"/>
      <c r="F14" s="115"/>
      <c r="G14" s="115"/>
      <c r="H14" s="65"/>
      <c r="J14" s="134"/>
    </row>
    <row r="15" spans="1:8" ht="12.75">
      <c r="A15" s="1"/>
      <c r="B15" s="21"/>
      <c r="C15" s="21"/>
      <c r="D15" s="28"/>
      <c r="E15" s="21"/>
      <c r="F15" s="21"/>
      <c r="G15" s="21"/>
      <c r="H15" s="7"/>
    </row>
    <row r="16" spans="1:8" ht="12.75">
      <c r="A16" s="1"/>
      <c r="B16" s="21"/>
      <c r="C16" s="21"/>
      <c r="D16" s="28"/>
      <c r="E16" s="21"/>
      <c r="F16" s="21"/>
      <c r="G16" s="21"/>
      <c r="H16" s="7"/>
    </row>
    <row r="17" spans="1:8" ht="12.75">
      <c r="A17" s="1"/>
      <c r="B17" s="21"/>
      <c r="C17" s="21"/>
      <c r="D17" s="28"/>
      <c r="E17" s="21"/>
      <c r="F17" s="21"/>
      <c r="G17" s="21"/>
      <c r="H17" s="7"/>
    </row>
    <row r="18" spans="1:8" ht="12.75">
      <c r="A18" s="1"/>
      <c r="B18" s="21"/>
      <c r="C18" s="21"/>
      <c r="D18" s="28"/>
      <c r="E18" s="21"/>
      <c r="F18" s="21"/>
      <c r="G18" s="21"/>
      <c r="H18" s="7"/>
    </row>
    <row r="19" spans="1:8" ht="12.75">
      <c r="A19" s="1"/>
      <c r="B19" s="21"/>
      <c r="C19" s="21"/>
      <c r="D19" s="28"/>
      <c r="E19" s="21"/>
      <c r="F19" s="21"/>
      <c r="G19" s="21"/>
      <c r="H19" s="7"/>
    </row>
    <row r="20" spans="1:8" ht="12.75">
      <c r="A20" s="1"/>
      <c r="B20" s="21"/>
      <c r="C20" s="21"/>
      <c r="D20" s="28"/>
      <c r="E20" s="21"/>
      <c r="F20" s="21"/>
      <c r="G20" s="21"/>
      <c r="H20" s="7"/>
    </row>
    <row r="21" spans="1:8" ht="12.75">
      <c r="A21" s="1"/>
      <c r="B21" s="21"/>
      <c r="C21" s="21"/>
      <c r="D21" s="28"/>
      <c r="E21" s="21"/>
      <c r="F21" s="21"/>
      <c r="G21" s="21"/>
      <c r="H21" s="7"/>
    </row>
    <row r="22" spans="1:8" ht="12.75">
      <c r="A22" s="1"/>
      <c r="B22" s="21"/>
      <c r="C22" s="21"/>
      <c r="D22" s="28"/>
      <c r="E22" s="21"/>
      <c r="F22" s="21"/>
      <c r="G22" s="21"/>
      <c r="H22" s="7"/>
    </row>
    <row r="23" spans="1:8" ht="12.75">
      <c r="A23" s="1"/>
      <c r="B23" s="21"/>
      <c r="C23" s="21"/>
      <c r="D23" s="28"/>
      <c r="E23" s="21"/>
      <c r="F23" s="21"/>
      <c r="G23" s="21"/>
      <c r="H23" s="7"/>
    </row>
    <row r="24" spans="1:8" ht="12.75">
      <c r="A24" s="1"/>
      <c r="B24" s="21"/>
      <c r="C24" s="21"/>
      <c r="D24" s="28"/>
      <c r="E24" s="21"/>
      <c r="F24" s="21"/>
      <c r="G24" s="21"/>
      <c r="H24" s="7"/>
    </row>
    <row r="25" spans="1:8" ht="12.75">
      <c r="A25" s="1"/>
      <c r="B25" s="21"/>
      <c r="C25" s="21"/>
      <c r="D25" s="28"/>
      <c r="E25" s="21"/>
      <c r="F25" s="21"/>
      <c r="G25" s="21"/>
      <c r="H25" s="7"/>
    </row>
    <row r="26" spans="1:8" ht="12.75">
      <c r="A26" s="1"/>
      <c r="B26" s="21"/>
      <c r="C26" s="21"/>
      <c r="D26" s="28"/>
      <c r="E26" s="21"/>
      <c r="F26" s="21"/>
      <c r="G26" s="21"/>
      <c r="H26" s="7"/>
    </row>
    <row r="27" spans="1:8" ht="12.75">
      <c r="A27" s="1"/>
      <c r="B27" s="21"/>
      <c r="C27" s="21"/>
      <c r="D27" s="28"/>
      <c r="E27" s="21"/>
      <c r="F27" s="21"/>
      <c r="G27" s="21"/>
      <c r="H27" s="7"/>
    </row>
    <row r="28" spans="1:8" ht="12.75">
      <c r="A28" s="1"/>
      <c r="B28" s="21"/>
      <c r="C28" s="21"/>
      <c r="D28" s="28"/>
      <c r="E28" s="21"/>
      <c r="F28" s="21"/>
      <c r="G28" s="21"/>
      <c r="H28" s="7"/>
    </row>
    <row r="29" spans="1:8" ht="12.75">
      <c r="A29" s="1"/>
      <c r="B29" s="21"/>
      <c r="C29" s="21"/>
      <c r="D29" s="28"/>
      <c r="E29" s="21"/>
      <c r="F29" s="21"/>
      <c r="G29" s="21"/>
      <c r="H29" s="7"/>
    </row>
    <row r="30" spans="1:8" ht="12.75">
      <c r="A30" s="1"/>
      <c r="B30" s="21"/>
      <c r="C30" s="21"/>
      <c r="D30" s="28"/>
      <c r="E30" s="21"/>
      <c r="F30" s="21"/>
      <c r="G30" s="21"/>
      <c r="H30" s="7"/>
    </row>
    <row r="31" spans="1:8" ht="12.75">
      <c r="A31" s="1"/>
      <c r="B31" s="21"/>
      <c r="C31" s="21"/>
      <c r="D31" s="28"/>
      <c r="E31" s="21"/>
      <c r="F31" s="21"/>
      <c r="G31" s="21"/>
      <c r="H31" s="7"/>
    </row>
    <row r="32" spans="1:8" ht="12.75">
      <c r="A32" s="1"/>
      <c r="B32" s="21"/>
      <c r="C32" s="21"/>
      <c r="D32" s="28"/>
      <c r="E32" s="21"/>
      <c r="F32" s="21"/>
      <c r="G32" s="21"/>
      <c r="H32" s="7"/>
    </row>
    <row r="33" spans="1:8" ht="12.75">
      <c r="A33" s="1"/>
      <c r="B33" s="21"/>
      <c r="C33" s="21"/>
      <c r="D33" s="28"/>
      <c r="E33" s="21"/>
      <c r="F33" s="21"/>
      <c r="G33" s="21"/>
      <c r="H33" s="7"/>
    </row>
    <row r="34" spans="1:8" ht="12.75">
      <c r="A34" s="1"/>
      <c r="B34" s="21"/>
      <c r="C34" s="21"/>
      <c r="D34" s="28"/>
      <c r="E34" s="21"/>
      <c r="F34" s="21"/>
      <c r="G34" s="21"/>
      <c r="H34" s="7"/>
    </row>
    <row r="35" spans="1:8" ht="12.75">
      <c r="A35" s="1"/>
      <c r="B35" s="21"/>
      <c r="C35" s="21"/>
      <c r="D35" s="28"/>
      <c r="E35" s="21"/>
      <c r="F35" s="21"/>
      <c r="G35" s="21"/>
      <c r="H35" s="7"/>
    </row>
    <row r="36" spans="1:8" ht="12.75">
      <c r="A36" s="1"/>
      <c r="B36" s="21"/>
      <c r="C36" s="21"/>
      <c r="D36" s="28"/>
      <c r="E36" s="21"/>
      <c r="F36" s="21"/>
      <c r="G36" s="21"/>
      <c r="H36" s="7"/>
    </row>
    <row r="37" spans="1:8" ht="12.75">
      <c r="A37" s="1"/>
      <c r="B37" s="21"/>
      <c r="C37" s="21"/>
      <c r="D37" s="28"/>
      <c r="E37" s="21"/>
      <c r="F37" s="21"/>
      <c r="G37" s="21"/>
      <c r="H37" s="7"/>
    </row>
    <row r="38" spans="1:8" ht="12.75">
      <c r="A38" s="1"/>
      <c r="B38" s="21"/>
      <c r="C38" s="21"/>
      <c r="D38" s="28"/>
      <c r="E38" s="21"/>
      <c r="F38" s="21"/>
      <c r="G38" s="21"/>
      <c r="H38" s="7"/>
    </row>
    <row r="39" spans="1:8" ht="12.75">
      <c r="A39" s="1"/>
      <c r="B39" s="21"/>
      <c r="C39" s="21"/>
      <c r="D39" s="28"/>
      <c r="E39" s="21"/>
      <c r="F39" s="21"/>
      <c r="G39" s="21"/>
      <c r="H39" s="7"/>
    </row>
    <row r="40" spans="1:8" ht="12.75">
      <c r="A40" s="1"/>
      <c r="B40" s="21"/>
      <c r="C40" s="21"/>
      <c r="D40" s="28"/>
      <c r="E40" s="21"/>
      <c r="F40" s="21"/>
      <c r="G40" s="21"/>
      <c r="H40" s="7"/>
    </row>
    <row r="41" spans="1:8" ht="12.75">
      <c r="A41" s="1"/>
      <c r="B41" s="21"/>
      <c r="C41" s="21"/>
      <c r="D41" s="28"/>
      <c r="E41" s="21"/>
      <c r="F41" s="21"/>
      <c r="G41" s="21"/>
      <c r="H41" s="7"/>
    </row>
    <row r="42" spans="1:8" ht="12.75">
      <c r="A42" s="1"/>
      <c r="B42" s="21"/>
      <c r="C42" s="21"/>
      <c r="D42" s="28"/>
      <c r="E42" s="21"/>
      <c r="F42" s="21"/>
      <c r="G42" s="21"/>
      <c r="H42" s="7"/>
    </row>
    <row r="43" spans="1:8" ht="12.75">
      <c r="A43" s="1"/>
      <c r="B43" s="21"/>
      <c r="C43" s="21"/>
      <c r="D43" s="28"/>
      <c r="E43" s="21"/>
      <c r="F43" s="21"/>
      <c r="G43" s="21"/>
      <c r="H43" s="7"/>
    </row>
    <row r="44" spans="1:8" ht="12.75">
      <c r="A44" s="1"/>
      <c r="B44" s="21"/>
      <c r="C44" s="21"/>
      <c r="D44" s="28"/>
      <c r="E44" s="21"/>
      <c r="F44" s="21"/>
      <c r="G44" s="21"/>
      <c r="H44" s="7"/>
    </row>
    <row r="45" spans="1:8" ht="12.75">
      <c r="A45" s="1"/>
      <c r="B45" s="21"/>
      <c r="C45" s="21"/>
      <c r="D45" s="28"/>
      <c r="E45" s="21"/>
      <c r="F45" s="21"/>
      <c r="G45" s="21"/>
      <c r="H45" s="7"/>
    </row>
    <row r="46" spans="1:8" ht="12.75">
      <c r="A46" s="3"/>
      <c r="B46" s="21"/>
      <c r="C46" s="36"/>
      <c r="D46" s="11"/>
      <c r="E46" s="21"/>
      <c r="F46" s="21"/>
      <c r="G46" s="21"/>
      <c r="H46" s="7"/>
    </row>
    <row r="47" spans="1:8" ht="12.75">
      <c r="A47" s="1"/>
      <c r="B47" s="21"/>
      <c r="C47" s="28"/>
      <c r="D47" s="28"/>
      <c r="E47" s="21"/>
      <c r="F47" s="21"/>
      <c r="G47" s="21"/>
      <c r="H47" s="7"/>
    </row>
    <row r="48" spans="1:8" ht="12.75">
      <c r="A48" s="1"/>
      <c r="B48" s="21"/>
      <c r="C48" s="28"/>
      <c r="D48" s="28"/>
      <c r="E48" s="21"/>
      <c r="F48" s="21"/>
      <c r="G48" s="21"/>
      <c r="H48" s="7"/>
    </row>
    <row r="49" spans="1:8" ht="12.75">
      <c r="A49" s="1"/>
      <c r="B49" s="21"/>
      <c r="C49" s="28"/>
      <c r="D49" s="28"/>
      <c r="E49" s="21"/>
      <c r="F49" s="21"/>
      <c r="G49" s="21"/>
      <c r="H49" s="7"/>
    </row>
    <row r="50" spans="1:8" ht="12.75">
      <c r="A50" s="1"/>
      <c r="B50" s="21"/>
      <c r="C50" s="28"/>
      <c r="D50" s="28"/>
      <c r="E50" s="21"/>
      <c r="F50" s="21"/>
      <c r="G50" s="21"/>
      <c r="H50" s="7"/>
    </row>
    <row r="51" spans="1:8" ht="12.75">
      <c r="A51" s="1"/>
      <c r="B51" s="21"/>
      <c r="C51" s="28"/>
      <c r="D51" s="28"/>
      <c r="E51" s="21"/>
      <c r="F51" s="21"/>
      <c r="G51" s="21"/>
      <c r="H51" s="7"/>
    </row>
    <row r="52" spans="1:8" ht="12.75">
      <c r="A52" s="1"/>
      <c r="B52" s="21"/>
      <c r="C52" s="28"/>
      <c r="D52" s="28"/>
      <c r="E52" s="21"/>
      <c r="F52" s="21"/>
      <c r="G52" s="21"/>
      <c r="H52" s="7"/>
    </row>
    <row r="53" spans="1:8" ht="12.75">
      <c r="A53" s="1"/>
      <c r="B53" s="21"/>
      <c r="C53" s="28"/>
      <c r="D53" s="28"/>
      <c r="E53" s="21"/>
      <c r="F53" s="21"/>
      <c r="G53" s="21"/>
      <c r="H53" s="7"/>
    </row>
    <row r="54" spans="1:8" ht="12.75">
      <c r="A54" s="1"/>
      <c r="B54" s="21"/>
      <c r="C54" s="28"/>
      <c r="D54" s="28"/>
      <c r="E54" s="21"/>
      <c r="F54" s="21"/>
      <c r="G54" s="21"/>
      <c r="H54" s="7"/>
    </row>
    <row r="55" spans="1:8" ht="12.75">
      <c r="A55" s="1"/>
      <c r="B55" s="21"/>
      <c r="C55" s="28"/>
      <c r="D55" s="28"/>
      <c r="E55" s="21"/>
      <c r="F55" s="21"/>
      <c r="G55" s="21"/>
      <c r="H55" s="7"/>
    </row>
    <row r="56" spans="1:8" ht="12.75">
      <c r="A56" s="1"/>
      <c r="B56" s="21"/>
      <c r="C56" s="28"/>
      <c r="D56" s="28"/>
      <c r="E56" s="21"/>
      <c r="F56" s="21"/>
      <c r="G56" s="21"/>
      <c r="H56" s="7"/>
    </row>
    <row r="57" spans="1:8" ht="12.75">
      <c r="A57" s="1"/>
      <c r="B57" s="21"/>
      <c r="C57" s="28"/>
      <c r="D57" s="28"/>
      <c r="E57" s="21"/>
      <c r="F57" s="21"/>
      <c r="G57" s="21"/>
      <c r="H57" s="7"/>
    </row>
    <row r="58" spans="1:8" ht="12.75">
      <c r="A58" s="1"/>
      <c r="B58" s="21"/>
      <c r="C58" s="28"/>
      <c r="D58" s="28"/>
      <c r="E58" s="21"/>
      <c r="F58" s="21"/>
      <c r="G58" s="21"/>
      <c r="H58" s="7"/>
    </row>
  </sheetData>
  <sheetProtection/>
  <mergeCells count="5">
    <mergeCell ref="B1:G1"/>
    <mergeCell ref="A3:G3"/>
    <mergeCell ref="B6:D6"/>
    <mergeCell ref="E6:G6"/>
    <mergeCell ref="A6:A7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scale="8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7"/>
  <sheetViews>
    <sheetView zoomScalePageLayoutView="0" workbookViewId="0" topLeftCell="A1">
      <selection activeCell="A3" sqref="A3:J3"/>
    </sheetView>
  </sheetViews>
  <sheetFormatPr defaultColWidth="9.140625" defaultRowHeight="12.75"/>
  <cols>
    <col min="1" max="1" width="16.57421875" style="0" customWidth="1"/>
    <col min="7" max="7" width="11.00390625" style="0" customWidth="1"/>
    <col min="8" max="10" width="13.8515625" style="0" customWidth="1"/>
  </cols>
  <sheetData>
    <row r="1" ht="12.75">
      <c r="J1" s="50" t="s">
        <v>49</v>
      </c>
    </row>
    <row r="3" spans="1:10" ht="12.75">
      <c r="A3" s="301" t="s">
        <v>432</v>
      </c>
      <c r="B3" s="301"/>
      <c r="C3" s="301"/>
      <c r="D3" s="301"/>
      <c r="E3" s="301"/>
      <c r="F3" s="301"/>
      <c r="G3" s="301"/>
      <c r="H3" s="301"/>
      <c r="I3" s="301"/>
      <c r="J3" s="301"/>
    </row>
    <row r="4" spans="1:10" ht="12.75">
      <c r="A4" s="301" t="s">
        <v>346</v>
      </c>
      <c r="B4" s="301"/>
      <c r="C4" s="301"/>
      <c r="D4" s="301"/>
      <c r="E4" s="301"/>
      <c r="F4" s="301"/>
      <c r="G4" s="301"/>
      <c r="H4" s="301"/>
      <c r="I4" s="301"/>
      <c r="J4" s="301"/>
    </row>
    <row r="5" spans="1:10" ht="12.75">
      <c r="A5" s="301" t="s">
        <v>121</v>
      </c>
      <c r="B5" s="301"/>
      <c r="C5" s="301"/>
      <c r="D5" s="301"/>
      <c r="E5" s="301"/>
      <c r="F5" s="301"/>
      <c r="G5" s="301"/>
      <c r="H5" s="301"/>
      <c r="I5" s="301"/>
      <c r="J5" s="301"/>
    </row>
    <row r="6" spans="2:8" ht="12.75">
      <c r="B6" s="18"/>
      <c r="C6" s="19"/>
      <c r="D6" s="19"/>
      <c r="E6" s="18"/>
      <c r="H6" s="10"/>
    </row>
    <row r="7" spans="2:8" ht="12.75">
      <c r="B7" s="18"/>
      <c r="C7" s="19"/>
      <c r="D7" s="19"/>
      <c r="E7" s="18"/>
      <c r="H7" s="10"/>
    </row>
    <row r="8" spans="2:8" ht="12.75">
      <c r="B8" s="18"/>
      <c r="C8" s="19"/>
      <c r="D8" s="19"/>
      <c r="E8" s="18"/>
      <c r="H8" s="10"/>
    </row>
    <row r="9" spans="2:10" ht="12.75">
      <c r="B9" s="18"/>
      <c r="C9" s="19"/>
      <c r="D9" s="19"/>
      <c r="E9" s="18"/>
      <c r="H9" s="10"/>
      <c r="J9" s="41" t="s">
        <v>189</v>
      </c>
    </row>
    <row r="10" spans="1:10" ht="12.75">
      <c r="A10" s="327" t="s">
        <v>170</v>
      </c>
      <c r="B10" s="368"/>
      <c r="C10" s="368"/>
      <c r="D10" s="368"/>
      <c r="E10" s="368"/>
      <c r="F10" s="368"/>
      <c r="G10" s="369"/>
      <c r="H10" s="366" t="s">
        <v>176</v>
      </c>
      <c r="I10" s="366" t="s">
        <v>52</v>
      </c>
      <c r="J10" s="366" t="s">
        <v>53</v>
      </c>
    </row>
    <row r="11" spans="1:10" ht="12.75">
      <c r="A11" s="370"/>
      <c r="B11" s="371"/>
      <c r="C11" s="371"/>
      <c r="D11" s="371"/>
      <c r="E11" s="371"/>
      <c r="F11" s="371"/>
      <c r="G11" s="372"/>
      <c r="H11" s="367"/>
      <c r="I11" s="373"/>
      <c r="J11" s="373"/>
    </row>
    <row r="12" spans="1:10" ht="12.75">
      <c r="A12" s="31"/>
      <c r="B12" s="38"/>
      <c r="C12" s="38"/>
      <c r="D12" s="38"/>
      <c r="E12" s="38"/>
      <c r="F12" s="38"/>
      <c r="G12" s="29"/>
      <c r="H12" s="116"/>
      <c r="I12" s="116"/>
      <c r="J12" s="116"/>
    </row>
    <row r="13" spans="1:10" ht="12.75">
      <c r="A13" s="31" t="s">
        <v>61</v>
      </c>
      <c r="B13" s="38"/>
      <c r="C13" s="38"/>
      <c r="D13" s="38"/>
      <c r="E13" s="38"/>
      <c r="F13" s="38"/>
      <c r="G13" s="29"/>
      <c r="H13" s="116">
        <v>0</v>
      </c>
      <c r="I13" s="116">
        <v>0</v>
      </c>
      <c r="J13" s="116"/>
    </row>
    <row r="14" spans="1:10" ht="12.75">
      <c r="A14" s="31"/>
      <c r="B14" s="38"/>
      <c r="C14" s="38"/>
      <c r="D14" s="38"/>
      <c r="E14" s="38"/>
      <c r="F14" s="38"/>
      <c r="G14" s="29"/>
      <c r="H14" s="116"/>
      <c r="I14" s="116"/>
      <c r="J14" s="116"/>
    </row>
    <row r="15" spans="1:10" ht="12.75">
      <c r="A15" s="31" t="s">
        <v>18</v>
      </c>
      <c r="B15" s="38"/>
      <c r="C15" s="38"/>
      <c r="D15" s="38"/>
      <c r="E15" s="38"/>
      <c r="F15" s="38"/>
      <c r="G15" s="29"/>
      <c r="H15" s="116">
        <v>27443</v>
      </c>
      <c r="I15" s="116">
        <v>30925</v>
      </c>
      <c r="J15" s="116"/>
    </row>
    <row r="16" spans="1:10" ht="12.75">
      <c r="A16" s="31"/>
      <c r="B16" s="38"/>
      <c r="C16" s="38"/>
      <c r="D16" s="38"/>
      <c r="E16" s="38"/>
      <c r="F16" s="38"/>
      <c r="G16" s="29"/>
      <c r="H16" s="116"/>
      <c r="I16" s="116"/>
      <c r="J16" s="116"/>
    </row>
    <row r="17" spans="1:10" ht="12.75">
      <c r="A17" s="5" t="s">
        <v>19</v>
      </c>
      <c r="B17" s="2"/>
      <c r="C17" s="2"/>
      <c r="D17" s="2"/>
      <c r="E17" s="2"/>
      <c r="F17" s="2"/>
      <c r="G17" s="28"/>
      <c r="H17" s="117">
        <f>SUM(H12:H16)</f>
        <v>27443</v>
      </c>
      <c r="I17" s="117">
        <f>SUM(I12:I16)</f>
        <v>30925</v>
      </c>
      <c r="J17" s="115"/>
    </row>
    <row r="18" spans="1:8" ht="12.75">
      <c r="A18" s="7"/>
      <c r="B18" s="7"/>
      <c r="C18" s="7"/>
      <c r="D18" s="7"/>
      <c r="E18" s="7"/>
      <c r="F18" s="7"/>
      <c r="G18" s="7"/>
      <c r="H18" s="7"/>
    </row>
    <row r="19" spans="1:11" ht="12.75">
      <c r="A19" s="127"/>
      <c r="B19" s="127"/>
      <c r="C19" s="127"/>
      <c r="D19" s="127"/>
      <c r="E19" s="127"/>
      <c r="F19" s="127"/>
      <c r="G19" s="127"/>
      <c r="H19" s="127"/>
      <c r="I19" s="114"/>
      <c r="J19" s="114"/>
      <c r="K19" s="7"/>
    </row>
    <row r="20" spans="1:11" ht="12.75">
      <c r="A20" s="127"/>
      <c r="B20" s="127"/>
      <c r="C20" s="127"/>
      <c r="D20" s="127"/>
      <c r="E20" s="127"/>
      <c r="F20" s="127"/>
      <c r="G20" s="127"/>
      <c r="H20" s="127"/>
      <c r="I20" s="90"/>
      <c r="J20" s="90"/>
      <c r="K20" s="7"/>
    </row>
    <row r="21" spans="1:11" ht="12.7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</row>
    <row r="22" spans="1:11" ht="12.75">
      <c r="A22" s="7"/>
      <c r="B22" s="7"/>
      <c r="C22" s="7"/>
      <c r="D22" s="7"/>
      <c r="E22" s="7"/>
      <c r="F22" s="7"/>
      <c r="G22" s="7"/>
      <c r="H22" s="65"/>
      <c r="I22" s="65"/>
      <c r="J22" s="65"/>
      <c r="K22" s="7"/>
    </row>
    <row r="23" spans="1:11" ht="12.75">
      <c r="A23" s="7"/>
      <c r="B23" s="7"/>
      <c r="C23" s="7"/>
      <c r="D23" s="7"/>
      <c r="E23" s="7"/>
      <c r="F23" s="7"/>
      <c r="G23" s="7"/>
      <c r="H23" s="65"/>
      <c r="I23" s="65"/>
      <c r="J23" s="65"/>
      <c r="K23" s="7"/>
    </row>
    <row r="24" spans="1:11" ht="12.75">
      <c r="A24" s="7"/>
      <c r="B24" s="7"/>
      <c r="C24" s="7"/>
      <c r="D24" s="7"/>
      <c r="E24" s="7"/>
      <c r="F24" s="7"/>
      <c r="G24" s="7"/>
      <c r="H24" s="65"/>
      <c r="I24" s="65"/>
      <c r="J24" s="65"/>
      <c r="K24" s="7"/>
    </row>
    <row r="25" spans="1:11" ht="12.75">
      <c r="A25" s="7"/>
      <c r="B25" s="40"/>
      <c r="C25" s="7"/>
      <c r="D25" s="7"/>
      <c r="E25" s="7"/>
      <c r="F25" s="7"/>
      <c r="G25" s="7"/>
      <c r="H25" s="65"/>
      <c r="I25" s="65"/>
      <c r="J25" s="65"/>
      <c r="K25" s="7"/>
    </row>
    <row r="26" spans="1:11" ht="12.75">
      <c r="A26" s="7"/>
      <c r="B26" s="7"/>
      <c r="C26" s="7"/>
      <c r="D26" s="7"/>
      <c r="E26" s="7"/>
      <c r="F26" s="7"/>
      <c r="G26" s="7"/>
      <c r="H26" s="65"/>
      <c r="I26" s="65"/>
      <c r="J26" s="65"/>
      <c r="K26" s="7"/>
    </row>
    <row r="27" spans="1:11" ht="12.75">
      <c r="A27" s="7"/>
      <c r="B27" s="40"/>
      <c r="C27" s="7"/>
      <c r="D27" s="7"/>
      <c r="E27" s="7"/>
      <c r="F27" s="7"/>
      <c r="G27" s="7"/>
      <c r="H27" s="65"/>
      <c r="I27" s="65"/>
      <c r="J27" s="65"/>
      <c r="K27" s="7"/>
    </row>
    <row r="28" spans="1:11" ht="12.75">
      <c r="A28" s="7"/>
      <c r="B28" s="40"/>
      <c r="C28" s="7"/>
      <c r="D28" s="7"/>
      <c r="E28" s="7"/>
      <c r="F28" s="7"/>
      <c r="G28" s="7"/>
      <c r="H28" s="65"/>
      <c r="I28" s="65"/>
      <c r="J28" s="65"/>
      <c r="K28" s="7"/>
    </row>
    <row r="29" spans="1:11" ht="12.75">
      <c r="A29" s="7"/>
      <c r="B29" s="40"/>
      <c r="C29" s="7"/>
      <c r="D29" s="7"/>
      <c r="E29" s="7"/>
      <c r="F29" s="7"/>
      <c r="G29" s="7"/>
      <c r="H29" s="65"/>
      <c r="I29" s="65"/>
      <c r="J29" s="65"/>
      <c r="K29" s="7"/>
    </row>
    <row r="30" spans="1:11" ht="12.75">
      <c r="A30" s="7"/>
      <c r="B30" s="40"/>
      <c r="C30" s="7"/>
      <c r="D30" s="7"/>
      <c r="E30" s="7"/>
      <c r="F30" s="7"/>
      <c r="G30" s="7"/>
      <c r="H30" s="65"/>
      <c r="I30" s="65"/>
      <c r="J30" s="65"/>
      <c r="K30" s="7"/>
    </row>
    <row r="31" spans="1:11" ht="12.75">
      <c r="A31" s="7"/>
      <c r="B31" s="40"/>
      <c r="C31" s="7"/>
      <c r="D31" s="7"/>
      <c r="E31" s="7"/>
      <c r="F31" s="7"/>
      <c r="G31" s="7"/>
      <c r="H31" s="65"/>
      <c r="I31" s="65"/>
      <c r="J31" s="65"/>
      <c r="K31" s="7"/>
    </row>
    <row r="32" spans="1:11" ht="12.75">
      <c r="A32" s="7"/>
      <c r="B32" s="40"/>
      <c r="C32" s="7"/>
      <c r="D32" s="7"/>
      <c r="E32" s="7"/>
      <c r="F32" s="7"/>
      <c r="G32" s="7"/>
      <c r="H32" s="65"/>
      <c r="I32" s="65"/>
      <c r="J32" s="65"/>
      <c r="K32" s="7"/>
    </row>
    <row r="33" spans="1:11" ht="12.75">
      <c r="A33" s="7"/>
      <c r="B33" s="40"/>
      <c r="C33" s="7"/>
      <c r="D33" s="7"/>
      <c r="E33" s="7"/>
      <c r="F33" s="7"/>
      <c r="G33" s="7"/>
      <c r="H33" s="65"/>
      <c r="I33" s="65"/>
      <c r="J33" s="65"/>
      <c r="K33" s="7"/>
    </row>
    <row r="34" spans="1:11" ht="12.75">
      <c r="A34" s="7"/>
      <c r="B34" s="40"/>
      <c r="C34" s="7"/>
      <c r="D34" s="7"/>
      <c r="E34" s="7"/>
      <c r="F34" s="7"/>
      <c r="G34" s="7"/>
      <c r="H34" s="65"/>
      <c r="I34" s="65"/>
      <c r="J34" s="65"/>
      <c r="K34" s="7"/>
    </row>
    <row r="35" spans="1:11" ht="12.75">
      <c r="A35" s="7"/>
      <c r="B35" s="40"/>
      <c r="C35" s="7"/>
      <c r="D35" s="7"/>
      <c r="E35" s="7"/>
      <c r="F35" s="7"/>
      <c r="G35" s="7"/>
      <c r="H35" s="65"/>
      <c r="I35" s="65"/>
      <c r="J35" s="65"/>
      <c r="K35" s="7"/>
    </row>
    <row r="36" spans="1:11" ht="12.75">
      <c r="A36" s="7"/>
      <c r="B36" s="40"/>
      <c r="C36" s="7"/>
      <c r="D36" s="7"/>
      <c r="E36" s="7"/>
      <c r="F36" s="7"/>
      <c r="G36" s="7"/>
      <c r="H36" s="65"/>
      <c r="I36" s="65"/>
      <c r="J36" s="65"/>
      <c r="K36" s="7"/>
    </row>
    <row r="37" spans="1:11" ht="12.75">
      <c r="A37" s="7"/>
      <c r="B37" s="7"/>
      <c r="C37" s="7"/>
      <c r="D37" s="7"/>
      <c r="E37" s="7"/>
      <c r="F37" s="7"/>
      <c r="G37" s="7"/>
      <c r="H37" s="65"/>
      <c r="I37" s="65"/>
      <c r="J37" s="65"/>
      <c r="K37" s="7"/>
    </row>
    <row r="38" spans="1:11" ht="12.75">
      <c r="A38" s="7"/>
      <c r="B38" s="7"/>
      <c r="C38" s="7"/>
      <c r="D38" s="7"/>
      <c r="E38" s="7"/>
      <c r="F38" s="7"/>
      <c r="G38" s="7"/>
      <c r="H38" s="65"/>
      <c r="I38" s="65"/>
      <c r="J38" s="65"/>
      <c r="K38" s="7"/>
    </row>
    <row r="39" spans="1:11" ht="12.75">
      <c r="A39" s="7"/>
      <c r="B39" s="40"/>
      <c r="C39" s="7"/>
      <c r="D39" s="7"/>
      <c r="E39" s="7"/>
      <c r="F39" s="7"/>
      <c r="G39" s="7"/>
      <c r="H39" s="65"/>
      <c r="I39" s="65"/>
      <c r="J39" s="65"/>
      <c r="K39" s="7"/>
    </row>
    <row r="40" spans="1:11" ht="12.75">
      <c r="A40" s="7"/>
      <c r="B40" s="40"/>
      <c r="C40" s="7"/>
      <c r="D40" s="7"/>
      <c r="E40" s="7"/>
      <c r="F40" s="7"/>
      <c r="G40" s="7"/>
      <c r="H40" s="65"/>
      <c r="I40" s="65"/>
      <c r="J40" s="65"/>
      <c r="K40" s="7"/>
    </row>
    <row r="41" spans="1:11" ht="12.75">
      <c r="A41" s="7"/>
      <c r="B41" s="40"/>
      <c r="C41" s="7"/>
      <c r="D41" s="7"/>
      <c r="E41" s="7"/>
      <c r="F41" s="7"/>
      <c r="G41" s="7"/>
      <c r="H41" s="65"/>
      <c r="I41" s="65"/>
      <c r="J41" s="65"/>
      <c r="K41" s="7"/>
    </row>
    <row r="42" spans="1:11" ht="12.75">
      <c r="A42" s="7"/>
      <c r="B42" s="40"/>
      <c r="C42" s="7"/>
      <c r="D42" s="7"/>
      <c r="E42" s="7"/>
      <c r="F42" s="7"/>
      <c r="G42" s="7"/>
      <c r="H42" s="65"/>
      <c r="I42" s="65"/>
      <c r="J42" s="65"/>
      <c r="K42" s="7"/>
    </row>
    <row r="43" spans="1:11" ht="12.75">
      <c r="A43" s="7"/>
      <c r="B43" s="40"/>
      <c r="C43" s="7"/>
      <c r="D43" s="7"/>
      <c r="E43" s="7"/>
      <c r="F43" s="7"/>
      <c r="G43" s="7"/>
      <c r="H43" s="65"/>
      <c r="I43" s="65"/>
      <c r="J43" s="65"/>
      <c r="K43" s="7"/>
    </row>
    <row r="44" spans="1:11" ht="12.75">
      <c r="A44" s="7"/>
      <c r="B44" s="40"/>
      <c r="C44" s="7"/>
      <c r="D44" s="7"/>
      <c r="E44" s="7"/>
      <c r="F44" s="7"/>
      <c r="G44" s="7"/>
      <c r="H44" s="65"/>
      <c r="I44" s="65"/>
      <c r="J44" s="65"/>
      <c r="K44" s="7"/>
    </row>
    <row r="45" spans="1:11" ht="12.75">
      <c r="A45" s="7"/>
      <c r="B45" s="7"/>
      <c r="C45" s="7"/>
      <c r="D45" s="7"/>
      <c r="E45" s="7"/>
      <c r="F45" s="7"/>
      <c r="G45" s="7"/>
      <c r="H45" s="65"/>
      <c r="I45" s="65"/>
      <c r="J45" s="65"/>
      <c r="K45" s="7"/>
    </row>
    <row r="46" spans="1:11" ht="12.75">
      <c r="A46" s="364"/>
      <c r="B46" s="364"/>
      <c r="C46" s="364"/>
      <c r="D46" s="364"/>
      <c r="E46" s="364"/>
      <c r="F46" s="364"/>
      <c r="G46" s="364"/>
      <c r="H46" s="65"/>
      <c r="I46" s="65"/>
      <c r="J46" s="65"/>
      <c r="K46" s="7"/>
    </row>
    <row r="47" spans="1:11" ht="12.75">
      <c r="A47" s="7"/>
      <c r="B47" s="7"/>
      <c r="C47" s="7"/>
      <c r="D47" s="7"/>
      <c r="E47" s="7"/>
      <c r="F47" s="7"/>
      <c r="G47" s="7"/>
      <c r="H47" s="65"/>
      <c r="I47" s="65"/>
      <c r="J47" s="65"/>
      <c r="K47" s="7"/>
    </row>
    <row r="48" spans="1:11" ht="12.75">
      <c r="A48" s="365"/>
      <c r="B48" s="365"/>
      <c r="C48" s="365"/>
      <c r="D48" s="365"/>
      <c r="E48" s="365"/>
      <c r="F48" s="365"/>
      <c r="G48" s="365"/>
      <c r="H48" s="158"/>
      <c r="I48" s="158"/>
      <c r="J48" s="158"/>
      <c r="K48" s="7"/>
    </row>
    <row r="49" spans="1:11" ht="12.75">
      <c r="A49" s="7"/>
      <c r="B49" s="7"/>
      <c r="C49" s="7"/>
      <c r="D49" s="7"/>
      <c r="E49" s="7"/>
      <c r="F49" s="7"/>
      <c r="G49" s="7"/>
      <c r="H49" s="65"/>
      <c r="I49" s="65"/>
      <c r="J49" s="65"/>
      <c r="K49" s="7"/>
    </row>
    <row r="50" spans="1:11" ht="12.75">
      <c r="A50" s="7"/>
      <c r="B50" s="7"/>
      <c r="C50" s="7"/>
      <c r="D50" s="7"/>
      <c r="E50" s="7"/>
      <c r="F50" s="7"/>
      <c r="G50" s="7"/>
      <c r="H50" s="65"/>
      <c r="I50" s="65"/>
      <c r="J50" s="65"/>
      <c r="K50" s="7"/>
    </row>
    <row r="51" spans="1:10" ht="12.75">
      <c r="A51" s="7"/>
      <c r="B51" s="7"/>
      <c r="C51" s="7"/>
      <c r="D51" s="7"/>
      <c r="E51" s="7"/>
      <c r="F51" s="7"/>
      <c r="G51" s="7"/>
      <c r="H51" s="65"/>
      <c r="I51" s="134"/>
      <c r="J51" s="134"/>
    </row>
    <row r="52" spans="1:10" ht="12.75">
      <c r="A52" s="7"/>
      <c r="B52" s="7"/>
      <c r="C52" s="7"/>
      <c r="D52" s="7"/>
      <c r="E52" s="7"/>
      <c r="F52" s="7"/>
      <c r="G52" s="7"/>
      <c r="H52" s="65"/>
      <c r="I52" s="134"/>
      <c r="J52" s="134"/>
    </row>
    <row r="53" spans="1:10" ht="12.75">
      <c r="A53" s="7"/>
      <c r="B53" s="7"/>
      <c r="C53" s="7"/>
      <c r="D53" s="7"/>
      <c r="E53" s="7"/>
      <c r="F53" s="7"/>
      <c r="G53" s="7"/>
      <c r="H53" s="65"/>
      <c r="I53" s="134"/>
      <c r="J53" s="134"/>
    </row>
    <row r="54" spans="1:10" ht="12.75">
      <c r="A54" s="7"/>
      <c r="B54" s="7"/>
      <c r="C54" s="7"/>
      <c r="D54" s="7"/>
      <c r="E54" s="7"/>
      <c r="F54" s="7"/>
      <c r="G54" s="7"/>
      <c r="H54" s="65"/>
      <c r="I54" s="134"/>
      <c r="J54" s="134"/>
    </row>
    <row r="55" spans="1:10" ht="12.75">
      <c r="A55" s="7"/>
      <c r="B55" s="7"/>
      <c r="C55" s="7"/>
      <c r="D55" s="7"/>
      <c r="E55" s="7"/>
      <c r="F55" s="7"/>
      <c r="G55" s="7"/>
      <c r="H55" s="65"/>
      <c r="I55" s="134"/>
      <c r="J55" s="134"/>
    </row>
    <row r="56" spans="1:8" ht="12.75">
      <c r="A56" s="7"/>
      <c r="B56" s="7"/>
      <c r="C56" s="7"/>
      <c r="D56" s="7"/>
      <c r="E56" s="7"/>
      <c r="F56" s="7"/>
      <c r="G56" s="7"/>
      <c r="H56" s="7"/>
    </row>
    <row r="57" spans="1:8" ht="12.75">
      <c r="A57" s="7"/>
      <c r="B57" s="7"/>
      <c r="C57" s="7"/>
      <c r="D57" s="7"/>
      <c r="E57" s="7"/>
      <c r="F57" s="7"/>
      <c r="G57" s="7"/>
      <c r="H57" s="7"/>
    </row>
    <row r="58" spans="1:8" ht="12.75">
      <c r="A58" s="7"/>
      <c r="B58" s="7"/>
      <c r="C58" s="7"/>
      <c r="D58" s="7"/>
      <c r="E58" s="7"/>
      <c r="F58" s="7"/>
      <c r="G58" s="7"/>
      <c r="H58" s="7"/>
    </row>
    <row r="59" spans="1:8" ht="12.75">
      <c r="A59" s="7"/>
      <c r="B59" s="7"/>
      <c r="C59" s="7"/>
      <c r="D59" s="7"/>
      <c r="E59" s="7"/>
      <c r="F59" s="7"/>
      <c r="G59" s="7"/>
      <c r="H59" s="7"/>
    </row>
    <row r="60" spans="1:8" ht="12.75">
      <c r="A60" s="7"/>
      <c r="B60" s="7"/>
      <c r="C60" s="7"/>
      <c r="D60" s="7"/>
      <c r="E60" s="7"/>
      <c r="F60" s="7"/>
      <c r="G60" s="7"/>
      <c r="H60" s="7"/>
    </row>
    <row r="61" spans="1:8" ht="12.75">
      <c r="A61" s="7"/>
      <c r="B61" s="7"/>
      <c r="C61" s="7"/>
      <c r="D61" s="7"/>
      <c r="E61" s="7"/>
      <c r="F61" s="7"/>
      <c r="G61" s="7"/>
      <c r="H61" s="7"/>
    </row>
    <row r="62" spans="1:8" ht="12.75">
      <c r="A62" s="7"/>
      <c r="B62" s="7"/>
      <c r="C62" s="7"/>
      <c r="D62" s="7"/>
      <c r="E62" s="7"/>
      <c r="F62" s="7"/>
      <c r="G62" s="7"/>
      <c r="H62" s="7"/>
    </row>
    <row r="63" spans="1:8" ht="12.75">
      <c r="A63" s="7"/>
      <c r="B63" s="7"/>
      <c r="C63" s="7"/>
      <c r="D63" s="7"/>
      <c r="E63" s="7"/>
      <c r="F63" s="7"/>
      <c r="G63" s="7"/>
      <c r="H63" s="7"/>
    </row>
    <row r="64" spans="1:8" ht="12.75">
      <c r="A64" s="7"/>
      <c r="B64" s="7"/>
      <c r="C64" s="7"/>
      <c r="D64" s="7"/>
      <c r="E64" s="7"/>
      <c r="F64" s="7"/>
      <c r="G64" s="7"/>
      <c r="H64" s="7"/>
    </row>
    <row r="65" spans="1:8" ht="12.75">
      <c r="A65" s="7"/>
      <c r="B65" s="7"/>
      <c r="C65" s="7"/>
      <c r="D65" s="7"/>
      <c r="E65" s="7"/>
      <c r="F65" s="7"/>
      <c r="G65" s="7"/>
      <c r="H65" s="7"/>
    </row>
    <row r="66" spans="1:8" ht="12.75">
      <c r="A66" s="7"/>
      <c r="B66" s="7"/>
      <c r="C66" s="7"/>
      <c r="D66" s="7"/>
      <c r="E66" s="7"/>
      <c r="F66" s="7"/>
      <c r="G66" s="7"/>
      <c r="H66" s="7"/>
    </row>
    <row r="67" spans="1:8" ht="12.75">
      <c r="A67" s="7"/>
      <c r="B67" s="7"/>
      <c r="C67" s="7"/>
      <c r="D67" s="7"/>
      <c r="E67" s="7"/>
      <c r="F67" s="7"/>
      <c r="G67" s="7"/>
      <c r="H67" s="7"/>
    </row>
  </sheetData>
  <sheetProtection/>
  <mergeCells count="9">
    <mergeCell ref="A46:G46"/>
    <mergeCell ref="A48:G48"/>
    <mergeCell ref="A3:J3"/>
    <mergeCell ref="A4:J4"/>
    <mergeCell ref="A5:J5"/>
    <mergeCell ref="H10:H11"/>
    <mergeCell ref="A10:G11"/>
    <mergeCell ref="I10:I11"/>
    <mergeCell ref="J10:J11"/>
  </mergeCells>
  <printOptions/>
  <pageMargins left="0.7874015748031497" right="0.7874015748031497" top="0.3937007874015748" bottom="0.3937007874015748" header="0.5118110236220472" footer="0.5118110236220472"/>
  <pageSetup fitToHeight="1" fitToWidth="1" horizontalDpi="600" verticalDpi="600" orientation="portrait" paperSize="9" scale="7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zoomScalePageLayoutView="0" workbookViewId="0" topLeftCell="A1">
      <selection activeCell="A3" sqref="A3:J3"/>
    </sheetView>
  </sheetViews>
  <sheetFormatPr defaultColWidth="9.140625" defaultRowHeight="12.75"/>
  <cols>
    <col min="1" max="1" width="28.00390625" style="0" customWidth="1"/>
    <col min="3" max="3" width="9.00390625" style="0" customWidth="1"/>
    <col min="5" max="5" width="9.00390625" style="0" customWidth="1"/>
    <col min="9" max="9" width="14.421875" style="0" customWidth="1"/>
    <col min="10" max="10" width="15.140625" style="0" customWidth="1"/>
    <col min="11" max="11" width="9.421875" style="0" customWidth="1"/>
    <col min="12" max="12" width="14.7109375" style="0" customWidth="1"/>
  </cols>
  <sheetData>
    <row r="1" spans="7:12" ht="12.75">
      <c r="G1" s="18"/>
      <c r="H1" s="18"/>
      <c r="I1" s="374" t="s">
        <v>122</v>
      </c>
      <c r="J1" s="374"/>
      <c r="K1" s="50"/>
      <c r="L1" s="50"/>
    </row>
    <row r="2" spans="7:12" ht="12.75">
      <c r="G2" s="18"/>
      <c r="H2" s="18"/>
      <c r="K2" s="35"/>
      <c r="L2" s="35"/>
    </row>
    <row r="3" spans="1:12" ht="12.75">
      <c r="A3" s="301" t="s">
        <v>431</v>
      </c>
      <c r="B3" s="301"/>
      <c r="C3" s="301"/>
      <c r="D3" s="301"/>
      <c r="E3" s="301"/>
      <c r="F3" s="301"/>
      <c r="G3" s="301"/>
      <c r="H3" s="301"/>
      <c r="I3" s="301"/>
      <c r="J3" s="301"/>
      <c r="K3" s="19"/>
      <c r="L3" s="19"/>
    </row>
    <row r="4" spans="1:12" ht="12.75">
      <c r="A4" s="301" t="s">
        <v>347</v>
      </c>
      <c r="B4" s="301"/>
      <c r="C4" s="301"/>
      <c r="D4" s="301"/>
      <c r="E4" s="301"/>
      <c r="F4" s="301"/>
      <c r="G4" s="301"/>
      <c r="H4" s="301"/>
      <c r="I4" s="301"/>
      <c r="J4" s="301"/>
      <c r="K4" s="19"/>
      <c r="L4" s="19"/>
    </row>
    <row r="5" spans="1:12" ht="12.75">
      <c r="A5" s="301" t="s">
        <v>20</v>
      </c>
      <c r="B5" s="301"/>
      <c r="C5" s="301"/>
      <c r="D5" s="301"/>
      <c r="E5" s="301"/>
      <c r="F5" s="301"/>
      <c r="G5" s="301"/>
      <c r="H5" s="301"/>
      <c r="I5" s="301"/>
      <c r="J5" s="301"/>
      <c r="K5" s="19"/>
      <c r="L5" s="19"/>
    </row>
    <row r="9" ht="12.75">
      <c r="J9" s="41" t="s">
        <v>21</v>
      </c>
    </row>
    <row r="11" spans="1:10" s="9" customFormat="1" ht="12.75">
      <c r="A11" s="5" t="s">
        <v>181</v>
      </c>
      <c r="B11" s="26"/>
      <c r="C11" s="39"/>
      <c r="D11" s="22" t="s">
        <v>28</v>
      </c>
      <c r="E11" s="22" t="s">
        <v>135</v>
      </c>
      <c r="F11" s="22" t="s">
        <v>11</v>
      </c>
      <c r="G11" s="22" t="s">
        <v>12</v>
      </c>
      <c r="H11" s="22" t="s">
        <v>348</v>
      </c>
      <c r="I11" s="22" t="s">
        <v>24</v>
      </c>
      <c r="J11" s="22" t="s">
        <v>171</v>
      </c>
    </row>
    <row r="12" spans="1:10" ht="12.75">
      <c r="A12" s="1"/>
      <c r="B12" s="2"/>
      <c r="C12" s="28"/>
      <c r="D12" s="51"/>
      <c r="E12" s="51"/>
      <c r="F12" s="51"/>
      <c r="G12" s="51"/>
      <c r="H12" s="51"/>
      <c r="I12" s="51"/>
      <c r="J12" s="21"/>
    </row>
    <row r="13" spans="1:10" ht="12.75">
      <c r="A13" s="300" t="s">
        <v>183</v>
      </c>
      <c r="B13" s="305"/>
      <c r="C13" s="306"/>
      <c r="D13" s="51"/>
      <c r="E13" s="51"/>
      <c r="F13" s="51"/>
      <c r="G13" s="51"/>
      <c r="H13" s="51"/>
      <c r="I13" s="51"/>
      <c r="J13" s="21"/>
    </row>
    <row r="14" spans="1:10" ht="12.75">
      <c r="A14" s="1"/>
      <c r="B14" s="2"/>
      <c r="C14" s="28"/>
      <c r="D14" s="51"/>
      <c r="E14" s="51"/>
      <c r="F14" s="51"/>
      <c r="G14" s="51"/>
      <c r="H14" s="51"/>
      <c r="I14" s="51"/>
      <c r="J14" s="21"/>
    </row>
    <row r="15" spans="1:10" ht="12.75">
      <c r="A15" s="300" t="s">
        <v>199</v>
      </c>
      <c r="B15" s="305"/>
      <c r="C15" s="306"/>
      <c r="D15" s="51"/>
      <c r="E15" s="51"/>
      <c r="F15" s="51"/>
      <c r="G15" s="51"/>
      <c r="H15" s="51"/>
      <c r="I15" s="51"/>
      <c r="J15" s="21"/>
    </row>
    <row r="16" spans="1:10" ht="12.75">
      <c r="A16" s="30"/>
      <c r="B16" s="2"/>
      <c r="C16" s="28"/>
      <c r="D16" s="51"/>
      <c r="E16" s="51"/>
      <c r="F16" s="51"/>
      <c r="G16" s="51"/>
      <c r="H16" s="51"/>
      <c r="I16" s="51"/>
      <c r="J16" s="21"/>
    </row>
    <row r="17" spans="1:10" ht="12.75">
      <c r="A17" s="300" t="s">
        <v>200</v>
      </c>
      <c r="B17" s="305"/>
      <c r="C17" s="306"/>
      <c r="D17" s="51"/>
      <c r="E17" s="51"/>
      <c r="F17" s="51"/>
      <c r="G17" s="51"/>
      <c r="H17" s="51"/>
      <c r="I17" s="51"/>
      <c r="J17" s="21"/>
    </row>
    <row r="18" spans="1:10" ht="12.75">
      <c r="A18" s="5"/>
      <c r="B18" s="2"/>
      <c r="C18" s="28"/>
      <c r="D18" s="51"/>
      <c r="E18" s="51"/>
      <c r="F18" s="51"/>
      <c r="G18" s="51"/>
      <c r="H18" s="51"/>
      <c r="I18" s="51"/>
      <c r="J18" s="21"/>
    </row>
    <row r="19" spans="1:10" ht="12.75">
      <c r="A19" s="300" t="s">
        <v>184</v>
      </c>
      <c r="B19" s="305"/>
      <c r="C19" s="306"/>
      <c r="D19" s="115"/>
      <c r="E19" s="115"/>
      <c r="F19" s="115"/>
      <c r="G19" s="115"/>
      <c r="H19" s="115"/>
      <c r="I19" s="115"/>
      <c r="J19" s="21"/>
    </row>
    <row r="20" spans="1:10" s="10" customFormat="1" ht="12.75">
      <c r="A20" s="31"/>
      <c r="B20" s="38"/>
      <c r="C20" s="29"/>
      <c r="D20" s="116"/>
      <c r="E20" s="116"/>
      <c r="F20" s="116"/>
      <c r="G20" s="116"/>
      <c r="H20" s="116"/>
      <c r="I20" s="132"/>
      <c r="J20" s="33"/>
    </row>
    <row r="21" spans="1:10" ht="12.75">
      <c r="A21" s="300" t="s">
        <v>185</v>
      </c>
      <c r="B21" s="305"/>
      <c r="C21" s="306"/>
      <c r="D21" s="51"/>
      <c r="E21" s="51"/>
      <c r="F21" s="51"/>
      <c r="G21" s="51"/>
      <c r="H21" s="51"/>
      <c r="I21" s="136"/>
      <c r="J21" s="34"/>
    </row>
    <row r="22" spans="1:10" ht="12.75">
      <c r="A22" s="5"/>
      <c r="B22" s="2"/>
      <c r="C22" s="28"/>
      <c r="D22" s="51"/>
      <c r="E22" s="51"/>
      <c r="F22" s="51"/>
      <c r="G22" s="51"/>
      <c r="H22" s="51"/>
      <c r="I22" s="136"/>
      <c r="J22" s="34"/>
    </row>
    <row r="23" spans="1:10" ht="12.75">
      <c r="A23" s="300" t="s">
        <v>186</v>
      </c>
      <c r="B23" s="305"/>
      <c r="C23" s="306"/>
      <c r="D23" s="115"/>
      <c r="E23" s="115"/>
      <c r="F23" s="115"/>
      <c r="G23" s="115"/>
      <c r="H23" s="115"/>
      <c r="I23" s="115"/>
      <c r="J23" s="34"/>
    </row>
    <row r="24" spans="1:10" ht="12.75" hidden="1">
      <c r="A24" s="31"/>
      <c r="B24" s="2"/>
      <c r="C24" s="28"/>
      <c r="D24" s="51"/>
      <c r="E24" s="51"/>
      <c r="F24" s="51"/>
      <c r="G24" s="51"/>
      <c r="H24" s="51"/>
      <c r="I24" s="129"/>
      <c r="J24" s="34"/>
    </row>
    <row r="25" spans="1:10" ht="12.75" hidden="1">
      <c r="A25" s="31"/>
      <c r="B25" s="2"/>
      <c r="C25" s="28"/>
      <c r="D25" s="51"/>
      <c r="E25" s="51"/>
      <c r="F25" s="51"/>
      <c r="G25" s="51"/>
      <c r="H25" s="51"/>
      <c r="I25" s="129"/>
      <c r="J25" s="34"/>
    </row>
    <row r="26" spans="1:10" ht="12.75">
      <c r="A26" s="1"/>
      <c r="B26" s="2"/>
      <c r="C26" s="28"/>
      <c r="D26" s="51"/>
      <c r="E26" s="51"/>
      <c r="F26" s="51"/>
      <c r="G26" s="51"/>
      <c r="H26" s="51"/>
      <c r="I26" s="51"/>
      <c r="J26" s="21"/>
    </row>
    <row r="27" spans="1:10" s="9" customFormat="1" ht="12.75">
      <c r="A27" s="300" t="s">
        <v>187</v>
      </c>
      <c r="B27" s="305"/>
      <c r="C27" s="306"/>
      <c r="D27" s="115"/>
      <c r="E27" s="115"/>
      <c r="F27" s="115"/>
      <c r="G27" s="115"/>
      <c r="H27" s="115"/>
      <c r="I27" s="115"/>
      <c r="J27" s="20"/>
    </row>
  </sheetData>
  <sheetProtection/>
  <mergeCells count="11">
    <mergeCell ref="A23:C23"/>
    <mergeCell ref="A27:C27"/>
    <mergeCell ref="I1:J1"/>
    <mergeCell ref="A3:J3"/>
    <mergeCell ref="A4:J4"/>
    <mergeCell ref="A5:J5"/>
    <mergeCell ref="A13:C13"/>
    <mergeCell ref="A15:C15"/>
    <mergeCell ref="A17:C17"/>
    <mergeCell ref="A19:C19"/>
    <mergeCell ref="A21:C21"/>
  </mergeCells>
  <printOptions/>
  <pageMargins left="0.7874015748031497" right="0.7874015748031497" top="0.3937007874015748" bottom="0.3937007874015748" header="0.5118110236220472" footer="0.5118110236220472"/>
  <pageSetup fitToHeight="1" fitToWidth="1"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153"/>
  <sheetViews>
    <sheetView tabSelected="1" zoomScalePageLayoutView="0" workbookViewId="0" topLeftCell="A50">
      <selection activeCell="K62" sqref="K62"/>
    </sheetView>
  </sheetViews>
  <sheetFormatPr defaultColWidth="9.140625" defaultRowHeight="12.75"/>
  <cols>
    <col min="1" max="1" width="49.57421875" style="0" customWidth="1"/>
    <col min="2" max="2" width="10.57421875" style="0" customWidth="1"/>
    <col min="3" max="3" width="10.421875" style="0" customWidth="1"/>
    <col min="4" max="4" width="11.140625" style="0" customWidth="1"/>
    <col min="5" max="5" width="10.8515625" style="0" customWidth="1"/>
    <col min="6" max="6" width="11.8515625" style="0" customWidth="1"/>
    <col min="7" max="7" width="11.140625" style="0" customWidth="1"/>
    <col min="8" max="8" width="11.28125" style="0" customWidth="1"/>
    <col min="9" max="9" width="11.00390625" style="0" customWidth="1"/>
    <col min="10" max="10" width="10.421875" style="0" customWidth="1"/>
    <col min="11" max="11" width="11.140625" style="0" customWidth="1"/>
    <col min="12" max="12" width="10.8515625" style="0" customWidth="1"/>
    <col min="13" max="13" width="11.57421875" style="0" customWidth="1"/>
    <col min="14" max="14" width="10.8515625" style="0" customWidth="1"/>
    <col min="15" max="15" width="9.140625" style="134" customWidth="1"/>
  </cols>
  <sheetData>
    <row r="1" spans="9:14" ht="12.75">
      <c r="I1" s="374" t="s">
        <v>435</v>
      </c>
      <c r="J1" s="302"/>
      <c r="K1" s="302"/>
      <c r="L1" s="302"/>
      <c r="M1" s="302"/>
      <c r="N1" s="302"/>
    </row>
    <row r="3" spans="1:17" s="8" customFormat="1" ht="12.75">
      <c r="A3"/>
      <c r="B3"/>
      <c r="C3"/>
      <c r="D3"/>
      <c r="E3"/>
      <c r="F3"/>
      <c r="G3"/>
      <c r="H3"/>
      <c r="I3"/>
      <c r="J3"/>
      <c r="K3"/>
      <c r="L3"/>
      <c r="M3"/>
      <c r="N3"/>
      <c r="O3" s="134"/>
      <c r="P3"/>
      <c r="Q3"/>
    </row>
    <row r="4" spans="1:14" ht="12.75">
      <c r="A4" s="301" t="s">
        <v>350</v>
      </c>
      <c r="B4" s="301"/>
      <c r="C4" s="301"/>
      <c r="D4" s="301"/>
      <c r="E4" s="301"/>
      <c r="F4" s="301"/>
      <c r="G4" s="301"/>
      <c r="H4" s="301"/>
      <c r="I4" s="301"/>
      <c r="J4" s="301"/>
      <c r="K4" s="301"/>
      <c r="L4" s="301"/>
      <c r="M4" s="301"/>
      <c r="N4" s="301"/>
    </row>
    <row r="5" spans="1:17" s="9" customFormat="1" ht="12.75">
      <c r="A5"/>
      <c r="B5"/>
      <c r="C5"/>
      <c r="D5"/>
      <c r="E5"/>
      <c r="F5"/>
      <c r="G5"/>
      <c r="H5"/>
      <c r="I5"/>
      <c r="J5"/>
      <c r="K5"/>
      <c r="L5"/>
      <c r="M5"/>
      <c r="N5"/>
      <c r="O5" s="134"/>
      <c r="P5"/>
      <c r="Q5"/>
    </row>
    <row r="6" spans="1:17" s="9" customFormat="1" ht="12.75">
      <c r="A6" s="9" t="s">
        <v>345</v>
      </c>
      <c r="O6" s="134"/>
      <c r="P6"/>
      <c r="Q6"/>
    </row>
    <row r="7" spans="1:17" s="9" customFormat="1" ht="15.75">
      <c r="A7" s="375" t="s">
        <v>22</v>
      </c>
      <c r="B7" s="375"/>
      <c r="C7" s="375"/>
      <c r="D7" s="375"/>
      <c r="E7" s="375"/>
      <c r="F7" s="375"/>
      <c r="G7" s="375"/>
      <c r="H7" s="375"/>
      <c r="I7" s="375"/>
      <c r="J7" s="375"/>
      <c r="K7" s="375"/>
      <c r="L7" s="375"/>
      <c r="M7" s="375"/>
      <c r="N7" s="375"/>
      <c r="O7" s="134"/>
      <c r="P7"/>
      <c r="Q7"/>
    </row>
    <row r="8" spans="1:17" s="9" customFormat="1" ht="12.75">
      <c r="A8" s="20" t="s">
        <v>179</v>
      </c>
      <c r="B8" s="20" t="s">
        <v>36</v>
      </c>
      <c r="C8" s="20" t="s">
        <v>37</v>
      </c>
      <c r="D8" s="20" t="s">
        <v>38</v>
      </c>
      <c r="E8" s="20" t="s">
        <v>39</v>
      </c>
      <c r="F8" s="20" t="s">
        <v>40</v>
      </c>
      <c r="G8" s="20" t="s">
        <v>41</v>
      </c>
      <c r="H8" s="20" t="s">
        <v>42</v>
      </c>
      <c r="I8" s="20" t="s">
        <v>43</v>
      </c>
      <c r="J8" s="20" t="s">
        <v>44</v>
      </c>
      <c r="K8" s="20" t="s">
        <v>45</v>
      </c>
      <c r="L8" s="20" t="s">
        <v>46</v>
      </c>
      <c r="M8" s="20" t="s">
        <v>47</v>
      </c>
      <c r="N8" s="20" t="s">
        <v>48</v>
      </c>
      <c r="O8" s="134"/>
      <c r="P8"/>
      <c r="Q8"/>
    </row>
    <row r="9" spans="1:17" s="17" customFormat="1" ht="12.75">
      <c r="A9" s="58" t="s">
        <v>352</v>
      </c>
      <c r="B9" s="116">
        <v>16432</v>
      </c>
      <c r="C9" s="116">
        <v>38364</v>
      </c>
      <c r="D9" s="116">
        <v>13544</v>
      </c>
      <c r="E9" s="116">
        <v>13543</v>
      </c>
      <c r="F9" s="116">
        <v>13544</v>
      </c>
      <c r="G9" s="116">
        <v>14933</v>
      </c>
      <c r="H9" s="116">
        <v>14323</v>
      </c>
      <c r="I9" s="116">
        <v>21692</v>
      </c>
      <c r="J9" s="116">
        <v>14323</v>
      </c>
      <c r="K9" s="116">
        <v>14322</v>
      </c>
      <c r="L9" s="116">
        <v>14322</v>
      </c>
      <c r="M9" s="116">
        <v>13314</v>
      </c>
      <c r="N9" s="116">
        <f>SUM(B9:M9)</f>
        <v>202656</v>
      </c>
      <c r="O9" s="134"/>
      <c r="P9"/>
      <c r="Q9"/>
    </row>
    <row r="10" spans="1:14" ht="12.75">
      <c r="A10" s="58" t="s">
        <v>353</v>
      </c>
      <c r="B10" s="116"/>
      <c r="C10" s="116"/>
      <c r="D10" s="116"/>
      <c r="E10" s="116"/>
      <c r="F10" s="116">
        <v>83124</v>
      </c>
      <c r="G10" s="116"/>
      <c r="H10" s="116">
        <v>7000</v>
      </c>
      <c r="I10" s="116"/>
      <c r="J10" s="116">
        <v>14688</v>
      </c>
      <c r="K10" s="116"/>
      <c r="L10" s="116"/>
      <c r="M10" s="116"/>
      <c r="N10" s="116">
        <f aca="true" t="shared" si="0" ref="N10:N16">SUM(B10:M10)</f>
        <v>104812</v>
      </c>
    </row>
    <row r="11" spans="1:14" ht="12.75" customHeight="1">
      <c r="A11" s="57" t="s">
        <v>293</v>
      </c>
      <c r="B11" s="116">
        <v>2400</v>
      </c>
      <c r="C11" s="116">
        <v>7130</v>
      </c>
      <c r="D11" s="116">
        <v>81480</v>
      </c>
      <c r="E11" s="116">
        <v>7130</v>
      </c>
      <c r="F11" s="116">
        <v>2400</v>
      </c>
      <c r="G11" s="116">
        <v>220</v>
      </c>
      <c r="H11" s="116">
        <v>2400</v>
      </c>
      <c r="I11" s="116">
        <v>7130</v>
      </c>
      <c r="J11" s="116">
        <v>81480</v>
      </c>
      <c r="K11" s="116">
        <v>7130</v>
      </c>
      <c r="L11" s="116">
        <v>2400</v>
      </c>
      <c r="M11" s="116">
        <v>2400</v>
      </c>
      <c r="N11" s="116">
        <f t="shared" si="0"/>
        <v>203700</v>
      </c>
    </row>
    <row r="12" spans="1:14" ht="12.75">
      <c r="A12" s="57" t="s">
        <v>307</v>
      </c>
      <c r="B12" s="116">
        <v>8689</v>
      </c>
      <c r="C12" s="116">
        <v>8689</v>
      </c>
      <c r="D12" s="116">
        <v>8689</v>
      </c>
      <c r="E12" s="116">
        <v>8688</v>
      </c>
      <c r="F12" s="116">
        <v>8689</v>
      </c>
      <c r="G12" s="116">
        <v>8689</v>
      </c>
      <c r="H12" s="116">
        <v>8689</v>
      </c>
      <c r="I12" s="116">
        <v>8688</v>
      </c>
      <c r="J12" s="116">
        <v>8689</v>
      </c>
      <c r="K12" s="116">
        <v>8689</v>
      </c>
      <c r="L12" s="116">
        <v>8689</v>
      </c>
      <c r="M12" s="116">
        <v>8688</v>
      </c>
      <c r="N12" s="116">
        <f t="shared" si="0"/>
        <v>104265</v>
      </c>
    </row>
    <row r="13" spans="1:14" ht="12.75">
      <c r="A13" s="57" t="s">
        <v>14</v>
      </c>
      <c r="B13" s="116"/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>
        <f t="shared" si="0"/>
        <v>0</v>
      </c>
    </row>
    <row r="14" spans="1:14" ht="12.75">
      <c r="A14" s="57" t="s">
        <v>309</v>
      </c>
      <c r="B14" s="116"/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>
        <f t="shared" si="0"/>
        <v>0</v>
      </c>
    </row>
    <row r="15" spans="1:14" ht="12.75">
      <c r="A15" s="58" t="s">
        <v>325</v>
      </c>
      <c r="B15" s="121">
        <v>68</v>
      </c>
      <c r="C15" s="121">
        <v>68</v>
      </c>
      <c r="D15" s="121">
        <v>67</v>
      </c>
      <c r="E15" s="121">
        <v>68</v>
      </c>
      <c r="F15" s="121">
        <v>68</v>
      </c>
      <c r="G15" s="121">
        <v>67</v>
      </c>
      <c r="H15" s="121">
        <v>68</v>
      </c>
      <c r="I15" s="121">
        <v>68</v>
      </c>
      <c r="J15" s="121">
        <v>67</v>
      </c>
      <c r="K15" s="121">
        <v>68</v>
      </c>
      <c r="L15" s="121">
        <v>68</v>
      </c>
      <c r="M15" s="121">
        <v>67</v>
      </c>
      <c r="N15" s="116">
        <f t="shared" si="0"/>
        <v>812</v>
      </c>
    </row>
    <row r="16" spans="1:17" s="9" customFormat="1" ht="12.75">
      <c r="A16" s="57" t="s">
        <v>351</v>
      </c>
      <c r="B16" s="116">
        <f>B29-SUM(B9:B15)</f>
        <v>24974</v>
      </c>
      <c r="C16" s="116">
        <f>C29-SUM(C9:C15)</f>
        <v>15504</v>
      </c>
      <c r="D16" s="116"/>
      <c r="E16" s="116">
        <f>(E29+D29)-SUM(D9:E15)</f>
        <v>41964</v>
      </c>
      <c r="F16" s="116"/>
      <c r="G16" s="116"/>
      <c r="H16" s="116">
        <f>(H29+F29+G29)-SUM(F9:H15)</f>
        <v>12367</v>
      </c>
      <c r="I16" s="116"/>
      <c r="J16" s="116"/>
      <c r="K16" s="116">
        <f>(K29+I29+J29)-SUM(I9:K15)</f>
        <v>6269</v>
      </c>
      <c r="L16" s="116">
        <f>L29-SUM(L9:L15)</f>
        <v>6020</v>
      </c>
      <c r="M16" s="116">
        <f>M29-SUM(M9:M15)</f>
        <v>18969</v>
      </c>
      <c r="N16" s="116">
        <f t="shared" si="0"/>
        <v>126067</v>
      </c>
      <c r="O16" s="134"/>
      <c r="P16"/>
      <c r="Q16"/>
    </row>
    <row r="17" spans="1:14" ht="15.75">
      <c r="A17" s="56" t="s">
        <v>50</v>
      </c>
      <c r="B17" s="115">
        <f>SUM(B9:B16)</f>
        <v>52563</v>
      </c>
      <c r="C17" s="115">
        <f aca="true" t="shared" si="1" ref="C17:N17">SUM(C9:C16)</f>
        <v>69755</v>
      </c>
      <c r="D17" s="115">
        <f t="shared" si="1"/>
        <v>103780</v>
      </c>
      <c r="E17" s="115">
        <f t="shared" si="1"/>
        <v>71393</v>
      </c>
      <c r="F17" s="115">
        <f t="shared" si="1"/>
        <v>107825</v>
      </c>
      <c r="G17" s="115">
        <f t="shared" si="1"/>
        <v>23909</v>
      </c>
      <c r="H17" s="115">
        <f t="shared" si="1"/>
        <v>44847</v>
      </c>
      <c r="I17" s="115">
        <f t="shared" si="1"/>
        <v>37578</v>
      </c>
      <c r="J17" s="115">
        <f t="shared" si="1"/>
        <v>119247</v>
      </c>
      <c r="K17" s="115">
        <f t="shared" si="1"/>
        <v>36478</v>
      </c>
      <c r="L17" s="115">
        <f t="shared" si="1"/>
        <v>31499</v>
      </c>
      <c r="M17" s="115">
        <f t="shared" si="1"/>
        <v>43438</v>
      </c>
      <c r="N17" s="115">
        <f t="shared" si="1"/>
        <v>742312</v>
      </c>
    </row>
    <row r="18" spans="1:14" ht="15.75">
      <c r="A18" s="375" t="s">
        <v>23</v>
      </c>
      <c r="B18" s="376"/>
      <c r="C18" s="376"/>
      <c r="D18" s="376"/>
      <c r="E18" s="376"/>
      <c r="F18" s="376"/>
      <c r="G18" s="376"/>
      <c r="H18" s="376"/>
      <c r="I18" s="376"/>
      <c r="J18" s="376"/>
      <c r="K18" s="376"/>
      <c r="L18" s="376"/>
      <c r="M18" s="376"/>
      <c r="N18" s="376"/>
    </row>
    <row r="19" spans="1:14" ht="12.75">
      <c r="A19" s="20" t="s">
        <v>179</v>
      </c>
      <c r="B19" s="20" t="s">
        <v>36</v>
      </c>
      <c r="C19" s="20" t="s">
        <v>37</v>
      </c>
      <c r="D19" s="20" t="s">
        <v>38</v>
      </c>
      <c r="E19" s="20" t="s">
        <v>39</v>
      </c>
      <c r="F19" s="20" t="s">
        <v>40</v>
      </c>
      <c r="G19" s="20" t="s">
        <v>41</v>
      </c>
      <c r="H19" s="20" t="s">
        <v>42</v>
      </c>
      <c r="I19" s="20" t="s">
        <v>43</v>
      </c>
      <c r="J19" s="20" t="s">
        <v>44</v>
      </c>
      <c r="K19" s="20" t="s">
        <v>45</v>
      </c>
      <c r="L19" s="20" t="s">
        <v>46</v>
      </c>
      <c r="M19" s="20" t="s">
        <v>47</v>
      </c>
      <c r="N19" s="20" t="s">
        <v>48</v>
      </c>
    </row>
    <row r="20" spans="1:14" ht="12.75">
      <c r="A20" s="59" t="s">
        <v>194</v>
      </c>
      <c r="B20" s="116">
        <v>4528</v>
      </c>
      <c r="C20" s="116">
        <v>4505</v>
      </c>
      <c r="D20" s="116">
        <v>4504</v>
      </c>
      <c r="E20" s="116">
        <v>4505</v>
      </c>
      <c r="F20" s="116">
        <v>5839</v>
      </c>
      <c r="G20" s="116">
        <v>6129</v>
      </c>
      <c r="H20" s="116">
        <v>6115</v>
      </c>
      <c r="I20" s="116">
        <v>6017</v>
      </c>
      <c r="J20" s="116">
        <v>5662</v>
      </c>
      <c r="K20" s="116">
        <v>5662</v>
      </c>
      <c r="L20" s="116">
        <v>4392</v>
      </c>
      <c r="M20" s="116">
        <v>4393</v>
      </c>
      <c r="N20" s="116">
        <f>SUM(B20:M20)</f>
        <v>62251</v>
      </c>
    </row>
    <row r="21" spans="1:14" ht="12.75">
      <c r="A21" s="33" t="s">
        <v>355</v>
      </c>
      <c r="B21" s="116">
        <v>1161</v>
      </c>
      <c r="C21" s="116">
        <v>1154</v>
      </c>
      <c r="D21" s="116">
        <v>1154</v>
      </c>
      <c r="E21" s="116">
        <v>1154</v>
      </c>
      <c r="F21" s="116">
        <v>1530</v>
      </c>
      <c r="G21" s="116">
        <v>1593</v>
      </c>
      <c r="H21" s="116">
        <v>1590</v>
      </c>
      <c r="I21" s="116">
        <v>1561</v>
      </c>
      <c r="J21" s="116">
        <v>1467</v>
      </c>
      <c r="K21" s="116">
        <v>1466</v>
      </c>
      <c r="L21" s="116">
        <v>1124</v>
      </c>
      <c r="M21" s="116">
        <v>1123</v>
      </c>
      <c r="N21" s="116">
        <f aca="true" t="shared" si="2" ref="N21:N28">SUM(B21:M21)</f>
        <v>16077</v>
      </c>
    </row>
    <row r="22" spans="1:14" ht="12.75">
      <c r="A22" s="59" t="s">
        <v>195</v>
      </c>
      <c r="B22" s="116">
        <v>10567</v>
      </c>
      <c r="C22" s="116">
        <v>11698</v>
      </c>
      <c r="D22" s="116">
        <v>10567</v>
      </c>
      <c r="E22" s="116">
        <v>23066</v>
      </c>
      <c r="F22" s="116">
        <v>23067</v>
      </c>
      <c r="G22" s="116">
        <v>10618</v>
      </c>
      <c r="H22" s="116">
        <v>10894</v>
      </c>
      <c r="I22" s="116">
        <v>10766</v>
      </c>
      <c r="J22" s="116">
        <v>23067</v>
      </c>
      <c r="K22" s="116">
        <v>10567</v>
      </c>
      <c r="L22" s="116">
        <v>10567</v>
      </c>
      <c r="M22" s="116">
        <v>23066</v>
      </c>
      <c r="N22" s="116">
        <f t="shared" si="2"/>
        <v>178510</v>
      </c>
    </row>
    <row r="23" spans="1:14" ht="12.75">
      <c r="A23" s="59" t="s">
        <v>136</v>
      </c>
      <c r="B23" s="116">
        <v>1154</v>
      </c>
      <c r="C23" s="116">
        <v>1175</v>
      </c>
      <c r="D23" s="116">
        <v>1620</v>
      </c>
      <c r="E23" s="116">
        <v>1311</v>
      </c>
      <c r="F23" s="116">
        <v>1327</v>
      </c>
      <c r="G23" s="116">
        <v>1240</v>
      </c>
      <c r="H23" s="116">
        <v>1151</v>
      </c>
      <c r="I23" s="116">
        <v>1559</v>
      </c>
      <c r="J23" s="116">
        <v>1132</v>
      </c>
      <c r="K23" s="116">
        <v>1635</v>
      </c>
      <c r="L23" s="116">
        <v>1517</v>
      </c>
      <c r="M23" s="116">
        <v>1240</v>
      </c>
      <c r="N23" s="116">
        <f t="shared" si="2"/>
        <v>16061</v>
      </c>
    </row>
    <row r="24" spans="1:14" ht="12.75">
      <c r="A24" s="59" t="s">
        <v>312</v>
      </c>
      <c r="B24" s="116">
        <v>23488</v>
      </c>
      <c r="C24" s="116">
        <v>29659</v>
      </c>
      <c r="D24" s="116">
        <v>5197</v>
      </c>
      <c r="E24" s="116">
        <v>4917</v>
      </c>
      <c r="F24" s="116">
        <v>4917</v>
      </c>
      <c r="G24" s="116">
        <v>4917</v>
      </c>
      <c r="H24" s="116">
        <v>8399</v>
      </c>
      <c r="I24" s="116">
        <v>4917</v>
      </c>
      <c r="J24" s="116">
        <v>4917</v>
      </c>
      <c r="K24" s="116">
        <v>4917</v>
      </c>
      <c r="L24" s="116">
        <v>4917</v>
      </c>
      <c r="M24" s="116">
        <v>5632</v>
      </c>
      <c r="N24" s="116">
        <f t="shared" si="2"/>
        <v>106794</v>
      </c>
    </row>
    <row r="25" spans="1:17" s="9" customFormat="1" ht="12.75">
      <c r="A25" s="59" t="s">
        <v>253</v>
      </c>
      <c r="B25" s="116"/>
      <c r="C25" s="116"/>
      <c r="D25" s="116">
        <v>36193</v>
      </c>
      <c r="E25" s="116">
        <v>36193</v>
      </c>
      <c r="F25" s="116">
        <v>36193</v>
      </c>
      <c r="G25" s="116">
        <v>650</v>
      </c>
      <c r="H25" s="116">
        <v>6217</v>
      </c>
      <c r="I25" s="116"/>
      <c r="J25" s="116">
        <v>36193</v>
      </c>
      <c r="K25" s="116">
        <v>36193</v>
      </c>
      <c r="L25" s="116"/>
      <c r="M25" s="116"/>
      <c r="N25" s="116">
        <f t="shared" si="2"/>
        <v>187832</v>
      </c>
      <c r="O25" s="134"/>
      <c r="P25"/>
      <c r="Q25"/>
    </row>
    <row r="26" spans="1:14" ht="12.75">
      <c r="A26" s="59" t="s">
        <v>254</v>
      </c>
      <c r="B26" s="116">
        <v>168</v>
      </c>
      <c r="C26" s="116">
        <v>12508</v>
      </c>
      <c r="D26" s="116">
        <v>11094</v>
      </c>
      <c r="E26" s="116">
        <v>10740</v>
      </c>
      <c r="F26" s="116">
        <v>12341</v>
      </c>
      <c r="G26" s="116"/>
      <c r="H26" s="116"/>
      <c r="I26" s="116"/>
      <c r="J26" s="116"/>
      <c r="K26" s="116"/>
      <c r="L26" s="116"/>
      <c r="M26" s="116"/>
      <c r="N26" s="116">
        <f t="shared" si="2"/>
        <v>46851</v>
      </c>
    </row>
    <row r="27" spans="1:14" ht="12.75">
      <c r="A27" s="59" t="s">
        <v>255</v>
      </c>
      <c r="B27" s="116">
        <v>2204</v>
      </c>
      <c r="C27" s="116"/>
      <c r="D27" s="116"/>
      <c r="E27" s="116">
        <v>2204</v>
      </c>
      <c r="F27" s="116"/>
      <c r="G27" s="116"/>
      <c r="H27" s="116">
        <v>2204</v>
      </c>
      <c r="I27" s="116"/>
      <c r="J27" s="116"/>
      <c r="K27" s="116">
        <v>2203</v>
      </c>
      <c r="L27" s="116"/>
      <c r="M27" s="116"/>
      <c r="N27" s="116">
        <f t="shared" si="2"/>
        <v>8815</v>
      </c>
    </row>
    <row r="28" spans="1:14" ht="12.75">
      <c r="A28" s="59" t="s">
        <v>354</v>
      </c>
      <c r="B28" s="116">
        <f>B77+B138</f>
        <v>9293</v>
      </c>
      <c r="C28" s="116">
        <f aca="true" t="shared" si="3" ref="C28:M28">C77+C138</f>
        <v>9056</v>
      </c>
      <c r="D28" s="116">
        <f t="shared" si="3"/>
        <v>9142</v>
      </c>
      <c r="E28" s="116">
        <f t="shared" si="3"/>
        <v>11612</v>
      </c>
      <c r="F28" s="116">
        <f t="shared" si="3"/>
        <v>10458</v>
      </c>
      <c r="G28" s="116">
        <f t="shared" si="3"/>
        <v>9982</v>
      </c>
      <c r="H28" s="116">
        <f t="shared" si="3"/>
        <v>9210</v>
      </c>
      <c r="I28" s="116">
        <f t="shared" si="3"/>
        <v>9932</v>
      </c>
      <c r="J28" s="116">
        <f t="shared" si="3"/>
        <v>14442</v>
      </c>
      <c r="K28" s="116">
        <f t="shared" si="3"/>
        <v>9028</v>
      </c>
      <c r="L28" s="116">
        <f t="shared" si="3"/>
        <v>8982</v>
      </c>
      <c r="M28" s="116">
        <f t="shared" si="3"/>
        <v>7984</v>
      </c>
      <c r="N28" s="116">
        <f t="shared" si="2"/>
        <v>119121</v>
      </c>
    </row>
    <row r="29" spans="1:15" ht="15.75">
      <c r="A29" s="55" t="s">
        <v>51</v>
      </c>
      <c r="B29" s="115">
        <f>SUM(B20:B28)</f>
        <v>52563</v>
      </c>
      <c r="C29" s="115">
        <f aca="true" t="shared" si="4" ref="C29:N29">SUM(C20:C28)</f>
        <v>69755</v>
      </c>
      <c r="D29" s="115">
        <f t="shared" si="4"/>
        <v>79471</v>
      </c>
      <c r="E29" s="115">
        <f t="shared" si="4"/>
        <v>95702</v>
      </c>
      <c r="F29" s="115">
        <f t="shared" si="4"/>
        <v>95672</v>
      </c>
      <c r="G29" s="115">
        <f t="shared" si="4"/>
        <v>35129</v>
      </c>
      <c r="H29" s="115">
        <f t="shared" si="4"/>
        <v>45780</v>
      </c>
      <c r="I29" s="115">
        <f t="shared" si="4"/>
        <v>34752</v>
      </c>
      <c r="J29" s="115">
        <f t="shared" si="4"/>
        <v>86880</v>
      </c>
      <c r="K29" s="115">
        <f t="shared" si="4"/>
        <v>71671</v>
      </c>
      <c r="L29" s="115">
        <f t="shared" si="4"/>
        <v>31499</v>
      </c>
      <c r="M29" s="115">
        <f t="shared" si="4"/>
        <v>43438</v>
      </c>
      <c r="N29" s="115">
        <f t="shared" si="4"/>
        <v>742312</v>
      </c>
      <c r="O29" s="256"/>
    </row>
    <row r="30" spans="7:13" ht="12.75">
      <c r="G30" s="134"/>
      <c r="M30" s="134"/>
    </row>
    <row r="31" spans="7:13" ht="12.75">
      <c r="G31" s="134"/>
      <c r="M31" s="134"/>
    </row>
    <row r="62" ht="12.75">
      <c r="N62" s="50" t="s">
        <v>349</v>
      </c>
    </row>
    <row r="63" ht="12.75">
      <c r="N63" s="41"/>
    </row>
    <row r="64" ht="12.75">
      <c r="N64" s="41"/>
    </row>
    <row r="65" spans="1:14" ht="12.75">
      <c r="A65" s="301" t="s">
        <v>350</v>
      </c>
      <c r="B65" s="301"/>
      <c r="C65" s="301"/>
      <c r="D65" s="301"/>
      <c r="E65" s="301"/>
      <c r="F65" s="301"/>
      <c r="G65" s="301"/>
      <c r="H65" s="301"/>
      <c r="I65" s="301"/>
      <c r="J65" s="301"/>
      <c r="K65" s="301"/>
      <c r="L65" s="301"/>
      <c r="M65" s="301"/>
      <c r="N65" s="301"/>
    </row>
    <row r="67" spans="1:14" ht="12.75">
      <c r="A67" s="9" t="s">
        <v>278</v>
      </c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</row>
    <row r="68" spans="1:14" ht="15.75">
      <c r="A68" s="375" t="s">
        <v>22</v>
      </c>
      <c r="B68" s="375"/>
      <c r="C68" s="375"/>
      <c r="D68" s="375"/>
      <c r="E68" s="375"/>
      <c r="F68" s="375"/>
      <c r="G68" s="375"/>
      <c r="H68" s="375"/>
      <c r="I68" s="375"/>
      <c r="J68" s="375"/>
      <c r="K68" s="375"/>
      <c r="L68" s="375"/>
      <c r="M68" s="375"/>
      <c r="N68" s="375"/>
    </row>
    <row r="69" spans="1:14" ht="12.75">
      <c r="A69" s="20" t="s">
        <v>179</v>
      </c>
      <c r="B69" s="20" t="s">
        <v>36</v>
      </c>
      <c r="C69" s="20" t="s">
        <v>37</v>
      </c>
      <c r="D69" s="20" t="s">
        <v>38</v>
      </c>
      <c r="E69" s="20" t="s">
        <v>39</v>
      </c>
      <c r="F69" s="20" t="s">
        <v>40</v>
      </c>
      <c r="G69" s="20" t="s">
        <v>41</v>
      </c>
      <c r="H69" s="20" t="s">
        <v>42</v>
      </c>
      <c r="I69" s="20" t="s">
        <v>43</v>
      </c>
      <c r="J69" s="20" t="s">
        <v>44</v>
      </c>
      <c r="K69" s="20" t="s">
        <v>45</v>
      </c>
      <c r="L69" s="20" t="s">
        <v>46</v>
      </c>
      <c r="M69" s="20" t="s">
        <v>47</v>
      </c>
      <c r="N69" s="20" t="s">
        <v>48</v>
      </c>
    </row>
    <row r="70" spans="1:14" ht="12.75">
      <c r="A70" s="58" t="s">
        <v>352</v>
      </c>
      <c r="B70" s="116"/>
      <c r="C70" s="116"/>
      <c r="D70" s="116">
        <v>573</v>
      </c>
      <c r="E70" s="116"/>
      <c r="F70" s="116">
        <v>572</v>
      </c>
      <c r="G70" s="116"/>
      <c r="H70" s="116">
        <v>72</v>
      </c>
      <c r="I70" s="116"/>
      <c r="J70" s="116"/>
      <c r="K70" s="116"/>
      <c r="L70" s="116"/>
      <c r="M70" s="116">
        <v>1000</v>
      </c>
      <c r="N70" s="116">
        <f>SUM(B70:M70)</f>
        <v>2217</v>
      </c>
    </row>
    <row r="71" spans="1:14" ht="12.75">
      <c r="A71" s="58" t="s">
        <v>353</v>
      </c>
      <c r="B71" s="116"/>
      <c r="C71" s="116"/>
      <c r="D71" s="116"/>
      <c r="E71" s="116"/>
      <c r="F71" s="116"/>
      <c r="G71" s="116"/>
      <c r="H71" s="116"/>
      <c r="I71" s="116"/>
      <c r="J71" s="116"/>
      <c r="K71" s="116"/>
      <c r="L71" s="116"/>
      <c r="M71" s="116"/>
      <c r="N71" s="116"/>
    </row>
    <row r="72" spans="1:14" ht="12.75" customHeight="1">
      <c r="A72" s="57" t="s">
        <v>293</v>
      </c>
      <c r="B72" s="116"/>
      <c r="C72" s="116">
        <v>10</v>
      </c>
      <c r="D72" s="116">
        <v>10</v>
      </c>
      <c r="E72" s="116">
        <v>10</v>
      </c>
      <c r="F72" s="116">
        <v>10</v>
      </c>
      <c r="G72" s="116">
        <v>10</v>
      </c>
      <c r="H72" s="116"/>
      <c r="I72" s="116">
        <v>10</v>
      </c>
      <c r="J72" s="116">
        <v>10</v>
      </c>
      <c r="K72" s="116">
        <v>10</v>
      </c>
      <c r="L72" s="116">
        <v>10</v>
      </c>
      <c r="M72" s="116">
        <v>10</v>
      </c>
      <c r="N72" s="116">
        <f>SUM(B72:M72)</f>
        <v>100</v>
      </c>
    </row>
    <row r="73" spans="1:14" ht="12.75">
      <c r="A73" s="57" t="s">
        <v>307</v>
      </c>
      <c r="B73" s="116"/>
      <c r="C73" s="116">
        <v>19</v>
      </c>
      <c r="D73" s="116"/>
      <c r="E73" s="116">
        <v>19</v>
      </c>
      <c r="F73" s="116">
        <v>23</v>
      </c>
      <c r="G73" s="116">
        <v>23</v>
      </c>
      <c r="H73" s="116">
        <v>46</v>
      </c>
      <c r="I73" s="116">
        <v>23</v>
      </c>
      <c r="J73" s="116">
        <v>19</v>
      </c>
      <c r="K73" s="116">
        <v>19</v>
      </c>
      <c r="L73" s="116"/>
      <c r="M73" s="116"/>
      <c r="N73" s="116">
        <f>SUM(B73:M73)</f>
        <v>191</v>
      </c>
    </row>
    <row r="74" spans="1:14" ht="12.75">
      <c r="A74" s="57" t="s">
        <v>14</v>
      </c>
      <c r="B74" s="116"/>
      <c r="C74" s="116"/>
      <c r="D74" s="116"/>
      <c r="E74" s="116"/>
      <c r="F74" s="116"/>
      <c r="G74" s="116"/>
      <c r="H74" s="116"/>
      <c r="I74" s="116"/>
      <c r="J74" s="116"/>
      <c r="K74" s="116"/>
      <c r="L74" s="116"/>
      <c r="M74" s="116"/>
      <c r="N74" s="116"/>
    </row>
    <row r="75" spans="1:14" ht="12.75">
      <c r="A75" s="57" t="s">
        <v>309</v>
      </c>
      <c r="B75" s="116"/>
      <c r="C75" s="116"/>
      <c r="D75" s="116"/>
      <c r="E75" s="116"/>
      <c r="F75" s="116"/>
      <c r="G75" s="116"/>
      <c r="H75" s="116"/>
      <c r="I75" s="116"/>
      <c r="J75" s="116"/>
      <c r="K75" s="116"/>
      <c r="L75" s="116"/>
      <c r="M75" s="116"/>
      <c r="N75" s="116"/>
    </row>
    <row r="76" spans="1:14" ht="12.75">
      <c r="A76" s="58" t="s">
        <v>325</v>
      </c>
      <c r="B76" s="121"/>
      <c r="C76" s="121"/>
      <c r="D76" s="121"/>
      <c r="E76" s="121"/>
      <c r="F76" s="121"/>
      <c r="G76" s="121"/>
      <c r="H76" s="121"/>
      <c r="I76" s="121"/>
      <c r="J76" s="121"/>
      <c r="K76" s="121"/>
      <c r="L76" s="121"/>
      <c r="M76" s="121"/>
      <c r="N76" s="116"/>
    </row>
    <row r="77" spans="1:15" s="10" customFormat="1" ht="12.75">
      <c r="A77" s="57" t="s">
        <v>351</v>
      </c>
      <c r="B77" s="116">
        <f>B90-SUM(B70:B76)</f>
        <v>6383</v>
      </c>
      <c r="C77" s="116">
        <f aca="true" t="shared" si="5" ref="C77:M77">C90-SUM(C70:C76)</f>
        <v>6141</v>
      </c>
      <c r="D77" s="116">
        <f t="shared" si="5"/>
        <v>6078</v>
      </c>
      <c r="E77" s="116">
        <f t="shared" si="5"/>
        <v>7371</v>
      </c>
      <c r="F77" s="116">
        <f t="shared" si="5"/>
        <v>6220</v>
      </c>
      <c r="G77" s="116">
        <f t="shared" si="5"/>
        <v>7067</v>
      </c>
      <c r="H77" s="116">
        <f t="shared" si="5"/>
        <v>6305</v>
      </c>
      <c r="I77" s="116">
        <f t="shared" si="5"/>
        <v>7025</v>
      </c>
      <c r="J77" s="116">
        <f t="shared" si="5"/>
        <v>11473</v>
      </c>
      <c r="K77" s="116">
        <f t="shared" si="5"/>
        <v>6058</v>
      </c>
      <c r="L77" s="116">
        <f t="shared" si="5"/>
        <v>6077</v>
      </c>
      <c r="M77" s="116">
        <f t="shared" si="5"/>
        <v>5076</v>
      </c>
      <c r="N77" s="116">
        <f>SUM(B77:M77)</f>
        <v>81274</v>
      </c>
      <c r="O77" s="257"/>
    </row>
    <row r="78" spans="1:14" ht="15.75">
      <c r="A78" s="56" t="s">
        <v>50</v>
      </c>
      <c r="B78" s="115">
        <f>SUM(B70:B77)</f>
        <v>6383</v>
      </c>
      <c r="C78" s="115">
        <f aca="true" t="shared" si="6" ref="C78:N78">SUM(C70:C77)</f>
        <v>6170</v>
      </c>
      <c r="D78" s="115">
        <f t="shared" si="6"/>
        <v>6661</v>
      </c>
      <c r="E78" s="115">
        <f t="shared" si="6"/>
        <v>7400</v>
      </c>
      <c r="F78" s="115">
        <f t="shared" si="6"/>
        <v>6825</v>
      </c>
      <c r="G78" s="115">
        <f t="shared" si="6"/>
        <v>7100</v>
      </c>
      <c r="H78" s="115">
        <f t="shared" si="6"/>
        <v>6423</v>
      </c>
      <c r="I78" s="115">
        <f t="shared" si="6"/>
        <v>7058</v>
      </c>
      <c r="J78" s="115">
        <f t="shared" si="6"/>
        <v>11502</v>
      </c>
      <c r="K78" s="115">
        <f t="shared" si="6"/>
        <v>6087</v>
      </c>
      <c r="L78" s="115">
        <f t="shared" si="6"/>
        <v>6087</v>
      </c>
      <c r="M78" s="115">
        <f t="shared" si="6"/>
        <v>6086</v>
      </c>
      <c r="N78" s="115">
        <f t="shared" si="6"/>
        <v>83782</v>
      </c>
    </row>
    <row r="79" spans="1:15" s="9" customFormat="1" ht="15.75">
      <c r="A79" s="375" t="s">
        <v>23</v>
      </c>
      <c r="B79" s="376"/>
      <c r="C79" s="376"/>
      <c r="D79" s="376"/>
      <c r="E79" s="376"/>
      <c r="F79" s="376"/>
      <c r="G79" s="376"/>
      <c r="H79" s="376"/>
      <c r="I79" s="376"/>
      <c r="J79" s="376"/>
      <c r="K79" s="376"/>
      <c r="L79" s="376"/>
      <c r="M79" s="376"/>
      <c r="N79" s="376"/>
      <c r="O79" s="256"/>
    </row>
    <row r="80" spans="1:15" s="9" customFormat="1" ht="12.75">
      <c r="A80" s="20" t="s">
        <v>179</v>
      </c>
      <c r="B80" s="20" t="s">
        <v>36</v>
      </c>
      <c r="C80" s="20" t="s">
        <v>37</v>
      </c>
      <c r="D80" s="20" t="s">
        <v>38</v>
      </c>
      <c r="E80" s="20" t="s">
        <v>39</v>
      </c>
      <c r="F80" s="20" t="s">
        <v>40</v>
      </c>
      <c r="G80" s="20" t="s">
        <v>41</v>
      </c>
      <c r="H80" s="20" t="s">
        <v>42</v>
      </c>
      <c r="I80" s="20" t="s">
        <v>43</v>
      </c>
      <c r="J80" s="20" t="s">
        <v>44</v>
      </c>
      <c r="K80" s="20" t="s">
        <v>45</v>
      </c>
      <c r="L80" s="20" t="s">
        <v>46</v>
      </c>
      <c r="M80" s="20" t="s">
        <v>47</v>
      </c>
      <c r="N80" s="20" t="s">
        <v>48</v>
      </c>
      <c r="O80" s="256"/>
    </row>
    <row r="81" spans="1:14" ht="12.75">
      <c r="A81" s="59" t="s">
        <v>194</v>
      </c>
      <c r="B81" s="116">
        <v>3592</v>
      </c>
      <c r="C81" s="116">
        <v>3600</v>
      </c>
      <c r="D81" s="116">
        <v>3597</v>
      </c>
      <c r="E81" s="116">
        <v>4062</v>
      </c>
      <c r="F81" s="116">
        <v>3598</v>
      </c>
      <c r="G81" s="116">
        <v>4340</v>
      </c>
      <c r="H81" s="116">
        <v>3815</v>
      </c>
      <c r="I81" s="116">
        <v>3815</v>
      </c>
      <c r="J81" s="116">
        <v>7814</v>
      </c>
      <c r="K81" s="116">
        <v>3535</v>
      </c>
      <c r="L81" s="116">
        <v>3535</v>
      </c>
      <c r="M81" s="116">
        <v>3534</v>
      </c>
      <c r="N81" s="116">
        <f>SUM(B81:M81)</f>
        <v>48837</v>
      </c>
    </row>
    <row r="82" spans="1:14" ht="12.75">
      <c r="A82" s="33" t="s">
        <v>355</v>
      </c>
      <c r="B82" s="116">
        <v>991</v>
      </c>
      <c r="C82" s="116">
        <v>994</v>
      </c>
      <c r="D82" s="116">
        <v>994</v>
      </c>
      <c r="E82" s="116">
        <v>1127</v>
      </c>
      <c r="F82" s="116">
        <v>993</v>
      </c>
      <c r="G82" s="116">
        <v>1184</v>
      </c>
      <c r="H82" s="116">
        <v>1032</v>
      </c>
      <c r="I82" s="116">
        <v>1032</v>
      </c>
      <c r="J82" s="116">
        <v>2112</v>
      </c>
      <c r="K82" s="116">
        <v>976</v>
      </c>
      <c r="L82" s="116">
        <v>976</v>
      </c>
      <c r="M82" s="116">
        <v>977</v>
      </c>
      <c r="N82" s="116">
        <f>SUM(B82:M82)</f>
        <v>13388</v>
      </c>
    </row>
    <row r="83" spans="1:14" ht="12.75">
      <c r="A83" s="59" t="s">
        <v>195</v>
      </c>
      <c r="B83" s="116">
        <v>1576</v>
      </c>
      <c r="C83" s="116">
        <v>1576</v>
      </c>
      <c r="D83" s="116">
        <v>1670</v>
      </c>
      <c r="E83" s="116">
        <v>1576</v>
      </c>
      <c r="F83" s="116">
        <v>1599</v>
      </c>
      <c r="G83" s="116">
        <v>1576</v>
      </c>
      <c r="H83" s="116">
        <v>1576</v>
      </c>
      <c r="I83" s="116">
        <v>1576</v>
      </c>
      <c r="J83" s="116">
        <v>1576</v>
      </c>
      <c r="K83" s="116">
        <v>1576</v>
      </c>
      <c r="L83" s="116">
        <v>1576</v>
      </c>
      <c r="M83" s="116">
        <v>1575</v>
      </c>
      <c r="N83" s="116">
        <f>SUM(B83:M83)</f>
        <v>19028</v>
      </c>
    </row>
    <row r="84" spans="1:14" ht="12.75">
      <c r="A84" s="59" t="s">
        <v>136</v>
      </c>
      <c r="B84" s="116"/>
      <c r="C84" s="116"/>
      <c r="D84" s="116"/>
      <c r="E84" s="116"/>
      <c r="F84" s="116"/>
      <c r="G84" s="116"/>
      <c r="H84" s="116"/>
      <c r="I84" s="116"/>
      <c r="J84" s="116"/>
      <c r="K84" s="116"/>
      <c r="L84" s="116"/>
      <c r="M84" s="116"/>
      <c r="N84" s="116"/>
    </row>
    <row r="85" spans="1:14" ht="12.75">
      <c r="A85" s="59" t="s">
        <v>312</v>
      </c>
      <c r="B85" s="116"/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</row>
    <row r="86" spans="1:14" ht="12.75">
      <c r="A86" s="59" t="s">
        <v>253</v>
      </c>
      <c r="B86" s="116">
        <v>224</v>
      </c>
      <c r="C86" s="116"/>
      <c r="D86" s="116">
        <v>400</v>
      </c>
      <c r="E86" s="116">
        <v>635</v>
      </c>
      <c r="F86" s="116">
        <v>635</v>
      </c>
      <c r="G86" s="116"/>
      <c r="H86" s="116"/>
      <c r="I86" s="116">
        <v>635</v>
      </c>
      <c r="J86" s="116"/>
      <c r="K86" s="116"/>
      <c r="L86" s="116"/>
      <c r="M86" s="116"/>
      <c r="N86" s="116">
        <f>SUM(B86:M86)</f>
        <v>2529</v>
      </c>
    </row>
    <row r="87" spans="1:14" ht="12.75">
      <c r="A87" s="59" t="s">
        <v>254</v>
      </c>
      <c r="B87" s="116"/>
      <c r="C87" s="116"/>
      <c r="D87" s="116"/>
      <c r="E87" s="116"/>
      <c r="F87" s="116"/>
      <c r="G87" s="116"/>
      <c r="H87" s="116"/>
      <c r="I87" s="116"/>
      <c r="J87" s="116"/>
      <c r="K87" s="116"/>
      <c r="L87" s="116"/>
      <c r="M87" s="116"/>
      <c r="N87" s="116">
        <f>SUM(B87:M87)</f>
        <v>0</v>
      </c>
    </row>
    <row r="88" spans="1:14" ht="12.75">
      <c r="A88" s="59" t="s">
        <v>255</v>
      </c>
      <c r="B88" s="116"/>
      <c r="C88" s="116"/>
      <c r="D88" s="116"/>
      <c r="E88" s="116"/>
      <c r="F88" s="116"/>
      <c r="G88" s="116"/>
      <c r="H88" s="116"/>
      <c r="I88" s="116"/>
      <c r="J88" s="116"/>
      <c r="K88" s="116"/>
      <c r="L88" s="116"/>
      <c r="M88" s="116"/>
      <c r="N88" s="116"/>
    </row>
    <row r="89" spans="1:14" ht="12.75">
      <c r="A89" s="59" t="s">
        <v>354</v>
      </c>
      <c r="B89" s="116"/>
      <c r="C89" s="116"/>
      <c r="D89" s="116"/>
      <c r="E89" s="116"/>
      <c r="F89" s="116"/>
      <c r="G89" s="116"/>
      <c r="H89" s="116"/>
      <c r="I89" s="116"/>
      <c r="J89" s="116"/>
      <c r="K89" s="116"/>
      <c r="L89" s="116"/>
      <c r="M89" s="116"/>
      <c r="N89" s="116"/>
    </row>
    <row r="90" spans="1:14" ht="15.75">
      <c r="A90" s="55" t="s">
        <v>51</v>
      </c>
      <c r="B90" s="115">
        <f>SUM(B81:B89)</f>
        <v>6383</v>
      </c>
      <c r="C90" s="115">
        <f aca="true" t="shared" si="7" ref="C90:N90">SUM(C81:C89)</f>
        <v>6170</v>
      </c>
      <c r="D90" s="115">
        <f t="shared" si="7"/>
        <v>6661</v>
      </c>
      <c r="E90" s="115">
        <f t="shared" si="7"/>
        <v>7400</v>
      </c>
      <c r="F90" s="115">
        <f t="shared" si="7"/>
        <v>6825</v>
      </c>
      <c r="G90" s="115">
        <f t="shared" si="7"/>
        <v>7100</v>
      </c>
      <c r="H90" s="115">
        <f t="shared" si="7"/>
        <v>6423</v>
      </c>
      <c r="I90" s="115">
        <f t="shared" si="7"/>
        <v>7058</v>
      </c>
      <c r="J90" s="115">
        <f t="shared" si="7"/>
        <v>11502</v>
      </c>
      <c r="K90" s="115">
        <f t="shared" si="7"/>
        <v>6087</v>
      </c>
      <c r="L90" s="115">
        <f t="shared" si="7"/>
        <v>6087</v>
      </c>
      <c r="M90" s="115">
        <f t="shared" si="7"/>
        <v>6086</v>
      </c>
      <c r="N90" s="115">
        <f t="shared" si="7"/>
        <v>83782</v>
      </c>
    </row>
    <row r="91" spans="1:14" ht="12.7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</row>
    <row r="92" spans="1:15" s="9" customFormat="1" ht="12.7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256"/>
    </row>
    <row r="123" ht="12.75">
      <c r="N123" s="50" t="s">
        <v>349</v>
      </c>
    </row>
    <row r="124" ht="12.75">
      <c r="N124" s="41"/>
    </row>
    <row r="125" ht="12.75">
      <c r="N125" s="41"/>
    </row>
    <row r="126" spans="1:14" ht="12.75">
      <c r="A126" s="301" t="s">
        <v>350</v>
      </c>
      <c r="B126" s="301"/>
      <c r="C126" s="301"/>
      <c r="D126" s="301"/>
      <c r="E126" s="301"/>
      <c r="F126" s="301"/>
      <c r="G126" s="301"/>
      <c r="H126" s="301"/>
      <c r="I126" s="301"/>
      <c r="J126" s="301"/>
      <c r="K126" s="301"/>
      <c r="L126" s="301"/>
      <c r="M126" s="301"/>
      <c r="N126" s="301"/>
    </row>
    <row r="128" spans="1:14" ht="12.75">
      <c r="A128" s="9" t="s">
        <v>288</v>
      </c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</row>
    <row r="129" spans="1:14" ht="15.75">
      <c r="A129" s="375" t="s">
        <v>22</v>
      </c>
      <c r="B129" s="375"/>
      <c r="C129" s="375"/>
      <c r="D129" s="375"/>
      <c r="E129" s="375"/>
      <c r="F129" s="375"/>
      <c r="G129" s="375"/>
      <c r="H129" s="375"/>
      <c r="I129" s="375"/>
      <c r="J129" s="375"/>
      <c r="K129" s="375"/>
      <c r="L129" s="375"/>
      <c r="M129" s="375"/>
      <c r="N129" s="375"/>
    </row>
    <row r="130" spans="1:14" ht="12.75">
      <c r="A130" s="20" t="s">
        <v>179</v>
      </c>
      <c r="B130" s="20" t="s">
        <v>36</v>
      </c>
      <c r="C130" s="20" t="s">
        <v>37</v>
      </c>
      <c r="D130" s="20" t="s">
        <v>38</v>
      </c>
      <c r="E130" s="20" t="s">
        <v>39</v>
      </c>
      <c r="F130" s="20" t="s">
        <v>40</v>
      </c>
      <c r="G130" s="20" t="s">
        <v>41</v>
      </c>
      <c r="H130" s="20" t="s">
        <v>42</v>
      </c>
      <c r="I130" s="20" t="s">
        <v>43</v>
      </c>
      <c r="J130" s="20" t="s">
        <v>44</v>
      </c>
      <c r="K130" s="20" t="s">
        <v>45</v>
      </c>
      <c r="L130" s="20" t="s">
        <v>46</v>
      </c>
      <c r="M130" s="20" t="s">
        <v>47</v>
      </c>
      <c r="N130" s="20" t="s">
        <v>48</v>
      </c>
    </row>
    <row r="131" spans="1:14" ht="12.75">
      <c r="A131" s="58" t="s">
        <v>352</v>
      </c>
      <c r="B131" s="116"/>
      <c r="C131" s="116"/>
      <c r="D131" s="116"/>
      <c r="E131" s="116"/>
      <c r="F131" s="116"/>
      <c r="G131" s="116"/>
      <c r="H131" s="116"/>
      <c r="I131" s="116"/>
      <c r="J131" s="116"/>
      <c r="K131" s="116"/>
      <c r="L131" s="116"/>
      <c r="M131" s="116"/>
      <c r="N131" s="116"/>
    </row>
    <row r="132" spans="1:14" ht="12.75">
      <c r="A132" s="58" t="s">
        <v>353</v>
      </c>
      <c r="B132" s="116"/>
      <c r="C132" s="116"/>
      <c r="D132" s="116"/>
      <c r="E132" s="116"/>
      <c r="F132" s="116"/>
      <c r="G132" s="116"/>
      <c r="H132" s="116"/>
      <c r="I132" s="116"/>
      <c r="J132" s="116"/>
      <c r="K132" s="116"/>
      <c r="L132" s="116"/>
      <c r="M132" s="116"/>
      <c r="N132" s="116"/>
    </row>
    <row r="133" spans="1:14" ht="12.75">
      <c r="A133" s="57" t="s">
        <v>293</v>
      </c>
      <c r="B133" s="116"/>
      <c r="C133" s="116"/>
      <c r="D133" s="116"/>
      <c r="E133" s="116"/>
      <c r="F133" s="116"/>
      <c r="G133" s="116"/>
      <c r="H133" s="116"/>
      <c r="I133" s="116"/>
      <c r="J133" s="116"/>
      <c r="K133" s="116"/>
      <c r="L133" s="116"/>
      <c r="M133" s="116"/>
      <c r="N133" s="116"/>
    </row>
    <row r="134" spans="1:14" ht="12.75">
      <c r="A134" s="57" t="s">
        <v>307</v>
      </c>
      <c r="B134" s="116"/>
      <c r="C134" s="116"/>
      <c r="D134" s="116"/>
      <c r="E134" s="116"/>
      <c r="F134" s="116"/>
      <c r="G134" s="116"/>
      <c r="H134" s="116"/>
      <c r="I134" s="116"/>
      <c r="J134" s="116"/>
      <c r="K134" s="116"/>
      <c r="L134" s="116"/>
      <c r="M134" s="116"/>
      <c r="N134" s="116"/>
    </row>
    <row r="135" spans="1:14" ht="12.75">
      <c r="A135" s="57" t="s">
        <v>14</v>
      </c>
      <c r="B135" s="116"/>
      <c r="C135" s="116"/>
      <c r="D135" s="116"/>
      <c r="E135" s="116"/>
      <c r="F135" s="116"/>
      <c r="G135" s="116"/>
      <c r="H135" s="116"/>
      <c r="I135" s="116"/>
      <c r="J135" s="116"/>
      <c r="K135" s="116"/>
      <c r="L135" s="116"/>
      <c r="M135" s="116"/>
      <c r="N135" s="116"/>
    </row>
    <row r="136" spans="1:14" ht="12.75">
      <c r="A136" s="57" t="s">
        <v>309</v>
      </c>
      <c r="B136" s="116"/>
      <c r="C136" s="116"/>
      <c r="D136" s="116"/>
      <c r="E136" s="116"/>
      <c r="F136" s="116"/>
      <c r="G136" s="116"/>
      <c r="H136" s="116"/>
      <c r="I136" s="116"/>
      <c r="J136" s="116"/>
      <c r="K136" s="116"/>
      <c r="L136" s="116"/>
      <c r="M136" s="116"/>
      <c r="N136" s="116"/>
    </row>
    <row r="137" spans="1:14" ht="12.75">
      <c r="A137" s="58" t="s">
        <v>325</v>
      </c>
      <c r="B137" s="121"/>
      <c r="C137" s="121"/>
      <c r="D137" s="121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</row>
    <row r="138" spans="1:14" ht="12.75">
      <c r="A138" s="57" t="s">
        <v>351</v>
      </c>
      <c r="B138" s="116">
        <f>B151-SUM(B131:B137)</f>
        <v>2910</v>
      </c>
      <c r="C138" s="116">
        <f aca="true" t="shared" si="8" ref="C138:M138">C151-SUM(C131:C137)</f>
        <v>2915</v>
      </c>
      <c r="D138" s="116">
        <f t="shared" si="8"/>
        <v>3064</v>
      </c>
      <c r="E138" s="116">
        <f t="shared" si="8"/>
        <v>4241</v>
      </c>
      <c r="F138" s="116">
        <f t="shared" si="8"/>
        <v>4238</v>
      </c>
      <c r="G138" s="116">
        <f t="shared" si="8"/>
        <v>2915</v>
      </c>
      <c r="H138" s="116">
        <f t="shared" si="8"/>
        <v>2905</v>
      </c>
      <c r="I138" s="116">
        <f t="shared" si="8"/>
        <v>2907</v>
      </c>
      <c r="J138" s="116">
        <f t="shared" si="8"/>
        <v>2969</v>
      </c>
      <c r="K138" s="116">
        <f t="shared" si="8"/>
        <v>2970</v>
      </c>
      <c r="L138" s="116">
        <f t="shared" si="8"/>
        <v>2905</v>
      </c>
      <c r="M138" s="116">
        <f t="shared" si="8"/>
        <v>2908</v>
      </c>
      <c r="N138" s="116">
        <f>SUM(B138:M138)</f>
        <v>37847</v>
      </c>
    </row>
    <row r="139" spans="1:14" ht="15.75">
      <c r="A139" s="56" t="s">
        <v>50</v>
      </c>
      <c r="B139" s="115">
        <f>SUM(B131:B138)</f>
        <v>2910</v>
      </c>
      <c r="C139" s="115">
        <f aca="true" t="shared" si="9" ref="C139:N139">SUM(C131:C138)</f>
        <v>2915</v>
      </c>
      <c r="D139" s="115">
        <f t="shared" si="9"/>
        <v>3064</v>
      </c>
      <c r="E139" s="115">
        <f t="shared" si="9"/>
        <v>4241</v>
      </c>
      <c r="F139" s="115">
        <f t="shared" si="9"/>
        <v>4238</v>
      </c>
      <c r="G139" s="115">
        <f t="shared" si="9"/>
        <v>2915</v>
      </c>
      <c r="H139" s="115">
        <f t="shared" si="9"/>
        <v>2905</v>
      </c>
      <c r="I139" s="115">
        <f t="shared" si="9"/>
        <v>2907</v>
      </c>
      <c r="J139" s="115">
        <f t="shared" si="9"/>
        <v>2969</v>
      </c>
      <c r="K139" s="115">
        <f t="shared" si="9"/>
        <v>2970</v>
      </c>
      <c r="L139" s="115">
        <f t="shared" si="9"/>
        <v>2905</v>
      </c>
      <c r="M139" s="115">
        <f t="shared" si="9"/>
        <v>2908</v>
      </c>
      <c r="N139" s="115">
        <f t="shared" si="9"/>
        <v>37847</v>
      </c>
    </row>
    <row r="140" spans="1:14" ht="15.75">
      <c r="A140" s="375" t="s">
        <v>23</v>
      </c>
      <c r="B140" s="376"/>
      <c r="C140" s="376"/>
      <c r="D140" s="376"/>
      <c r="E140" s="376"/>
      <c r="F140" s="376"/>
      <c r="G140" s="376"/>
      <c r="H140" s="376"/>
      <c r="I140" s="376"/>
      <c r="J140" s="376"/>
      <c r="K140" s="376"/>
      <c r="L140" s="376"/>
      <c r="M140" s="376"/>
      <c r="N140" s="376"/>
    </row>
    <row r="141" spans="1:14" ht="12.75">
      <c r="A141" s="20" t="s">
        <v>179</v>
      </c>
      <c r="B141" s="20" t="s">
        <v>36</v>
      </c>
      <c r="C141" s="20" t="s">
        <v>37</v>
      </c>
      <c r="D141" s="20" t="s">
        <v>38</v>
      </c>
      <c r="E141" s="20" t="s">
        <v>39</v>
      </c>
      <c r="F141" s="20" t="s">
        <v>40</v>
      </c>
      <c r="G141" s="20" t="s">
        <v>41</v>
      </c>
      <c r="H141" s="20" t="s">
        <v>42</v>
      </c>
      <c r="I141" s="20" t="s">
        <v>43</v>
      </c>
      <c r="J141" s="20" t="s">
        <v>44</v>
      </c>
      <c r="K141" s="20" t="s">
        <v>45</v>
      </c>
      <c r="L141" s="20" t="s">
        <v>46</v>
      </c>
      <c r="M141" s="20" t="s">
        <v>47</v>
      </c>
      <c r="N141" s="20" t="s">
        <v>48</v>
      </c>
    </row>
    <row r="142" spans="1:14" ht="12.75">
      <c r="A142" s="59" t="s">
        <v>194</v>
      </c>
      <c r="B142" s="116">
        <v>1738</v>
      </c>
      <c r="C142" s="116">
        <v>1742</v>
      </c>
      <c r="D142" s="116">
        <v>1740</v>
      </c>
      <c r="E142" s="116">
        <v>1742</v>
      </c>
      <c r="F142" s="116">
        <v>1740</v>
      </c>
      <c r="G142" s="116">
        <v>1742</v>
      </c>
      <c r="H142" s="116">
        <v>1734</v>
      </c>
      <c r="I142" s="116">
        <v>1735</v>
      </c>
      <c r="J142" s="116">
        <v>1734</v>
      </c>
      <c r="K142" s="116">
        <v>1735</v>
      </c>
      <c r="L142" s="116">
        <v>1734</v>
      </c>
      <c r="M142" s="116">
        <v>1735</v>
      </c>
      <c r="N142" s="116">
        <f>SUM(B142:M142)</f>
        <v>20851</v>
      </c>
    </row>
    <row r="143" spans="1:14" ht="12.75">
      <c r="A143" s="33" t="s">
        <v>355</v>
      </c>
      <c r="B143" s="116">
        <v>480</v>
      </c>
      <c r="C143" s="116">
        <v>481</v>
      </c>
      <c r="D143" s="116">
        <v>480</v>
      </c>
      <c r="E143" s="116">
        <v>482</v>
      </c>
      <c r="F143" s="116">
        <v>481</v>
      </c>
      <c r="G143" s="116">
        <v>481</v>
      </c>
      <c r="H143" s="116">
        <v>479</v>
      </c>
      <c r="I143" s="116">
        <v>480</v>
      </c>
      <c r="J143" s="116">
        <v>479</v>
      </c>
      <c r="K143" s="116">
        <v>479</v>
      </c>
      <c r="L143" s="116">
        <v>479</v>
      </c>
      <c r="M143" s="116">
        <v>480</v>
      </c>
      <c r="N143" s="116">
        <f>SUM(B143:M143)</f>
        <v>5761</v>
      </c>
    </row>
    <row r="144" spans="1:14" ht="12.75">
      <c r="A144" s="59" t="s">
        <v>195</v>
      </c>
      <c r="B144" s="116">
        <v>692</v>
      </c>
      <c r="C144" s="116">
        <v>692</v>
      </c>
      <c r="D144" s="116">
        <v>692</v>
      </c>
      <c r="E144" s="116">
        <v>692</v>
      </c>
      <c r="F144" s="116">
        <v>692</v>
      </c>
      <c r="G144" s="116">
        <v>692</v>
      </c>
      <c r="H144" s="116">
        <v>692</v>
      </c>
      <c r="I144" s="116">
        <v>692</v>
      </c>
      <c r="J144" s="116">
        <v>692</v>
      </c>
      <c r="K144" s="116">
        <v>692</v>
      </c>
      <c r="L144" s="116">
        <v>692</v>
      </c>
      <c r="M144" s="116">
        <v>693</v>
      </c>
      <c r="N144" s="116">
        <f>SUM(B144:M144)</f>
        <v>8305</v>
      </c>
    </row>
    <row r="145" spans="1:14" ht="12.75">
      <c r="A145" s="59" t="s">
        <v>136</v>
      </c>
      <c r="B145" s="116"/>
      <c r="C145" s="116"/>
      <c r="D145" s="116"/>
      <c r="E145" s="116"/>
      <c r="F145" s="116"/>
      <c r="G145" s="116"/>
      <c r="H145" s="116"/>
      <c r="I145" s="116"/>
      <c r="J145" s="116"/>
      <c r="K145" s="116"/>
      <c r="L145" s="116"/>
      <c r="M145" s="116"/>
      <c r="N145" s="116"/>
    </row>
    <row r="146" spans="1:14" ht="12.75">
      <c r="A146" s="59" t="s">
        <v>312</v>
      </c>
      <c r="B146" s="116"/>
      <c r="C146" s="116"/>
      <c r="D146" s="116"/>
      <c r="E146" s="116"/>
      <c r="F146" s="116"/>
      <c r="G146" s="116"/>
      <c r="H146" s="116"/>
      <c r="I146" s="116"/>
      <c r="J146" s="116"/>
      <c r="K146" s="116"/>
      <c r="L146" s="116"/>
      <c r="M146" s="116"/>
      <c r="N146" s="116"/>
    </row>
    <row r="147" spans="1:14" ht="12.75">
      <c r="A147" s="59" t="s">
        <v>253</v>
      </c>
      <c r="B147" s="116"/>
      <c r="C147" s="116"/>
      <c r="D147" s="116">
        <v>152</v>
      </c>
      <c r="E147" s="116">
        <v>1325</v>
      </c>
      <c r="F147" s="116">
        <v>1325</v>
      </c>
      <c r="G147" s="116"/>
      <c r="H147" s="116"/>
      <c r="I147" s="116"/>
      <c r="J147" s="116">
        <v>64</v>
      </c>
      <c r="K147" s="116">
        <v>64</v>
      </c>
      <c r="L147" s="116"/>
      <c r="M147" s="116"/>
      <c r="N147" s="116">
        <f>SUM(B147:M147)</f>
        <v>2930</v>
      </c>
    </row>
    <row r="148" spans="1:14" ht="12.75">
      <c r="A148" s="59" t="s">
        <v>254</v>
      </c>
      <c r="B148" s="116"/>
      <c r="C148" s="116"/>
      <c r="D148" s="116"/>
      <c r="E148" s="116"/>
      <c r="F148" s="116"/>
      <c r="G148" s="116"/>
      <c r="H148" s="116"/>
      <c r="I148" s="116"/>
      <c r="J148" s="116"/>
      <c r="K148" s="116"/>
      <c r="L148" s="116"/>
      <c r="M148" s="116"/>
      <c r="N148" s="116"/>
    </row>
    <row r="149" spans="1:14" ht="12.75">
      <c r="A149" s="59" t="s">
        <v>255</v>
      </c>
      <c r="B149" s="116"/>
      <c r="C149" s="116"/>
      <c r="D149" s="116"/>
      <c r="E149" s="116"/>
      <c r="F149" s="116"/>
      <c r="G149" s="116"/>
      <c r="H149" s="116"/>
      <c r="I149" s="116"/>
      <c r="J149" s="116"/>
      <c r="K149" s="116"/>
      <c r="L149" s="116"/>
      <c r="M149" s="116"/>
      <c r="N149" s="116"/>
    </row>
    <row r="150" spans="1:14" ht="12.75">
      <c r="A150" s="59" t="s">
        <v>354</v>
      </c>
      <c r="B150" s="116"/>
      <c r="C150" s="116"/>
      <c r="D150" s="116"/>
      <c r="E150" s="116"/>
      <c r="F150" s="116"/>
      <c r="G150" s="116"/>
      <c r="H150" s="116"/>
      <c r="I150" s="116"/>
      <c r="J150" s="116"/>
      <c r="K150" s="116"/>
      <c r="L150" s="116"/>
      <c r="M150" s="116"/>
      <c r="N150" s="116"/>
    </row>
    <row r="151" spans="1:14" ht="15.75">
      <c r="A151" s="55" t="s">
        <v>51</v>
      </c>
      <c r="B151" s="115">
        <f>SUM(B142:B150)</f>
        <v>2910</v>
      </c>
      <c r="C151" s="115">
        <f aca="true" t="shared" si="10" ref="C151:M151">SUM(C142:C150)</f>
        <v>2915</v>
      </c>
      <c r="D151" s="115">
        <f t="shared" si="10"/>
        <v>3064</v>
      </c>
      <c r="E151" s="115">
        <f t="shared" si="10"/>
        <v>4241</v>
      </c>
      <c r="F151" s="115">
        <f t="shared" si="10"/>
        <v>4238</v>
      </c>
      <c r="G151" s="115">
        <f t="shared" si="10"/>
        <v>2915</v>
      </c>
      <c r="H151" s="115">
        <f t="shared" si="10"/>
        <v>2905</v>
      </c>
      <c r="I151" s="115">
        <f t="shared" si="10"/>
        <v>2907</v>
      </c>
      <c r="J151" s="115">
        <f t="shared" si="10"/>
        <v>2969</v>
      </c>
      <c r="K151" s="115">
        <f t="shared" si="10"/>
        <v>2970</v>
      </c>
      <c r="L151" s="115">
        <f t="shared" si="10"/>
        <v>2905</v>
      </c>
      <c r="M151" s="115">
        <f t="shared" si="10"/>
        <v>2908</v>
      </c>
      <c r="N151" s="115">
        <f>SUM(N142:N150)</f>
        <v>37847</v>
      </c>
    </row>
    <row r="152" spans="1:14" ht="12.7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</row>
    <row r="153" spans="1:14" ht="12.7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</row>
  </sheetData>
  <sheetProtection/>
  <mergeCells count="10">
    <mergeCell ref="I1:N1"/>
    <mergeCell ref="A140:N140"/>
    <mergeCell ref="A129:N129"/>
    <mergeCell ref="A4:N4"/>
    <mergeCell ref="A65:N65"/>
    <mergeCell ref="A7:N7"/>
    <mergeCell ref="A18:N18"/>
    <mergeCell ref="A68:N68"/>
    <mergeCell ref="A126:N126"/>
    <mergeCell ref="A79:N79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4"/>
  <sheetViews>
    <sheetView zoomScalePageLayoutView="0" workbookViewId="0" topLeftCell="A1">
      <selection activeCell="A3" sqref="A3:L3"/>
    </sheetView>
  </sheetViews>
  <sheetFormatPr defaultColWidth="9.140625" defaultRowHeight="12.75"/>
  <cols>
    <col min="8" max="8" width="17.57421875" style="0" customWidth="1"/>
    <col min="9" max="11" width="10.57421875" style="0" customWidth="1"/>
  </cols>
  <sheetData>
    <row r="1" ht="12.75">
      <c r="L1" s="50" t="s">
        <v>251</v>
      </c>
    </row>
    <row r="3" spans="1:12" ht="12.75">
      <c r="A3" s="301" t="s">
        <v>428</v>
      </c>
      <c r="B3" s="302"/>
      <c r="C3" s="302"/>
      <c r="D3" s="302"/>
      <c r="E3" s="302"/>
      <c r="F3" s="302"/>
      <c r="G3" s="302"/>
      <c r="H3" s="302"/>
      <c r="I3" s="302"/>
      <c r="J3" s="302"/>
      <c r="K3" s="302"/>
      <c r="L3" s="302"/>
    </row>
    <row r="4" spans="1:12" ht="12.75">
      <c r="A4" s="301" t="s">
        <v>209</v>
      </c>
      <c r="B4" s="302"/>
      <c r="C4" s="302"/>
      <c r="D4" s="302"/>
      <c r="E4" s="302"/>
      <c r="F4" s="302"/>
      <c r="G4" s="302"/>
      <c r="H4" s="302"/>
      <c r="I4" s="302"/>
      <c r="J4" s="302"/>
      <c r="K4" s="302"/>
      <c r="L4" s="302"/>
    </row>
    <row r="5" spans="1:12" ht="12.75">
      <c r="A5" s="301" t="s">
        <v>134</v>
      </c>
      <c r="B5" s="302"/>
      <c r="C5" s="302"/>
      <c r="D5" s="302"/>
      <c r="E5" s="302"/>
      <c r="F5" s="302"/>
      <c r="G5" s="302"/>
      <c r="H5" s="302"/>
      <c r="I5" s="302"/>
      <c r="J5" s="302"/>
      <c r="K5" s="302"/>
      <c r="L5" s="302"/>
    </row>
    <row r="7" spans="1:11" ht="12.75">
      <c r="A7" s="17"/>
      <c r="B7" s="17"/>
      <c r="C7" s="17"/>
      <c r="D7" s="17"/>
      <c r="E7" s="17"/>
      <c r="F7" s="17"/>
      <c r="G7" s="17"/>
      <c r="H7" s="17"/>
      <c r="K7" s="41" t="s">
        <v>189</v>
      </c>
    </row>
    <row r="8" spans="1:12" ht="25.5">
      <c r="A8" s="297" t="s">
        <v>137</v>
      </c>
      <c r="B8" s="298"/>
      <c r="C8" s="298"/>
      <c r="D8" s="298"/>
      <c r="E8" s="298"/>
      <c r="F8" s="298"/>
      <c r="G8" s="298"/>
      <c r="H8" s="299"/>
      <c r="I8" s="118" t="s">
        <v>176</v>
      </c>
      <c r="J8" s="118" t="s">
        <v>177</v>
      </c>
      <c r="K8" s="119" t="s">
        <v>175</v>
      </c>
      <c r="L8" s="118" t="s">
        <v>178</v>
      </c>
    </row>
    <row r="9" spans="1:12" ht="12.75">
      <c r="A9" s="307" t="s">
        <v>125</v>
      </c>
      <c r="B9" s="307"/>
      <c r="C9" s="307"/>
      <c r="D9" s="307"/>
      <c r="E9" s="307"/>
      <c r="F9" s="307"/>
      <c r="G9" s="307"/>
      <c r="H9" s="307"/>
      <c r="I9" s="115">
        <f>I10+I17+I24+I35</f>
        <v>485310</v>
      </c>
      <c r="J9" s="115">
        <f>J10+J17+J24+J35</f>
        <v>513129</v>
      </c>
      <c r="K9" s="115"/>
      <c r="L9" s="115"/>
    </row>
    <row r="10" spans="1:12" ht="12.75">
      <c r="A10" s="170"/>
      <c r="B10" s="319" t="s">
        <v>202</v>
      </c>
      <c r="C10" s="320"/>
      <c r="D10" s="320"/>
      <c r="E10" s="320"/>
      <c r="F10" s="320"/>
      <c r="G10" s="320"/>
      <c r="H10" s="320"/>
      <c r="I10" s="173">
        <f>SUM(I11:I16)</f>
        <v>177054</v>
      </c>
      <c r="J10" s="173">
        <f>SUM(J11:J16)</f>
        <v>204873</v>
      </c>
      <c r="K10" s="173"/>
      <c r="L10" s="173"/>
    </row>
    <row r="11" spans="1:12" ht="12.75">
      <c r="A11" s="81"/>
      <c r="B11" s="175"/>
      <c r="C11" s="312" t="s">
        <v>210</v>
      </c>
      <c r="D11" s="313"/>
      <c r="E11" s="313"/>
      <c r="F11" s="313"/>
      <c r="G11" s="313"/>
      <c r="H11" s="314"/>
      <c r="I11" s="116">
        <v>148019</v>
      </c>
      <c r="J11" s="116">
        <v>177059</v>
      </c>
      <c r="K11" s="116"/>
      <c r="L11" s="51"/>
    </row>
    <row r="12" spans="1:12" ht="12.75">
      <c r="A12" s="81"/>
      <c r="B12" s="193"/>
      <c r="C12" s="312" t="s">
        <v>211</v>
      </c>
      <c r="D12" s="313"/>
      <c r="E12" s="313"/>
      <c r="F12" s="313"/>
      <c r="G12" s="313"/>
      <c r="H12" s="314"/>
      <c r="I12" s="116"/>
      <c r="J12" s="116"/>
      <c r="K12" s="116"/>
      <c r="L12" s="51"/>
    </row>
    <row r="13" spans="1:12" ht="12.75">
      <c r="A13" s="81"/>
      <c r="B13" s="193"/>
      <c r="C13" s="312" t="s">
        <v>212</v>
      </c>
      <c r="D13" s="313"/>
      <c r="E13" s="313"/>
      <c r="F13" s="313"/>
      <c r="G13" s="313"/>
      <c r="H13" s="314"/>
      <c r="I13" s="116"/>
      <c r="J13" s="116"/>
      <c r="K13" s="116"/>
      <c r="L13" s="51"/>
    </row>
    <row r="14" spans="1:12" ht="12.75">
      <c r="A14" s="81"/>
      <c r="B14" s="193"/>
      <c r="C14" s="312" t="s">
        <v>213</v>
      </c>
      <c r="D14" s="313"/>
      <c r="E14" s="313"/>
      <c r="F14" s="313"/>
      <c r="G14" s="313"/>
      <c r="H14" s="314"/>
      <c r="I14" s="116"/>
      <c r="J14" s="116"/>
      <c r="K14" s="116"/>
      <c r="L14" s="51"/>
    </row>
    <row r="15" spans="1:12" ht="12.75">
      <c r="A15" s="81"/>
      <c r="B15" s="193"/>
      <c r="C15" s="312" t="s">
        <v>214</v>
      </c>
      <c r="D15" s="313"/>
      <c r="E15" s="313"/>
      <c r="F15" s="313"/>
      <c r="G15" s="313"/>
      <c r="H15" s="314"/>
      <c r="I15" s="116"/>
      <c r="J15" s="116"/>
      <c r="K15" s="116"/>
      <c r="L15" s="51"/>
    </row>
    <row r="16" spans="1:12" ht="12.75">
      <c r="A16" s="81"/>
      <c r="B16" s="193"/>
      <c r="C16" s="323" t="s">
        <v>215</v>
      </c>
      <c r="D16" s="324"/>
      <c r="E16" s="324"/>
      <c r="F16" s="324"/>
      <c r="G16" s="324"/>
      <c r="H16" s="325"/>
      <c r="I16" s="116">
        <v>29035</v>
      </c>
      <c r="J16" s="116">
        <v>27814</v>
      </c>
      <c r="K16" s="116"/>
      <c r="L16" s="51"/>
    </row>
    <row r="17" spans="1:12" ht="12.75">
      <c r="A17" s="170"/>
      <c r="B17" s="320" t="s">
        <v>306</v>
      </c>
      <c r="C17" s="320"/>
      <c r="D17" s="320"/>
      <c r="E17" s="320"/>
      <c r="F17" s="320"/>
      <c r="G17" s="320"/>
      <c r="H17" s="320"/>
      <c r="I17" s="173">
        <f>SUM(I18:I23)</f>
        <v>203800</v>
      </c>
      <c r="J17" s="173">
        <f>SUM(J18:J23)</f>
        <v>203800</v>
      </c>
      <c r="K17" s="173"/>
      <c r="L17" s="173"/>
    </row>
    <row r="18" spans="1:12" ht="12.75">
      <c r="A18" s="81"/>
      <c r="B18" s="11"/>
      <c r="C18" s="315" t="s">
        <v>218</v>
      </c>
      <c r="D18" s="309"/>
      <c r="E18" s="309"/>
      <c r="F18" s="309"/>
      <c r="G18" s="309"/>
      <c r="H18" s="309"/>
      <c r="I18" s="116"/>
      <c r="J18" s="116"/>
      <c r="K18" s="116"/>
      <c r="L18" s="51"/>
    </row>
    <row r="19" spans="1:12" ht="12.75">
      <c r="A19" s="81"/>
      <c r="B19" s="37"/>
      <c r="C19" s="294" t="s">
        <v>219</v>
      </c>
      <c r="D19" s="295"/>
      <c r="E19" s="295"/>
      <c r="F19" s="295"/>
      <c r="G19" s="295"/>
      <c r="H19" s="295"/>
      <c r="I19" s="116"/>
      <c r="J19" s="116"/>
      <c r="K19" s="116"/>
      <c r="L19" s="51"/>
    </row>
    <row r="20" spans="1:12" ht="12.75">
      <c r="A20" s="81"/>
      <c r="B20" s="37"/>
      <c r="C20" s="315" t="s">
        <v>220</v>
      </c>
      <c r="D20" s="309"/>
      <c r="E20" s="309"/>
      <c r="F20" s="309"/>
      <c r="G20" s="309"/>
      <c r="H20" s="309"/>
      <c r="I20" s="116"/>
      <c r="J20" s="116"/>
      <c r="K20" s="116"/>
      <c r="L20" s="51"/>
    </row>
    <row r="21" spans="1:12" ht="12.75">
      <c r="A21" s="81"/>
      <c r="B21" s="37"/>
      <c r="C21" s="315" t="s">
        <v>221</v>
      </c>
      <c r="D21" s="309"/>
      <c r="E21" s="309"/>
      <c r="F21" s="309"/>
      <c r="G21" s="309"/>
      <c r="H21" s="309"/>
      <c r="I21" s="116">
        <v>160000</v>
      </c>
      <c r="J21" s="116">
        <v>160000</v>
      </c>
      <c r="K21" s="116"/>
      <c r="L21" s="51"/>
    </row>
    <row r="22" spans="1:12" ht="12.75">
      <c r="A22" s="81"/>
      <c r="B22" s="37"/>
      <c r="C22" s="315" t="s">
        <v>222</v>
      </c>
      <c r="D22" s="309"/>
      <c r="E22" s="309"/>
      <c r="F22" s="309"/>
      <c r="G22" s="309"/>
      <c r="H22" s="309"/>
      <c r="I22" s="116">
        <v>42500</v>
      </c>
      <c r="J22" s="116">
        <v>42500</v>
      </c>
      <c r="K22" s="116"/>
      <c r="L22" s="51"/>
    </row>
    <row r="23" spans="1:12" ht="12.75">
      <c r="A23" s="81"/>
      <c r="B23" s="37"/>
      <c r="C23" s="315" t="s">
        <v>223</v>
      </c>
      <c r="D23" s="309"/>
      <c r="E23" s="309"/>
      <c r="F23" s="309"/>
      <c r="G23" s="309"/>
      <c r="H23" s="309"/>
      <c r="I23" s="116">
        <v>1300</v>
      </c>
      <c r="J23" s="116">
        <v>1300</v>
      </c>
      <c r="K23" s="116"/>
      <c r="L23" s="51"/>
    </row>
    <row r="24" spans="1:12" ht="12.75">
      <c r="A24" s="170"/>
      <c r="B24" s="320" t="s">
        <v>225</v>
      </c>
      <c r="C24" s="320"/>
      <c r="D24" s="320"/>
      <c r="E24" s="320"/>
      <c r="F24" s="320"/>
      <c r="G24" s="320"/>
      <c r="H24" s="320"/>
      <c r="I24" s="173">
        <f>SUM(I25:I34)</f>
        <v>104456</v>
      </c>
      <c r="J24" s="173">
        <f>SUM(J25:J34)</f>
        <v>104456</v>
      </c>
      <c r="K24" s="173"/>
      <c r="L24" s="173"/>
    </row>
    <row r="25" spans="1:12" ht="12.75">
      <c r="A25" s="81"/>
      <c r="B25" s="11"/>
      <c r="C25" s="296" t="s">
        <v>226</v>
      </c>
      <c r="D25" s="311"/>
      <c r="E25" s="311"/>
      <c r="F25" s="311"/>
      <c r="G25" s="311"/>
      <c r="H25" s="311"/>
      <c r="I25" s="116"/>
      <c r="J25" s="116"/>
      <c r="K25" s="116"/>
      <c r="L25" s="51"/>
    </row>
    <row r="26" spans="1:12" ht="12.75">
      <c r="A26" s="81"/>
      <c r="B26" s="37"/>
      <c r="C26" s="296" t="s">
        <v>227</v>
      </c>
      <c r="D26" s="311"/>
      <c r="E26" s="311"/>
      <c r="F26" s="311"/>
      <c r="G26" s="311"/>
      <c r="H26" s="311"/>
      <c r="I26" s="116">
        <v>45490</v>
      </c>
      <c r="J26" s="116">
        <v>45490</v>
      </c>
      <c r="K26" s="116"/>
      <c r="L26" s="51"/>
    </row>
    <row r="27" spans="1:12" ht="12.75">
      <c r="A27" s="81"/>
      <c r="B27" s="37"/>
      <c r="C27" s="296" t="s">
        <v>228</v>
      </c>
      <c r="D27" s="311"/>
      <c r="E27" s="311"/>
      <c r="F27" s="311"/>
      <c r="G27" s="311"/>
      <c r="H27" s="311"/>
      <c r="I27" s="116">
        <v>885</v>
      </c>
      <c r="J27" s="116">
        <v>885</v>
      </c>
      <c r="K27" s="116"/>
      <c r="L27" s="51"/>
    </row>
    <row r="28" spans="1:12" ht="12.75">
      <c r="A28" s="81"/>
      <c r="B28" s="37"/>
      <c r="C28" s="315" t="s">
        <v>229</v>
      </c>
      <c r="D28" s="309"/>
      <c r="E28" s="309"/>
      <c r="F28" s="309"/>
      <c r="G28" s="309"/>
      <c r="H28" s="309"/>
      <c r="I28" s="116">
        <v>9143</v>
      </c>
      <c r="J28" s="116">
        <v>9143</v>
      </c>
      <c r="K28" s="116"/>
      <c r="L28" s="51"/>
    </row>
    <row r="29" spans="1:12" ht="12.75">
      <c r="A29" s="81"/>
      <c r="B29" s="37"/>
      <c r="C29" s="315" t="s">
        <v>230</v>
      </c>
      <c r="D29" s="309"/>
      <c r="E29" s="309"/>
      <c r="F29" s="309"/>
      <c r="G29" s="309"/>
      <c r="H29" s="309"/>
      <c r="I29" s="116">
        <v>5093</v>
      </c>
      <c r="J29" s="116">
        <v>5093</v>
      </c>
      <c r="K29" s="116"/>
      <c r="L29" s="51"/>
    </row>
    <row r="30" spans="1:12" ht="12.75">
      <c r="A30" s="81"/>
      <c r="B30" s="37"/>
      <c r="C30" s="312" t="s">
        <v>231</v>
      </c>
      <c r="D30" s="313"/>
      <c r="E30" s="313"/>
      <c r="F30" s="313"/>
      <c r="G30" s="313"/>
      <c r="H30" s="314"/>
      <c r="I30" s="116">
        <v>14911</v>
      </c>
      <c r="J30" s="116">
        <v>14911</v>
      </c>
      <c r="K30" s="116"/>
      <c r="L30" s="51"/>
    </row>
    <row r="31" spans="1:12" ht="12.75">
      <c r="A31" s="81"/>
      <c r="B31" s="37"/>
      <c r="C31" s="312" t="s">
        <v>232</v>
      </c>
      <c r="D31" s="313"/>
      <c r="E31" s="313"/>
      <c r="F31" s="313"/>
      <c r="G31" s="313"/>
      <c r="H31" s="314"/>
      <c r="I31" s="116">
        <v>24070</v>
      </c>
      <c r="J31" s="116">
        <v>24070</v>
      </c>
      <c r="K31" s="116"/>
      <c r="L31" s="51"/>
    </row>
    <row r="32" spans="1:12" ht="12.75">
      <c r="A32" s="81"/>
      <c r="B32" s="37"/>
      <c r="C32" s="312" t="s">
        <v>233</v>
      </c>
      <c r="D32" s="313"/>
      <c r="E32" s="313"/>
      <c r="F32" s="313"/>
      <c r="G32" s="313"/>
      <c r="H32" s="314"/>
      <c r="I32" s="116">
        <v>75</v>
      </c>
      <c r="J32" s="116">
        <v>75</v>
      </c>
      <c r="K32" s="116"/>
      <c r="L32" s="51"/>
    </row>
    <row r="33" spans="1:12" ht="12.75">
      <c r="A33" s="81"/>
      <c r="B33" s="37"/>
      <c r="C33" s="315" t="s">
        <v>234</v>
      </c>
      <c r="D33" s="309"/>
      <c r="E33" s="309"/>
      <c r="F33" s="309"/>
      <c r="G33" s="309"/>
      <c r="H33" s="309"/>
      <c r="I33" s="116">
        <v>2500</v>
      </c>
      <c r="J33" s="116">
        <v>2500</v>
      </c>
      <c r="K33" s="116"/>
      <c r="L33" s="51"/>
    </row>
    <row r="34" spans="1:12" ht="12.75">
      <c r="A34" s="81"/>
      <c r="B34" s="16"/>
      <c r="C34" s="315" t="s">
        <v>235</v>
      </c>
      <c r="D34" s="309"/>
      <c r="E34" s="309"/>
      <c r="F34" s="309"/>
      <c r="G34" s="309"/>
      <c r="H34" s="309"/>
      <c r="I34" s="116">
        <v>2289</v>
      </c>
      <c r="J34" s="116">
        <v>2289</v>
      </c>
      <c r="K34" s="116"/>
      <c r="L34" s="51"/>
    </row>
    <row r="35" spans="1:12" ht="12.75">
      <c r="A35" s="170"/>
      <c r="B35" s="320" t="s">
        <v>308</v>
      </c>
      <c r="C35" s="320"/>
      <c r="D35" s="320"/>
      <c r="E35" s="320"/>
      <c r="F35" s="320"/>
      <c r="G35" s="320"/>
      <c r="H35" s="320"/>
      <c r="I35" s="116"/>
      <c r="J35" s="116"/>
      <c r="K35" s="116"/>
      <c r="L35" s="51"/>
    </row>
    <row r="36" spans="1:12" ht="12.75">
      <c r="A36" s="81"/>
      <c r="B36" s="174"/>
      <c r="C36" s="304" t="s">
        <v>242</v>
      </c>
      <c r="D36" s="321"/>
      <c r="E36" s="321"/>
      <c r="F36" s="321"/>
      <c r="G36" s="321"/>
      <c r="H36" s="322"/>
      <c r="I36" s="116"/>
      <c r="J36" s="116"/>
      <c r="K36" s="116"/>
      <c r="L36" s="51"/>
    </row>
    <row r="37" spans="1:12" ht="12.75">
      <c r="A37" s="81"/>
      <c r="B37" s="178"/>
      <c r="C37" s="304" t="s">
        <v>0</v>
      </c>
      <c r="D37" s="321"/>
      <c r="E37" s="321"/>
      <c r="F37" s="321"/>
      <c r="G37" s="321"/>
      <c r="H37" s="322"/>
      <c r="I37" s="116"/>
      <c r="J37" s="116"/>
      <c r="K37" s="116"/>
      <c r="L37" s="51"/>
    </row>
    <row r="38" spans="1:12" ht="12.75">
      <c r="A38" s="81"/>
      <c r="B38" s="178"/>
      <c r="C38" s="304" t="s">
        <v>243</v>
      </c>
      <c r="D38" s="321"/>
      <c r="E38" s="321"/>
      <c r="F38" s="321"/>
      <c r="G38" s="321"/>
      <c r="H38" s="322"/>
      <c r="I38" s="116"/>
      <c r="J38" s="116"/>
      <c r="K38" s="116"/>
      <c r="L38" s="51"/>
    </row>
    <row r="39" spans="1:12" ht="12.75">
      <c r="A39" s="316"/>
      <c r="B39" s="317"/>
      <c r="C39" s="317"/>
      <c r="D39" s="317"/>
      <c r="E39" s="317"/>
      <c r="F39" s="317"/>
      <c r="G39" s="317"/>
      <c r="H39" s="318"/>
      <c r="I39" s="116"/>
      <c r="J39" s="116"/>
      <c r="K39" s="116"/>
      <c r="L39" s="51"/>
    </row>
    <row r="40" spans="1:12" ht="12.75">
      <c r="A40" s="307" t="s">
        <v>126</v>
      </c>
      <c r="B40" s="307"/>
      <c r="C40" s="307"/>
      <c r="D40" s="307"/>
      <c r="E40" s="307"/>
      <c r="F40" s="307"/>
      <c r="G40" s="307"/>
      <c r="H40" s="307"/>
      <c r="I40" s="115">
        <f>I41+I47+I53</f>
        <v>90936</v>
      </c>
      <c r="J40" s="115">
        <f>J41+J47+J53</f>
        <v>105624</v>
      </c>
      <c r="K40" s="115"/>
      <c r="L40" s="115"/>
    </row>
    <row r="41" spans="1:12" ht="12.75">
      <c r="A41" s="194"/>
      <c r="B41" s="289" t="s">
        <v>224</v>
      </c>
      <c r="C41" s="290"/>
      <c r="D41" s="290"/>
      <c r="E41" s="290"/>
      <c r="F41" s="290"/>
      <c r="G41" s="290"/>
      <c r="H41" s="291"/>
      <c r="I41" s="173">
        <f>SUM(I42:I46)</f>
        <v>90124</v>
      </c>
      <c r="J41" s="173">
        <f>SUM(J42:J46)</f>
        <v>104812</v>
      </c>
      <c r="K41" s="173"/>
      <c r="L41" s="173"/>
    </row>
    <row r="42" spans="1:12" ht="12.75">
      <c r="A42" s="195"/>
      <c r="B42" s="37"/>
      <c r="C42" s="281" t="s">
        <v>216</v>
      </c>
      <c r="D42" s="282"/>
      <c r="E42" s="282"/>
      <c r="F42" s="282"/>
      <c r="G42" s="282"/>
      <c r="H42" s="282"/>
      <c r="I42" s="116"/>
      <c r="J42" s="116">
        <v>14688</v>
      </c>
      <c r="K42" s="116"/>
      <c r="L42" s="51"/>
    </row>
    <row r="43" spans="1:12" ht="12.75">
      <c r="A43" s="195"/>
      <c r="B43" s="37"/>
      <c r="C43" s="292" t="s">
        <v>212</v>
      </c>
      <c r="D43" s="293"/>
      <c r="E43" s="293"/>
      <c r="F43" s="293"/>
      <c r="G43" s="293"/>
      <c r="H43" s="293"/>
      <c r="I43" s="116"/>
      <c r="J43" s="116"/>
      <c r="K43" s="116"/>
      <c r="L43" s="51"/>
    </row>
    <row r="44" spans="1:12" ht="12.75">
      <c r="A44" s="195"/>
      <c r="B44" s="37"/>
      <c r="C44" s="292" t="s">
        <v>213</v>
      </c>
      <c r="D44" s="293"/>
      <c r="E44" s="293"/>
      <c r="F44" s="293"/>
      <c r="G44" s="293"/>
      <c r="H44" s="293"/>
      <c r="I44" s="116"/>
      <c r="J44" s="116"/>
      <c r="K44" s="116"/>
      <c r="L44" s="51"/>
    </row>
    <row r="45" spans="1:12" ht="12.75">
      <c r="A45" s="195"/>
      <c r="B45" s="37"/>
      <c r="C45" s="283" t="s">
        <v>214</v>
      </c>
      <c r="D45" s="284"/>
      <c r="E45" s="284"/>
      <c r="F45" s="284"/>
      <c r="G45" s="284"/>
      <c r="H45" s="284"/>
      <c r="I45" s="116"/>
      <c r="J45" s="116"/>
      <c r="K45" s="116"/>
      <c r="L45" s="51"/>
    </row>
    <row r="46" spans="1:12" ht="12.75">
      <c r="A46" s="195"/>
      <c r="B46" s="37"/>
      <c r="C46" s="292" t="s">
        <v>217</v>
      </c>
      <c r="D46" s="293"/>
      <c r="E46" s="293"/>
      <c r="F46" s="293"/>
      <c r="G46" s="293"/>
      <c r="H46" s="293"/>
      <c r="I46" s="116">
        <v>90124</v>
      </c>
      <c r="J46" s="116">
        <v>90124</v>
      </c>
      <c r="K46" s="116"/>
      <c r="L46" s="51"/>
    </row>
    <row r="47" spans="1:12" ht="12.75">
      <c r="A47" s="170"/>
      <c r="B47" s="319" t="s">
        <v>236</v>
      </c>
      <c r="C47" s="320"/>
      <c r="D47" s="320"/>
      <c r="E47" s="320"/>
      <c r="F47" s="320"/>
      <c r="G47" s="320"/>
      <c r="H47" s="320"/>
      <c r="I47" s="116"/>
      <c r="J47" s="116"/>
      <c r="K47" s="116"/>
      <c r="L47" s="51"/>
    </row>
    <row r="48" spans="1:12" ht="12.75">
      <c r="A48" s="81"/>
      <c r="B48" s="175"/>
      <c r="C48" s="312" t="s">
        <v>237</v>
      </c>
      <c r="D48" s="313"/>
      <c r="E48" s="313"/>
      <c r="F48" s="313"/>
      <c r="G48" s="313"/>
      <c r="H48" s="314"/>
      <c r="I48" s="116"/>
      <c r="J48" s="116"/>
      <c r="K48" s="116"/>
      <c r="L48" s="51"/>
    </row>
    <row r="49" spans="1:12" ht="12.75">
      <c r="A49" s="81"/>
      <c r="B49" s="193"/>
      <c r="C49" s="312" t="s">
        <v>238</v>
      </c>
      <c r="D49" s="313"/>
      <c r="E49" s="313"/>
      <c r="F49" s="313"/>
      <c r="G49" s="313"/>
      <c r="H49" s="314"/>
      <c r="I49" s="116"/>
      <c r="J49" s="116"/>
      <c r="K49" s="116"/>
      <c r="L49" s="51"/>
    </row>
    <row r="50" spans="1:12" ht="12.75">
      <c r="A50" s="81"/>
      <c r="B50" s="193"/>
      <c r="C50" s="312" t="s">
        <v>239</v>
      </c>
      <c r="D50" s="313"/>
      <c r="E50" s="313"/>
      <c r="F50" s="313"/>
      <c r="G50" s="313"/>
      <c r="H50" s="314"/>
      <c r="I50" s="116"/>
      <c r="J50" s="116"/>
      <c r="K50" s="116"/>
      <c r="L50" s="51"/>
    </row>
    <row r="51" spans="1:12" ht="12.75">
      <c r="A51" s="81"/>
      <c r="B51" s="37"/>
      <c r="C51" s="315" t="s">
        <v>240</v>
      </c>
      <c r="D51" s="315"/>
      <c r="E51" s="315"/>
      <c r="F51" s="315"/>
      <c r="G51" s="315"/>
      <c r="H51" s="315"/>
      <c r="I51" s="116"/>
      <c r="J51" s="116"/>
      <c r="K51" s="116"/>
      <c r="L51" s="51"/>
    </row>
    <row r="52" spans="1:12" ht="12.75">
      <c r="A52" s="81"/>
      <c r="B52" s="37"/>
      <c r="C52" s="315" t="s">
        <v>241</v>
      </c>
      <c r="D52" s="315"/>
      <c r="E52" s="315"/>
      <c r="F52" s="315"/>
      <c r="G52" s="315"/>
      <c r="H52" s="315"/>
      <c r="I52" s="116"/>
      <c r="J52" s="116"/>
      <c r="K52" s="116"/>
      <c r="L52" s="51"/>
    </row>
    <row r="53" spans="1:12" ht="12.75">
      <c r="A53" s="170"/>
      <c r="B53" s="320" t="s">
        <v>127</v>
      </c>
      <c r="C53" s="309"/>
      <c r="D53" s="309"/>
      <c r="E53" s="309"/>
      <c r="F53" s="309"/>
      <c r="G53" s="309"/>
      <c r="H53" s="309"/>
      <c r="I53" s="173">
        <f>SUM(I54:I56)</f>
        <v>812</v>
      </c>
      <c r="J53" s="173">
        <f>SUM(J54:J56)</f>
        <v>812</v>
      </c>
      <c r="K53" s="173"/>
      <c r="L53" s="173"/>
    </row>
    <row r="54" spans="1:12" ht="12.75">
      <c r="A54" s="81"/>
      <c r="B54" s="174"/>
      <c r="C54" s="304" t="s">
        <v>242</v>
      </c>
      <c r="D54" s="321"/>
      <c r="E54" s="321"/>
      <c r="F54" s="321"/>
      <c r="G54" s="321"/>
      <c r="H54" s="322"/>
      <c r="I54" s="116"/>
      <c r="J54" s="116"/>
      <c r="K54" s="116"/>
      <c r="L54" s="51"/>
    </row>
    <row r="55" spans="1:12" ht="12.75">
      <c r="A55" s="81"/>
      <c r="B55" s="178"/>
      <c r="C55" s="304" t="s">
        <v>0</v>
      </c>
      <c r="D55" s="321"/>
      <c r="E55" s="321"/>
      <c r="F55" s="321"/>
      <c r="G55" s="321"/>
      <c r="H55" s="322"/>
      <c r="I55" s="116">
        <v>812</v>
      </c>
      <c r="J55" s="116">
        <v>812</v>
      </c>
      <c r="K55" s="116"/>
      <c r="L55" s="51"/>
    </row>
    <row r="56" spans="1:12" ht="12.75">
      <c r="A56" s="81"/>
      <c r="B56" s="178"/>
      <c r="C56" s="304" t="s">
        <v>244</v>
      </c>
      <c r="D56" s="321"/>
      <c r="E56" s="321"/>
      <c r="F56" s="321"/>
      <c r="G56" s="321"/>
      <c r="H56" s="322"/>
      <c r="I56" s="116"/>
      <c r="J56" s="116"/>
      <c r="K56" s="116"/>
      <c r="L56" s="51"/>
    </row>
    <row r="57" spans="1:12" ht="12.75">
      <c r="A57" s="316"/>
      <c r="B57" s="317"/>
      <c r="C57" s="317"/>
      <c r="D57" s="317"/>
      <c r="E57" s="317"/>
      <c r="F57" s="317"/>
      <c r="G57" s="317"/>
      <c r="H57" s="318"/>
      <c r="I57" s="116"/>
      <c r="J57" s="116"/>
      <c r="K57" s="116"/>
      <c r="L57" s="51"/>
    </row>
    <row r="58" spans="1:12" ht="12.75">
      <c r="A58" s="307" t="s">
        <v>1</v>
      </c>
      <c r="B58" s="307"/>
      <c r="C58" s="307"/>
      <c r="D58" s="307"/>
      <c r="E58" s="307"/>
      <c r="F58" s="307"/>
      <c r="G58" s="307"/>
      <c r="H58" s="307"/>
      <c r="I58" s="115">
        <f>I9+I40</f>
        <v>576246</v>
      </c>
      <c r="J58" s="115">
        <f>J9+J40</f>
        <v>618753</v>
      </c>
      <c r="K58" s="115"/>
      <c r="L58" s="115"/>
    </row>
    <row r="59" spans="1:12" ht="12.75">
      <c r="A59" s="300"/>
      <c r="B59" s="287"/>
      <c r="C59" s="287"/>
      <c r="D59" s="287"/>
      <c r="E59" s="287"/>
      <c r="F59" s="287"/>
      <c r="G59" s="287"/>
      <c r="H59" s="288"/>
      <c r="I59" s="116"/>
      <c r="J59" s="116"/>
      <c r="K59" s="116"/>
      <c r="L59" s="51"/>
    </row>
    <row r="60" spans="1:12" ht="25.5" customHeight="1">
      <c r="A60" s="310" t="s">
        <v>245</v>
      </c>
      <c r="B60" s="309"/>
      <c r="C60" s="309"/>
      <c r="D60" s="309"/>
      <c r="E60" s="309"/>
      <c r="F60" s="309"/>
      <c r="G60" s="309"/>
      <c r="H60" s="309"/>
      <c r="I60" s="122">
        <f>SUM(I61:I62)</f>
        <v>126067</v>
      </c>
      <c r="J60" s="122">
        <f>SUM(J61:J62)</f>
        <v>126067</v>
      </c>
      <c r="K60" s="122"/>
      <c r="L60" s="122"/>
    </row>
    <row r="61" spans="1:12" ht="12.75">
      <c r="A61" s="36"/>
      <c r="B61" s="309" t="s">
        <v>128</v>
      </c>
      <c r="C61" s="309"/>
      <c r="D61" s="309"/>
      <c r="E61" s="309"/>
      <c r="F61" s="309"/>
      <c r="G61" s="309"/>
      <c r="H61" s="309"/>
      <c r="I61" s="116">
        <v>126067</v>
      </c>
      <c r="J61" s="116">
        <v>126067</v>
      </c>
      <c r="K61" s="116"/>
      <c r="L61" s="51"/>
    </row>
    <row r="62" spans="1:12" ht="12.75">
      <c r="A62" s="170"/>
      <c r="B62" s="309" t="s">
        <v>129</v>
      </c>
      <c r="C62" s="309"/>
      <c r="D62" s="309"/>
      <c r="E62" s="309"/>
      <c r="F62" s="309"/>
      <c r="G62" s="309"/>
      <c r="H62" s="309"/>
      <c r="I62" s="116"/>
      <c r="J62" s="116"/>
      <c r="K62" s="116"/>
      <c r="L62" s="51"/>
    </row>
    <row r="63" spans="1:12" ht="12.75">
      <c r="A63" s="308"/>
      <c r="B63" s="309"/>
      <c r="C63" s="309"/>
      <c r="D63" s="309"/>
      <c r="E63" s="309"/>
      <c r="F63" s="309"/>
      <c r="G63" s="309"/>
      <c r="H63" s="309"/>
      <c r="I63" s="116"/>
      <c r="J63" s="116"/>
      <c r="K63" s="116"/>
      <c r="L63" s="51"/>
    </row>
    <row r="64" spans="1:12" ht="12.75">
      <c r="A64" s="307" t="s">
        <v>2</v>
      </c>
      <c r="B64" s="307"/>
      <c r="C64" s="307"/>
      <c r="D64" s="307"/>
      <c r="E64" s="307"/>
      <c r="F64" s="307"/>
      <c r="G64" s="307"/>
      <c r="H64" s="307"/>
      <c r="I64" s="116"/>
      <c r="J64" s="116"/>
      <c r="K64" s="116"/>
      <c r="L64" s="51"/>
    </row>
    <row r="65" spans="1:12" ht="12.75">
      <c r="A65" s="36"/>
      <c r="B65" s="309" t="s">
        <v>130</v>
      </c>
      <c r="C65" s="309"/>
      <c r="D65" s="309"/>
      <c r="E65" s="309"/>
      <c r="F65" s="309"/>
      <c r="G65" s="309"/>
      <c r="H65" s="309"/>
      <c r="I65" s="116"/>
      <c r="J65" s="116"/>
      <c r="K65" s="116"/>
      <c r="L65" s="51"/>
    </row>
    <row r="66" spans="1:12" ht="12.75">
      <c r="A66" s="81"/>
      <c r="B66" s="172"/>
      <c r="C66" s="304" t="s">
        <v>3</v>
      </c>
      <c r="D66" s="305"/>
      <c r="E66" s="305"/>
      <c r="F66" s="305"/>
      <c r="G66" s="305"/>
      <c r="H66" s="306"/>
      <c r="I66" s="116"/>
      <c r="J66" s="116"/>
      <c r="K66" s="116"/>
      <c r="L66" s="51"/>
    </row>
    <row r="67" spans="1:12" ht="12.75">
      <c r="A67" s="81"/>
      <c r="B67" s="177"/>
      <c r="C67" s="304" t="s">
        <v>4</v>
      </c>
      <c r="D67" s="305"/>
      <c r="E67" s="305"/>
      <c r="F67" s="305"/>
      <c r="G67" s="305"/>
      <c r="H67" s="306"/>
      <c r="I67" s="116"/>
      <c r="J67" s="116"/>
      <c r="K67" s="116"/>
      <c r="L67" s="51"/>
    </row>
    <row r="68" spans="1:12" ht="12.75">
      <c r="A68" s="81"/>
      <c r="B68" s="177"/>
      <c r="C68" s="304" t="s">
        <v>246</v>
      </c>
      <c r="D68" s="305"/>
      <c r="E68" s="305"/>
      <c r="F68" s="305"/>
      <c r="G68" s="305"/>
      <c r="H68" s="306"/>
      <c r="I68" s="116"/>
      <c r="J68" s="116"/>
      <c r="K68" s="116"/>
      <c r="L68" s="51"/>
    </row>
    <row r="69" spans="1:12" ht="12.75">
      <c r="A69" s="81"/>
      <c r="B69" s="177"/>
      <c r="C69" s="312" t="s">
        <v>247</v>
      </c>
      <c r="D69" s="313"/>
      <c r="E69" s="313"/>
      <c r="F69" s="313"/>
      <c r="G69" s="313"/>
      <c r="H69" s="314"/>
      <c r="I69" s="116"/>
      <c r="J69" s="116"/>
      <c r="K69" s="116"/>
      <c r="L69" s="51"/>
    </row>
    <row r="70" spans="1:12" ht="12.75">
      <c r="A70" s="81"/>
      <c r="B70" s="177"/>
      <c r="C70" s="304" t="s">
        <v>5</v>
      </c>
      <c r="D70" s="305"/>
      <c r="E70" s="305"/>
      <c r="F70" s="305"/>
      <c r="G70" s="305"/>
      <c r="H70" s="306"/>
      <c r="I70" s="116"/>
      <c r="J70" s="116"/>
      <c r="K70" s="116"/>
      <c r="L70" s="51"/>
    </row>
    <row r="71" spans="1:12" ht="12.75">
      <c r="A71" s="81"/>
      <c r="B71" s="177"/>
      <c r="C71" s="304" t="s">
        <v>248</v>
      </c>
      <c r="D71" s="305"/>
      <c r="E71" s="305"/>
      <c r="F71" s="305"/>
      <c r="G71" s="305"/>
      <c r="H71" s="306"/>
      <c r="I71" s="116"/>
      <c r="J71" s="116"/>
      <c r="K71" s="116"/>
      <c r="L71" s="51"/>
    </row>
    <row r="72" spans="1:12" ht="12.75">
      <c r="A72" s="81"/>
      <c r="B72" s="177"/>
      <c r="C72" s="304" t="s">
        <v>6</v>
      </c>
      <c r="D72" s="305"/>
      <c r="E72" s="305"/>
      <c r="F72" s="305"/>
      <c r="G72" s="305"/>
      <c r="H72" s="306"/>
      <c r="I72" s="116"/>
      <c r="J72" s="116"/>
      <c r="K72" s="116"/>
      <c r="L72" s="51"/>
    </row>
    <row r="73" spans="1:12" ht="12.75">
      <c r="A73" s="81"/>
      <c r="B73" s="171"/>
      <c r="C73" s="304" t="s">
        <v>249</v>
      </c>
      <c r="D73" s="305"/>
      <c r="E73" s="305"/>
      <c r="F73" s="305"/>
      <c r="G73" s="305"/>
      <c r="H73" s="306"/>
      <c r="I73" s="116"/>
      <c r="J73" s="116"/>
      <c r="K73" s="116"/>
      <c r="L73" s="51"/>
    </row>
    <row r="74" spans="1:12" ht="12.75">
      <c r="A74" s="170"/>
      <c r="B74" s="311" t="s">
        <v>131</v>
      </c>
      <c r="C74" s="311"/>
      <c r="D74" s="311"/>
      <c r="E74" s="311"/>
      <c r="F74" s="311"/>
      <c r="G74" s="311"/>
      <c r="H74" s="311"/>
      <c r="I74" s="116"/>
      <c r="J74" s="116"/>
      <c r="K74" s="116"/>
      <c r="L74" s="51"/>
    </row>
    <row r="75" spans="1:12" ht="12.75">
      <c r="A75" s="81"/>
      <c r="B75" s="188"/>
      <c r="C75" s="304" t="s">
        <v>3</v>
      </c>
      <c r="D75" s="305"/>
      <c r="E75" s="305"/>
      <c r="F75" s="305"/>
      <c r="G75" s="305"/>
      <c r="H75" s="306"/>
      <c r="I75" s="116"/>
      <c r="J75" s="116"/>
      <c r="K75" s="116"/>
      <c r="L75" s="51"/>
    </row>
    <row r="76" spans="1:12" ht="12.75">
      <c r="A76" s="81"/>
      <c r="B76" s="189"/>
      <c r="C76" s="304" t="s">
        <v>4</v>
      </c>
      <c r="D76" s="305"/>
      <c r="E76" s="305"/>
      <c r="F76" s="305"/>
      <c r="G76" s="305"/>
      <c r="H76" s="306"/>
      <c r="I76" s="116"/>
      <c r="J76" s="116"/>
      <c r="K76" s="116"/>
      <c r="L76" s="51"/>
    </row>
    <row r="77" spans="1:12" ht="12.75">
      <c r="A77" s="81"/>
      <c r="B77" s="189"/>
      <c r="C77" s="304" t="s">
        <v>246</v>
      </c>
      <c r="D77" s="305"/>
      <c r="E77" s="305"/>
      <c r="F77" s="305"/>
      <c r="G77" s="305"/>
      <c r="H77" s="306"/>
      <c r="I77" s="116"/>
      <c r="J77" s="116"/>
      <c r="K77" s="116"/>
      <c r="L77" s="51"/>
    </row>
    <row r="78" spans="1:12" ht="12.75">
      <c r="A78" s="81"/>
      <c r="B78" s="189"/>
      <c r="C78" s="312" t="s">
        <v>247</v>
      </c>
      <c r="D78" s="313"/>
      <c r="E78" s="313"/>
      <c r="F78" s="313"/>
      <c r="G78" s="313"/>
      <c r="H78" s="314"/>
      <c r="I78" s="116"/>
      <c r="J78" s="116"/>
      <c r="K78" s="116"/>
      <c r="L78" s="51"/>
    </row>
    <row r="79" spans="1:12" ht="12.75">
      <c r="A79" s="81"/>
      <c r="B79" s="189"/>
      <c r="C79" s="304" t="s">
        <v>5</v>
      </c>
      <c r="D79" s="305"/>
      <c r="E79" s="305"/>
      <c r="F79" s="305"/>
      <c r="G79" s="305"/>
      <c r="H79" s="306"/>
      <c r="I79" s="116"/>
      <c r="J79" s="116"/>
      <c r="K79" s="116"/>
      <c r="L79" s="51"/>
    </row>
    <row r="80" spans="1:12" ht="12.75">
      <c r="A80" s="81"/>
      <c r="B80" s="189"/>
      <c r="C80" s="304" t="s">
        <v>248</v>
      </c>
      <c r="D80" s="305"/>
      <c r="E80" s="305"/>
      <c r="F80" s="305"/>
      <c r="G80" s="305"/>
      <c r="H80" s="306"/>
      <c r="I80" s="116"/>
      <c r="J80" s="116"/>
      <c r="K80" s="116"/>
      <c r="L80" s="51"/>
    </row>
    <row r="81" spans="1:12" ht="12.75">
      <c r="A81" s="81"/>
      <c r="B81" s="189"/>
      <c r="C81" s="304" t="s">
        <v>6</v>
      </c>
      <c r="D81" s="305"/>
      <c r="E81" s="305"/>
      <c r="F81" s="305"/>
      <c r="G81" s="305"/>
      <c r="H81" s="306"/>
      <c r="I81" s="116"/>
      <c r="J81" s="116"/>
      <c r="K81" s="116"/>
      <c r="L81" s="51"/>
    </row>
    <row r="82" spans="1:12" ht="12.75">
      <c r="A82" s="81"/>
      <c r="B82" s="189"/>
      <c r="C82" s="304" t="s">
        <v>249</v>
      </c>
      <c r="D82" s="305"/>
      <c r="E82" s="305"/>
      <c r="F82" s="305"/>
      <c r="G82" s="305"/>
      <c r="H82" s="306"/>
      <c r="I82" s="116"/>
      <c r="J82" s="116"/>
      <c r="K82" s="116"/>
      <c r="L82" s="51"/>
    </row>
    <row r="83" spans="1:12" ht="12.75">
      <c r="A83" s="308"/>
      <c r="B83" s="308"/>
      <c r="C83" s="309"/>
      <c r="D83" s="309"/>
      <c r="E83" s="309"/>
      <c r="F83" s="309"/>
      <c r="G83" s="309"/>
      <c r="H83" s="309"/>
      <c r="I83" s="116"/>
      <c r="J83" s="116"/>
      <c r="K83" s="116"/>
      <c r="L83" s="51"/>
    </row>
    <row r="84" spans="1:12" ht="12.75">
      <c r="A84" s="307" t="s">
        <v>250</v>
      </c>
      <c r="B84" s="307"/>
      <c r="C84" s="307"/>
      <c r="D84" s="307"/>
      <c r="E84" s="307"/>
      <c r="F84" s="307"/>
      <c r="G84" s="307"/>
      <c r="H84" s="307"/>
      <c r="I84" s="115">
        <f>I58+I60+I64</f>
        <v>702313</v>
      </c>
      <c r="J84" s="115">
        <f>J58+J60+J64</f>
        <v>744820</v>
      </c>
      <c r="K84" s="115"/>
      <c r="L84" s="115"/>
    </row>
  </sheetData>
  <sheetProtection/>
  <mergeCells count="80">
    <mergeCell ref="C34:H34"/>
    <mergeCell ref="B35:H35"/>
    <mergeCell ref="C49:H49"/>
    <mergeCell ref="C36:H36"/>
    <mergeCell ref="C48:H48"/>
    <mergeCell ref="C50:H50"/>
    <mergeCell ref="C42:H42"/>
    <mergeCell ref="C43:H43"/>
    <mergeCell ref="C44:H44"/>
    <mergeCell ref="C45:H45"/>
    <mergeCell ref="B24:H24"/>
    <mergeCell ref="C18:H18"/>
    <mergeCell ref="C30:H30"/>
    <mergeCell ref="C32:H32"/>
    <mergeCell ref="C29:H29"/>
    <mergeCell ref="C21:H21"/>
    <mergeCell ref="C22:H22"/>
    <mergeCell ref="C23:H23"/>
    <mergeCell ref="C69:H69"/>
    <mergeCell ref="B53:H53"/>
    <mergeCell ref="A58:H58"/>
    <mergeCell ref="C54:H54"/>
    <mergeCell ref="C55:H55"/>
    <mergeCell ref="A57:H57"/>
    <mergeCell ref="A59:H59"/>
    <mergeCell ref="B61:H61"/>
    <mergeCell ref="C56:H56"/>
    <mergeCell ref="C66:H66"/>
    <mergeCell ref="A3:L3"/>
    <mergeCell ref="A4:L4"/>
    <mergeCell ref="A5:L5"/>
    <mergeCell ref="A8:H8"/>
    <mergeCell ref="C67:H67"/>
    <mergeCell ref="C68:H68"/>
    <mergeCell ref="C46:H46"/>
    <mergeCell ref="B17:H17"/>
    <mergeCell ref="C20:H20"/>
    <mergeCell ref="C19:H19"/>
    <mergeCell ref="C25:H25"/>
    <mergeCell ref="C26:H26"/>
    <mergeCell ref="C27:H27"/>
    <mergeCell ref="C28:H28"/>
    <mergeCell ref="A9:H9"/>
    <mergeCell ref="B10:H10"/>
    <mergeCell ref="C15:H15"/>
    <mergeCell ref="C16:H16"/>
    <mergeCell ref="C11:H11"/>
    <mergeCell ref="C12:H12"/>
    <mergeCell ref="C13:H13"/>
    <mergeCell ref="C14:H14"/>
    <mergeCell ref="C51:H51"/>
    <mergeCell ref="C52:H52"/>
    <mergeCell ref="C33:H33"/>
    <mergeCell ref="C31:H31"/>
    <mergeCell ref="A39:H39"/>
    <mergeCell ref="A40:H40"/>
    <mergeCell ref="B47:H47"/>
    <mergeCell ref="C37:H37"/>
    <mergeCell ref="C38:H38"/>
    <mergeCell ref="B41:H41"/>
    <mergeCell ref="C81:H81"/>
    <mergeCell ref="C79:H79"/>
    <mergeCell ref="A60:H60"/>
    <mergeCell ref="C72:H72"/>
    <mergeCell ref="C75:H75"/>
    <mergeCell ref="B74:H74"/>
    <mergeCell ref="B62:H62"/>
    <mergeCell ref="A64:H64"/>
    <mergeCell ref="B65:H65"/>
    <mergeCell ref="C78:H78"/>
    <mergeCell ref="C71:H71"/>
    <mergeCell ref="C70:H70"/>
    <mergeCell ref="A84:H84"/>
    <mergeCell ref="A63:H63"/>
    <mergeCell ref="A83:H83"/>
    <mergeCell ref="C82:H82"/>
    <mergeCell ref="C76:H76"/>
    <mergeCell ref="C77:H77"/>
    <mergeCell ref="C73:H73"/>
    <mergeCell ref="C80:H80"/>
  </mergeCells>
  <printOptions/>
  <pageMargins left="0.984251968503937" right="0.7874015748031497" top="0.3937007874015748" bottom="0.3937007874015748" header="0.5118110236220472" footer="0.5118110236220472"/>
  <pageSetup horizontalDpi="600" verticalDpi="600" orientation="portrait" paperSize="9" scale="66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P38"/>
  <sheetViews>
    <sheetView zoomScalePageLayoutView="0" workbookViewId="0" topLeftCell="A1">
      <selection activeCell="A3" sqref="A3:F3"/>
    </sheetView>
  </sheetViews>
  <sheetFormatPr defaultColWidth="9.140625" defaultRowHeight="12.75"/>
  <cols>
    <col min="1" max="1" width="54.28125" style="44" customWidth="1"/>
    <col min="2" max="2" width="0.2890625" style="44" hidden="1" customWidth="1"/>
    <col min="3" max="3" width="17.140625" style="44" customWidth="1"/>
    <col min="4" max="7" width="12.140625" style="44" customWidth="1"/>
    <col min="8" max="8" width="18.8515625" style="44" customWidth="1"/>
    <col min="9" max="12" width="12.140625" style="44" customWidth="1"/>
    <col min="13" max="13" width="14.28125" style="44" bestFit="1" customWidth="1"/>
    <col min="14" max="14" width="7.7109375" style="44" customWidth="1"/>
    <col min="15" max="15" width="11.140625" style="44" customWidth="1"/>
    <col min="16" max="16384" width="9.140625" style="44" customWidth="1"/>
  </cols>
  <sheetData>
    <row r="1" spans="1:13" ht="14.25">
      <c r="A1" s="43"/>
      <c r="B1" s="43"/>
      <c r="F1" s="255" t="s">
        <v>357</v>
      </c>
      <c r="M1" s="45"/>
    </row>
    <row r="2" spans="1:13" ht="14.25">
      <c r="A2" s="43"/>
      <c r="B2" s="43"/>
      <c r="F2" s="255"/>
      <c r="G2" s="255"/>
      <c r="M2" s="45"/>
    </row>
    <row r="3" spans="1:15" ht="15">
      <c r="A3" s="379" t="s">
        <v>433</v>
      </c>
      <c r="B3" s="379"/>
      <c r="C3" s="379"/>
      <c r="D3" s="379"/>
      <c r="E3" s="379"/>
      <c r="F3" s="379"/>
      <c r="G3" s="46"/>
      <c r="H3" s="46"/>
      <c r="I3" s="46"/>
      <c r="J3" s="46"/>
      <c r="K3" s="46"/>
      <c r="L3" s="46"/>
      <c r="M3" s="46"/>
      <c r="N3" s="46"/>
      <c r="O3" s="46"/>
    </row>
    <row r="4" spans="1:15" ht="15">
      <c r="A4" s="379" t="s">
        <v>356</v>
      </c>
      <c r="B4" s="379"/>
      <c r="C4" s="379"/>
      <c r="D4" s="379"/>
      <c r="E4" s="379"/>
      <c r="F4" s="379"/>
      <c r="G4" s="46"/>
      <c r="H4" s="46"/>
      <c r="I4" s="46"/>
      <c r="J4" s="46"/>
      <c r="K4" s="46"/>
      <c r="L4" s="46"/>
      <c r="M4" s="46"/>
      <c r="N4" s="46"/>
      <c r="O4" s="46"/>
    </row>
    <row r="5" spans="1:15" s="48" customFormat="1" ht="12.75" customHeight="1">
      <c r="A5" s="260"/>
      <c r="B5" s="260"/>
      <c r="C5" s="260"/>
      <c r="D5" s="260"/>
      <c r="E5" s="260"/>
      <c r="F5" s="260"/>
      <c r="G5" s="260"/>
      <c r="H5" s="260"/>
      <c r="I5" s="260"/>
      <c r="J5" s="260"/>
      <c r="K5" s="260"/>
      <c r="L5" s="260"/>
      <c r="M5" s="260"/>
      <c r="N5" s="260"/>
      <c r="O5" s="260"/>
    </row>
    <row r="6" spans="1:15" s="48" customFormat="1" ht="12.75" customHeight="1">
      <c r="A6" s="260"/>
      <c r="B6" s="260"/>
      <c r="C6" s="260"/>
      <c r="D6" s="260"/>
      <c r="E6" s="260"/>
      <c r="F6" s="260"/>
      <c r="G6" s="260"/>
      <c r="H6" s="260"/>
      <c r="I6" s="260"/>
      <c r="J6" s="260"/>
      <c r="K6" s="260"/>
      <c r="L6" s="260"/>
      <c r="M6" s="260"/>
      <c r="N6" s="260"/>
      <c r="O6" s="260"/>
    </row>
    <row r="7" spans="1:15" s="48" customFormat="1" ht="12.75" customHeight="1">
      <c r="A7" s="260"/>
      <c r="B7" s="260"/>
      <c r="C7" s="260"/>
      <c r="D7" s="260"/>
      <c r="E7" s="260"/>
      <c r="F7" s="54" t="s">
        <v>189</v>
      </c>
      <c r="G7" s="260"/>
      <c r="H7" s="260"/>
      <c r="I7" s="260"/>
      <c r="J7" s="260"/>
      <c r="K7" s="260"/>
      <c r="L7" s="260"/>
      <c r="M7" s="260"/>
      <c r="N7" s="260"/>
      <c r="O7" s="260"/>
    </row>
    <row r="8" spans="1:15" s="48" customFormat="1" ht="12.75" customHeight="1">
      <c r="A8" s="378" t="s">
        <v>404</v>
      </c>
      <c r="B8" s="263"/>
      <c r="C8" s="378" t="s">
        <v>421</v>
      </c>
      <c r="D8" s="377" t="s">
        <v>422</v>
      </c>
      <c r="E8" s="377"/>
      <c r="F8" s="377"/>
      <c r="G8" s="261"/>
      <c r="H8" s="261"/>
      <c r="I8" s="261"/>
      <c r="J8" s="261"/>
      <c r="K8" s="261"/>
      <c r="L8" s="261"/>
      <c r="M8" s="261"/>
      <c r="N8" s="261"/>
      <c r="O8" s="261"/>
    </row>
    <row r="9" spans="1:15" s="48" customFormat="1" ht="25.5" customHeight="1">
      <c r="A9" s="378"/>
      <c r="B9" s="263"/>
      <c r="C9" s="378"/>
      <c r="D9" s="265" t="s">
        <v>406</v>
      </c>
      <c r="E9" s="265" t="s">
        <v>407</v>
      </c>
      <c r="F9" s="266" t="s">
        <v>408</v>
      </c>
      <c r="G9" s="261"/>
      <c r="H9" s="261"/>
      <c r="I9" s="261"/>
      <c r="J9" s="261"/>
      <c r="K9" s="261"/>
      <c r="L9" s="261"/>
      <c r="M9" s="261"/>
      <c r="N9" s="261"/>
      <c r="O9" s="261"/>
    </row>
    <row r="10" spans="1:15" s="48" customFormat="1" ht="25.5" customHeight="1">
      <c r="A10" s="267" t="s">
        <v>405</v>
      </c>
      <c r="B10" s="264"/>
      <c r="C10" s="263">
        <v>0</v>
      </c>
      <c r="D10" s="271">
        <v>0</v>
      </c>
      <c r="E10" s="272"/>
      <c r="F10" s="272"/>
      <c r="G10" s="261"/>
      <c r="H10" s="261"/>
      <c r="I10" s="261"/>
      <c r="J10" s="261"/>
      <c r="K10" s="261"/>
      <c r="L10" s="261"/>
      <c r="M10" s="261"/>
      <c r="N10" s="261"/>
      <c r="O10" s="261"/>
    </row>
    <row r="11" spans="1:15" s="48" customFormat="1" ht="12.75" customHeight="1">
      <c r="A11" s="264" t="s">
        <v>409</v>
      </c>
      <c r="B11" s="264"/>
      <c r="C11" s="263">
        <v>0</v>
      </c>
      <c r="D11" s="272">
        <v>0</v>
      </c>
      <c r="E11" s="272"/>
      <c r="F11" s="272"/>
      <c r="G11" s="261"/>
      <c r="H11" s="261"/>
      <c r="I11" s="261"/>
      <c r="J11" s="261"/>
      <c r="K11" s="261"/>
      <c r="L11" s="261"/>
      <c r="M11" s="261"/>
      <c r="N11" s="261"/>
      <c r="O11" s="261"/>
    </row>
    <row r="12" spans="1:6" s="262" customFormat="1" ht="25.5" customHeight="1">
      <c r="A12" s="267" t="s">
        <v>410</v>
      </c>
      <c r="B12" s="268"/>
      <c r="C12" s="263">
        <f>SUM(C13:C18)</f>
        <v>47</v>
      </c>
      <c r="D12" s="271">
        <f>SUM(D13:D18)</f>
        <v>757</v>
      </c>
      <c r="E12" s="272"/>
      <c r="F12" s="272"/>
    </row>
    <row r="13" spans="1:6" s="262" customFormat="1" ht="12.75" customHeight="1">
      <c r="A13" s="267" t="s">
        <v>413</v>
      </c>
      <c r="B13" s="268"/>
      <c r="C13" s="263">
        <v>17</v>
      </c>
      <c r="D13" s="272">
        <v>454</v>
      </c>
      <c r="E13" s="272"/>
      <c r="F13" s="272"/>
    </row>
    <row r="14" spans="1:6" s="262" customFormat="1" ht="12.75" customHeight="1">
      <c r="A14" s="267" t="s">
        <v>414</v>
      </c>
      <c r="B14" s="268"/>
      <c r="C14" s="263">
        <v>7</v>
      </c>
      <c r="D14" s="272">
        <v>60</v>
      </c>
      <c r="E14" s="272"/>
      <c r="F14" s="272"/>
    </row>
    <row r="15" spans="1:6" s="262" customFormat="1" ht="12.75" customHeight="1">
      <c r="A15" s="267" t="s">
        <v>415</v>
      </c>
      <c r="B15" s="268"/>
      <c r="C15" s="263">
        <v>3</v>
      </c>
      <c r="D15" s="272">
        <v>33</v>
      </c>
      <c r="E15" s="272"/>
      <c r="F15" s="272"/>
    </row>
    <row r="16" spans="1:6" s="262" customFormat="1" ht="12.75" customHeight="1">
      <c r="A16" s="267" t="s">
        <v>416</v>
      </c>
      <c r="B16" s="268"/>
      <c r="C16" s="263">
        <v>0</v>
      </c>
      <c r="D16" s="272">
        <v>0</v>
      </c>
      <c r="E16" s="272"/>
      <c r="F16" s="272"/>
    </row>
    <row r="17" spans="1:6" s="262" customFormat="1" ht="12.75" customHeight="1">
      <c r="A17" s="267" t="s">
        <v>417</v>
      </c>
      <c r="B17" s="268"/>
      <c r="C17" s="263">
        <v>3</v>
      </c>
      <c r="D17" s="272">
        <v>47</v>
      </c>
      <c r="E17" s="272"/>
      <c r="F17" s="272"/>
    </row>
    <row r="18" spans="1:6" s="262" customFormat="1" ht="12.75" customHeight="1">
      <c r="A18" s="267" t="s">
        <v>418</v>
      </c>
      <c r="B18" s="268"/>
      <c r="C18" s="263">
        <v>17</v>
      </c>
      <c r="D18" s="272">
        <v>163</v>
      </c>
      <c r="E18" s="272"/>
      <c r="F18" s="272"/>
    </row>
    <row r="19" spans="1:15" s="48" customFormat="1" ht="25.5" customHeight="1">
      <c r="A19" s="267" t="s">
        <v>411</v>
      </c>
      <c r="B19" s="264"/>
      <c r="C19" s="263">
        <f>SUM(C20:C21)</f>
        <v>2</v>
      </c>
      <c r="D19" s="271">
        <f>SUM(D20:D21)</f>
        <v>620</v>
      </c>
      <c r="E19" s="272"/>
      <c r="F19" s="272"/>
      <c r="G19" s="261"/>
      <c r="H19" s="261"/>
      <c r="I19" s="261"/>
      <c r="J19" s="261"/>
      <c r="K19" s="261"/>
      <c r="L19" s="261"/>
      <c r="M19" s="261"/>
      <c r="N19" s="261"/>
      <c r="O19" s="261"/>
    </row>
    <row r="20" spans="1:15" s="48" customFormat="1" ht="12.75" customHeight="1">
      <c r="A20" s="267" t="s">
        <v>419</v>
      </c>
      <c r="B20" s="264"/>
      <c r="C20" s="263">
        <v>1</v>
      </c>
      <c r="D20" s="272">
        <v>500</v>
      </c>
      <c r="E20" s="272"/>
      <c r="F20" s="272"/>
      <c r="G20" s="261"/>
      <c r="H20" s="261"/>
      <c r="I20" s="261"/>
      <c r="J20" s="261"/>
      <c r="K20" s="261"/>
      <c r="L20" s="261"/>
      <c r="M20" s="261"/>
      <c r="N20" s="261"/>
      <c r="O20" s="261"/>
    </row>
    <row r="21" spans="1:15" s="48" customFormat="1" ht="12.75" customHeight="1">
      <c r="A21" s="267" t="s">
        <v>420</v>
      </c>
      <c r="B21" s="264"/>
      <c r="C21" s="263">
        <v>1</v>
      </c>
      <c r="D21" s="272">
        <v>120</v>
      </c>
      <c r="E21" s="272"/>
      <c r="F21" s="272"/>
      <c r="G21" s="261"/>
      <c r="H21" s="261"/>
      <c r="I21" s="261"/>
      <c r="J21" s="261"/>
      <c r="K21" s="261"/>
      <c r="L21" s="261"/>
      <c r="M21" s="261"/>
      <c r="N21" s="261"/>
      <c r="O21" s="261"/>
    </row>
    <row r="22" spans="1:15" s="48" customFormat="1" ht="12.75" customHeight="1">
      <c r="A22" s="268" t="s">
        <v>412</v>
      </c>
      <c r="B22" s="264"/>
      <c r="C22" s="263">
        <v>0</v>
      </c>
      <c r="D22" s="272">
        <v>0</v>
      </c>
      <c r="E22" s="272"/>
      <c r="F22" s="272"/>
      <c r="G22" s="261"/>
      <c r="H22" s="261"/>
      <c r="I22" s="261"/>
      <c r="J22" s="261"/>
      <c r="K22" s="261"/>
      <c r="L22" s="261"/>
      <c r="M22" s="261"/>
      <c r="N22" s="261"/>
      <c r="O22" s="261"/>
    </row>
    <row r="23" spans="1:15" s="48" customFormat="1" ht="12.75" customHeight="1">
      <c r="A23" s="269" t="s">
        <v>423</v>
      </c>
      <c r="B23" s="264"/>
      <c r="C23" s="270">
        <f>C10+C11+C12+C19+C22</f>
        <v>49</v>
      </c>
      <c r="D23" s="273">
        <f>D10+D11+D12+D19+D22</f>
        <v>1377</v>
      </c>
      <c r="E23" s="273"/>
      <c r="F23" s="273"/>
      <c r="G23" s="261"/>
      <c r="H23" s="261"/>
      <c r="I23" s="261"/>
      <c r="J23" s="261"/>
      <c r="K23" s="261"/>
      <c r="L23" s="261"/>
      <c r="M23" s="261"/>
      <c r="N23" s="261"/>
      <c r="O23" s="261"/>
    </row>
    <row r="24" spans="1:15" s="48" customFormat="1" ht="12.75" customHeight="1">
      <c r="A24" s="261"/>
      <c r="B24" s="261"/>
      <c r="C24" s="261"/>
      <c r="D24" s="261"/>
      <c r="E24" s="261"/>
      <c r="F24" s="261"/>
      <c r="G24" s="261"/>
      <c r="H24" s="261"/>
      <c r="I24" s="261"/>
      <c r="J24" s="261"/>
      <c r="K24" s="261"/>
      <c r="L24" s="261"/>
      <c r="M24" s="261"/>
      <c r="N24" s="261"/>
      <c r="O24" s="261"/>
    </row>
    <row r="25" spans="1:15" s="48" customFormat="1" ht="12.75" customHeight="1">
      <c r="A25" s="261"/>
      <c r="B25" s="261"/>
      <c r="C25" s="261"/>
      <c r="D25" s="261"/>
      <c r="E25" s="261"/>
      <c r="F25" s="261"/>
      <c r="G25" s="261"/>
      <c r="H25" s="261"/>
      <c r="I25" s="261"/>
      <c r="J25" s="261"/>
      <c r="K25" s="261"/>
      <c r="L25" s="261"/>
      <c r="M25" s="261"/>
      <c r="N25" s="261"/>
      <c r="O25" s="261"/>
    </row>
    <row r="26" spans="1:15" s="48" customFormat="1" ht="12.75" customHeight="1">
      <c r="A26" s="261"/>
      <c r="B26" s="261"/>
      <c r="C26" s="261"/>
      <c r="D26" s="261"/>
      <c r="E26" s="261"/>
      <c r="F26" s="261"/>
      <c r="G26" s="261"/>
      <c r="H26" s="261"/>
      <c r="I26" s="261"/>
      <c r="J26" s="261"/>
      <c r="K26" s="261"/>
      <c r="L26" s="261"/>
      <c r="M26" s="261"/>
      <c r="N26" s="261"/>
      <c r="O26" s="261"/>
    </row>
    <row r="27" spans="1:15" s="48" customFormat="1" ht="12.75" customHeight="1">
      <c r="A27" s="261"/>
      <c r="B27" s="261"/>
      <c r="C27" s="261"/>
      <c r="D27" s="261"/>
      <c r="E27" s="261"/>
      <c r="F27" s="261"/>
      <c r="G27" s="261"/>
      <c r="H27" s="261"/>
      <c r="I27" s="261"/>
      <c r="J27" s="261"/>
      <c r="K27" s="261"/>
      <c r="L27" s="261"/>
      <c r="M27" s="261"/>
      <c r="N27" s="261"/>
      <c r="O27" s="261"/>
    </row>
    <row r="28" spans="1:15" s="48" customFormat="1" ht="12.75" customHeight="1">
      <c r="A28" s="261"/>
      <c r="B28" s="261"/>
      <c r="C28" s="261"/>
      <c r="D28" s="261"/>
      <c r="E28" s="261"/>
      <c r="F28" s="261"/>
      <c r="G28" s="261"/>
      <c r="H28" s="261"/>
      <c r="I28" s="261"/>
      <c r="J28" s="261"/>
      <c r="K28" s="261"/>
      <c r="L28" s="261"/>
      <c r="M28" s="261"/>
      <c r="N28" s="261"/>
      <c r="O28" s="261"/>
    </row>
    <row r="29" spans="1:15" s="48" customFormat="1" ht="12.75" customHeight="1">
      <c r="A29" s="260"/>
      <c r="B29" s="260"/>
      <c r="C29" s="260"/>
      <c r="D29" s="260"/>
      <c r="E29" s="260"/>
      <c r="F29" s="260"/>
      <c r="G29" s="260"/>
      <c r="H29" s="260"/>
      <c r="I29" s="260"/>
      <c r="J29" s="260"/>
      <c r="K29" s="260"/>
      <c r="L29" s="260"/>
      <c r="M29" s="260"/>
      <c r="N29" s="260"/>
      <c r="O29" s="260"/>
    </row>
    <row r="30" spans="1:15" ht="15">
      <c r="A30" s="262"/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6"/>
      <c r="M30" s="46"/>
      <c r="N30" s="46"/>
      <c r="O30" s="46"/>
    </row>
    <row r="31" spans="1:15" ht="15">
      <c r="A31" s="262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</row>
    <row r="32" spans="1:15" ht="15">
      <c r="A32" s="262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</row>
    <row r="33" spans="1:16" ht="15">
      <c r="A33" s="262"/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3"/>
    </row>
    <row r="34" spans="1:3" ht="12.75">
      <c r="A34" s="48"/>
      <c r="C34" s="52"/>
    </row>
    <row r="35" spans="1:13" ht="12.75">
      <c r="A35" s="48"/>
      <c r="B35" s="49"/>
      <c r="C35" s="49"/>
      <c r="D35" s="52"/>
      <c r="E35" s="52"/>
      <c r="F35" s="52"/>
      <c r="G35" s="49"/>
      <c r="H35" s="49"/>
      <c r="I35" s="49"/>
      <c r="J35" s="49"/>
      <c r="K35" s="49"/>
      <c r="L35" s="49"/>
      <c r="M35" s="49"/>
    </row>
    <row r="36" spans="1:6" ht="12.75">
      <c r="A36" s="48"/>
      <c r="D36" s="53"/>
      <c r="E36" s="53"/>
      <c r="F36" s="53"/>
    </row>
    <row r="37" spans="1:15" ht="15">
      <c r="A37" s="48"/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6"/>
      <c r="M37" s="46"/>
      <c r="N37" s="46"/>
      <c r="O37" s="46"/>
    </row>
    <row r="38" spans="1:15" ht="15">
      <c r="A38" s="48"/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</row>
  </sheetData>
  <sheetProtection/>
  <mergeCells count="5">
    <mergeCell ref="D8:F8"/>
    <mergeCell ref="C8:C9"/>
    <mergeCell ref="A8:A9"/>
    <mergeCell ref="A3:F3"/>
    <mergeCell ref="A4:F4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scale="85" r:id="rId1"/>
  <ignoredErrors>
    <ignoredError sqref="C19:D19" formulaRange="1"/>
  </ignoredErrors>
</worksheet>
</file>

<file path=xl/worksheets/sheet21.xml><?xml version="1.0" encoding="utf-8"?>
<worksheet xmlns="http://schemas.openxmlformats.org/spreadsheetml/2006/main" xmlns:r="http://schemas.openxmlformats.org/officeDocument/2006/relationships">
  <dimension ref="A1:E45"/>
  <sheetViews>
    <sheetView zoomScalePageLayoutView="0" workbookViewId="0" topLeftCell="A1">
      <selection activeCell="B1" sqref="B1:E1"/>
    </sheetView>
  </sheetViews>
  <sheetFormatPr defaultColWidth="9.140625" defaultRowHeight="12.75"/>
  <cols>
    <col min="1" max="1" width="7.7109375" style="0" customWidth="1"/>
    <col min="2" max="2" width="56.140625" style="0" customWidth="1"/>
    <col min="3" max="5" width="11.7109375" style="0" customWidth="1"/>
  </cols>
  <sheetData>
    <row r="1" spans="2:5" ht="12.75">
      <c r="B1" s="374" t="s">
        <v>434</v>
      </c>
      <c r="C1" s="302"/>
      <c r="D1" s="302"/>
      <c r="E1" s="302"/>
    </row>
    <row r="4" spans="1:5" ht="12.75">
      <c r="A4" s="301" t="s">
        <v>162</v>
      </c>
      <c r="B4" s="301"/>
      <c r="C4" s="301"/>
      <c r="D4" s="302"/>
      <c r="E4" s="302"/>
    </row>
    <row r="6" spans="3:5" ht="12.75">
      <c r="C6" s="41"/>
      <c r="E6" s="41" t="s">
        <v>189</v>
      </c>
    </row>
    <row r="7" spans="1:5" ht="25.5" customHeight="1">
      <c r="A7" s="297" t="s">
        <v>167</v>
      </c>
      <c r="B7" s="342"/>
      <c r="C7" s="135" t="s">
        <v>176</v>
      </c>
      <c r="D7" s="135" t="s">
        <v>177</v>
      </c>
      <c r="E7" s="125" t="s">
        <v>175</v>
      </c>
    </row>
    <row r="8" spans="1:5" ht="12.75">
      <c r="A8" s="1"/>
      <c r="B8" s="131"/>
      <c r="C8" s="119"/>
      <c r="D8" s="119"/>
      <c r="E8" s="119"/>
    </row>
    <row r="9" spans="1:5" ht="12.75">
      <c r="A9" s="1"/>
      <c r="B9" s="28"/>
      <c r="C9" s="21"/>
      <c r="D9" s="21"/>
      <c r="E9" s="21"/>
    </row>
    <row r="10" spans="1:5" ht="12.75">
      <c r="A10" s="1"/>
      <c r="B10" s="28"/>
      <c r="C10" s="21"/>
      <c r="D10" s="21"/>
      <c r="E10" s="21"/>
    </row>
    <row r="11" spans="1:5" ht="12.75">
      <c r="A11" s="1"/>
      <c r="B11" s="28"/>
      <c r="C11" s="21"/>
      <c r="D11" s="21"/>
      <c r="E11" s="21"/>
    </row>
    <row r="12" spans="1:5" ht="12.75">
      <c r="A12" s="1"/>
      <c r="B12" s="28"/>
      <c r="C12" s="21"/>
      <c r="D12" s="21"/>
      <c r="E12" s="21"/>
    </row>
    <row r="13" spans="1:5" ht="12.75">
      <c r="A13" s="1"/>
      <c r="B13" s="28"/>
      <c r="C13" s="21"/>
      <c r="D13" s="21"/>
      <c r="E13" s="21"/>
    </row>
    <row r="14" spans="1:5" ht="12.75">
      <c r="A14" s="1"/>
      <c r="B14" s="28"/>
      <c r="C14" s="21"/>
      <c r="D14" s="21"/>
      <c r="E14" s="21"/>
    </row>
    <row r="15" spans="1:5" ht="12.75">
      <c r="A15" s="1"/>
      <c r="B15" s="28"/>
      <c r="C15" s="21"/>
      <c r="D15" s="21"/>
      <c r="E15" s="21"/>
    </row>
    <row r="16" spans="1:5" ht="12.75">
      <c r="A16" s="1"/>
      <c r="B16" s="28"/>
      <c r="C16" s="21"/>
      <c r="D16" s="21"/>
      <c r="E16" s="21"/>
    </row>
    <row r="17" spans="1:5" ht="12.75">
      <c r="A17" s="1"/>
      <c r="B17" s="28"/>
      <c r="C17" s="21"/>
      <c r="D17" s="21"/>
      <c r="E17" s="21"/>
    </row>
    <row r="18" spans="1:5" ht="12.75">
      <c r="A18" s="1"/>
      <c r="B18" s="28"/>
      <c r="C18" s="21"/>
      <c r="D18" s="21"/>
      <c r="E18" s="21"/>
    </row>
    <row r="19" spans="1:5" ht="12.75">
      <c r="A19" s="1"/>
      <c r="B19" s="28"/>
      <c r="C19" s="21"/>
      <c r="D19" s="21"/>
      <c r="E19" s="21"/>
    </row>
    <row r="20" spans="1:5" ht="12.75">
      <c r="A20" s="1"/>
      <c r="B20" s="28"/>
      <c r="C20" s="21"/>
      <c r="D20" s="21"/>
      <c r="E20" s="21"/>
    </row>
    <row r="21" spans="1:5" ht="12.75">
      <c r="A21" s="1"/>
      <c r="B21" s="28"/>
      <c r="C21" s="21"/>
      <c r="D21" s="21"/>
      <c r="E21" s="21"/>
    </row>
    <row r="22" spans="1:5" ht="12.75">
      <c r="A22" s="1"/>
      <c r="B22" s="28"/>
      <c r="C22" s="21"/>
      <c r="D22" s="21"/>
      <c r="E22" s="21"/>
    </row>
    <row r="23" spans="1:5" ht="12.75">
      <c r="A23" s="1"/>
      <c r="B23" s="28"/>
      <c r="C23" s="21"/>
      <c r="D23" s="21"/>
      <c r="E23" s="21"/>
    </row>
    <row r="24" spans="1:5" ht="12.75">
      <c r="A24" s="1"/>
      <c r="B24" s="28"/>
      <c r="C24" s="21"/>
      <c r="D24" s="21"/>
      <c r="E24" s="21"/>
    </row>
    <row r="25" spans="1:5" ht="12.75">
      <c r="A25" s="1"/>
      <c r="B25" s="28"/>
      <c r="C25" s="21"/>
      <c r="D25" s="21"/>
      <c r="E25" s="21"/>
    </row>
    <row r="26" spans="1:5" ht="12.75">
      <c r="A26" s="1"/>
      <c r="B26" s="28"/>
      <c r="C26" s="21"/>
      <c r="D26" s="21"/>
      <c r="E26" s="21"/>
    </row>
    <row r="27" spans="1:5" ht="12.75">
      <c r="A27" s="1"/>
      <c r="B27" s="28"/>
      <c r="C27" s="21"/>
      <c r="D27" s="21"/>
      <c r="E27" s="21"/>
    </row>
    <row r="28" spans="1:5" ht="12.75">
      <c r="A28" s="1"/>
      <c r="B28" s="28"/>
      <c r="C28" s="21"/>
      <c r="D28" s="21"/>
      <c r="E28" s="21"/>
    </row>
    <row r="29" spans="1:5" ht="12.75">
      <c r="A29" s="1"/>
      <c r="B29" s="28"/>
      <c r="C29" s="21"/>
      <c r="D29" s="21"/>
      <c r="E29" s="21"/>
    </row>
    <row r="30" spans="1:5" ht="12.75">
      <c r="A30" s="1"/>
      <c r="B30" s="28"/>
      <c r="C30" s="21"/>
      <c r="D30" s="21"/>
      <c r="E30" s="21"/>
    </row>
    <row r="31" spans="1:5" ht="12.75">
      <c r="A31" s="1"/>
      <c r="B31" s="28"/>
      <c r="C31" s="21"/>
      <c r="D31" s="21"/>
      <c r="E31" s="21"/>
    </row>
    <row r="32" spans="1:5" ht="12.75">
      <c r="A32" s="1"/>
      <c r="B32" s="28"/>
      <c r="C32" s="21"/>
      <c r="D32" s="21"/>
      <c r="E32" s="21"/>
    </row>
    <row r="33" spans="1:5" ht="12.75">
      <c r="A33" s="1"/>
      <c r="B33" s="28"/>
      <c r="C33" s="21"/>
      <c r="D33" s="21"/>
      <c r="E33" s="21"/>
    </row>
    <row r="34" spans="1:5" ht="12.75">
      <c r="A34" s="1"/>
      <c r="B34" s="28"/>
      <c r="C34" s="21"/>
      <c r="D34" s="21"/>
      <c r="E34" s="21"/>
    </row>
    <row r="35" spans="1:5" ht="12.75">
      <c r="A35" s="1"/>
      <c r="B35" s="28"/>
      <c r="C35" s="21"/>
      <c r="D35" s="21"/>
      <c r="E35" s="21"/>
    </row>
    <row r="36" spans="1:5" ht="12.75">
      <c r="A36" s="1"/>
      <c r="B36" s="28"/>
      <c r="C36" s="21"/>
      <c r="D36" s="21"/>
      <c r="E36" s="21"/>
    </row>
    <row r="37" spans="1:5" ht="12.75">
      <c r="A37" s="1"/>
      <c r="B37" s="28"/>
      <c r="C37" s="21"/>
      <c r="D37" s="21"/>
      <c r="E37" s="21"/>
    </row>
    <row r="38" spans="1:5" ht="12.75">
      <c r="A38" s="1"/>
      <c r="B38" s="28"/>
      <c r="C38" s="21"/>
      <c r="D38" s="21"/>
      <c r="E38" s="21"/>
    </row>
    <row r="39" spans="1:5" ht="12.75">
      <c r="A39" s="1"/>
      <c r="B39" s="28"/>
      <c r="C39" s="21"/>
      <c r="D39" s="21"/>
      <c r="E39" s="21"/>
    </row>
    <row r="40" spans="1:5" ht="12.75">
      <c r="A40" s="1"/>
      <c r="B40" s="28"/>
      <c r="C40" s="21"/>
      <c r="D40" s="21"/>
      <c r="E40" s="21"/>
    </row>
    <row r="41" spans="1:5" ht="12.75">
      <c r="A41" s="1"/>
      <c r="B41" s="28"/>
      <c r="C41" s="21"/>
      <c r="D41" s="21"/>
      <c r="E41" s="21"/>
    </row>
    <row r="42" spans="1:5" ht="12.75">
      <c r="A42" s="1"/>
      <c r="B42" s="28"/>
      <c r="C42" s="21"/>
      <c r="D42" s="21"/>
      <c r="E42" s="21"/>
    </row>
    <row r="43" spans="1:5" ht="12.75">
      <c r="A43" s="1"/>
      <c r="B43" s="28"/>
      <c r="C43" s="21"/>
      <c r="D43" s="21"/>
      <c r="E43" s="21"/>
    </row>
    <row r="44" spans="1:5" ht="12.75">
      <c r="A44" s="1"/>
      <c r="B44" s="28"/>
      <c r="C44" s="21"/>
      <c r="D44" s="21"/>
      <c r="E44" s="21"/>
    </row>
    <row r="45" spans="1:5" ht="12.75">
      <c r="A45" s="1"/>
      <c r="B45" s="28"/>
      <c r="C45" s="21"/>
      <c r="D45" s="21"/>
      <c r="E45" s="21"/>
    </row>
  </sheetData>
  <sheetProtection/>
  <mergeCells count="3">
    <mergeCell ref="A7:B7"/>
    <mergeCell ref="A4:E4"/>
    <mergeCell ref="B1:E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95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M50"/>
  <sheetViews>
    <sheetView zoomScalePageLayoutView="0" workbookViewId="0" topLeftCell="A1">
      <selection activeCell="A5" sqref="A5:K5"/>
    </sheetView>
  </sheetViews>
  <sheetFormatPr defaultColWidth="9.140625" defaultRowHeight="12.75"/>
  <cols>
    <col min="1" max="1" width="44.28125" style="0" customWidth="1"/>
    <col min="2" max="4" width="10.57421875" style="0" customWidth="1"/>
    <col min="5" max="5" width="5.00390625" style="0" customWidth="1"/>
    <col min="10" max="10" width="9.57421875" style="0" customWidth="1"/>
    <col min="11" max="13" width="10.57421875" style="0" customWidth="1"/>
  </cols>
  <sheetData>
    <row r="1" ht="12.75">
      <c r="M1" s="50" t="s">
        <v>7</v>
      </c>
    </row>
    <row r="2" spans="1:13" ht="12.75">
      <c r="A2" s="301" t="s">
        <v>432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2"/>
      <c r="M2" s="302"/>
    </row>
    <row r="3" spans="1:13" ht="12.75">
      <c r="A3" s="301" t="s">
        <v>206</v>
      </c>
      <c r="B3" s="301"/>
      <c r="C3" s="301"/>
      <c r="D3" s="301"/>
      <c r="E3" s="301"/>
      <c r="F3" s="301"/>
      <c r="G3" s="301"/>
      <c r="H3" s="301"/>
      <c r="I3" s="301"/>
      <c r="J3" s="301"/>
      <c r="K3" s="301"/>
      <c r="L3" s="302"/>
      <c r="M3" s="302"/>
    </row>
    <row r="4" spans="1:13" ht="12.75">
      <c r="A4" s="301" t="s">
        <v>165</v>
      </c>
      <c r="B4" s="301"/>
      <c r="C4" s="301"/>
      <c r="D4" s="301"/>
      <c r="E4" s="301"/>
      <c r="F4" s="301"/>
      <c r="G4" s="301"/>
      <c r="H4" s="301"/>
      <c r="I4" s="301"/>
      <c r="J4" s="301"/>
      <c r="K4" s="301"/>
      <c r="L4" s="302"/>
      <c r="M4" s="302"/>
    </row>
    <row r="5" spans="1:11" ht="18" customHeight="1">
      <c r="A5" s="303"/>
      <c r="B5" s="303"/>
      <c r="C5" s="303"/>
      <c r="D5" s="303"/>
      <c r="E5" s="303"/>
      <c r="F5" s="303"/>
      <c r="G5" s="303"/>
      <c r="H5" s="303"/>
      <c r="I5" s="303"/>
      <c r="J5" s="303"/>
      <c r="K5" s="303"/>
    </row>
    <row r="6" spans="1:13" ht="18.75">
      <c r="A6" s="383" t="s">
        <v>22</v>
      </c>
      <c r="B6" s="384"/>
      <c r="C6" s="385"/>
      <c r="D6" s="386"/>
      <c r="E6" s="82"/>
      <c r="F6" s="387" t="s">
        <v>23</v>
      </c>
      <c r="G6" s="388"/>
      <c r="H6" s="388"/>
      <c r="I6" s="388"/>
      <c r="J6" s="388"/>
      <c r="K6" s="388"/>
      <c r="L6" s="305"/>
      <c r="M6" s="306"/>
    </row>
    <row r="7" spans="1:13" ht="25.5">
      <c r="A7" s="83" t="s">
        <v>137</v>
      </c>
      <c r="B7" s="118" t="s">
        <v>176</v>
      </c>
      <c r="C7" s="118" t="s">
        <v>177</v>
      </c>
      <c r="D7" s="119" t="s">
        <v>175</v>
      </c>
      <c r="E7" s="66"/>
      <c r="F7" s="380" t="s">
        <v>137</v>
      </c>
      <c r="G7" s="381"/>
      <c r="H7" s="381"/>
      <c r="I7" s="381"/>
      <c r="J7" s="382"/>
      <c r="K7" s="118" t="s">
        <v>176</v>
      </c>
      <c r="L7" s="118" t="s">
        <v>177</v>
      </c>
      <c r="M7" s="119" t="s">
        <v>175</v>
      </c>
    </row>
    <row r="8" spans="1:13" ht="18.75">
      <c r="A8" s="84" t="s">
        <v>138</v>
      </c>
      <c r="B8" s="139">
        <f>B9</f>
        <v>576246</v>
      </c>
      <c r="C8" s="139">
        <f>C9</f>
        <v>618753</v>
      </c>
      <c r="D8" s="139"/>
      <c r="E8" s="67"/>
      <c r="F8" s="91" t="s">
        <v>163</v>
      </c>
      <c r="G8" s="92"/>
      <c r="H8" s="38"/>
      <c r="I8" s="2"/>
      <c r="J8" s="28"/>
      <c r="K8" s="258">
        <f>K9+K26</f>
        <v>702313</v>
      </c>
      <c r="L8" s="258">
        <f>L9+L26</f>
        <v>744820</v>
      </c>
      <c r="M8" s="259"/>
    </row>
    <row r="9" spans="1:13" ht="16.5">
      <c r="A9" s="85" t="s">
        <v>139</v>
      </c>
      <c r="B9" s="140">
        <f>B11+B19</f>
        <v>576246</v>
      </c>
      <c r="C9" s="140">
        <f>C11+C19</f>
        <v>618753</v>
      </c>
      <c r="D9" s="140"/>
      <c r="E9" s="68"/>
      <c r="F9" s="93" t="s">
        <v>140</v>
      </c>
      <c r="G9" s="94"/>
      <c r="H9" s="38"/>
      <c r="I9" s="2"/>
      <c r="J9" s="28"/>
      <c r="K9" s="149">
        <f>K11+K19</f>
        <v>674870</v>
      </c>
      <c r="L9" s="149">
        <f>L11+L19</f>
        <v>713895</v>
      </c>
      <c r="M9" s="149"/>
    </row>
    <row r="10" spans="1:13" ht="16.5">
      <c r="A10" s="85"/>
      <c r="B10" s="140"/>
      <c r="C10" s="140"/>
      <c r="D10" s="140"/>
      <c r="E10" s="68"/>
      <c r="F10" s="93"/>
      <c r="G10" s="94"/>
      <c r="H10" s="38"/>
      <c r="I10" s="2"/>
      <c r="J10" s="28"/>
      <c r="K10" s="149"/>
      <c r="L10" s="149"/>
      <c r="M10" s="149"/>
    </row>
    <row r="11" spans="1:13" ht="15.75">
      <c r="A11" s="86" t="s">
        <v>132</v>
      </c>
      <c r="B11" s="140">
        <f>SUM(B12:B15)</f>
        <v>485310</v>
      </c>
      <c r="C11" s="140">
        <f>SUM(C12:C15)</f>
        <v>513129</v>
      </c>
      <c r="D11" s="140"/>
      <c r="E11" s="69"/>
      <c r="F11" s="95" t="s">
        <v>132</v>
      </c>
      <c r="G11" s="96"/>
      <c r="H11" s="38"/>
      <c r="I11" s="2"/>
      <c r="J11" s="28"/>
      <c r="K11" s="149">
        <f>SUM(K12:K16)</f>
        <v>433730</v>
      </c>
      <c r="L11" s="149">
        <f>SUM(L12:L16)</f>
        <v>464938</v>
      </c>
      <c r="M11" s="149"/>
    </row>
    <row r="12" spans="1:13" ht="15.75">
      <c r="A12" s="88" t="s">
        <v>352</v>
      </c>
      <c r="B12" s="142">
        <v>177054</v>
      </c>
      <c r="C12" s="141">
        <v>204873</v>
      </c>
      <c r="D12" s="141"/>
      <c r="E12" s="70"/>
      <c r="F12" s="97" t="s">
        <v>194</v>
      </c>
      <c r="G12" s="98"/>
      <c r="H12" s="38"/>
      <c r="I12" s="2"/>
      <c r="J12" s="28"/>
      <c r="K12" s="150">
        <v>129840</v>
      </c>
      <c r="L12" s="150">
        <v>131939</v>
      </c>
      <c r="M12" s="150"/>
    </row>
    <row r="13" spans="1:13" ht="15.75">
      <c r="A13" s="88" t="s">
        <v>293</v>
      </c>
      <c r="B13" s="142">
        <v>203800</v>
      </c>
      <c r="C13" s="142">
        <v>203800</v>
      </c>
      <c r="D13" s="142"/>
      <c r="E13" s="72"/>
      <c r="F13" s="97" t="s">
        <v>13</v>
      </c>
      <c r="G13" s="98"/>
      <c r="H13" s="38"/>
      <c r="I13" s="2"/>
      <c r="J13" s="28"/>
      <c r="K13" s="150">
        <v>34626</v>
      </c>
      <c r="L13" s="150">
        <v>35226</v>
      </c>
      <c r="M13" s="150"/>
    </row>
    <row r="14" spans="1:13" ht="15.75">
      <c r="A14" s="87" t="s">
        <v>307</v>
      </c>
      <c r="B14" s="141">
        <v>104456</v>
      </c>
      <c r="C14" s="142">
        <v>104456</v>
      </c>
      <c r="D14" s="142"/>
      <c r="E14" s="72"/>
      <c r="F14" s="97" t="s">
        <v>195</v>
      </c>
      <c r="G14" s="98"/>
      <c r="H14" s="38"/>
      <c r="I14" s="2"/>
      <c r="J14" s="28"/>
      <c r="K14" s="150">
        <v>204017</v>
      </c>
      <c r="L14" s="150">
        <v>205843</v>
      </c>
      <c r="M14" s="150"/>
    </row>
    <row r="15" spans="1:13" ht="15.75">
      <c r="A15" s="87" t="s">
        <v>309</v>
      </c>
      <c r="B15" s="141"/>
      <c r="C15" s="141"/>
      <c r="D15" s="141"/>
      <c r="E15" s="70"/>
      <c r="F15" s="97" t="s">
        <v>136</v>
      </c>
      <c r="G15" s="98"/>
      <c r="H15" s="38"/>
      <c r="I15" s="2"/>
      <c r="J15" s="28"/>
      <c r="K15" s="150">
        <v>15116</v>
      </c>
      <c r="L15" s="150">
        <v>16061</v>
      </c>
      <c r="M15" s="150"/>
    </row>
    <row r="16" spans="1:13" ht="15.75">
      <c r="A16" s="87"/>
      <c r="B16" s="141"/>
      <c r="C16" s="141"/>
      <c r="D16" s="141"/>
      <c r="E16" s="70"/>
      <c r="F16" s="97" t="s">
        <v>312</v>
      </c>
      <c r="G16" s="98"/>
      <c r="H16" s="38"/>
      <c r="I16" s="2"/>
      <c r="J16" s="28"/>
      <c r="K16" s="150">
        <v>50131</v>
      </c>
      <c r="L16" s="150">
        <v>75869</v>
      </c>
      <c r="M16" s="150"/>
    </row>
    <row r="17" spans="1:13" ht="15.75">
      <c r="A17" s="88"/>
      <c r="B17" s="142"/>
      <c r="C17" s="142"/>
      <c r="D17" s="142"/>
      <c r="E17" s="72"/>
      <c r="F17" s="97"/>
      <c r="G17" s="98"/>
      <c r="H17" s="38"/>
      <c r="I17" s="2"/>
      <c r="J17" s="28"/>
      <c r="K17" s="150"/>
      <c r="L17" s="150"/>
      <c r="M17" s="150"/>
    </row>
    <row r="18" spans="1:13" ht="15.75">
      <c r="A18" s="109"/>
      <c r="B18" s="143"/>
      <c r="C18" s="143"/>
      <c r="D18" s="143"/>
      <c r="E18" s="69"/>
      <c r="F18" s="97"/>
      <c r="G18" s="98"/>
      <c r="H18" s="38"/>
      <c r="I18" s="2"/>
      <c r="J18" s="28"/>
      <c r="K18" s="150"/>
      <c r="L18" s="150"/>
      <c r="M18" s="150"/>
    </row>
    <row r="19" spans="1:13" ht="15.75">
      <c r="A19" s="86" t="s">
        <v>133</v>
      </c>
      <c r="B19" s="140">
        <f>SUM(B20:B22)</f>
        <v>90936</v>
      </c>
      <c r="C19" s="140">
        <f>SUM(C20:C22)</f>
        <v>105624</v>
      </c>
      <c r="D19" s="140"/>
      <c r="E19" s="70"/>
      <c r="F19" s="95" t="s">
        <v>133</v>
      </c>
      <c r="G19" s="96"/>
      <c r="H19" s="38"/>
      <c r="I19" s="2"/>
      <c r="J19" s="28"/>
      <c r="K19" s="149">
        <f>SUM(K20:K22)</f>
        <v>241140</v>
      </c>
      <c r="L19" s="149">
        <f>SUM(L20:L22)</f>
        <v>248957</v>
      </c>
      <c r="M19" s="149"/>
    </row>
    <row r="20" spans="1:13" ht="15.75">
      <c r="A20" s="87" t="s">
        <v>353</v>
      </c>
      <c r="B20" s="141">
        <v>90124</v>
      </c>
      <c r="C20" s="141">
        <v>104812</v>
      </c>
      <c r="D20" s="141"/>
      <c r="E20" s="70"/>
      <c r="F20" s="97" t="s">
        <v>253</v>
      </c>
      <c r="G20" s="98"/>
      <c r="H20" s="38"/>
      <c r="I20" s="2"/>
      <c r="J20" s="28"/>
      <c r="K20" s="150">
        <v>187074</v>
      </c>
      <c r="L20" s="150">
        <v>193291</v>
      </c>
      <c r="M20" s="150"/>
    </row>
    <row r="21" spans="1:13" ht="15.75">
      <c r="A21" s="87" t="s">
        <v>14</v>
      </c>
      <c r="B21" s="141">
        <v>0</v>
      </c>
      <c r="C21" s="141">
        <v>0</v>
      </c>
      <c r="D21" s="141"/>
      <c r="E21" s="70"/>
      <c r="F21" s="97" t="s">
        <v>254</v>
      </c>
      <c r="G21" s="98"/>
      <c r="H21" s="38"/>
      <c r="I21" s="2"/>
      <c r="J21" s="28"/>
      <c r="K21" s="150">
        <v>45251</v>
      </c>
      <c r="L21" s="150">
        <v>46851</v>
      </c>
      <c r="M21" s="150"/>
    </row>
    <row r="22" spans="1:13" ht="15.75">
      <c r="A22" s="181" t="s">
        <v>325</v>
      </c>
      <c r="B22" s="141">
        <v>812</v>
      </c>
      <c r="C22" s="141">
        <v>812</v>
      </c>
      <c r="D22" s="141"/>
      <c r="E22" s="70"/>
      <c r="F22" s="97" t="s">
        <v>255</v>
      </c>
      <c r="G22" s="98"/>
      <c r="H22" s="38"/>
      <c r="I22" s="2"/>
      <c r="J22" s="28"/>
      <c r="K22" s="150">
        <v>8815</v>
      </c>
      <c r="L22" s="150">
        <v>8815</v>
      </c>
      <c r="M22" s="150"/>
    </row>
    <row r="23" spans="1:13" ht="15.75">
      <c r="A23" s="179"/>
      <c r="B23" s="180"/>
      <c r="C23" s="180"/>
      <c r="D23" s="180"/>
      <c r="E23" s="70"/>
      <c r="F23" s="97"/>
      <c r="G23" s="98"/>
      <c r="H23" s="38"/>
      <c r="I23" s="2"/>
      <c r="J23" s="28"/>
      <c r="K23" s="150"/>
      <c r="L23" s="150"/>
      <c r="M23" s="150"/>
    </row>
    <row r="24" spans="1:13" ht="15.75">
      <c r="A24" s="87"/>
      <c r="B24" s="141"/>
      <c r="C24" s="141"/>
      <c r="D24" s="141"/>
      <c r="E24" s="70"/>
      <c r="F24" s="97"/>
      <c r="G24" s="98"/>
      <c r="H24" s="38"/>
      <c r="I24" s="2"/>
      <c r="J24" s="28"/>
      <c r="K24" s="150"/>
      <c r="L24" s="150"/>
      <c r="M24" s="150"/>
    </row>
    <row r="25" spans="1:13" ht="15.75">
      <c r="A25" s="181"/>
      <c r="B25" s="182"/>
      <c r="C25" s="182"/>
      <c r="D25" s="182"/>
      <c r="E25" s="70"/>
      <c r="F25" s="97"/>
      <c r="G25" s="98"/>
      <c r="H25" s="38"/>
      <c r="I25" s="2"/>
      <c r="J25" s="28"/>
      <c r="K25" s="150"/>
      <c r="L25" s="150"/>
      <c r="M25" s="150"/>
    </row>
    <row r="26" spans="1:13" ht="15.75" customHeight="1">
      <c r="A26" s="181"/>
      <c r="B26" s="182"/>
      <c r="C26" s="182"/>
      <c r="D26" s="182"/>
      <c r="E26" s="70"/>
      <c r="F26" s="93" t="s">
        <v>141</v>
      </c>
      <c r="G26" s="94"/>
      <c r="H26" s="38"/>
      <c r="I26" s="2"/>
      <c r="J26" s="28"/>
      <c r="K26" s="149">
        <f>SUM(K28:K29)</f>
        <v>27443</v>
      </c>
      <c r="L26" s="149">
        <f>SUM(L28:L29)</f>
        <v>30925</v>
      </c>
      <c r="M26" s="149"/>
    </row>
    <row r="27" spans="1:13" ht="15.75" customHeight="1">
      <c r="A27" s="110"/>
      <c r="B27" s="144"/>
      <c r="C27" s="144"/>
      <c r="D27" s="144"/>
      <c r="E27" s="70"/>
      <c r="F27" s="93"/>
      <c r="G27" s="94"/>
      <c r="H27" s="38"/>
      <c r="I27" s="2"/>
      <c r="J27" s="28"/>
      <c r="K27" s="149"/>
      <c r="L27" s="149"/>
      <c r="M27" s="149"/>
    </row>
    <row r="28" spans="1:13" ht="15.75">
      <c r="A28" s="184"/>
      <c r="B28" s="140"/>
      <c r="C28" s="182"/>
      <c r="D28" s="182"/>
      <c r="E28" s="70"/>
      <c r="F28" s="97" t="s">
        <v>18</v>
      </c>
      <c r="G28" s="98"/>
      <c r="H28" s="38"/>
      <c r="I28" s="2"/>
      <c r="J28" s="28"/>
      <c r="K28" s="150">
        <v>27443</v>
      </c>
      <c r="L28" s="150">
        <v>30925</v>
      </c>
      <c r="M28" s="150"/>
    </row>
    <row r="29" spans="1:13" ht="15.75">
      <c r="A29" s="181"/>
      <c r="B29" s="182"/>
      <c r="C29" s="182"/>
      <c r="D29" s="182"/>
      <c r="E29" s="70"/>
      <c r="F29" s="113" t="s">
        <v>166</v>
      </c>
      <c r="G29" s="98"/>
      <c r="H29" s="38"/>
      <c r="I29" s="2"/>
      <c r="J29" s="28"/>
      <c r="K29" s="150">
        <v>0</v>
      </c>
      <c r="L29" s="150">
        <v>0</v>
      </c>
      <c r="M29" s="150"/>
    </row>
    <row r="30" spans="1:13" ht="15.75">
      <c r="A30" s="181"/>
      <c r="B30" s="182"/>
      <c r="C30" s="182"/>
      <c r="D30" s="182"/>
      <c r="E30" s="70"/>
      <c r="F30" s="113"/>
      <c r="G30" s="98"/>
      <c r="H30" s="38"/>
      <c r="I30" s="2"/>
      <c r="J30" s="28"/>
      <c r="K30" s="150"/>
      <c r="L30" s="150"/>
      <c r="M30" s="150"/>
    </row>
    <row r="31" spans="1:13" ht="15.75">
      <c r="A31" s="181"/>
      <c r="B31" s="182"/>
      <c r="C31" s="182"/>
      <c r="D31" s="182"/>
      <c r="E31" s="70"/>
      <c r="F31" s="113"/>
      <c r="G31" s="98"/>
      <c r="H31" s="38"/>
      <c r="I31" s="2"/>
      <c r="J31" s="28"/>
      <c r="K31" s="150"/>
      <c r="L31" s="150"/>
      <c r="M31" s="150"/>
    </row>
    <row r="32" spans="1:13" ht="15.75">
      <c r="A32" s="185"/>
      <c r="B32" s="186"/>
      <c r="C32" s="186"/>
      <c r="D32" s="186"/>
      <c r="E32" s="70"/>
      <c r="F32" s="97"/>
      <c r="G32" s="98"/>
      <c r="H32" s="38"/>
      <c r="I32" s="2"/>
      <c r="J32" s="28"/>
      <c r="K32" s="150"/>
      <c r="L32" s="150"/>
      <c r="M32" s="150"/>
    </row>
    <row r="33" spans="1:13" ht="18.75">
      <c r="A33" s="183"/>
      <c r="B33" s="139"/>
      <c r="C33" s="139"/>
      <c r="D33" s="139"/>
      <c r="E33" s="70"/>
      <c r="F33" s="99" t="s">
        <v>144</v>
      </c>
      <c r="G33" s="92"/>
      <c r="H33" s="62"/>
      <c r="I33" s="61"/>
      <c r="J33" s="32"/>
      <c r="K33" s="149"/>
      <c r="L33" s="149"/>
      <c r="M33" s="149"/>
    </row>
    <row r="34" spans="1:13" ht="15.75">
      <c r="A34" s="181"/>
      <c r="B34" s="182"/>
      <c r="C34" s="182"/>
      <c r="D34" s="182"/>
      <c r="E34" s="70"/>
      <c r="F34" s="97" t="s">
        <v>145</v>
      </c>
      <c r="G34" s="98"/>
      <c r="H34" s="38"/>
      <c r="I34" s="2"/>
      <c r="J34" s="28"/>
      <c r="K34" s="150"/>
      <c r="L34" s="150"/>
      <c r="M34" s="150"/>
    </row>
    <row r="35" spans="1:13" ht="18.75">
      <c r="A35" s="111"/>
      <c r="B35" s="145"/>
      <c r="C35" s="145"/>
      <c r="D35" s="145"/>
      <c r="E35" s="67"/>
      <c r="F35" s="97" t="s">
        <v>146</v>
      </c>
      <c r="G35" s="98"/>
      <c r="H35" s="38"/>
      <c r="I35" s="2"/>
      <c r="J35" s="28"/>
      <c r="K35" s="150"/>
      <c r="L35" s="150"/>
      <c r="M35" s="150"/>
    </row>
    <row r="36" spans="1:13" ht="30">
      <c r="A36" s="101" t="s">
        <v>164</v>
      </c>
      <c r="B36" s="154">
        <f>B8</f>
        <v>576246</v>
      </c>
      <c r="C36" s="154">
        <f>C8</f>
        <v>618753</v>
      </c>
      <c r="D36" s="154"/>
      <c r="E36" s="67"/>
      <c r="F36" s="100" t="s">
        <v>147</v>
      </c>
      <c r="G36" s="92"/>
      <c r="H36" s="38"/>
      <c r="I36" s="2"/>
      <c r="J36" s="28"/>
      <c r="K36" s="155">
        <f>K8+K33</f>
        <v>702313</v>
      </c>
      <c r="L36" s="155">
        <f>L8+L33</f>
        <v>744820</v>
      </c>
      <c r="M36" s="155"/>
    </row>
    <row r="37" spans="1:13" ht="18.75">
      <c r="A37" s="112"/>
      <c r="B37" s="146"/>
      <c r="C37" s="146"/>
      <c r="D37" s="146"/>
      <c r="E37" s="70"/>
      <c r="F37" s="99" t="s">
        <v>148</v>
      </c>
      <c r="G37" s="92"/>
      <c r="H37" s="38"/>
      <c r="I37" s="2"/>
      <c r="J37" s="28"/>
      <c r="K37" s="149">
        <f>B36-K36</f>
        <v>-126067</v>
      </c>
      <c r="L37" s="149">
        <f>C36-L36</f>
        <v>-126067</v>
      </c>
      <c r="M37" s="149"/>
    </row>
    <row r="38" spans="1:13" ht="15.75">
      <c r="A38" s="110"/>
      <c r="B38" s="144"/>
      <c r="C38" s="144"/>
      <c r="D38" s="144"/>
      <c r="E38" s="70"/>
      <c r="F38" s="97" t="s">
        <v>142</v>
      </c>
      <c r="G38" s="98"/>
      <c r="H38" s="38"/>
      <c r="I38" s="2"/>
      <c r="J38" s="28"/>
      <c r="K38" s="150">
        <f>B11-K11-K26</f>
        <v>24137</v>
      </c>
      <c r="L38" s="150">
        <f>C11-L11-L26</f>
        <v>17266</v>
      </c>
      <c r="M38" s="150"/>
    </row>
    <row r="39" spans="1:13" ht="18.75">
      <c r="A39" s="111"/>
      <c r="B39" s="145"/>
      <c r="C39" s="145"/>
      <c r="D39" s="145"/>
      <c r="E39" s="67"/>
      <c r="F39" s="97" t="s">
        <v>143</v>
      </c>
      <c r="G39" s="98"/>
      <c r="H39" s="38"/>
      <c r="I39" s="2"/>
      <c r="J39" s="28"/>
      <c r="K39" s="150">
        <f>B19-K19</f>
        <v>-150204</v>
      </c>
      <c r="L39" s="150">
        <f>C19-L19</f>
        <v>-143333</v>
      </c>
      <c r="M39" s="150"/>
    </row>
    <row r="40" spans="1:13" ht="18.75">
      <c r="A40" s="99" t="s">
        <v>149</v>
      </c>
      <c r="B40" s="139"/>
      <c r="C40" s="139"/>
      <c r="D40" s="139"/>
      <c r="E40" s="67"/>
      <c r="F40" s="103"/>
      <c r="G40" s="104"/>
      <c r="H40" s="79"/>
      <c r="I40" s="4"/>
      <c r="J40" s="4"/>
      <c r="K40" s="151"/>
      <c r="L40" s="151"/>
      <c r="M40" s="151"/>
    </row>
    <row r="41" spans="1:13" ht="16.5">
      <c r="A41" s="95" t="s">
        <v>150</v>
      </c>
      <c r="B41" s="140">
        <f>SUM(B42:B43)</f>
        <v>126067</v>
      </c>
      <c r="C41" s="140">
        <f>SUM(C42:C43)</f>
        <v>126067</v>
      </c>
      <c r="D41" s="140"/>
      <c r="E41" s="73"/>
      <c r="F41" s="105"/>
      <c r="G41" s="74"/>
      <c r="H41" s="13"/>
      <c r="I41" s="7"/>
      <c r="J41" s="7"/>
      <c r="K41" s="152"/>
      <c r="L41" s="152"/>
      <c r="M41" s="152"/>
    </row>
    <row r="42" spans="1:13" ht="15.75">
      <c r="A42" s="102" t="s">
        <v>151</v>
      </c>
      <c r="B42" s="147">
        <v>126067</v>
      </c>
      <c r="C42" s="147">
        <v>126067</v>
      </c>
      <c r="D42" s="147"/>
      <c r="E42" s="70"/>
      <c r="F42" s="106"/>
      <c r="G42" s="75"/>
      <c r="H42" s="13"/>
      <c r="I42" s="7"/>
      <c r="J42" s="7"/>
      <c r="K42" s="152"/>
      <c r="L42" s="152"/>
      <c r="M42" s="152"/>
    </row>
    <row r="43" spans="1:13" ht="15.75">
      <c r="A43" s="102" t="s">
        <v>152</v>
      </c>
      <c r="B43" s="147"/>
      <c r="C43" s="147"/>
      <c r="D43" s="147"/>
      <c r="E43" s="69"/>
      <c r="F43" s="106"/>
      <c r="G43" s="75"/>
      <c r="H43" s="89"/>
      <c r="I43" s="90"/>
      <c r="J43" s="90"/>
      <c r="K43" s="152"/>
      <c r="L43" s="152"/>
      <c r="M43" s="152"/>
    </row>
    <row r="44" spans="1:13" ht="15.75">
      <c r="A44" s="95" t="s">
        <v>153</v>
      </c>
      <c r="B44" s="140"/>
      <c r="C44" s="140"/>
      <c r="D44" s="140"/>
      <c r="E44" s="70"/>
      <c r="F44" s="105"/>
      <c r="G44" s="74"/>
      <c r="H44" s="13"/>
      <c r="I44" s="7"/>
      <c r="J44" s="7"/>
      <c r="K44" s="152"/>
      <c r="L44" s="152"/>
      <c r="M44" s="152"/>
    </row>
    <row r="45" spans="1:13" ht="15.75">
      <c r="A45" s="102" t="s">
        <v>154</v>
      </c>
      <c r="B45" s="147"/>
      <c r="C45" s="147"/>
      <c r="D45" s="147"/>
      <c r="E45" s="70"/>
      <c r="F45" s="106"/>
      <c r="G45" s="75"/>
      <c r="H45" s="13"/>
      <c r="I45" s="7"/>
      <c r="J45" s="7"/>
      <c r="K45" s="152"/>
      <c r="L45" s="152"/>
      <c r="M45" s="152"/>
    </row>
    <row r="46" spans="1:13" ht="15.75" customHeight="1">
      <c r="A46" s="102" t="s">
        <v>155</v>
      </c>
      <c r="B46" s="147"/>
      <c r="C46" s="147"/>
      <c r="D46" s="147"/>
      <c r="E46" s="67"/>
      <c r="F46" s="107"/>
      <c r="G46" s="108"/>
      <c r="H46" s="80"/>
      <c r="I46" s="15"/>
      <c r="J46" s="15"/>
      <c r="K46" s="153"/>
      <c r="L46" s="153"/>
      <c r="M46" s="153"/>
    </row>
    <row r="47" spans="1:13" ht="18.75">
      <c r="A47" s="91" t="s">
        <v>156</v>
      </c>
      <c r="B47" s="148">
        <f>B36+B41+B44</f>
        <v>702313</v>
      </c>
      <c r="C47" s="148">
        <f>C36+C41+C44</f>
        <v>744820</v>
      </c>
      <c r="D47" s="148"/>
      <c r="E47" s="67"/>
      <c r="F47" s="91" t="s">
        <v>157</v>
      </c>
      <c r="G47" s="92"/>
      <c r="H47" s="38"/>
      <c r="I47" s="2"/>
      <c r="J47" s="2"/>
      <c r="K47" s="149">
        <f>K36</f>
        <v>702313</v>
      </c>
      <c r="L47" s="149">
        <f>L36</f>
        <v>744820</v>
      </c>
      <c r="M47" s="149"/>
    </row>
    <row r="48" spans="1:13" ht="15.75">
      <c r="A48" s="102" t="s">
        <v>158</v>
      </c>
      <c r="B48" s="147">
        <f>B11+B42+B45</f>
        <v>611377</v>
      </c>
      <c r="C48" s="147">
        <f>C11+C42+C45</f>
        <v>639196</v>
      </c>
      <c r="D48" s="147"/>
      <c r="E48" s="71"/>
      <c r="F48" s="97" t="s">
        <v>159</v>
      </c>
      <c r="G48" s="98"/>
      <c r="H48" s="38"/>
      <c r="I48" s="2"/>
      <c r="J48" s="2"/>
      <c r="K48" s="150">
        <f>K11+K26+K34</f>
        <v>461173</v>
      </c>
      <c r="L48" s="150">
        <f>L11+L26+L34</f>
        <v>495863</v>
      </c>
      <c r="M48" s="150"/>
    </row>
    <row r="49" spans="1:13" ht="15.75">
      <c r="A49" s="102" t="s">
        <v>160</v>
      </c>
      <c r="B49" s="147">
        <f>B19+B43+B46</f>
        <v>90936</v>
      </c>
      <c r="C49" s="147">
        <f>C19+C43+C46</f>
        <v>105624</v>
      </c>
      <c r="D49" s="147"/>
      <c r="E49" s="71"/>
      <c r="F49" s="97" t="s">
        <v>161</v>
      </c>
      <c r="G49" s="98"/>
      <c r="H49" s="38"/>
      <c r="I49" s="2"/>
      <c r="J49" s="2"/>
      <c r="K49" s="150">
        <f>K19+K35</f>
        <v>241140</v>
      </c>
      <c r="L49" s="150">
        <f>L19+L35</f>
        <v>248957</v>
      </c>
      <c r="M49" s="150"/>
    </row>
    <row r="50" spans="1:8" ht="12.75">
      <c r="A50" s="76"/>
      <c r="B50" s="76"/>
      <c r="C50" s="76"/>
      <c r="D50" s="76"/>
      <c r="E50" s="77"/>
      <c r="F50" s="78"/>
      <c r="G50" s="77"/>
      <c r="H50" s="10"/>
    </row>
  </sheetData>
  <sheetProtection/>
  <mergeCells count="7">
    <mergeCell ref="A2:M2"/>
    <mergeCell ref="A3:M3"/>
    <mergeCell ref="A4:M4"/>
    <mergeCell ref="F7:J7"/>
    <mergeCell ref="A5:K5"/>
    <mergeCell ref="A6:D6"/>
    <mergeCell ref="F6:M6"/>
  </mergeCells>
  <printOptions/>
  <pageMargins left="0.3937007874015748" right="0.3937007874015748" top="0.3937007874015748" bottom="0.3937007874015748" header="0" footer="0"/>
  <pageSetup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7"/>
  <sheetViews>
    <sheetView zoomScalePageLayoutView="0" workbookViewId="0" topLeftCell="A1">
      <selection activeCell="A4" sqref="A4:J4"/>
    </sheetView>
  </sheetViews>
  <sheetFormatPr defaultColWidth="9.140625" defaultRowHeight="12.75"/>
  <cols>
    <col min="1" max="1" width="10.140625" style="0" customWidth="1"/>
    <col min="2" max="2" width="10.8515625" style="0" customWidth="1"/>
    <col min="5" max="6" width="17.57421875" style="0" customWidth="1"/>
    <col min="7" max="9" width="10.57421875" style="0" customWidth="1"/>
  </cols>
  <sheetData>
    <row r="1" spans="9:12" ht="12.75">
      <c r="I1" s="41"/>
      <c r="J1" s="50" t="s">
        <v>252</v>
      </c>
      <c r="K1" s="41"/>
      <c r="L1" s="41"/>
    </row>
    <row r="4" spans="1:12" ht="12.75">
      <c r="A4" s="301" t="s">
        <v>428</v>
      </c>
      <c r="B4" s="301"/>
      <c r="C4" s="301"/>
      <c r="D4" s="301"/>
      <c r="E4" s="301"/>
      <c r="F4" s="301"/>
      <c r="G4" s="301"/>
      <c r="H4" s="302"/>
      <c r="I4" s="302"/>
      <c r="J4" s="302"/>
      <c r="K4" s="19"/>
      <c r="L4" s="19"/>
    </row>
    <row r="5" spans="1:12" ht="12.75">
      <c r="A5" s="301" t="s">
        <v>206</v>
      </c>
      <c r="B5" s="301"/>
      <c r="C5" s="301"/>
      <c r="D5" s="301"/>
      <c r="E5" s="301"/>
      <c r="F5" s="301"/>
      <c r="G5" s="301"/>
      <c r="H5" s="302"/>
      <c r="I5" s="302"/>
      <c r="J5" s="302"/>
      <c r="K5" s="19"/>
      <c r="L5" s="19"/>
    </row>
    <row r="6" spans="1:12" ht="12.75">
      <c r="A6" s="301" t="s">
        <v>272</v>
      </c>
      <c r="B6" s="301"/>
      <c r="C6" s="301"/>
      <c r="D6" s="301"/>
      <c r="E6" s="301"/>
      <c r="F6" s="301"/>
      <c r="G6" s="301"/>
      <c r="H6" s="302"/>
      <c r="I6" s="302"/>
      <c r="J6" s="302"/>
      <c r="K6" s="19"/>
      <c r="L6" s="19"/>
    </row>
    <row r="7" spans="1:12" ht="12.75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</row>
    <row r="8" spans="1:9" ht="12.75">
      <c r="A8" s="17"/>
      <c r="B8" s="17"/>
      <c r="C8" s="17"/>
      <c r="D8" s="17"/>
      <c r="E8" s="17"/>
      <c r="F8" s="17"/>
      <c r="I8" s="41" t="s">
        <v>189</v>
      </c>
    </row>
    <row r="9" spans="1:10" ht="25.5">
      <c r="A9" s="297" t="s">
        <v>137</v>
      </c>
      <c r="B9" s="285"/>
      <c r="C9" s="285"/>
      <c r="D9" s="285"/>
      <c r="E9" s="285"/>
      <c r="F9" s="190"/>
      <c r="G9" s="118" t="s">
        <v>176</v>
      </c>
      <c r="H9" s="118" t="s">
        <v>177</v>
      </c>
      <c r="I9" s="119" t="s">
        <v>175</v>
      </c>
      <c r="J9" s="118" t="s">
        <v>178</v>
      </c>
    </row>
    <row r="10" spans="1:10" ht="12.75">
      <c r="A10" s="64" t="s">
        <v>270</v>
      </c>
      <c r="B10" s="38"/>
      <c r="C10" s="38"/>
      <c r="D10" s="38"/>
      <c r="E10" s="38"/>
      <c r="F10" s="38"/>
      <c r="G10" s="115">
        <f>SUM(G11:G15)</f>
        <v>461173</v>
      </c>
      <c r="H10" s="115">
        <f>SUM(H11:H15)</f>
        <v>495863</v>
      </c>
      <c r="I10" s="115"/>
      <c r="J10" s="124"/>
    </row>
    <row r="11" spans="1:10" ht="12.75">
      <c r="A11" s="81"/>
      <c r="B11" s="31" t="s">
        <v>194</v>
      </c>
      <c r="C11" s="2"/>
      <c r="D11" s="38"/>
      <c r="E11" s="38"/>
      <c r="F11" s="38"/>
      <c r="G11" s="51">
        <v>129840</v>
      </c>
      <c r="H11" s="51">
        <v>131939</v>
      </c>
      <c r="I11" s="51"/>
      <c r="J11" s="123"/>
    </row>
    <row r="12" spans="1:10" ht="12.75">
      <c r="A12" s="81"/>
      <c r="B12" s="31" t="s">
        <v>266</v>
      </c>
      <c r="C12" s="38"/>
      <c r="D12" s="38"/>
      <c r="E12" s="38"/>
      <c r="F12" s="38"/>
      <c r="G12" s="51">
        <v>34626</v>
      </c>
      <c r="H12" s="51">
        <v>35226</v>
      </c>
      <c r="I12" s="51"/>
      <c r="J12" s="123"/>
    </row>
    <row r="13" spans="1:10" ht="12.75">
      <c r="A13" s="81"/>
      <c r="B13" s="31" t="s">
        <v>195</v>
      </c>
      <c r="C13" s="38"/>
      <c r="D13" s="38"/>
      <c r="E13" s="38"/>
      <c r="F13" s="38"/>
      <c r="G13" s="51">
        <v>204017</v>
      </c>
      <c r="H13" s="51">
        <v>205843</v>
      </c>
      <c r="I13" s="51"/>
      <c r="J13" s="123"/>
    </row>
    <row r="14" spans="1:10" ht="12.75">
      <c r="A14" s="81"/>
      <c r="B14" s="31" t="s">
        <v>136</v>
      </c>
      <c r="C14" s="38"/>
      <c r="D14" s="38"/>
      <c r="E14" s="38"/>
      <c r="F14" s="38"/>
      <c r="G14" s="51">
        <v>15116</v>
      </c>
      <c r="H14" s="51">
        <v>16061</v>
      </c>
      <c r="I14" s="51"/>
      <c r="J14" s="123"/>
    </row>
    <row r="15" spans="1:10" ht="12.75">
      <c r="A15" s="81"/>
      <c r="B15" s="31" t="s">
        <v>196</v>
      </c>
      <c r="C15" s="38"/>
      <c r="D15" s="38"/>
      <c r="E15" s="38"/>
      <c r="F15" s="38"/>
      <c r="G15" s="51">
        <v>77574</v>
      </c>
      <c r="H15" s="51">
        <v>106794</v>
      </c>
      <c r="I15" s="51"/>
      <c r="J15" s="123"/>
    </row>
    <row r="16" spans="1:10" ht="12.75">
      <c r="A16" s="5" t="s">
        <v>256</v>
      </c>
      <c r="B16" s="38"/>
      <c r="C16" s="38"/>
      <c r="D16" s="38"/>
      <c r="E16" s="38"/>
      <c r="F16" s="38"/>
      <c r="G16" s="115">
        <f>SUM(G17:G19)</f>
        <v>241140</v>
      </c>
      <c r="H16" s="115">
        <f>SUM(H17:H19)</f>
        <v>248957</v>
      </c>
      <c r="I16" s="115"/>
      <c r="J16" s="124"/>
    </row>
    <row r="17" spans="1:10" ht="12.75">
      <c r="A17" s="81"/>
      <c r="B17" s="31" t="s">
        <v>253</v>
      </c>
      <c r="C17" s="38"/>
      <c r="D17" s="38"/>
      <c r="E17" s="38"/>
      <c r="F17" s="38"/>
      <c r="G17" s="51">
        <v>187074</v>
      </c>
      <c r="H17" s="51">
        <v>193291</v>
      </c>
      <c r="I17" s="51"/>
      <c r="J17" s="123"/>
    </row>
    <row r="18" spans="1:10" ht="12.75">
      <c r="A18" s="81"/>
      <c r="B18" s="31" t="s">
        <v>254</v>
      </c>
      <c r="C18" s="38"/>
      <c r="D18" s="38"/>
      <c r="E18" s="38"/>
      <c r="F18" s="38"/>
      <c r="G18" s="51">
        <v>45251</v>
      </c>
      <c r="H18" s="51">
        <v>46851</v>
      </c>
      <c r="I18" s="51"/>
      <c r="J18" s="123"/>
    </row>
    <row r="19" spans="1:10" ht="12.75">
      <c r="A19" s="81"/>
      <c r="B19" s="31" t="s">
        <v>255</v>
      </c>
      <c r="C19" s="2"/>
      <c r="D19" s="2"/>
      <c r="E19" s="2"/>
      <c r="F19" s="2"/>
      <c r="G19" s="51">
        <v>8815</v>
      </c>
      <c r="H19" s="51">
        <v>8815</v>
      </c>
      <c r="I19" s="51"/>
      <c r="J19" s="123"/>
    </row>
    <row r="20" spans="1:10" ht="12.75">
      <c r="A20" s="5" t="s">
        <v>268</v>
      </c>
      <c r="B20" s="2"/>
      <c r="C20" s="2"/>
      <c r="D20" s="2"/>
      <c r="E20" s="2"/>
      <c r="F20" s="2"/>
      <c r="G20" s="115">
        <f>G10+G16</f>
        <v>702313</v>
      </c>
      <c r="H20" s="115">
        <f>H10+H16</f>
        <v>744820</v>
      </c>
      <c r="I20" s="115"/>
      <c r="J20" s="124"/>
    </row>
    <row r="21" spans="1:10" ht="12.75">
      <c r="A21" s="5" t="s">
        <v>257</v>
      </c>
      <c r="B21" s="2"/>
      <c r="C21" s="2"/>
      <c r="D21" s="2"/>
      <c r="E21" s="2"/>
      <c r="F21" s="2"/>
      <c r="G21" s="115"/>
      <c r="H21" s="115"/>
      <c r="I21" s="115"/>
      <c r="J21" s="124"/>
    </row>
    <row r="22" spans="1:10" ht="12.75">
      <c r="A22" s="25"/>
      <c r="B22" s="1" t="s">
        <v>62</v>
      </c>
      <c r="C22" s="2"/>
      <c r="D22" s="2"/>
      <c r="E22" s="2"/>
      <c r="F22" s="2"/>
      <c r="G22" s="115"/>
      <c r="H22" s="115"/>
      <c r="I22" s="115"/>
      <c r="J22" s="124"/>
    </row>
    <row r="23" spans="1:10" ht="12.75">
      <c r="A23" s="12"/>
      <c r="B23" s="11"/>
      <c r="C23" s="38" t="s">
        <v>271</v>
      </c>
      <c r="D23" s="2"/>
      <c r="E23" s="2"/>
      <c r="F23" s="2"/>
      <c r="G23" s="115"/>
      <c r="H23" s="115"/>
      <c r="I23" s="115"/>
      <c r="J23" s="124"/>
    </row>
    <row r="24" spans="1:10" ht="12.75">
      <c r="A24" s="12"/>
      <c r="B24" s="37"/>
      <c r="C24" s="38" t="s">
        <v>264</v>
      </c>
      <c r="D24" s="2"/>
      <c r="E24" s="2"/>
      <c r="F24" s="2"/>
      <c r="G24" s="115"/>
      <c r="H24" s="115"/>
      <c r="I24" s="115"/>
      <c r="J24" s="124"/>
    </row>
    <row r="25" spans="1:10" ht="12.75">
      <c r="A25" s="12"/>
      <c r="B25" s="16"/>
      <c r="C25" s="38" t="s">
        <v>265</v>
      </c>
      <c r="D25" s="2"/>
      <c r="E25" s="2"/>
      <c r="F25" s="2"/>
      <c r="G25" s="115"/>
      <c r="H25" s="115"/>
      <c r="I25" s="115"/>
      <c r="J25" s="124"/>
    </row>
    <row r="26" spans="1:10" ht="12.75">
      <c r="A26" s="12"/>
      <c r="B26" s="1" t="s">
        <v>63</v>
      </c>
      <c r="C26" s="2"/>
      <c r="D26" s="2"/>
      <c r="E26" s="2"/>
      <c r="F26" s="2"/>
      <c r="G26" s="115"/>
      <c r="H26" s="115"/>
      <c r="I26" s="115"/>
      <c r="J26" s="124"/>
    </row>
    <row r="27" spans="1:10" ht="12.75">
      <c r="A27" s="12"/>
      <c r="B27" s="4"/>
      <c r="C27" s="31" t="s">
        <v>271</v>
      </c>
      <c r="D27" s="2"/>
      <c r="E27" s="2"/>
      <c r="F27" s="2"/>
      <c r="G27" s="115"/>
      <c r="H27" s="115"/>
      <c r="I27" s="115"/>
      <c r="J27" s="124"/>
    </row>
    <row r="28" spans="1:10" ht="12.75">
      <c r="A28" s="12"/>
      <c r="B28" s="7"/>
      <c r="C28" s="31" t="s">
        <v>264</v>
      </c>
      <c r="D28" s="2"/>
      <c r="E28" s="2"/>
      <c r="F28" s="2"/>
      <c r="G28" s="115"/>
      <c r="H28" s="115"/>
      <c r="I28" s="115"/>
      <c r="J28" s="124"/>
    </row>
    <row r="29" spans="1:10" ht="12.75">
      <c r="A29" s="12"/>
      <c r="B29" s="7"/>
      <c r="C29" s="31" t="s">
        <v>265</v>
      </c>
      <c r="D29" s="2"/>
      <c r="E29" s="2"/>
      <c r="F29" s="2"/>
      <c r="G29" s="115"/>
      <c r="H29" s="115"/>
      <c r="I29" s="115"/>
      <c r="J29" s="124"/>
    </row>
    <row r="30" spans="1:10" ht="12.75">
      <c r="A30" s="5" t="s">
        <v>269</v>
      </c>
      <c r="B30" s="2"/>
      <c r="C30" s="2"/>
      <c r="D30" s="2"/>
      <c r="E30" s="2"/>
      <c r="F30" s="2"/>
      <c r="G30" s="115">
        <f>G10+G16+G21</f>
        <v>702313</v>
      </c>
      <c r="H30" s="115">
        <f>H10+H16+H21</f>
        <v>744820</v>
      </c>
      <c r="I30" s="115"/>
      <c r="J30" s="124"/>
    </row>
    <row r="35" spans="1:7" ht="12.75">
      <c r="A35" s="7"/>
      <c r="B35" s="7"/>
      <c r="C35" s="7"/>
      <c r="D35" s="7"/>
      <c r="E35" s="7"/>
      <c r="F35" s="7"/>
      <c r="G35" s="7"/>
    </row>
    <row r="36" spans="1:7" ht="12.75">
      <c r="A36" s="7"/>
      <c r="B36" s="7"/>
      <c r="C36" s="7"/>
      <c r="D36" s="7"/>
      <c r="E36" s="7"/>
      <c r="F36" s="7"/>
      <c r="G36" s="7"/>
    </row>
    <row r="37" spans="1:7" ht="12.75">
      <c r="A37" s="7"/>
      <c r="B37" s="7"/>
      <c r="C37" s="7"/>
      <c r="D37" s="7"/>
      <c r="E37" s="7"/>
      <c r="F37" s="7"/>
      <c r="G37" s="7"/>
    </row>
    <row r="38" spans="1:7" ht="12.75">
      <c r="A38" s="7"/>
      <c r="B38" s="7"/>
      <c r="C38" s="7"/>
      <c r="D38" s="7"/>
      <c r="E38" s="7"/>
      <c r="F38" s="7"/>
      <c r="G38" s="7"/>
    </row>
    <row r="39" ht="12.75">
      <c r="A39" s="9"/>
    </row>
    <row r="41" spans="1:9" ht="12.75">
      <c r="A41" s="63"/>
      <c r="B41" s="10"/>
      <c r="C41" s="10"/>
      <c r="D41" s="10"/>
      <c r="E41" s="10"/>
      <c r="F41" s="10"/>
      <c r="I41" s="9"/>
    </row>
    <row r="42" spans="4:6" ht="12.75">
      <c r="D42" s="10"/>
      <c r="E42" s="10"/>
      <c r="F42" s="10"/>
    </row>
    <row r="43" spans="2:6" ht="12.75">
      <c r="B43" s="10"/>
      <c r="C43" s="10"/>
      <c r="D43" s="10"/>
      <c r="E43" s="10"/>
      <c r="F43" s="10"/>
    </row>
    <row r="44" spans="2:6" ht="12.75">
      <c r="B44" s="10"/>
      <c r="C44" s="10"/>
      <c r="D44" s="10"/>
      <c r="E44" s="10"/>
      <c r="F44" s="10"/>
    </row>
    <row r="45" spans="2:6" ht="12.75">
      <c r="B45" s="10"/>
      <c r="C45" s="10"/>
      <c r="D45" s="10"/>
      <c r="E45" s="10"/>
      <c r="F45" s="10"/>
    </row>
    <row r="46" spans="2:6" ht="12.75">
      <c r="B46" s="10"/>
      <c r="C46" s="10"/>
      <c r="D46" s="10"/>
      <c r="E46" s="10"/>
      <c r="F46" s="10"/>
    </row>
    <row r="47" spans="2:6" ht="12.75">
      <c r="B47" s="10"/>
      <c r="C47" s="10"/>
      <c r="D47" s="10"/>
      <c r="E47" s="10"/>
      <c r="F47" s="10"/>
    </row>
    <row r="48" spans="2:6" ht="12.75">
      <c r="B48" s="10"/>
      <c r="C48" s="10"/>
      <c r="D48" s="10"/>
      <c r="E48" s="10"/>
      <c r="F48" s="10"/>
    </row>
    <row r="49" spans="2:6" ht="12.75">
      <c r="B49" s="10"/>
      <c r="C49" s="10"/>
      <c r="D49" s="10"/>
      <c r="E49" s="10"/>
      <c r="F49" s="10"/>
    </row>
    <row r="50" spans="2:6" ht="12.75">
      <c r="B50" s="10"/>
      <c r="C50" s="10"/>
      <c r="D50" s="10"/>
      <c r="E50" s="10"/>
      <c r="F50" s="10"/>
    </row>
    <row r="51" spans="2:6" ht="12.75">
      <c r="B51" s="10"/>
      <c r="C51" s="10"/>
      <c r="D51" s="10"/>
      <c r="E51" s="10"/>
      <c r="F51" s="10"/>
    </row>
    <row r="52" spans="2:6" ht="12.75">
      <c r="B52" s="10"/>
      <c r="C52" s="10"/>
      <c r="D52" s="10"/>
      <c r="E52" s="10"/>
      <c r="F52" s="10"/>
    </row>
    <row r="53" spans="1:9" ht="12.75">
      <c r="A53" s="9"/>
      <c r="B53" s="10"/>
      <c r="C53" s="10"/>
      <c r="D53" s="10"/>
      <c r="E53" s="10"/>
      <c r="F53" s="10"/>
      <c r="I53" s="9"/>
    </row>
    <row r="54" spans="2:6" ht="12.75">
      <c r="B54" s="10"/>
      <c r="C54" s="10"/>
      <c r="D54" s="10"/>
      <c r="E54" s="10"/>
      <c r="F54" s="10"/>
    </row>
    <row r="55" spans="2:6" ht="12.75">
      <c r="B55" s="10"/>
      <c r="C55" s="10"/>
      <c r="D55" s="10"/>
      <c r="E55" s="10"/>
      <c r="F55" s="10"/>
    </row>
    <row r="56" ht="12.75">
      <c r="B56" s="10"/>
    </row>
    <row r="57" ht="12.75">
      <c r="B57" s="10"/>
    </row>
    <row r="58" ht="12.75">
      <c r="B58" s="10"/>
    </row>
    <row r="59" ht="12.75">
      <c r="B59" s="10"/>
    </row>
    <row r="60" ht="12.75">
      <c r="B60" s="10"/>
    </row>
    <row r="61" ht="12.75">
      <c r="B61" s="10"/>
    </row>
    <row r="62" ht="12.75">
      <c r="B62" s="10"/>
    </row>
    <row r="63" spans="1:9" ht="12.75">
      <c r="A63" s="9"/>
      <c r="I63" s="9"/>
    </row>
    <row r="64" ht="12.75">
      <c r="A64" s="9"/>
    </row>
    <row r="65" ht="12.75">
      <c r="I65" s="9"/>
    </row>
    <row r="67" spans="1:7" ht="12.75">
      <c r="A67" s="7"/>
      <c r="B67" s="7"/>
      <c r="C67" s="7"/>
      <c r="D67" s="7"/>
      <c r="E67" s="7"/>
      <c r="F67" s="7"/>
      <c r="G67" s="7"/>
    </row>
  </sheetData>
  <sheetProtection/>
  <mergeCells count="4">
    <mergeCell ref="A9:E9"/>
    <mergeCell ref="A4:J4"/>
    <mergeCell ref="A5:J5"/>
    <mergeCell ref="A6:J6"/>
  </mergeCells>
  <printOptions horizontalCentered="1"/>
  <pageMargins left="0.5905511811023623" right="0.5905511811023623" top="0.3937007874015748" bottom="0.3937007874015748" header="0.5118110236220472" footer="0.5118110236220472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88"/>
  <sheetViews>
    <sheetView zoomScalePageLayoutView="0" workbookViewId="0" topLeftCell="A1">
      <selection activeCell="A3" sqref="A3:T3"/>
    </sheetView>
  </sheetViews>
  <sheetFormatPr defaultColWidth="9.140625" defaultRowHeight="12.75"/>
  <cols>
    <col min="8" max="8" width="17.57421875" style="0" customWidth="1"/>
    <col min="9" max="20" width="10.57421875" style="0" customWidth="1"/>
  </cols>
  <sheetData>
    <row r="1" ht="12.75">
      <c r="T1" s="50" t="s">
        <v>273</v>
      </c>
    </row>
    <row r="3" spans="1:20" ht="12.75">
      <c r="A3" s="301" t="s">
        <v>428</v>
      </c>
      <c r="B3" s="301"/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301"/>
      <c r="O3" s="301"/>
      <c r="P3" s="301"/>
      <c r="Q3" s="301"/>
      <c r="R3" s="301"/>
      <c r="S3" s="301"/>
      <c r="T3" s="301"/>
    </row>
    <row r="4" spans="1:20" ht="12.75">
      <c r="A4" s="301" t="s">
        <v>209</v>
      </c>
      <c r="B4" s="301"/>
      <c r="C4" s="301"/>
      <c r="D4" s="301"/>
      <c r="E4" s="301"/>
      <c r="F4" s="301"/>
      <c r="G4" s="301"/>
      <c r="H4" s="301"/>
      <c r="I4" s="301"/>
      <c r="J4" s="301"/>
      <c r="K4" s="301"/>
      <c r="L4" s="301"/>
      <c r="M4" s="301"/>
      <c r="N4" s="301"/>
      <c r="O4" s="301"/>
      <c r="P4" s="301"/>
      <c r="Q4" s="301"/>
      <c r="R4" s="301"/>
      <c r="S4" s="301"/>
      <c r="T4" s="301"/>
    </row>
    <row r="5" spans="1:20" ht="12.75">
      <c r="A5" s="301" t="s">
        <v>134</v>
      </c>
      <c r="B5" s="301"/>
      <c r="C5" s="301"/>
      <c r="D5" s="301"/>
      <c r="E5" s="301"/>
      <c r="F5" s="301"/>
      <c r="G5" s="301"/>
      <c r="H5" s="301"/>
      <c r="I5" s="301"/>
      <c r="J5" s="301"/>
      <c r="K5" s="301"/>
      <c r="L5" s="301"/>
      <c r="M5" s="301"/>
      <c r="N5" s="301"/>
      <c r="O5" s="301"/>
      <c r="P5" s="301"/>
      <c r="Q5" s="301"/>
      <c r="R5" s="301"/>
      <c r="S5" s="301"/>
      <c r="T5" s="301"/>
    </row>
    <row r="6" spans="1:20" ht="12.75">
      <c r="A6" s="301" t="s">
        <v>274</v>
      </c>
      <c r="B6" s="301"/>
      <c r="C6" s="301"/>
      <c r="D6" s="301"/>
      <c r="E6" s="301"/>
      <c r="F6" s="301"/>
      <c r="G6" s="301"/>
      <c r="H6" s="301"/>
      <c r="I6" s="301"/>
      <c r="J6" s="301"/>
      <c r="K6" s="301"/>
      <c r="L6" s="301"/>
      <c r="M6" s="301"/>
      <c r="N6" s="301"/>
      <c r="O6" s="301"/>
      <c r="P6" s="301"/>
      <c r="Q6" s="301"/>
      <c r="R6" s="301"/>
      <c r="S6" s="301"/>
      <c r="T6" s="301"/>
    </row>
    <row r="8" spans="11:20" ht="12.75">
      <c r="K8" s="41"/>
      <c r="Q8" s="41"/>
      <c r="T8" s="41" t="s">
        <v>189</v>
      </c>
    </row>
    <row r="9" spans="1:20" ht="12.75">
      <c r="A9" s="327" t="s">
        <v>137</v>
      </c>
      <c r="B9" s="328"/>
      <c r="C9" s="328"/>
      <c r="D9" s="328"/>
      <c r="E9" s="328"/>
      <c r="F9" s="328"/>
      <c r="G9" s="328"/>
      <c r="H9" s="329"/>
      <c r="I9" s="286" t="s">
        <v>176</v>
      </c>
      <c r="J9" s="275"/>
      <c r="K9" s="326"/>
      <c r="L9" s="286" t="s">
        <v>177</v>
      </c>
      <c r="M9" s="275"/>
      <c r="N9" s="326"/>
      <c r="O9" s="286" t="s">
        <v>175</v>
      </c>
      <c r="P9" s="275"/>
      <c r="Q9" s="326"/>
      <c r="R9" s="286" t="s">
        <v>178</v>
      </c>
      <c r="S9" s="275"/>
      <c r="T9" s="326"/>
    </row>
    <row r="10" spans="1:20" ht="38.25">
      <c r="A10" s="330"/>
      <c r="B10" s="331"/>
      <c r="C10" s="331"/>
      <c r="D10" s="331"/>
      <c r="E10" s="331"/>
      <c r="F10" s="331"/>
      <c r="G10" s="331"/>
      <c r="H10" s="332"/>
      <c r="I10" s="274" t="s">
        <v>8</v>
      </c>
      <c r="J10" s="191" t="s">
        <v>9</v>
      </c>
      <c r="K10" s="157" t="s">
        <v>10</v>
      </c>
      <c r="L10" s="274" t="s">
        <v>8</v>
      </c>
      <c r="M10" s="191" t="s">
        <v>9</v>
      </c>
      <c r="N10" s="157" t="s">
        <v>10</v>
      </c>
      <c r="O10" s="274" t="s">
        <v>8</v>
      </c>
      <c r="P10" s="191" t="s">
        <v>9</v>
      </c>
      <c r="Q10" s="157" t="s">
        <v>10</v>
      </c>
      <c r="R10" s="274" t="s">
        <v>8</v>
      </c>
      <c r="S10" s="191" t="s">
        <v>9</v>
      </c>
      <c r="T10" s="157" t="s">
        <v>10</v>
      </c>
    </row>
    <row r="11" spans="1:20" ht="12.75">
      <c r="A11" s="307" t="s">
        <v>125</v>
      </c>
      <c r="B11" s="307"/>
      <c r="C11" s="307"/>
      <c r="D11" s="307"/>
      <c r="E11" s="307"/>
      <c r="F11" s="307"/>
      <c r="G11" s="307"/>
      <c r="H11" s="307"/>
      <c r="I11" s="115">
        <f aca="true" t="shared" si="0" ref="I11:N11">I12+I19+I26+I37</f>
        <v>434285</v>
      </c>
      <c r="J11" s="115">
        <f t="shared" si="0"/>
        <v>21132</v>
      </c>
      <c r="K11" s="115">
        <f t="shared" si="0"/>
        <v>29893</v>
      </c>
      <c r="L11" s="115">
        <f t="shared" si="0"/>
        <v>460413</v>
      </c>
      <c r="M11" s="115">
        <f t="shared" si="0"/>
        <v>21132</v>
      </c>
      <c r="N11" s="115">
        <f t="shared" si="0"/>
        <v>31584</v>
      </c>
      <c r="O11" s="21"/>
      <c r="P11" s="21"/>
      <c r="Q11" s="21"/>
      <c r="R11" s="21"/>
      <c r="S11" s="21"/>
      <c r="T11" s="21"/>
    </row>
    <row r="12" spans="1:20" ht="12.75">
      <c r="A12" s="170"/>
      <c r="B12" s="319" t="s">
        <v>202</v>
      </c>
      <c r="C12" s="320"/>
      <c r="D12" s="320"/>
      <c r="E12" s="320"/>
      <c r="F12" s="320"/>
      <c r="G12" s="320"/>
      <c r="H12" s="320"/>
      <c r="I12" s="173">
        <f aca="true" t="shared" si="1" ref="I12:N12">SUM(I13:I18)</f>
        <v>136138</v>
      </c>
      <c r="J12" s="173">
        <f t="shared" si="1"/>
        <v>11238</v>
      </c>
      <c r="K12" s="173">
        <f t="shared" si="1"/>
        <v>29678</v>
      </c>
      <c r="L12" s="173">
        <f t="shared" si="1"/>
        <v>162266</v>
      </c>
      <c r="M12" s="173">
        <f t="shared" si="1"/>
        <v>11238</v>
      </c>
      <c r="N12" s="173">
        <f t="shared" si="1"/>
        <v>31369</v>
      </c>
      <c r="O12" s="21"/>
      <c r="P12" s="21"/>
      <c r="Q12" s="21"/>
      <c r="R12" s="21"/>
      <c r="S12" s="21"/>
      <c r="T12" s="21"/>
    </row>
    <row r="13" spans="1:20" ht="12.75">
      <c r="A13" s="81"/>
      <c r="B13" s="175"/>
      <c r="C13" s="312" t="s">
        <v>210</v>
      </c>
      <c r="D13" s="313"/>
      <c r="E13" s="313"/>
      <c r="F13" s="313"/>
      <c r="G13" s="313"/>
      <c r="H13" s="314"/>
      <c r="I13" s="116">
        <f>'6. PMH'!I14+'7. Óvoda'!I14+'8. Önkormányzat'!I13</f>
        <v>118341</v>
      </c>
      <c r="J13" s="116"/>
      <c r="K13" s="116">
        <f>'6. PMH'!K14+'7. Óvoda'!K14+'8. Önkormányzat'!K13</f>
        <v>29678</v>
      </c>
      <c r="L13" s="116">
        <v>147309</v>
      </c>
      <c r="M13" s="116"/>
      <c r="N13" s="116">
        <v>29750</v>
      </c>
      <c r="O13" s="21"/>
      <c r="P13" s="21"/>
      <c r="Q13" s="21"/>
      <c r="R13" s="21"/>
      <c r="S13" s="21"/>
      <c r="T13" s="21"/>
    </row>
    <row r="14" spans="1:20" ht="12.75">
      <c r="A14" s="81"/>
      <c r="B14" s="193"/>
      <c r="C14" s="312" t="s">
        <v>211</v>
      </c>
      <c r="D14" s="313"/>
      <c r="E14" s="313"/>
      <c r="F14" s="313"/>
      <c r="G14" s="313"/>
      <c r="H14" s="314"/>
      <c r="I14" s="116"/>
      <c r="J14" s="116"/>
      <c r="K14" s="116"/>
      <c r="L14" s="51"/>
      <c r="M14" s="21"/>
      <c r="N14" s="21"/>
      <c r="O14" s="21"/>
      <c r="P14" s="21"/>
      <c r="Q14" s="21"/>
      <c r="R14" s="21"/>
      <c r="S14" s="21"/>
      <c r="T14" s="21"/>
    </row>
    <row r="15" spans="1:20" ht="12.75">
      <c r="A15" s="81"/>
      <c r="B15" s="193"/>
      <c r="C15" s="312" t="s">
        <v>212</v>
      </c>
      <c r="D15" s="313"/>
      <c r="E15" s="313"/>
      <c r="F15" s="313"/>
      <c r="G15" s="313"/>
      <c r="H15" s="314"/>
      <c r="I15" s="116"/>
      <c r="J15" s="116"/>
      <c r="K15" s="116"/>
      <c r="L15" s="51"/>
      <c r="M15" s="21"/>
      <c r="N15" s="21"/>
      <c r="O15" s="21"/>
      <c r="P15" s="21"/>
      <c r="Q15" s="21"/>
      <c r="R15" s="21"/>
      <c r="S15" s="21"/>
      <c r="T15" s="21"/>
    </row>
    <row r="16" spans="1:20" ht="12.75">
      <c r="A16" s="81"/>
      <c r="B16" s="193"/>
      <c r="C16" s="312" t="s">
        <v>213</v>
      </c>
      <c r="D16" s="313"/>
      <c r="E16" s="313"/>
      <c r="F16" s="313"/>
      <c r="G16" s="313"/>
      <c r="H16" s="314"/>
      <c r="I16" s="116"/>
      <c r="J16" s="116"/>
      <c r="K16" s="116"/>
      <c r="L16" s="51"/>
      <c r="M16" s="21"/>
      <c r="N16" s="21"/>
      <c r="O16" s="21"/>
      <c r="P16" s="21"/>
      <c r="Q16" s="21"/>
      <c r="R16" s="21"/>
      <c r="S16" s="21"/>
      <c r="T16" s="21"/>
    </row>
    <row r="17" spans="1:20" ht="12.75">
      <c r="A17" s="81"/>
      <c r="B17" s="193"/>
      <c r="C17" s="312" t="s">
        <v>214</v>
      </c>
      <c r="D17" s="313"/>
      <c r="E17" s="313"/>
      <c r="F17" s="313"/>
      <c r="G17" s="313"/>
      <c r="H17" s="314"/>
      <c r="I17" s="116"/>
      <c r="J17" s="116"/>
      <c r="K17" s="116"/>
      <c r="L17" s="51"/>
      <c r="M17" s="21"/>
      <c r="N17" s="21"/>
      <c r="O17" s="21"/>
      <c r="P17" s="21"/>
      <c r="Q17" s="21"/>
      <c r="R17" s="21"/>
      <c r="S17" s="21"/>
      <c r="T17" s="21"/>
    </row>
    <row r="18" spans="1:20" ht="12.75">
      <c r="A18" s="81"/>
      <c r="B18" s="193"/>
      <c r="C18" s="323" t="s">
        <v>215</v>
      </c>
      <c r="D18" s="324"/>
      <c r="E18" s="324"/>
      <c r="F18" s="324"/>
      <c r="G18" s="324"/>
      <c r="H18" s="325"/>
      <c r="I18" s="116">
        <f>'6. PMH'!I19+'7. Óvoda'!I19+'8. Önkormányzat'!I18</f>
        <v>17797</v>
      </c>
      <c r="J18" s="116">
        <f>'6. PMH'!J19+'7. Óvoda'!J19+'8. Önkormányzat'!J18</f>
        <v>11238</v>
      </c>
      <c r="K18" s="116"/>
      <c r="L18" s="116">
        <v>14957</v>
      </c>
      <c r="M18" s="116">
        <v>11238</v>
      </c>
      <c r="N18" s="116">
        <v>1619</v>
      </c>
      <c r="O18" s="21"/>
      <c r="P18" s="21"/>
      <c r="Q18" s="21"/>
      <c r="R18" s="21"/>
      <c r="S18" s="21"/>
      <c r="T18" s="21"/>
    </row>
    <row r="19" spans="1:20" ht="12.75">
      <c r="A19" s="170"/>
      <c r="B19" s="320" t="s">
        <v>306</v>
      </c>
      <c r="C19" s="320"/>
      <c r="D19" s="320"/>
      <c r="E19" s="320"/>
      <c r="F19" s="320"/>
      <c r="G19" s="320"/>
      <c r="H19" s="320"/>
      <c r="I19" s="173">
        <f>SUM(I20:I25)</f>
        <v>203700</v>
      </c>
      <c r="J19" s="173"/>
      <c r="K19" s="173">
        <f>SUM(K20:K25)</f>
        <v>100</v>
      </c>
      <c r="L19" s="173">
        <f>SUM(L20:L25)</f>
        <v>203700</v>
      </c>
      <c r="M19" s="173"/>
      <c r="N19" s="173">
        <f>SUM(N20:N25)</f>
        <v>100</v>
      </c>
      <c r="O19" s="21"/>
      <c r="P19" s="21"/>
      <c r="Q19" s="21"/>
      <c r="R19" s="21"/>
      <c r="S19" s="21"/>
      <c r="T19" s="21"/>
    </row>
    <row r="20" spans="1:20" ht="12.75">
      <c r="A20" s="81"/>
      <c r="B20" s="11"/>
      <c r="C20" s="315" t="s">
        <v>218</v>
      </c>
      <c r="D20" s="309"/>
      <c r="E20" s="309"/>
      <c r="F20" s="309"/>
      <c r="G20" s="309"/>
      <c r="H20" s="309"/>
      <c r="I20" s="116"/>
      <c r="J20" s="116"/>
      <c r="K20" s="116"/>
      <c r="L20" s="51"/>
      <c r="M20" s="21"/>
      <c r="N20" s="21"/>
      <c r="O20" s="21"/>
      <c r="P20" s="21"/>
      <c r="Q20" s="21"/>
      <c r="R20" s="21"/>
      <c r="S20" s="21"/>
      <c r="T20" s="21"/>
    </row>
    <row r="21" spans="1:20" ht="12.75">
      <c r="A21" s="81"/>
      <c r="B21" s="37"/>
      <c r="C21" s="294" t="s">
        <v>219</v>
      </c>
      <c r="D21" s="295"/>
      <c r="E21" s="295"/>
      <c r="F21" s="295"/>
      <c r="G21" s="295"/>
      <c r="H21" s="295"/>
      <c r="I21" s="116"/>
      <c r="J21" s="116"/>
      <c r="K21" s="116"/>
      <c r="L21" s="51"/>
      <c r="M21" s="21"/>
      <c r="N21" s="21"/>
      <c r="O21" s="21"/>
      <c r="P21" s="21"/>
      <c r="Q21" s="21"/>
      <c r="R21" s="21"/>
      <c r="S21" s="21"/>
      <c r="T21" s="21"/>
    </row>
    <row r="22" spans="1:20" ht="12.75">
      <c r="A22" s="81"/>
      <c r="B22" s="37"/>
      <c r="C22" s="315" t="s">
        <v>220</v>
      </c>
      <c r="D22" s="309"/>
      <c r="E22" s="309"/>
      <c r="F22" s="309"/>
      <c r="G22" s="309"/>
      <c r="H22" s="309"/>
      <c r="I22" s="116"/>
      <c r="J22" s="116"/>
      <c r="K22" s="116"/>
      <c r="L22" s="51"/>
      <c r="M22" s="21"/>
      <c r="N22" s="21"/>
      <c r="O22" s="21"/>
      <c r="P22" s="21"/>
      <c r="Q22" s="21"/>
      <c r="R22" s="21"/>
      <c r="S22" s="21"/>
      <c r="T22" s="21"/>
    </row>
    <row r="23" spans="1:20" ht="12.75">
      <c r="A23" s="81"/>
      <c r="B23" s="37"/>
      <c r="C23" s="315" t="s">
        <v>221</v>
      </c>
      <c r="D23" s="309"/>
      <c r="E23" s="309"/>
      <c r="F23" s="309"/>
      <c r="G23" s="309"/>
      <c r="H23" s="309"/>
      <c r="I23" s="116">
        <f>'6. PMH'!I24+'7. Óvoda'!I24+'8. Önkormányzat'!I23</f>
        <v>160000</v>
      </c>
      <c r="J23" s="116"/>
      <c r="K23" s="116"/>
      <c r="L23" s="116">
        <v>160000</v>
      </c>
      <c r="M23" s="21"/>
      <c r="N23" s="21"/>
      <c r="O23" s="21"/>
      <c r="P23" s="21"/>
      <c r="Q23" s="21"/>
      <c r="R23" s="21"/>
      <c r="S23" s="21"/>
      <c r="T23" s="21"/>
    </row>
    <row r="24" spans="1:20" ht="12.75">
      <c r="A24" s="81"/>
      <c r="B24" s="37"/>
      <c r="C24" s="315" t="s">
        <v>222</v>
      </c>
      <c r="D24" s="309"/>
      <c r="E24" s="309"/>
      <c r="F24" s="309"/>
      <c r="G24" s="309"/>
      <c r="H24" s="309"/>
      <c r="I24" s="116">
        <f>'6. PMH'!I25+'7. Óvoda'!I25+'8. Önkormányzat'!I24</f>
        <v>42500</v>
      </c>
      <c r="J24" s="116"/>
      <c r="K24" s="116"/>
      <c r="L24" s="116">
        <v>42500</v>
      </c>
      <c r="M24" s="21"/>
      <c r="N24" s="21"/>
      <c r="O24" s="21"/>
      <c r="P24" s="21"/>
      <c r="Q24" s="21"/>
      <c r="R24" s="21"/>
      <c r="S24" s="21"/>
      <c r="T24" s="21"/>
    </row>
    <row r="25" spans="1:20" ht="12.75">
      <c r="A25" s="81"/>
      <c r="B25" s="37"/>
      <c r="C25" s="315" t="s">
        <v>223</v>
      </c>
      <c r="D25" s="309"/>
      <c r="E25" s="309"/>
      <c r="F25" s="309"/>
      <c r="G25" s="309"/>
      <c r="H25" s="309"/>
      <c r="I25" s="116">
        <f>'6. PMH'!I26+'7. Óvoda'!I26+'8. Önkormányzat'!I25</f>
        <v>1200</v>
      </c>
      <c r="J25" s="116"/>
      <c r="K25" s="116">
        <f>'6. PMH'!K26+'7. Óvoda'!K26+'8. Önkormányzat'!K25</f>
        <v>100</v>
      </c>
      <c r="L25" s="116">
        <v>1200</v>
      </c>
      <c r="M25" s="21"/>
      <c r="N25" s="21">
        <v>100</v>
      </c>
      <c r="O25" s="21"/>
      <c r="P25" s="21"/>
      <c r="Q25" s="21"/>
      <c r="R25" s="21"/>
      <c r="S25" s="21"/>
      <c r="T25" s="21"/>
    </row>
    <row r="26" spans="1:20" ht="12.75">
      <c r="A26" s="170"/>
      <c r="B26" s="320" t="s">
        <v>225</v>
      </c>
      <c r="C26" s="320"/>
      <c r="D26" s="320"/>
      <c r="E26" s="320"/>
      <c r="F26" s="320"/>
      <c r="G26" s="320"/>
      <c r="H26" s="320"/>
      <c r="I26" s="173">
        <f aca="true" t="shared" si="2" ref="I26:N26">SUM(I27:I36)</f>
        <v>94447</v>
      </c>
      <c r="J26" s="173">
        <f t="shared" si="2"/>
        <v>9894</v>
      </c>
      <c r="K26" s="173">
        <f t="shared" si="2"/>
        <v>115</v>
      </c>
      <c r="L26" s="173">
        <f t="shared" si="2"/>
        <v>94447</v>
      </c>
      <c r="M26" s="173">
        <f t="shared" si="2"/>
        <v>9894</v>
      </c>
      <c r="N26" s="173">
        <f t="shared" si="2"/>
        <v>115</v>
      </c>
      <c r="O26" s="21"/>
      <c r="P26" s="21"/>
      <c r="Q26" s="21"/>
      <c r="R26" s="21"/>
      <c r="S26" s="21"/>
      <c r="T26" s="21"/>
    </row>
    <row r="27" spans="1:20" ht="12.75">
      <c r="A27" s="81"/>
      <c r="B27" s="11"/>
      <c r="C27" s="296" t="s">
        <v>226</v>
      </c>
      <c r="D27" s="311"/>
      <c r="E27" s="311"/>
      <c r="F27" s="311"/>
      <c r="G27" s="311"/>
      <c r="H27" s="311"/>
      <c r="I27" s="116"/>
      <c r="J27" s="116"/>
      <c r="K27" s="116"/>
      <c r="L27" s="116"/>
      <c r="M27" s="116"/>
      <c r="N27" s="116"/>
      <c r="O27" s="21"/>
      <c r="P27" s="21"/>
      <c r="Q27" s="21"/>
      <c r="R27" s="21"/>
      <c r="S27" s="21"/>
      <c r="T27" s="21"/>
    </row>
    <row r="28" spans="1:20" ht="12.75">
      <c r="A28" s="81"/>
      <c r="B28" s="37"/>
      <c r="C28" s="296" t="s">
        <v>227</v>
      </c>
      <c r="D28" s="311"/>
      <c r="E28" s="311"/>
      <c r="F28" s="311"/>
      <c r="G28" s="311"/>
      <c r="H28" s="311"/>
      <c r="I28" s="116">
        <f>'6. PMH'!I29+'7. Óvoda'!I29+'8. Önkormányzat'!I28</f>
        <v>39879</v>
      </c>
      <c r="J28" s="116">
        <f>'6. PMH'!J29+'7. Óvoda'!J29+'8. Önkormányzat'!J28</f>
        <v>5521</v>
      </c>
      <c r="K28" s="116">
        <f>'6. PMH'!K29+'7. Óvoda'!K29+'8. Önkormányzat'!K28</f>
        <v>90</v>
      </c>
      <c r="L28" s="116">
        <f>'6. PMH'!L29+'7. Óvoda'!L29+'8. Önkormányzat'!L28</f>
        <v>39879</v>
      </c>
      <c r="M28" s="116">
        <f>'6. PMH'!M29+'7. Óvoda'!M29+'8. Önkormányzat'!M28</f>
        <v>5521</v>
      </c>
      <c r="N28" s="116">
        <f>'6. PMH'!N29+'7. Óvoda'!N29+'8. Önkormányzat'!N28</f>
        <v>90</v>
      </c>
      <c r="O28" s="21"/>
      <c r="P28" s="21"/>
      <c r="Q28" s="21"/>
      <c r="R28" s="21"/>
      <c r="S28" s="21"/>
      <c r="T28" s="21"/>
    </row>
    <row r="29" spans="1:20" ht="12.75">
      <c r="A29" s="81"/>
      <c r="B29" s="37"/>
      <c r="C29" s="296" t="s">
        <v>228</v>
      </c>
      <c r="D29" s="311"/>
      <c r="E29" s="311"/>
      <c r="F29" s="311"/>
      <c r="G29" s="311"/>
      <c r="H29" s="311"/>
      <c r="I29" s="116">
        <f>'6. PMH'!I30+'7. Óvoda'!I30+'8. Önkormányzat'!I29</f>
        <v>830</v>
      </c>
      <c r="J29" s="116">
        <f>'6. PMH'!J30+'7. Óvoda'!J30+'8. Önkormányzat'!J29</f>
        <v>55</v>
      </c>
      <c r="K29" s="116"/>
      <c r="L29" s="116">
        <f>'6. PMH'!L30+'7. Óvoda'!L30+'8. Önkormányzat'!L29</f>
        <v>830</v>
      </c>
      <c r="M29" s="116">
        <f>'6. PMH'!M30+'7. Óvoda'!M30+'8. Önkormányzat'!M29</f>
        <v>55</v>
      </c>
      <c r="N29" s="116"/>
      <c r="O29" s="21"/>
      <c r="P29" s="21"/>
      <c r="Q29" s="21"/>
      <c r="R29" s="21"/>
      <c r="S29" s="21"/>
      <c r="T29" s="21"/>
    </row>
    <row r="30" spans="1:20" ht="12.75">
      <c r="A30" s="81"/>
      <c r="B30" s="37"/>
      <c r="C30" s="315" t="s">
        <v>229</v>
      </c>
      <c r="D30" s="309"/>
      <c r="E30" s="309"/>
      <c r="F30" s="309"/>
      <c r="G30" s="309"/>
      <c r="H30" s="309"/>
      <c r="I30" s="116">
        <f>'6. PMH'!I31+'7. Óvoda'!I31+'8. Önkormányzat'!I30</f>
        <v>9143</v>
      </c>
      <c r="J30" s="116"/>
      <c r="K30" s="116"/>
      <c r="L30" s="116">
        <f>'6. PMH'!L31+'7. Óvoda'!L31+'8. Önkormányzat'!L30</f>
        <v>9143</v>
      </c>
      <c r="M30" s="116"/>
      <c r="N30" s="116"/>
      <c r="O30" s="21"/>
      <c r="P30" s="21"/>
      <c r="Q30" s="21"/>
      <c r="R30" s="21"/>
      <c r="S30" s="21"/>
      <c r="T30" s="21"/>
    </row>
    <row r="31" spans="1:20" ht="12.75">
      <c r="A31" s="81"/>
      <c r="B31" s="37"/>
      <c r="C31" s="315" t="s">
        <v>230</v>
      </c>
      <c r="D31" s="309"/>
      <c r="E31" s="309"/>
      <c r="F31" s="309"/>
      <c r="G31" s="309"/>
      <c r="H31" s="309"/>
      <c r="I31" s="116">
        <f>'6. PMH'!I32+'7. Óvoda'!I32+'8. Önkormányzat'!I31</f>
        <v>5093</v>
      </c>
      <c r="J31" s="116"/>
      <c r="K31" s="116"/>
      <c r="L31" s="116">
        <f>'6. PMH'!L32+'7. Óvoda'!L32+'8. Önkormányzat'!L31</f>
        <v>5093</v>
      </c>
      <c r="M31" s="116"/>
      <c r="N31" s="116"/>
      <c r="O31" s="21"/>
      <c r="P31" s="21"/>
      <c r="Q31" s="21"/>
      <c r="R31" s="21"/>
      <c r="S31" s="21"/>
      <c r="T31" s="21"/>
    </row>
    <row r="32" spans="1:20" ht="12.75">
      <c r="A32" s="81"/>
      <c r="B32" s="37"/>
      <c r="C32" s="312" t="s">
        <v>231</v>
      </c>
      <c r="D32" s="313"/>
      <c r="E32" s="313"/>
      <c r="F32" s="313"/>
      <c r="G32" s="313"/>
      <c r="H32" s="314"/>
      <c r="I32" s="116">
        <f>'6. PMH'!I33+'7. Óvoda'!I33+'8. Önkormányzat'!I32</f>
        <v>12857</v>
      </c>
      <c r="J32" s="116">
        <f>'6. PMH'!J33+'7. Óvoda'!J33+'8. Önkormányzat'!J32</f>
        <v>2029</v>
      </c>
      <c r="K32" s="116">
        <f>'6. PMH'!K33+'7. Óvoda'!K33+'8. Önkormányzat'!K32</f>
        <v>25</v>
      </c>
      <c r="L32" s="116">
        <f>'6. PMH'!L33+'7. Óvoda'!L33+'8. Önkormányzat'!L32</f>
        <v>12857</v>
      </c>
      <c r="M32" s="116">
        <f>'6. PMH'!M33+'7. Óvoda'!M33+'8. Önkormányzat'!M32</f>
        <v>2029</v>
      </c>
      <c r="N32" s="116">
        <f>'6. PMH'!N33+'7. Óvoda'!N33+'8. Önkormányzat'!N32</f>
        <v>25</v>
      </c>
      <c r="O32" s="21"/>
      <c r="P32" s="21"/>
      <c r="Q32" s="21"/>
      <c r="R32" s="21"/>
      <c r="S32" s="21"/>
      <c r="T32" s="21"/>
    </row>
    <row r="33" spans="1:20" ht="12.75">
      <c r="A33" s="81"/>
      <c r="B33" s="37"/>
      <c r="C33" s="312" t="s">
        <v>232</v>
      </c>
      <c r="D33" s="313"/>
      <c r="E33" s="313"/>
      <c r="F33" s="313"/>
      <c r="G33" s="313"/>
      <c r="H33" s="314"/>
      <c r="I33" s="116">
        <f>'6. PMH'!I34+'7. Óvoda'!I34+'8. Önkormányzat'!I33</f>
        <v>24070</v>
      </c>
      <c r="J33" s="116"/>
      <c r="K33" s="116"/>
      <c r="L33" s="116">
        <f>'6. PMH'!L34+'7. Óvoda'!L34+'8. Önkormányzat'!L33</f>
        <v>24070</v>
      </c>
      <c r="M33" s="116"/>
      <c r="N33" s="116"/>
      <c r="O33" s="21"/>
      <c r="P33" s="21"/>
      <c r="Q33" s="21"/>
      <c r="R33" s="21"/>
      <c r="S33" s="21"/>
      <c r="T33" s="21"/>
    </row>
    <row r="34" spans="1:20" ht="12.75">
      <c r="A34" s="81"/>
      <c r="B34" s="37"/>
      <c r="C34" s="312" t="s">
        <v>233</v>
      </c>
      <c r="D34" s="313"/>
      <c r="E34" s="313"/>
      <c r="F34" s="313"/>
      <c r="G34" s="313"/>
      <c r="H34" s="314"/>
      <c r="I34" s="116">
        <f>'6. PMH'!I35+'7. Óvoda'!I35+'8. Önkormányzat'!I34</f>
        <v>75</v>
      </c>
      <c r="J34" s="116"/>
      <c r="K34" s="116"/>
      <c r="L34" s="116">
        <f>'6. PMH'!L35+'7. Óvoda'!L35+'8. Önkormányzat'!L34</f>
        <v>75</v>
      </c>
      <c r="M34" s="116"/>
      <c r="N34" s="116"/>
      <c r="O34" s="21"/>
      <c r="P34" s="21"/>
      <c r="Q34" s="21"/>
      <c r="R34" s="21"/>
      <c r="S34" s="21"/>
      <c r="T34" s="21"/>
    </row>
    <row r="35" spans="1:20" ht="12.75">
      <c r="A35" s="81"/>
      <c r="B35" s="37"/>
      <c r="C35" s="315" t="s">
        <v>234</v>
      </c>
      <c r="D35" s="309"/>
      <c r="E35" s="309"/>
      <c r="F35" s="309"/>
      <c r="G35" s="309"/>
      <c r="H35" s="309"/>
      <c r="I35" s="116">
        <f>'6. PMH'!I36+'7. Óvoda'!I36+'8. Önkormányzat'!I35</f>
        <v>2500</v>
      </c>
      <c r="J35" s="116"/>
      <c r="K35" s="116"/>
      <c r="L35" s="116">
        <f>'6. PMH'!L36+'7. Óvoda'!L36+'8. Önkormányzat'!L35</f>
        <v>2500</v>
      </c>
      <c r="M35" s="116"/>
      <c r="N35" s="116"/>
      <c r="O35" s="21"/>
      <c r="P35" s="21"/>
      <c r="Q35" s="21"/>
      <c r="R35" s="21"/>
      <c r="S35" s="21"/>
      <c r="T35" s="21"/>
    </row>
    <row r="36" spans="1:20" ht="12.75">
      <c r="A36" s="81"/>
      <c r="B36" s="16"/>
      <c r="C36" s="315" t="s">
        <v>235</v>
      </c>
      <c r="D36" s="309"/>
      <c r="E36" s="309"/>
      <c r="F36" s="309"/>
      <c r="G36" s="309"/>
      <c r="H36" s="309"/>
      <c r="I36" s="116"/>
      <c r="J36" s="116">
        <f>'6. PMH'!J37+'7. Óvoda'!J37+'8. Önkormányzat'!J36</f>
        <v>2289</v>
      </c>
      <c r="K36" s="116"/>
      <c r="L36" s="116"/>
      <c r="M36" s="116">
        <f>'6. PMH'!M37+'7. Óvoda'!M37+'8. Önkormányzat'!M36</f>
        <v>2289</v>
      </c>
      <c r="N36" s="116"/>
      <c r="O36" s="21"/>
      <c r="P36" s="21"/>
      <c r="Q36" s="21"/>
      <c r="R36" s="21"/>
      <c r="S36" s="21"/>
      <c r="T36" s="21"/>
    </row>
    <row r="37" spans="1:20" ht="12.75">
      <c r="A37" s="170"/>
      <c r="B37" s="320" t="s">
        <v>308</v>
      </c>
      <c r="C37" s="320"/>
      <c r="D37" s="320"/>
      <c r="E37" s="320"/>
      <c r="F37" s="320"/>
      <c r="G37" s="320"/>
      <c r="H37" s="320"/>
      <c r="I37" s="173"/>
      <c r="J37" s="173"/>
      <c r="K37" s="173"/>
      <c r="L37" s="51"/>
      <c r="M37" s="21"/>
      <c r="N37" s="21"/>
      <c r="O37" s="21"/>
      <c r="P37" s="21"/>
      <c r="Q37" s="21"/>
      <c r="R37" s="21"/>
      <c r="S37" s="21"/>
      <c r="T37" s="21"/>
    </row>
    <row r="38" spans="1:20" ht="12.75">
      <c r="A38" s="81"/>
      <c r="B38" s="174"/>
      <c r="C38" s="304" t="s">
        <v>242</v>
      </c>
      <c r="D38" s="321"/>
      <c r="E38" s="321"/>
      <c r="F38" s="321"/>
      <c r="G38" s="321"/>
      <c r="H38" s="322"/>
      <c r="I38" s="116"/>
      <c r="J38" s="116"/>
      <c r="K38" s="116"/>
      <c r="L38" s="51"/>
      <c r="M38" s="21"/>
      <c r="N38" s="21"/>
      <c r="O38" s="21"/>
      <c r="P38" s="21"/>
      <c r="Q38" s="21"/>
      <c r="R38" s="21"/>
      <c r="S38" s="21"/>
      <c r="T38" s="21"/>
    </row>
    <row r="39" spans="1:20" ht="12.75">
      <c r="A39" s="81"/>
      <c r="B39" s="178"/>
      <c r="C39" s="304" t="s">
        <v>0</v>
      </c>
      <c r="D39" s="321"/>
      <c r="E39" s="321"/>
      <c r="F39" s="321"/>
      <c r="G39" s="321"/>
      <c r="H39" s="322"/>
      <c r="I39" s="116"/>
      <c r="J39" s="116"/>
      <c r="K39" s="116"/>
      <c r="L39" s="51"/>
      <c r="M39" s="21"/>
      <c r="N39" s="21"/>
      <c r="O39" s="21"/>
      <c r="P39" s="21"/>
      <c r="Q39" s="21"/>
      <c r="R39" s="21"/>
      <c r="S39" s="21"/>
      <c r="T39" s="21"/>
    </row>
    <row r="40" spans="1:20" ht="12.75">
      <c r="A40" s="81"/>
      <c r="B40" s="178"/>
      <c r="C40" s="304" t="s">
        <v>243</v>
      </c>
      <c r="D40" s="321"/>
      <c r="E40" s="321"/>
      <c r="F40" s="321"/>
      <c r="G40" s="321"/>
      <c r="H40" s="322"/>
      <c r="I40" s="116"/>
      <c r="J40" s="116"/>
      <c r="K40" s="116"/>
      <c r="L40" s="51"/>
      <c r="M40" s="21"/>
      <c r="N40" s="21"/>
      <c r="O40" s="21"/>
      <c r="P40" s="21"/>
      <c r="Q40" s="21"/>
      <c r="R40" s="21"/>
      <c r="S40" s="21"/>
      <c r="T40" s="21"/>
    </row>
    <row r="41" spans="1:20" ht="12.75">
      <c r="A41" s="316"/>
      <c r="B41" s="317"/>
      <c r="C41" s="317"/>
      <c r="D41" s="317"/>
      <c r="E41" s="317"/>
      <c r="F41" s="317"/>
      <c r="G41" s="317"/>
      <c r="H41" s="318"/>
      <c r="I41" s="115"/>
      <c r="J41" s="115"/>
      <c r="K41" s="115"/>
      <c r="L41" s="51"/>
      <c r="M41" s="21"/>
      <c r="N41" s="21"/>
      <c r="O41" s="21"/>
      <c r="P41" s="21"/>
      <c r="Q41" s="21"/>
      <c r="R41" s="21"/>
      <c r="S41" s="21"/>
      <c r="T41" s="21"/>
    </row>
    <row r="42" spans="1:20" ht="12.75">
      <c r="A42" s="307" t="s">
        <v>126</v>
      </c>
      <c r="B42" s="307"/>
      <c r="C42" s="307"/>
      <c r="D42" s="307"/>
      <c r="E42" s="307"/>
      <c r="F42" s="307"/>
      <c r="G42" s="307"/>
      <c r="H42" s="307"/>
      <c r="I42" s="115">
        <f>I43+I49+I55</f>
        <v>90124</v>
      </c>
      <c r="J42" s="115">
        <f>J43+J49+J55</f>
        <v>812</v>
      </c>
      <c r="K42" s="115"/>
      <c r="L42" s="115">
        <f>L43+L49+L55</f>
        <v>104812</v>
      </c>
      <c r="M42" s="115">
        <f>M43+M49+M55</f>
        <v>812</v>
      </c>
      <c r="N42" s="115"/>
      <c r="O42" s="21"/>
      <c r="P42" s="21"/>
      <c r="Q42" s="21"/>
      <c r="R42" s="21"/>
      <c r="S42" s="21"/>
      <c r="T42" s="21"/>
    </row>
    <row r="43" spans="1:20" ht="12.75">
      <c r="A43" s="194"/>
      <c r="B43" s="289" t="s">
        <v>224</v>
      </c>
      <c r="C43" s="290"/>
      <c r="D43" s="290"/>
      <c r="E43" s="290"/>
      <c r="F43" s="290"/>
      <c r="G43" s="290"/>
      <c r="H43" s="291"/>
      <c r="I43" s="173">
        <f>SUM(I44:I48)</f>
        <v>90124</v>
      </c>
      <c r="J43" s="173"/>
      <c r="K43" s="173"/>
      <c r="L43" s="173">
        <f>SUM(L44:L48)</f>
        <v>104812</v>
      </c>
      <c r="M43" s="173"/>
      <c r="N43" s="173"/>
      <c r="O43" s="21"/>
      <c r="P43" s="21"/>
      <c r="Q43" s="21"/>
      <c r="R43" s="21"/>
      <c r="S43" s="21"/>
      <c r="T43" s="21"/>
    </row>
    <row r="44" spans="1:20" ht="12.75">
      <c r="A44" s="195"/>
      <c r="B44" s="37"/>
      <c r="C44" s="281" t="s">
        <v>216</v>
      </c>
      <c r="D44" s="282"/>
      <c r="E44" s="282"/>
      <c r="F44" s="282"/>
      <c r="G44" s="282"/>
      <c r="H44" s="282"/>
      <c r="I44" s="116"/>
      <c r="J44" s="116"/>
      <c r="K44" s="116"/>
      <c r="L44" s="116">
        <v>14688</v>
      </c>
      <c r="M44" s="116"/>
      <c r="N44" s="116"/>
      <c r="O44" s="21"/>
      <c r="P44" s="21"/>
      <c r="Q44" s="21"/>
      <c r="R44" s="21"/>
      <c r="S44" s="21"/>
      <c r="T44" s="21"/>
    </row>
    <row r="45" spans="1:20" ht="12.75">
      <c r="A45" s="195"/>
      <c r="B45" s="37"/>
      <c r="C45" s="292" t="s">
        <v>212</v>
      </c>
      <c r="D45" s="293"/>
      <c r="E45" s="293"/>
      <c r="F45" s="293"/>
      <c r="G45" s="293"/>
      <c r="H45" s="293"/>
      <c r="I45" s="116"/>
      <c r="J45" s="116"/>
      <c r="K45" s="116"/>
      <c r="L45" s="116"/>
      <c r="M45" s="116"/>
      <c r="N45" s="116"/>
      <c r="O45" s="21"/>
      <c r="P45" s="21"/>
      <c r="Q45" s="21"/>
      <c r="R45" s="21"/>
      <c r="S45" s="21"/>
      <c r="T45" s="21"/>
    </row>
    <row r="46" spans="1:20" ht="12.75">
      <c r="A46" s="195"/>
      <c r="B46" s="37"/>
      <c r="C46" s="292" t="s">
        <v>213</v>
      </c>
      <c r="D46" s="293"/>
      <c r="E46" s="293"/>
      <c r="F46" s="293"/>
      <c r="G46" s="293"/>
      <c r="H46" s="293"/>
      <c r="I46" s="116"/>
      <c r="J46" s="116"/>
      <c r="K46" s="116"/>
      <c r="L46" s="116"/>
      <c r="M46" s="116"/>
      <c r="N46" s="116"/>
      <c r="O46" s="21"/>
      <c r="P46" s="21"/>
      <c r="Q46" s="21"/>
      <c r="R46" s="21"/>
      <c r="S46" s="21"/>
      <c r="T46" s="21"/>
    </row>
    <row r="47" spans="1:20" ht="12.75">
      <c r="A47" s="195"/>
      <c r="B47" s="37"/>
      <c r="C47" s="283" t="s">
        <v>214</v>
      </c>
      <c r="D47" s="284"/>
      <c r="E47" s="284"/>
      <c r="F47" s="284"/>
      <c r="G47" s="284"/>
      <c r="H47" s="284"/>
      <c r="I47" s="116"/>
      <c r="J47" s="116"/>
      <c r="K47" s="116"/>
      <c r="L47" s="116"/>
      <c r="M47" s="116"/>
      <c r="N47" s="116"/>
      <c r="O47" s="21"/>
      <c r="P47" s="21"/>
      <c r="Q47" s="21"/>
      <c r="R47" s="21"/>
      <c r="S47" s="21"/>
      <c r="T47" s="21"/>
    </row>
    <row r="48" spans="1:20" ht="12.75">
      <c r="A48" s="195"/>
      <c r="B48" s="37"/>
      <c r="C48" s="292" t="s">
        <v>217</v>
      </c>
      <c r="D48" s="293"/>
      <c r="E48" s="293"/>
      <c r="F48" s="293"/>
      <c r="G48" s="293"/>
      <c r="H48" s="293"/>
      <c r="I48" s="116">
        <f>'6. PMH'!I49+'7. Óvoda'!I49+'8. Önkormányzat'!I48</f>
        <v>90124</v>
      </c>
      <c r="J48" s="116"/>
      <c r="K48" s="116"/>
      <c r="L48" s="116">
        <v>90124</v>
      </c>
      <c r="M48" s="116"/>
      <c r="N48" s="116"/>
      <c r="O48" s="21"/>
      <c r="P48" s="21"/>
      <c r="Q48" s="21"/>
      <c r="R48" s="21"/>
      <c r="S48" s="21"/>
      <c r="T48" s="21"/>
    </row>
    <row r="49" spans="1:20" ht="12.75">
      <c r="A49" s="170"/>
      <c r="B49" s="319" t="s">
        <v>236</v>
      </c>
      <c r="C49" s="320"/>
      <c r="D49" s="320"/>
      <c r="E49" s="320"/>
      <c r="F49" s="320"/>
      <c r="G49" s="320"/>
      <c r="H49" s="320"/>
      <c r="I49" s="115"/>
      <c r="J49" s="115"/>
      <c r="K49" s="115"/>
      <c r="L49" s="116"/>
      <c r="M49" s="116"/>
      <c r="N49" s="116"/>
      <c r="O49" s="21"/>
      <c r="P49" s="21"/>
      <c r="Q49" s="21"/>
      <c r="R49" s="21"/>
      <c r="S49" s="21"/>
      <c r="T49" s="21"/>
    </row>
    <row r="50" spans="1:20" ht="12.75">
      <c r="A50" s="81"/>
      <c r="B50" s="175"/>
      <c r="C50" s="312" t="s">
        <v>237</v>
      </c>
      <c r="D50" s="313"/>
      <c r="E50" s="313"/>
      <c r="F50" s="313"/>
      <c r="G50" s="313"/>
      <c r="H50" s="314"/>
      <c r="I50" s="116"/>
      <c r="J50" s="116"/>
      <c r="K50" s="116"/>
      <c r="L50" s="116"/>
      <c r="M50" s="116"/>
      <c r="N50" s="116"/>
      <c r="O50" s="21"/>
      <c r="P50" s="21"/>
      <c r="Q50" s="21"/>
      <c r="R50" s="21"/>
      <c r="S50" s="21"/>
      <c r="T50" s="21"/>
    </row>
    <row r="51" spans="1:20" ht="12.75">
      <c r="A51" s="81"/>
      <c r="B51" s="193"/>
      <c r="C51" s="312" t="s">
        <v>238</v>
      </c>
      <c r="D51" s="313"/>
      <c r="E51" s="313"/>
      <c r="F51" s="313"/>
      <c r="G51" s="313"/>
      <c r="H51" s="314"/>
      <c r="I51" s="116"/>
      <c r="J51" s="116"/>
      <c r="K51" s="116"/>
      <c r="L51" s="116"/>
      <c r="M51" s="116"/>
      <c r="N51" s="116"/>
      <c r="O51" s="21"/>
      <c r="P51" s="21"/>
      <c r="Q51" s="21"/>
      <c r="R51" s="21"/>
      <c r="S51" s="21"/>
      <c r="T51" s="21"/>
    </row>
    <row r="52" spans="1:20" ht="12.75">
      <c r="A52" s="81"/>
      <c r="B52" s="193"/>
      <c r="C52" s="312" t="s">
        <v>239</v>
      </c>
      <c r="D52" s="313"/>
      <c r="E52" s="313"/>
      <c r="F52" s="313"/>
      <c r="G52" s="313"/>
      <c r="H52" s="314"/>
      <c r="I52" s="116"/>
      <c r="J52" s="116"/>
      <c r="K52" s="116"/>
      <c r="L52" s="116"/>
      <c r="M52" s="116"/>
      <c r="N52" s="116"/>
      <c r="O52" s="21"/>
      <c r="P52" s="21"/>
      <c r="Q52" s="21"/>
      <c r="R52" s="21"/>
      <c r="S52" s="21"/>
      <c r="T52" s="21"/>
    </row>
    <row r="53" spans="1:20" ht="12.75">
      <c r="A53" s="81"/>
      <c r="B53" s="37"/>
      <c r="C53" s="315" t="s">
        <v>240</v>
      </c>
      <c r="D53" s="315"/>
      <c r="E53" s="315"/>
      <c r="F53" s="315"/>
      <c r="G53" s="315"/>
      <c r="H53" s="315"/>
      <c r="I53" s="116"/>
      <c r="J53" s="116"/>
      <c r="K53" s="116"/>
      <c r="L53" s="116"/>
      <c r="M53" s="116"/>
      <c r="N53" s="116"/>
      <c r="O53" s="21"/>
      <c r="P53" s="21"/>
      <c r="Q53" s="21"/>
      <c r="R53" s="21"/>
      <c r="S53" s="21"/>
      <c r="T53" s="21"/>
    </row>
    <row r="54" spans="1:20" ht="12.75">
      <c r="A54" s="81"/>
      <c r="B54" s="37"/>
      <c r="C54" s="315" t="s">
        <v>241</v>
      </c>
      <c r="D54" s="315"/>
      <c r="E54" s="315"/>
      <c r="F54" s="315"/>
      <c r="G54" s="315"/>
      <c r="H54" s="315"/>
      <c r="I54" s="116"/>
      <c r="J54" s="116"/>
      <c r="K54" s="116"/>
      <c r="L54" s="116"/>
      <c r="M54" s="116"/>
      <c r="N54" s="116"/>
      <c r="O54" s="21"/>
      <c r="P54" s="21"/>
      <c r="Q54" s="21"/>
      <c r="R54" s="21"/>
      <c r="S54" s="21"/>
      <c r="T54" s="21"/>
    </row>
    <row r="55" spans="1:20" ht="12.75">
      <c r="A55" s="170"/>
      <c r="B55" s="320" t="s">
        <v>127</v>
      </c>
      <c r="C55" s="309"/>
      <c r="D55" s="309"/>
      <c r="E55" s="309"/>
      <c r="F55" s="309"/>
      <c r="G55" s="309"/>
      <c r="H55" s="309"/>
      <c r="I55" s="173"/>
      <c r="J55" s="173">
        <f>SUM(J56:J58)</f>
        <v>812</v>
      </c>
      <c r="K55" s="173"/>
      <c r="L55" s="173"/>
      <c r="M55" s="173">
        <f>SUM(M56:M58)</f>
        <v>812</v>
      </c>
      <c r="N55" s="173"/>
      <c r="O55" s="21"/>
      <c r="P55" s="21"/>
      <c r="Q55" s="21"/>
      <c r="R55" s="21"/>
      <c r="S55" s="21"/>
      <c r="T55" s="21"/>
    </row>
    <row r="56" spans="1:20" ht="12.75">
      <c r="A56" s="81"/>
      <c r="B56" s="174"/>
      <c r="C56" s="304" t="s">
        <v>242</v>
      </c>
      <c r="D56" s="321"/>
      <c r="E56" s="321"/>
      <c r="F56" s="321"/>
      <c r="G56" s="321"/>
      <c r="H56" s="322"/>
      <c r="I56" s="116"/>
      <c r="J56" s="116"/>
      <c r="K56" s="116"/>
      <c r="L56" s="116"/>
      <c r="M56" s="116"/>
      <c r="N56" s="116"/>
      <c r="O56" s="21"/>
      <c r="P56" s="21"/>
      <c r="Q56" s="21"/>
      <c r="R56" s="21"/>
      <c r="S56" s="21"/>
      <c r="T56" s="21"/>
    </row>
    <row r="57" spans="1:20" ht="12.75">
      <c r="A57" s="81"/>
      <c r="B57" s="178"/>
      <c r="C57" s="304" t="s">
        <v>0</v>
      </c>
      <c r="D57" s="321"/>
      <c r="E57" s="321"/>
      <c r="F57" s="321"/>
      <c r="G57" s="321"/>
      <c r="H57" s="322"/>
      <c r="I57" s="116"/>
      <c r="J57" s="116">
        <f>'6. PMH'!J58+'7. Óvoda'!J58+'8. Önkormányzat'!J57</f>
        <v>812</v>
      </c>
      <c r="K57" s="116"/>
      <c r="L57" s="116"/>
      <c r="M57" s="116">
        <v>812</v>
      </c>
      <c r="N57" s="116"/>
      <c r="O57" s="21"/>
      <c r="P57" s="21"/>
      <c r="Q57" s="21"/>
      <c r="R57" s="21"/>
      <c r="S57" s="21"/>
      <c r="T57" s="21"/>
    </row>
    <row r="58" spans="1:20" ht="12.75">
      <c r="A58" s="81"/>
      <c r="B58" s="178"/>
      <c r="C58" s="304" t="s">
        <v>244</v>
      </c>
      <c r="D58" s="321"/>
      <c r="E58" s="321"/>
      <c r="F58" s="321"/>
      <c r="G58" s="321"/>
      <c r="H58" s="322"/>
      <c r="I58" s="116"/>
      <c r="J58" s="116"/>
      <c r="K58" s="116"/>
      <c r="L58" s="51"/>
      <c r="M58" s="21"/>
      <c r="N58" s="21"/>
      <c r="O58" s="21"/>
      <c r="P58" s="21"/>
      <c r="Q58" s="21"/>
      <c r="R58" s="21"/>
      <c r="S58" s="21"/>
      <c r="T58" s="21"/>
    </row>
    <row r="59" spans="1:20" ht="12.75">
      <c r="A59" s="316"/>
      <c r="B59" s="317"/>
      <c r="C59" s="317"/>
      <c r="D59" s="317"/>
      <c r="E59" s="317"/>
      <c r="F59" s="317"/>
      <c r="G59" s="317"/>
      <c r="H59" s="318"/>
      <c r="I59" s="115"/>
      <c r="J59" s="115"/>
      <c r="K59" s="115"/>
      <c r="L59" s="51"/>
      <c r="M59" s="21"/>
      <c r="N59" s="21"/>
      <c r="O59" s="21"/>
      <c r="P59" s="21"/>
      <c r="Q59" s="21"/>
      <c r="R59" s="21"/>
      <c r="S59" s="21"/>
      <c r="T59" s="21"/>
    </row>
    <row r="60" spans="1:20" ht="12.75">
      <c r="A60" s="307" t="s">
        <v>1</v>
      </c>
      <c r="B60" s="307"/>
      <c r="C60" s="307"/>
      <c r="D60" s="307"/>
      <c r="E60" s="307"/>
      <c r="F60" s="307"/>
      <c r="G60" s="307"/>
      <c r="H60" s="307"/>
      <c r="I60" s="115">
        <f aca="true" t="shared" si="3" ref="I60:N60">I11+I42</f>
        <v>524409</v>
      </c>
      <c r="J60" s="115">
        <f t="shared" si="3"/>
        <v>21944</v>
      </c>
      <c r="K60" s="115">
        <f t="shared" si="3"/>
        <v>29893</v>
      </c>
      <c r="L60" s="115">
        <f t="shared" si="3"/>
        <v>565225</v>
      </c>
      <c r="M60" s="115">
        <f t="shared" si="3"/>
        <v>21944</v>
      </c>
      <c r="N60" s="115">
        <f t="shared" si="3"/>
        <v>31584</v>
      </c>
      <c r="O60" s="21"/>
      <c r="P60" s="21"/>
      <c r="Q60" s="21"/>
      <c r="R60" s="21"/>
      <c r="S60" s="21"/>
      <c r="T60" s="21"/>
    </row>
    <row r="61" spans="1:20" ht="12.75">
      <c r="A61" s="276"/>
      <c r="B61" s="276"/>
      <c r="C61" s="276"/>
      <c r="D61" s="276"/>
      <c r="E61" s="276"/>
      <c r="F61" s="276"/>
      <c r="G61" s="276"/>
      <c r="H61" s="276"/>
      <c r="I61" s="277"/>
      <c r="J61" s="277"/>
      <c r="K61" s="277"/>
      <c r="L61" s="278"/>
      <c r="M61" s="4"/>
      <c r="N61" s="4"/>
      <c r="O61" s="4"/>
      <c r="P61" s="4"/>
      <c r="Q61" s="4"/>
      <c r="R61" s="4"/>
      <c r="S61" s="4"/>
      <c r="T61" s="4"/>
    </row>
    <row r="62" spans="1:20" ht="25.5" customHeight="1">
      <c r="A62" s="310" t="s">
        <v>245</v>
      </c>
      <c r="B62" s="309"/>
      <c r="C62" s="309"/>
      <c r="D62" s="309"/>
      <c r="E62" s="309"/>
      <c r="F62" s="309"/>
      <c r="G62" s="309"/>
      <c r="H62" s="309"/>
      <c r="I62" s="137">
        <f aca="true" t="shared" si="4" ref="I62:N62">SUM(I63:I64)</f>
        <v>42696</v>
      </c>
      <c r="J62" s="137">
        <f t="shared" si="4"/>
        <v>34250</v>
      </c>
      <c r="K62" s="137">
        <f t="shared" si="4"/>
        <v>49121</v>
      </c>
      <c r="L62" s="122">
        <f t="shared" si="4"/>
        <v>33758</v>
      </c>
      <c r="M62" s="122">
        <f t="shared" si="4"/>
        <v>43092</v>
      </c>
      <c r="N62" s="122">
        <f t="shared" si="4"/>
        <v>49217</v>
      </c>
      <c r="O62" s="21"/>
      <c r="P62" s="21"/>
      <c r="Q62" s="21"/>
      <c r="R62" s="21"/>
      <c r="S62" s="21"/>
      <c r="T62" s="21"/>
    </row>
    <row r="63" spans="1:20" ht="12.75">
      <c r="A63" s="36"/>
      <c r="B63" s="309" t="s">
        <v>128</v>
      </c>
      <c r="C63" s="309"/>
      <c r="D63" s="309"/>
      <c r="E63" s="309"/>
      <c r="F63" s="309"/>
      <c r="G63" s="309"/>
      <c r="H63" s="309"/>
      <c r="I63" s="116">
        <f>'6. PMH'!I64+'7. Óvoda'!I64+'8. Önkormányzat'!I63</f>
        <v>42696</v>
      </c>
      <c r="J63" s="116">
        <f>'6. PMH'!J64+'7. Óvoda'!J64+'8. Önkormányzat'!J63</f>
        <v>34250</v>
      </c>
      <c r="K63" s="116">
        <f>'6. PMH'!K64+'7. Óvoda'!K64+'8. Önkormányzat'!K63</f>
        <v>49121</v>
      </c>
      <c r="L63" s="116">
        <v>33758</v>
      </c>
      <c r="M63" s="116">
        <v>43092</v>
      </c>
      <c r="N63" s="116">
        <v>49217</v>
      </c>
      <c r="O63" s="21"/>
      <c r="P63" s="21"/>
      <c r="Q63" s="21"/>
      <c r="R63" s="21"/>
      <c r="S63" s="21"/>
      <c r="T63" s="21"/>
    </row>
    <row r="64" spans="1:20" ht="12.75">
      <c r="A64" s="170"/>
      <c r="B64" s="309" t="s">
        <v>129</v>
      </c>
      <c r="C64" s="309"/>
      <c r="D64" s="309"/>
      <c r="E64" s="309"/>
      <c r="F64" s="309"/>
      <c r="G64" s="309"/>
      <c r="H64" s="309"/>
      <c r="I64" s="116"/>
      <c r="J64" s="116"/>
      <c r="K64" s="116"/>
      <c r="L64" s="51"/>
      <c r="M64" s="21"/>
      <c r="N64" s="21"/>
      <c r="O64" s="21"/>
      <c r="P64" s="21"/>
      <c r="Q64" s="21"/>
      <c r="R64" s="21"/>
      <c r="S64" s="21"/>
      <c r="T64" s="21"/>
    </row>
    <row r="65" spans="1:20" ht="12.75">
      <c r="A65" s="308"/>
      <c r="B65" s="309"/>
      <c r="C65" s="309"/>
      <c r="D65" s="309"/>
      <c r="E65" s="309"/>
      <c r="F65" s="309"/>
      <c r="G65" s="309"/>
      <c r="H65" s="309"/>
      <c r="I65" s="115"/>
      <c r="J65" s="115"/>
      <c r="K65" s="115"/>
      <c r="L65" s="51"/>
      <c r="M65" s="21"/>
      <c r="N65" s="21"/>
      <c r="O65" s="21"/>
      <c r="P65" s="21"/>
      <c r="Q65" s="21"/>
      <c r="R65" s="21"/>
      <c r="S65" s="21"/>
      <c r="T65" s="21"/>
    </row>
    <row r="66" spans="1:20" ht="12.75">
      <c r="A66" s="307" t="s">
        <v>2</v>
      </c>
      <c r="B66" s="307"/>
      <c r="C66" s="307"/>
      <c r="D66" s="307"/>
      <c r="E66" s="307"/>
      <c r="F66" s="307"/>
      <c r="G66" s="307"/>
      <c r="H66" s="307"/>
      <c r="I66" s="115"/>
      <c r="J66" s="115"/>
      <c r="K66" s="115"/>
      <c r="L66" s="51"/>
      <c r="M66" s="21"/>
      <c r="N66" s="21"/>
      <c r="O66" s="21"/>
      <c r="P66" s="21"/>
      <c r="Q66" s="21"/>
      <c r="R66" s="21"/>
      <c r="S66" s="21"/>
      <c r="T66" s="21"/>
    </row>
    <row r="67" spans="1:20" ht="12.75">
      <c r="A67" s="36"/>
      <c r="B67" s="309" t="s">
        <v>130</v>
      </c>
      <c r="C67" s="309"/>
      <c r="D67" s="309"/>
      <c r="E67" s="309"/>
      <c r="F67" s="309"/>
      <c r="G67" s="309"/>
      <c r="H67" s="309"/>
      <c r="I67" s="115"/>
      <c r="J67" s="115"/>
      <c r="K67" s="115"/>
      <c r="L67" s="51"/>
      <c r="M67" s="21"/>
      <c r="N67" s="21"/>
      <c r="O67" s="21"/>
      <c r="P67" s="21"/>
      <c r="Q67" s="21"/>
      <c r="R67" s="21"/>
      <c r="S67" s="21"/>
      <c r="T67" s="21"/>
    </row>
    <row r="68" spans="1:20" ht="12.75">
      <c r="A68" s="81"/>
      <c r="B68" s="172"/>
      <c r="C68" s="304" t="s">
        <v>3</v>
      </c>
      <c r="D68" s="305"/>
      <c r="E68" s="305"/>
      <c r="F68" s="305"/>
      <c r="G68" s="305"/>
      <c r="H68" s="306"/>
      <c r="I68" s="115"/>
      <c r="J68" s="115"/>
      <c r="K68" s="115"/>
      <c r="L68" s="51"/>
      <c r="M68" s="21"/>
      <c r="N68" s="21"/>
      <c r="O68" s="21"/>
      <c r="P68" s="21"/>
      <c r="Q68" s="21"/>
      <c r="R68" s="21"/>
      <c r="S68" s="21"/>
      <c r="T68" s="21"/>
    </row>
    <row r="69" spans="1:20" ht="12.75">
      <c r="A69" s="81"/>
      <c r="B69" s="177"/>
      <c r="C69" s="304" t="s">
        <v>4</v>
      </c>
      <c r="D69" s="305"/>
      <c r="E69" s="305"/>
      <c r="F69" s="305"/>
      <c r="G69" s="305"/>
      <c r="H69" s="306"/>
      <c r="I69" s="115"/>
      <c r="J69" s="115"/>
      <c r="K69" s="115"/>
      <c r="L69" s="51"/>
      <c r="M69" s="21"/>
      <c r="N69" s="21"/>
      <c r="O69" s="21"/>
      <c r="P69" s="21"/>
      <c r="Q69" s="21"/>
      <c r="R69" s="21"/>
      <c r="S69" s="21"/>
      <c r="T69" s="21"/>
    </row>
    <row r="70" spans="1:20" ht="12.75">
      <c r="A70" s="81"/>
      <c r="B70" s="177"/>
      <c r="C70" s="304" t="s">
        <v>246</v>
      </c>
      <c r="D70" s="305"/>
      <c r="E70" s="305"/>
      <c r="F70" s="305"/>
      <c r="G70" s="305"/>
      <c r="H70" s="306"/>
      <c r="I70" s="115"/>
      <c r="J70" s="115"/>
      <c r="K70" s="115"/>
      <c r="L70" s="51"/>
      <c r="M70" s="21"/>
      <c r="N70" s="21"/>
      <c r="O70" s="21"/>
      <c r="P70" s="21"/>
      <c r="Q70" s="21"/>
      <c r="R70" s="21"/>
      <c r="S70" s="21"/>
      <c r="T70" s="21"/>
    </row>
    <row r="71" spans="1:20" ht="12.75">
      <c r="A71" s="81"/>
      <c r="B71" s="177"/>
      <c r="C71" s="312" t="s">
        <v>247</v>
      </c>
      <c r="D71" s="313"/>
      <c r="E71" s="313"/>
      <c r="F71" s="313"/>
      <c r="G71" s="313"/>
      <c r="H71" s="314"/>
      <c r="I71" s="115"/>
      <c r="J71" s="115"/>
      <c r="K71" s="115"/>
      <c r="L71" s="51"/>
      <c r="M71" s="21"/>
      <c r="N71" s="21"/>
      <c r="O71" s="21"/>
      <c r="P71" s="21"/>
      <c r="Q71" s="21"/>
      <c r="R71" s="21"/>
      <c r="S71" s="21"/>
      <c r="T71" s="21"/>
    </row>
    <row r="72" spans="1:20" ht="12.75">
      <c r="A72" s="81"/>
      <c r="B72" s="177"/>
      <c r="C72" s="304" t="s">
        <v>5</v>
      </c>
      <c r="D72" s="305"/>
      <c r="E72" s="305"/>
      <c r="F72" s="305"/>
      <c r="G72" s="305"/>
      <c r="H72" s="306"/>
      <c r="I72" s="115"/>
      <c r="J72" s="115"/>
      <c r="K72" s="115"/>
      <c r="L72" s="51"/>
      <c r="M72" s="21"/>
      <c r="N72" s="21"/>
      <c r="O72" s="21"/>
      <c r="P72" s="21"/>
      <c r="Q72" s="21"/>
      <c r="R72" s="21"/>
      <c r="S72" s="21"/>
      <c r="T72" s="21"/>
    </row>
    <row r="73" spans="1:20" ht="12.75">
      <c r="A73" s="81"/>
      <c r="B73" s="177"/>
      <c r="C73" s="304" t="s">
        <v>248</v>
      </c>
      <c r="D73" s="305"/>
      <c r="E73" s="305"/>
      <c r="F73" s="305"/>
      <c r="G73" s="305"/>
      <c r="H73" s="306"/>
      <c r="I73" s="115"/>
      <c r="J73" s="115"/>
      <c r="K73" s="115"/>
      <c r="L73" s="51"/>
      <c r="M73" s="21"/>
      <c r="N73" s="21"/>
      <c r="O73" s="21"/>
      <c r="P73" s="21"/>
      <c r="Q73" s="21"/>
      <c r="R73" s="21"/>
      <c r="S73" s="21"/>
      <c r="T73" s="21"/>
    </row>
    <row r="74" spans="1:20" ht="12.75">
      <c r="A74" s="81"/>
      <c r="B74" s="177"/>
      <c r="C74" s="304" t="s">
        <v>6</v>
      </c>
      <c r="D74" s="305"/>
      <c r="E74" s="305"/>
      <c r="F74" s="305"/>
      <c r="G74" s="305"/>
      <c r="H74" s="306"/>
      <c r="I74" s="115"/>
      <c r="J74" s="115"/>
      <c r="K74" s="115"/>
      <c r="L74" s="51"/>
      <c r="M74" s="21"/>
      <c r="N74" s="21"/>
      <c r="O74" s="21"/>
      <c r="P74" s="21"/>
      <c r="Q74" s="21"/>
      <c r="R74" s="21"/>
      <c r="S74" s="21"/>
      <c r="T74" s="21"/>
    </row>
    <row r="75" spans="1:20" ht="12.75">
      <c r="A75" s="81"/>
      <c r="B75" s="171"/>
      <c r="C75" s="304" t="s">
        <v>249</v>
      </c>
      <c r="D75" s="305"/>
      <c r="E75" s="305"/>
      <c r="F75" s="305"/>
      <c r="G75" s="305"/>
      <c r="H75" s="306"/>
      <c r="I75" s="115"/>
      <c r="J75" s="115"/>
      <c r="K75" s="115"/>
      <c r="L75" s="51"/>
      <c r="M75" s="21"/>
      <c r="N75" s="21"/>
      <c r="O75" s="21"/>
      <c r="P75" s="21"/>
      <c r="Q75" s="21"/>
      <c r="R75" s="21"/>
      <c r="S75" s="21"/>
      <c r="T75" s="21"/>
    </row>
    <row r="76" spans="1:20" ht="12.75">
      <c r="A76" s="170"/>
      <c r="B76" s="311" t="s">
        <v>131</v>
      </c>
      <c r="C76" s="311"/>
      <c r="D76" s="311"/>
      <c r="E76" s="311"/>
      <c r="F76" s="311"/>
      <c r="G76" s="311"/>
      <c r="H76" s="311"/>
      <c r="I76" s="115"/>
      <c r="J76" s="115"/>
      <c r="K76" s="115"/>
      <c r="L76" s="51"/>
      <c r="M76" s="21"/>
      <c r="N76" s="21"/>
      <c r="O76" s="21"/>
      <c r="P76" s="21"/>
      <c r="Q76" s="21"/>
      <c r="R76" s="21"/>
      <c r="S76" s="21"/>
      <c r="T76" s="21"/>
    </row>
    <row r="77" spans="1:20" ht="12.75">
      <c r="A77" s="81"/>
      <c r="B77" s="188"/>
      <c r="C77" s="304" t="s">
        <v>3</v>
      </c>
      <c r="D77" s="305"/>
      <c r="E77" s="305"/>
      <c r="F77" s="305"/>
      <c r="G77" s="305"/>
      <c r="H77" s="306"/>
      <c r="I77" s="115"/>
      <c r="J77" s="115"/>
      <c r="K77" s="115"/>
      <c r="L77" s="51"/>
      <c r="M77" s="21"/>
      <c r="N77" s="21"/>
      <c r="O77" s="21"/>
      <c r="P77" s="21"/>
      <c r="Q77" s="21"/>
      <c r="R77" s="21"/>
      <c r="S77" s="21"/>
      <c r="T77" s="21"/>
    </row>
    <row r="78" spans="1:20" ht="12.75">
      <c r="A78" s="81"/>
      <c r="B78" s="189"/>
      <c r="C78" s="304" t="s">
        <v>4</v>
      </c>
      <c r="D78" s="305"/>
      <c r="E78" s="305"/>
      <c r="F78" s="305"/>
      <c r="G78" s="305"/>
      <c r="H78" s="306"/>
      <c r="I78" s="115"/>
      <c r="J78" s="115"/>
      <c r="K78" s="115"/>
      <c r="L78" s="51"/>
      <c r="M78" s="21"/>
      <c r="N78" s="21"/>
      <c r="O78" s="21"/>
      <c r="P78" s="21"/>
      <c r="Q78" s="21"/>
      <c r="R78" s="21"/>
      <c r="S78" s="21"/>
      <c r="T78" s="21"/>
    </row>
    <row r="79" spans="1:20" ht="12.75">
      <c r="A79" s="81"/>
      <c r="B79" s="189"/>
      <c r="C79" s="304" t="s">
        <v>246</v>
      </c>
      <c r="D79" s="305"/>
      <c r="E79" s="305"/>
      <c r="F79" s="305"/>
      <c r="G79" s="305"/>
      <c r="H79" s="306"/>
      <c r="I79" s="115"/>
      <c r="J79" s="115"/>
      <c r="K79" s="115"/>
      <c r="L79" s="51"/>
      <c r="M79" s="21"/>
      <c r="N79" s="21"/>
      <c r="O79" s="21"/>
      <c r="P79" s="21"/>
      <c r="Q79" s="21"/>
      <c r="R79" s="21"/>
      <c r="S79" s="21"/>
      <c r="T79" s="21"/>
    </row>
    <row r="80" spans="1:20" ht="12.75">
      <c r="A80" s="81"/>
      <c r="B80" s="189"/>
      <c r="C80" s="312" t="s">
        <v>247</v>
      </c>
      <c r="D80" s="313"/>
      <c r="E80" s="313"/>
      <c r="F80" s="313"/>
      <c r="G80" s="313"/>
      <c r="H80" s="314"/>
      <c r="I80" s="115"/>
      <c r="J80" s="115"/>
      <c r="K80" s="115"/>
      <c r="L80" s="51"/>
      <c r="M80" s="21"/>
      <c r="N80" s="21"/>
      <c r="O80" s="21"/>
      <c r="P80" s="21"/>
      <c r="Q80" s="21"/>
      <c r="R80" s="21"/>
      <c r="S80" s="21"/>
      <c r="T80" s="21"/>
    </row>
    <row r="81" spans="1:20" ht="12.75">
      <c r="A81" s="81"/>
      <c r="B81" s="189"/>
      <c r="C81" s="304" t="s">
        <v>5</v>
      </c>
      <c r="D81" s="305"/>
      <c r="E81" s="305"/>
      <c r="F81" s="305"/>
      <c r="G81" s="305"/>
      <c r="H81" s="306"/>
      <c r="I81" s="115"/>
      <c r="J81" s="115"/>
      <c r="K81" s="115"/>
      <c r="L81" s="51"/>
      <c r="M81" s="21"/>
      <c r="N81" s="21"/>
      <c r="O81" s="21"/>
      <c r="P81" s="21"/>
      <c r="Q81" s="21"/>
      <c r="R81" s="21"/>
      <c r="S81" s="21"/>
      <c r="T81" s="21"/>
    </row>
    <row r="82" spans="1:20" ht="12.75">
      <c r="A82" s="81"/>
      <c r="B82" s="189"/>
      <c r="C82" s="304" t="s">
        <v>248</v>
      </c>
      <c r="D82" s="305"/>
      <c r="E82" s="305"/>
      <c r="F82" s="305"/>
      <c r="G82" s="305"/>
      <c r="H82" s="306"/>
      <c r="I82" s="115"/>
      <c r="J82" s="115"/>
      <c r="K82" s="115"/>
      <c r="L82" s="51"/>
      <c r="M82" s="21"/>
      <c r="N82" s="21"/>
      <c r="O82" s="21"/>
      <c r="P82" s="21"/>
      <c r="Q82" s="21"/>
      <c r="R82" s="21"/>
      <c r="S82" s="21"/>
      <c r="T82" s="21"/>
    </row>
    <row r="83" spans="1:20" ht="12.75">
      <c r="A83" s="81"/>
      <c r="B83" s="189"/>
      <c r="C83" s="304" t="s">
        <v>6</v>
      </c>
      <c r="D83" s="305"/>
      <c r="E83" s="305"/>
      <c r="F83" s="305"/>
      <c r="G83" s="305"/>
      <c r="H83" s="306"/>
      <c r="I83" s="115"/>
      <c r="J83" s="115"/>
      <c r="K83" s="115"/>
      <c r="L83" s="51"/>
      <c r="M83" s="21"/>
      <c r="N83" s="21"/>
      <c r="O83" s="21"/>
      <c r="P83" s="21"/>
      <c r="Q83" s="21"/>
      <c r="R83" s="21"/>
      <c r="S83" s="21"/>
      <c r="T83" s="21"/>
    </row>
    <row r="84" spans="1:20" ht="12.75">
      <c r="A84" s="81"/>
      <c r="B84" s="189"/>
      <c r="C84" s="304" t="s">
        <v>249</v>
      </c>
      <c r="D84" s="305"/>
      <c r="E84" s="305"/>
      <c r="F84" s="305"/>
      <c r="G84" s="305"/>
      <c r="H84" s="306"/>
      <c r="I84" s="115"/>
      <c r="J84" s="115"/>
      <c r="K84" s="115"/>
      <c r="L84" s="51"/>
      <c r="M84" s="21"/>
      <c r="N84" s="21"/>
      <c r="O84" s="21"/>
      <c r="P84" s="21"/>
      <c r="Q84" s="21"/>
      <c r="R84" s="21"/>
      <c r="S84" s="21"/>
      <c r="T84" s="21"/>
    </row>
    <row r="85" spans="1:20" ht="12.75">
      <c r="A85" s="308"/>
      <c r="B85" s="308"/>
      <c r="C85" s="309"/>
      <c r="D85" s="309"/>
      <c r="E85" s="309"/>
      <c r="F85" s="309"/>
      <c r="G85" s="309"/>
      <c r="H85" s="309"/>
      <c r="I85" s="115"/>
      <c r="J85" s="115"/>
      <c r="K85" s="115"/>
      <c r="L85" s="51"/>
      <c r="M85" s="21"/>
      <c r="N85" s="21"/>
      <c r="O85" s="21"/>
      <c r="P85" s="21"/>
      <c r="Q85" s="21"/>
      <c r="R85" s="21"/>
      <c r="S85" s="21"/>
      <c r="T85" s="21"/>
    </row>
    <row r="86" spans="1:20" ht="12.75">
      <c r="A86" s="307" t="s">
        <v>250</v>
      </c>
      <c r="B86" s="307"/>
      <c r="C86" s="307"/>
      <c r="D86" s="307"/>
      <c r="E86" s="307"/>
      <c r="F86" s="307"/>
      <c r="G86" s="307"/>
      <c r="H86" s="307"/>
      <c r="I86" s="115">
        <f aca="true" t="shared" si="5" ref="I86:N86">I60+I62+I66</f>
        <v>567105</v>
      </c>
      <c r="J86" s="115">
        <f t="shared" si="5"/>
        <v>56194</v>
      </c>
      <c r="K86" s="115">
        <f t="shared" si="5"/>
        <v>79014</v>
      </c>
      <c r="L86" s="115">
        <f t="shared" si="5"/>
        <v>598983</v>
      </c>
      <c r="M86" s="115">
        <f t="shared" si="5"/>
        <v>65036</v>
      </c>
      <c r="N86" s="115">
        <f t="shared" si="5"/>
        <v>80801</v>
      </c>
      <c r="O86" s="21"/>
      <c r="P86" s="21"/>
      <c r="Q86" s="21"/>
      <c r="R86" s="21"/>
      <c r="S86" s="21"/>
      <c r="T86" s="21"/>
    </row>
    <row r="88" ht="12.75">
      <c r="N88" s="134"/>
    </row>
  </sheetData>
  <sheetProtection/>
  <mergeCells count="84">
    <mergeCell ref="R9:T9"/>
    <mergeCell ref="A3:T3"/>
    <mergeCell ref="A4:T4"/>
    <mergeCell ref="A5:T5"/>
    <mergeCell ref="A6:T6"/>
    <mergeCell ref="I9:K9"/>
    <mergeCell ref="A9:H10"/>
    <mergeCell ref="L9:N9"/>
    <mergeCell ref="O9:Q9"/>
    <mergeCell ref="A85:H85"/>
    <mergeCell ref="A86:H86"/>
    <mergeCell ref="C79:H79"/>
    <mergeCell ref="C80:H80"/>
    <mergeCell ref="C81:H81"/>
    <mergeCell ref="C84:H84"/>
    <mergeCell ref="C72:H72"/>
    <mergeCell ref="C83:H83"/>
    <mergeCell ref="C73:H73"/>
    <mergeCell ref="C74:H74"/>
    <mergeCell ref="C75:H75"/>
    <mergeCell ref="B76:H76"/>
    <mergeCell ref="C77:H77"/>
    <mergeCell ref="C82:H82"/>
    <mergeCell ref="C78:H78"/>
    <mergeCell ref="A66:H66"/>
    <mergeCell ref="B67:H67"/>
    <mergeCell ref="C70:H70"/>
    <mergeCell ref="C71:H71"/>
    <mergeCell ref="C68:H68"/>
    <mergeCell ref="C69:H69"/>
    <mergeCell ref="C54:H54"/>
    <mergeCell ref="B55:H55"/>
    <mergeCell ref="A62:H62"/>
    <mergeCell ref="B63:H63"/>
    <mergeCell ref="C56:H56"/>
    <mergeCell ref="C57:H57"/>
    <mergeCell ref="B64:H64"/>
    <mergeCell ref="A65:H65"/>
    <mergeCell ref="C58:H58"/>
    <mergeCell ref="A59:H59"/>
    <mergeCell ref="A60:H60"/>
    <mergeCell ref="C53:H53"/>
    <mergeCell ref="C46:H46"/>
    <mergeCell ref="C47:H47"/>
    <mergeCell ref="C48:H48"/>
    <mergeCell ref="B49:H49"/>
    <mergeCell ref="A41:H41"/>
    <mergeCell ref="C50:H50"/>
    <mergeCell ref="C51:H51"/>
    <mergeCell ref="C52:H52"/>
    <mergeCell ref="C29:H29"/>
    <mergeCell ref="C30:H30"/>
    <mergeCell ref="C31:H31"/>
    <mergeCell ref="C38:H38"/>
    <mergeCell ref="C44:H44"/>
    <mergeCell ref="C45:H45"/>
    <mergeCell ref="C34:H34"/>
    <mergeCell ref="C35:H35"/>
    <mergeCell ref="C36:H36"/>
    <mergeCell ref="B37:H37"/>
    <mergeCell ref="A42:H42"/>
    <mergeCell ref="B43:H43"/>
    <mergeCell ref="C39:H39"/>
    <mergeCell ref="C40:H40"/>
    <mergeCell ref="B19:H19"/>
    <mergeCell ref="C32:H32"/>
    <mergeCell ref="C33:H33"/>
    <mergeCell ref="C22:H22"/>
    <mergeCell ref="C23:H23"/>
    <mergeCell ref="C24:H24"/>
    <mergeCell ref="C25:H25"/>
    <mergeCell ref="B26:H26"/>
    <mergeCell ref="C27:H27"/>
    <mergeCell ref="C28:H28"/>
    <mergeCell ref="C20:H20"/>
    <mergeCell ref="C21:H21"/>
    <mergeCell ref="A11:H11"/>
    <mergeCell ref="B12:H12"/>
    <mergeCell ref="C13:H13"/>
    <mergeCell ref="C14:H14"/>
    <mergeCell ref="C15:H15"/>
    <mergeCell ref="C16:H16"/>
    <mergeCell ref="C17:H17"/>
    <mergeCell ref="C18:H18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69"/>
  <sheetViews>
    <sheetView zoomScalePageLayoutView="0" workbookViewId="0" topLeftCell="A1">
      <selection activeCell="A4" sqref="A4:R4"/>
    </sheetView>
  </sheetViews>
  <sheetFormatPr defaultColWidth="9.140625" defaultRowHeight="12.75"/>
  <cols>
    <col min="1" max="1" width="10.140625" style="0" customWidth="1"/>
    <col min="2" max="2" width="10.8515625" style="0" customWidth="1"/>
    <col min="5" max="6" width="17.57421875" style="0" customWidth="1"/>
    <col min="7" max="18" width="10.57421875" style="0" customWidth="1"/>
  </cols>
  <sheetData>
    <row r="1" spans="9:18" ht="12.75">
      <c r="I1" s="41"/>
      <c r="K1" s="41"/>
      <c r="L1" s="41"/>
      <c r="R1" s="50" t="s">
        <v>275</v>
      </c>
    </row>
    <row r="4" spans="1:18" ht="12.75">
      <c r="A4" s="301" t="s">
        <v>428</v>
      </c>
      <c r="B4" s="301"/>
      <c r="C4" s="301"/>
      <c r="D4" s="301"/>
      <c r="E4" s="301"/>
      <c r="F4" s="301"/>
      <c r="G4" s="301"/>
      <c r="H4" s="301"/>
      <c r="I4" s="301"/>
      <c r="J4" s="301"/>
      <c r="K4" s="301"/>
      <c r="L4" s="301"/>
      <c r="M4" s="301"/>
      <c r="N4" s="301"/>
      <c r="O4" s="301"/>
      <c r="P4" s="301"/>
      <c r="Q4" s="301"/>
      <c r="R4" s="301"/>
    </row>
    <row r="5" spans="1:18" ht="12.75">
      <c r="A5" s="301" t="s">
        <v>206</v>
      </c>
      <c r="B5" s="301"/>
      <c r="C5" s="301"/>
      <c r="D5" s="301"/>
      <c r="E5" s="301"/>
      <c r="F5" s="301"/>
      <c r="G5" s="301"/>
      <c r="H5" s="301"/>
      <c r="I5" s="301"/>
      <c r="J5" s="301"/>
      <c r="K5" s="301"/>
      <c r="L5" s="301"/>
      <c r="M5" s="301"/>
      <c r="N5" s="301"/>
      <c r="O5" s="301"/>
      <c r="P5" s="301"/>
      <c r="Q5" s="301"/>
      <c r="R5" s="301"/>
    </row>
    <row r="6" spans="1:18" ht="12.75">
      <c r="A6" s="301" t="s">
        <v>272</v>
      </c>
      <c r="B6" s="301"/>
      <c r="C6" s="301"/>
      <c r="D6" s="301"/>
      <c r="E6" s="301"/>
      <c r="F6" s="301"/>
      <c r="G6" s="301"/>
      <c r="H6" s="301"/>
      <c r="I6" s="301"/>
      <c r="J6" s="301"/>
      <c r="K6" s="301"/>
      <c r="L6" s="301"/>
      <c r="M6" s="301"/>
      <c r="N6" s="301"/>
      <c r="O6" s="301"/>
      <c r="P6" s="301"/>
      <c r="Q6" s="301"/>
      <c r="R6" s="301"/>
    </row>
    <row r="7" spans="1:18" ht="12.75">
      <c r="A7" s="301" t="s">
        <v>274</v>
      </c>
      <c r="B7" s="301"/>
      <c r="C7" s="301"/>
      <c r="D7" s="301"/>
      <c r="E7" s="301"/>
      <c r="F7" s="301"/>
      <c r="G7" s="301"/>
      <c r="H7" s="301"/>
      <c r="I7" s="301"/>
      <c r="J7" s="301"/>
      <c r="K7" s="301"/>
      <c r="L7" s="301"/>
      <c r="M7" s="301"/>
      <c r="N7" s="301"/>
      <c r="O7" s="301"/>
      <c r="P7" s="301"/>
      <c r="Q7" s="301"/>
      <c r="R7" s="301"/>
    </row>
    <row r="8" spans="1:12" ht="12.7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</row>
    <row r="9" spans="1:18" ht="12.75">
      <c r="A9" s="17"/>
      <c r="B9" s="17"/>
      <c r="C9" s="17"/>
      <c r="D9" s="17"/>
      <c r="E9" s="17"/>
      <c r="F9" s="17"/>
      <c r="G9" s="17"/>
      <c r="H9" s="17"/>
      <c r="J9" s="17"/>
      <c r="K9" s="17"/>
      <c r="L9" s="17"/>
      <c r="R9" s="41" t="s">
        <v>189</v>
      </c>
    </row>
    <row r="10" spans="1:18" ht="12.75">
      <c r="A10" s="327" t="s">
        <v>137</v>
      </c>
      <c r="B10" s="333"/>
      <c r="C10" s="333"/>
      <c r="D10" s="333"/>
      <c r="E10" s="333"/>
      <c r="F10" s="334"/>
      <c r="G10" s="286" t="s">
        <v>176</v>
      </c>
      <c r="H10" s="275"/>
      <c r="I10" s="326"/>
      <c r="J10" s="286" t="s">
        <v>177</v>
      </c>
      <c r="K10" s="275"/>
      <c r="L10" s="326"/>
      <c r="M10" s="286" t="s">
        <v>175</v>
      </c>
      <c r="N10" s="275"/>
      <c r="O10" s="326"/>
      <c r="P10" s="286" t="s">
        <v>178</v>
      </c>
      <c r="Q10" s="275"/>
      <c r="R10" s="326"/>
    </row>
    <row r="11" spans="1:18" ht="38.25">
      <c r="A11" s="335"/>
      <c r="B11" s="336"/>
      <c r="C11" s="336"/>
      <c r="D11" s="336"/>
      <c r="E11" s="336"/>
      <c r="F11" s="337"/>
      <c r="G11" s="274" t="s">
        <v>8</v>
      </c>
      <c r="H11" s="191" t="s">
        <v>9</v>
      </c>
      <c r="I11" s="157" t="s">
        <v>10</v>
      </c>
      <c r="J11" s="274" t="s">
        <v>8</v>
      </c>
      <c r="K11" s="191" t="s">
        <v>9</v>
      </c>
      <c r="L11" s="157" t="s">
        <v>10</v>
      </c>
      <c r="M11" s="274" t="s">
        <v>8</v>
      </c>
      <c r="N11" s="191" t="s">
        <v>9</v>
      </c>
      <c r="O11" s="157" t="s">
        <v>10</v>
      </c>
      <c r="P11" s="274" t="s">
        <v>8</v>
      </c>
      <c r="Q11" s="191" t="s">
        <v>9</v>
      </c>
      <c r="R11" s="157" t="s">
        <v>10</v>
      </c>
    </row>
    <row r="12" spans="1:18" ht="12.75">
      <c r="A12" s="64" t="s">
        <v>270</v>
      </c>
      <c r="B12" s="38"/>
      <c r="C12" s="38"/>
      <c r="D12" s="38"/>
      <c r="E12" s="38"/>
      <c r="F12" s="38"/>
      <c r="G12" s="115">
        <f aca="true" t="shared" si="0" ref="G12:L12">SUM(G13:G17)</f>
        <v>338089</v>
      </c>
      <c r="H12" s="115">
        <f t="shared" si="0"/>
        <v>43618</v>
      </c>
      <c r="I12" s="115">
        <f t="shared" si="0"/>
        <v>79466</v>
      </c>
      <c r="J12" s="115">
        <f t="shared" si="0"/>
        <v>368367</v>
      </c>
      <c r="K12" s="115">
        <f t="shared" si="0"/>
        <v>46243</v>
      </c>
      <c r="L12" s="115">
        <f t="shared" si="0"/>
        <v>81253</v>
      </c>
      <c r="M12" s="21"/>
      <c r="N12" s="21"/>
      <c r="O12" s="21"/>
      <c r="P12" s="21"/>
      <c r="Q12" s="21"/>
      <c r="R12" s="21"/>
    </row>
    <row r="13" spans="1:18" ht="12.75">
      <c r="A13" s="81"/>
      <c r="B13" s="31" t="s">
        <v>194</v>
      </c>
      <c r="C13" s="2"/>
      <c r="D13" s="38"/>
      <c r="E13" s="38"/>
      <c r="F13" s="38"/>
      <c r="G13" s="116">
        <f>'6. PMH'!I93+'7. Óvoda'!I93+'8. Önkormányzat'!I92</f>
        <v>75746</v>
      </c>
      <c r="H13" s="116">
        <f>'6. PMH'!J93+'7. Óvoda'!J93+'8. Önkormányzat'!J92</f>
        <v>6558</v>
      </c>
      <c r="I13" s="116">
        <f>'6. PMH'!K93+'7. Óvoda'!K93+'8. Önkormányzat'!K92</f>
        <v>47536</v>
      </c>
      <c r="J13" s="51">
        <v>76479</v>
      </c>
      <c r="K13" s="51">
        <v>6623</v>
      </c>
      <c r="L13" s="51">
        <v>48837</v>
      </c>
      <c r="M13" s="21"/>
      <c r="N13" s="21"/>
      <c r="O13" s="21"/>
      <c r="P13" s="21"/>
      <c r="Q13" s="21"/>
      <c r="R13" s="21"/>
    </row>
    <row r="14" spans="1:18" ht="12.75">
      <c r="A14" s="81"/>
      <c r="B14" s="31" t="s">
        <v>266</v>
      </c>
      <c r="C14" s="38"/>
      <c r="D14" s="38"/>
      <c r="E14" s="38"/>
      <c r="F14" s="38"/>
      <c r="G14" s="116">
        <f>'6. PMH'!I94+'7. Óvoda'!I94+'8. Önkormányzat'!I93</f>
        <v>20716</v>
      </c>
      <c r="H14" s="116">
        <f>'6. PMH'!J94+'7. Óvoda'!J94+'8. Önkormányzat'!J93</f>
        <v>891</v>
      </c>
      <c r="I14" s="116">
        <f>'6. PMH'!K94+'7. Óvoda'!K94+'8. Önkormányzat'!K93</f>
        <v>13019</v>
      </c>
      <c r="J14" s="51">
        <v>20914</v>
      </c>
      <c r="K14" s="51">
        <v>924</v>
      </c>
      <c r="L14" s="51">
        <v>13388</v>
      </c>
      <c r="M14" s="21"/>
      <c r="N14" s="21"/>
      <c r="O14" s="21"/>
      <c r="P14" s="21"/>
      <c r="Q14" s="21"/>
      <c r="R14" s="21"/>
    </row>
    <row r="15" spans="1:18" ht="12.75">
      <c r="A15" s="81"/>
      <c r="B15" s="31" t="s">
        <v>195</v>
      </c>
      <c r="C15" s="38"/>
      <c r="D15" s="38"/>
      <c r="E15" s="38"/>
      <c r="F15" s="38"/>
      <c r="G15" s="116">
        <f>'6. PMH'!I95+'7. Óvoda'!I95+'8. Önkormányzat'!I94</f>
        <v>152599</v>
      </c>
      <c r="H15" s="116">
        <f>'6. PMH'!J95+'7. Óvoda'!J95+'8. Önkormányzat'!J94</f>
        <v>32507</v>
      </c>
      <c r="I15" s="116">
        <f>'6. PMH'!K95+'7. Óvoda'!K95+'8. Önkormányzat'!K94</f>
        <v>18911</v>
      </c>
      <c r="J15" s="51">
        <v>153722</v>
      </c>
      <c r="K15" s="51">
        <v>33093</v>
      </c>
      <c r="L15" s="51">
        <v>19028</v>
      </c>
      <c r="M15" s="21"/>
      <c r="N15" s="21"/>
      <c r="O15" s="21"/>
      <c r="P15" s="21"/>
      <c r="Q15" s="21"/>
      <c r="R15" s="21"/>
    </row>
    <row r="16" spans="1:18" ht="12.75">
      <c r="A16" s="81"/>
      <c r="B16" s="31" t="s">
        <v>136</v>
      </c>
      <c r="C16" s="38"/>
      <c r="D16" s="38"/>
      <c r="E16" s="38"/>
      <c r="F16" s="38"/>
      <c r="G16" s="116">
        <f>'6. PMH'!I96+'7. Óvoda'!I96+'8. Önkormányzat'!I95</f>
        <v>13255</v>
      </c>
      <c r="H16" s="116">
        <f>'6. PMH'!J96+'7. Óvoda'!J96+'8. Önkormányzat'!J95</f>
        <v>1861</v>
      </c>
      <c r="I16" s="116"/>
      <c r="J16" s="51">
        <v>13255</v>
      </c>
      <c r="K16" s="51">
        <v>2806</v>
      </c>
      <c r="L16" s="51"/>
      <c r="M16" s="21"/>
      <c r="N16" s="21"/>
      <c r="O16" s="21"/>
      <c r="P16" s="21"/>
      <c r="Q16" s="21"/>
      <c r="R16" s="21"/>
    </row>
    <row r="17" spans="1:18" ht="12.75">
      <c r="A17" s="81"/>
      <c r="B17" s="31" t="s">
        <v>196</v>
      </c>
      <c r="C17" s="38"/>
      <c r="D17" s="38"/>
      <c r="E17" s="38"/>
      <c r="F17" s="38"/>
      <c r="G17" s="116">
        <f>'6. PMH'!I97+'7. Óvoda'!I97+'8. Önkormányzat'!I96</f>
        <v>75773</v>
      </c>
      <c r="H17" s="116">
        <f>'6. PMH'!J97+'7. Óvoda'!J97+'8. Önkormányzat'!J96</f>
        <v>1801</v>
      </c>
      <c r="I17" s="116"/>
      <c r="J17" s="51">
        <v>103997</v>
      </c>
      <c r="K17" s="51">
        <v>2797</v>
      </c>
      <c r="L17" s="51"/>
      <c r="M17" s="21"/>
      <c r="N17" s="21"/>
      <c r="O17" s="21"/>
      <c r="P17" s="21"/>
      <c r="Q17" s="21"/>
      <c r="R17" s="21"/>
    </row>
    <row r="18" spans="1:18" ht="12.75">
      <c r="A18" s="5" t="s">
        <v>256</v>
      </c>
      <c r="B18" s="38"/>
      <c r="C18" s="38"/>
      <c r="D18" s="38"/>
      <c r="E18" s="38"/>
      <c r="F18" s="38"/>
      <c r="G18" s="115">
        <f aca="true" t="shared" si="1" ref="G18:L18">SUM(G19:G21)</f>
        <v>229016</v>
      </c>
      <c r="H18" s="115">
        <f t="shared" si="1"/>
        <v>11500</v>
      </c>
      <c r="I18" s="115">
        <f t="shared" si="1"/>
        <v>624</v>
      </c>
      <c r="J18" s="115">
        <f t="shared" si="1"/>
        <v>230616</v>
      </c>
      <c r="K18" s="115">
        <f t="shared" si="1"/>
        <v>17717</v>
      </c>
      <c r="L18" s="115">
        <f t="shared" si="1"/>
        <v>624</v>
      </c>
      <c r="M18" s="21"/>
      <c r="N18" s="21"/>
      <c r="O18" s="21"/>
      <c r="P18" s="21"/>
      <c r="Q18" s="21"/>
      <c r="R18" s="21"/>
    </row>
    <row r="19" spans="1:18" ht="12.75">
      <c r="A19" s="81"/>
      <c r="B19" s="31" t="s">
        <v>253</v>
      </c>
      <c r="C19" s="38"/>
      <c r="D19" s="38"/>
      <c r="E19" s="38"/>
      <c r="F19" s="38"/>
      <c r="G19" s="116">
        <f>'6. PMH'!I99+'7. Óvoda'!I99+'8. Önkormányzat'!I98</f>
        <v>176450</v>
      </c>
      <c r="H19" s="116">
        <f>'6. PMH'!J99+'7. Óvoda'!J99+'8. Önkormányzat'!J98</f>
        <v>10000</v>
      </c>
      <c r="I19" s="116">
        <f>'6. PMH'!K99+'7. Óvoda'!K99+'8. Önkormányzat'!K98</f>
        <v>624</v>
      </c>
      <c r="J19" s="51">
        <v>176450</v>
      </c>
      <c r="K19" s="51">
        <v>16217</v>
      </c>
      <c r="L19" s="51">
        <v>624</v>
      </c>
      <c r="M19" s="21"/>
      <c r="N19" s="21"/>
      <c r="O19" s="21"/>
      <c r="P19" s="21"/>
      <c r="Q19" s="21"/>
      <c r="R19" s="21"/>
    </row>
    <row r="20" spans="1:18" ht="12.75">
      <c r="A20" s="81"/>
      <c r="B20" s="31" t="s">
        <v>254</v>
      </c>
      <c r="C20" s="38"/>
      <c r="D20" s="38"/>
      <c r="E20" s="38"/>
      <c r="F20" s="38"/>
      <c r="G20" s="116">
        <f>'6. PMH'!I100+'7. Óvoda'!I100+'8. Önkormányzat'!I99</f>
        <v>45251</v>
      </c>
      <c r="H20" s="116"/>
      <c r="I20" s="116"/>
      <c r="J20" s="51">
        <v>46851</v>
      </c>
      <c r="K20" s="51"/>
      <c r="L20" s="21"/>
      <c r="M20" s="21"/>
      <c r="N20" s="21"/>
      <c r="O20" s="21"/>
      <c r="P20" s="21"/>
      <c r="Q20" s="21"/>
      <c r="R20" s="21"/>
    </row>
    <row r="21" spans="1:18" ht="12.75">
      <c r="A21" s="81"/>
      <c r="B21" s="31" t="s">
        <v>255</v>
      </c>
      <c r="C21" s="2"/>
      <c r="D21" s="2"/>
      <c r="E21" s="2"/>
      <c r="F21" s="2"/>
      <c r="G21" s="116">
        <f>'6. PMH'!I101+'7. Óvoda'!I101+'8. Önkormányzat'!I100</f>
        <v>7315</v>
      </c>
      <c r="H21" s="116">
        <f>'6. PMH'!J101+'7. Óvoda'!J101+'8. Önkormányzat'!J100</f>
        <v>1500</v>
      </c>
      <c r="I21" s="116"/>
      <c r="J21" s="51">
        <v>7315</v>
      </c>
      <c r="K21" s="51">
        <v>1500</v>
      </c>
      <c r="L21" s="21"/>
      <c r="M21" s="21"/>
      <c r="N21" s="21"/>
      <c r="O21" s="21"/>
      <c r="P21" s="21"/>
      <c r="Q21" s="21"/>
      <c r="R21" s="21"/>
    </row>
    <row r="22" spans="1:18" ht="12.75">
      <c r="A22" s="5" t="s">
        <v>268</v>
      </c>
      <c r="B22" s="2"/>
      <c r="C22" s="2"/>
      <c r="D22" s="2"/>
      <c r="E22" s="2"/>
      <c r="F22" s="2"/>
      <c r="G22" s="115">
        <f aca="true" t="shared" si="2" ref="G22:L22">G12+G18</f>
        <v>567105</v>
      </c>
      <c r="H22" s="115">
        <f t="shared" si="2"/>
        <v>55118</v>
      </c>
      <c r="I22" s="115">
        <f t="shared" si="2"/>
        <v>80090</v>
      </c>
      <c r="J22" s="115">
        <f t="shared" si="2"/>
        <v>598983</v>
      </c>
      <c r="K22" s="115">
        <f t="shared" si="2"/>
        <v>63960</v>
      </c>
      <c r="L22" s="115">
        <f t="shared" si="2"/>
        <v>81877</v>
      </c>
      <c r="M22" s="21"/>
      <c r="N22" s="21"/>
      <c r="O22" s="21"/>
      <c r="P22" s="21"/>
      <c r="Q22" s="21"/>
      <c r="R22" s="21"/>
    </row>
    <row r="23" spans="1:18" ht="12.75">
      <c r="A23" s="5" t="s">
        <v>257</v>
      </c>
      <c r="B23" s="2"/>
      <c r="C23" s="2"/>
      <c r="D23" s="2"/>
      <c r="E23" s="2"/>
      <c r="F23" s="2"/>
      <c r="G23" s="115"/>
      <c r="H23" s="115"/>
      <c r="I23" s="115"/>
      <c r="J23" s="115"/>
      <c r="K23" s="21"/>
      <c r="L23" s="21"/>
      <c r="M23" s="21"/>
      <c r="N23" s="21"/>
      <c r="O23" s="21"/>
      <c r="P23" s="21"/>
      <c r="Q23" s="21"/>
      <c r="R23" s="21"/>
    </row>
    <row r="24" spans="1:18" ht="12.75">
      <c r="A24" s="25"/>
      <c r="B24" s="1" t="s">
        <v>62</v>
      </c>
      <c r="C24" s="2"/>
      <c r="D24" s="2"/>
      <c r="E24" s="2"/>
      <c r="F24" s="2"/>
      <c r="G24" s="115"/>
      <c r="H24" s="115"/>
      <c r="I24" s="115"/>
      <c r="J24" s="115"/>
      <c r="K24" s="21"/>
      <c r="L24" s="21"/>
      <c r="M24" s="21"/>
      <c r="N24" s="21"/>
      <c r="O24" s="21"/>
      <c r="P24" s="21"/>
      <c r="Q24" s="21"/>
      <c r="R24" s="21"/>
    </row>
    <row r="25" spans="1:18" ht="12.75">
      <c r="A25" s="12"/>
      <c r="B25" s="11"/>
      <c r="C25" s="38" t="s">
        <v>271</v>
      </c>
      <c r="D25" s="2"/>
      <c r="E25" s="2"/>
      <c r="F25" s="2"/>
      <c r="G25" s="115"/>
      <c r="H25" s="115"/>
      <c r="I25" s="115"/>
      <c r="J25" s="115"/>
      <c r="K25" s="21"/>
      <c r="L25" s="21"/>
      <c r="M25" s="21"/>
      <c r="N25" s="21"/>
      <c r="O25" s="21"/>
      <c r="P25" s="21"/>
      <c r="Q25" s="21"/>
      <c r="R25" s="21"/>
    </row>
    <row r="26" spans="1:18" ht="12.75">
      <c r="A26" s="12"/>
      <c r="B26" s="37"/>
      <c r="C26" s="38" t="s">
        <v>264</v>
      </c>
      <c r="D26" s="2"/>
      <c r="E26" s="2"/>
      <c r="F26" s="2"/>
      <c r="G26" s="115"/>
      <c r="H26" s="115"/>
      <c r="I26" s="115"/>
      <c r="J26" s="115"/>
      <c r="K26" s="21"/>
      <c r="L26" s="21"/>
      <c r="M26" s="21"/>
      <c r="N26" s="21"/>
      <c r="O26" s="21"/>
      <c r="P26" s="21"/>
      <c r="Q26" s="21"/>
      <c r="R26" s="21"/>
    </row>
    <row r="27" spans="1:18" ht="12.75">
      <c r="A27" s="12"/>
      <c r="B27" s="16"/>
      <c r="C27" s="38" t="s">
        <v>265</v>
      </c>
      <c r="D27" s="2"/>
      <c r="E27" s="2"/>
      <c r="F27" s="2"/>
      <c r="G27" s="115"/>
      <c r="H27" s="115"/>
      <c r="I27" s="115"/>
      <c r="J27" s="115"/>
      <c r="K27" s="21"/>
      <c r="L27" s="21"/>
      <c r="M27" s="21"/>
      <c r="N27" s="21"/>
      <c r="O27" s="21"/>
      <c r="P27" s="21"/>
      <c r="Q27" s="21"/>
      <c r="R27" s="21"/>
    </row>
    <row r="28" spans="1:18" ht="12.75">
      <c r="A28" s="12"/>
      <c r="B28" s="1" t="s">
        <v>63</v>
      </c>
      <c r="C28" s="2"/>
      <c r="D28" s="2"/>
      <c r="E28" s="2"/>
      <c r="F28" s="2"/>
      <c r="G28" s="115"/>
      <c r="H28" s="115"/>
      <c r="I28" s="115"/>
      <c r="J28" s="115"/>
      <c r="K28" s="21"/>
      <c r="L28" s="21"/>
      <c r="M28" s="21"/>
      <c r="N28" s="21"/>
      <c r="O28" s="21"/>
      <c r="P28" s="21"/>
      <c r="Q28" s="21"/>
      <c r="R28" s="21"/>
    </row>
    <row r="29" spans="1:18" ht="12.75">
      <c r="A29" s="12"/>
      <c r="B29" s="4"/>
      <c r="C29" s="31" t="s">
        <v>271</v>
      </c>
      <c r="D29" s="2"/>
      <c r="E29" s="2"/>
      <c r="F29" s="2"/>
      <c r="G29" s="115"/>
      <c r="H29" s="115"/>
      <c r="I29" s="115"/>
      <c r="J29" s="115"/>
      <c r="K29" s="21"/>
      <c r="L29" s="21"/>
      <c r="M29" s="21"/>
      <c r="N29" s="21"/>
      <c r="O29" s="21"/>
      <c r="P29" s="21"/>
      <c r="Q29" s="21"/>
      <c r="R29" s="21"/>
    </row>
    <row r="30" spans="1:18" ht="12.75">
      <c r="A30" s="12"/>
      <c r="B30" s="7"/>
      <c r="C30" s="31" t="s">
        <v>264</v>
      </c>
      <c r="D30" s="2"/>
      <c r="E30" s="2"/>
      <c r="F30" s="2"/>
      <c r="G30" s="115"/>
      <c r="H30" s="115"/>
      <c r="I30" s="115"/>
      <c r="J30" s="115"/>
      <c r="K30" s="21"/>
      <c r="L30" s="21"/>
      <c r="M30" s="21"/>
      <c r="N30" s="21"/>
      <c r="O30" s="21"/>
      <c r="P30" s="21"/>
      <c r="Q30" s="21"/>
      <c r="R30" s="21"/>
    </row>
    <row r="31" spans="1:18" ht="12.75">
      <c r="A31" s="12"/>
      <c r="B31" s="7"/>
      <c r="C31" s="31" t="s">
        <v>265</v>
      </c>
      <c r="D31" s="2"/>
      <c r="E31" s="2"/>
      <c r="F31" s="2"/>
      <c r="G31" s="115"/>
      <c r="H31" s="115"/>
      <c r="I31" s="115"/>
      <c r="J31" s="115"/>
      <c r="K31" s="21"/>
      <c r="L31" s="21"/>
      <c r="M31" s="21"/>
      <c r="N31" s="21"/>
      <c r="O31" s="21"/>
      <c r="P31" s="21"/>
      <c r="Q31" s="21"/>
      <c r="R31" s="21"/>
    </row>
    <row r="32" spans="1:18" ht="12.75">
      <c r="A32" s="5" t="s">
        <v>269</v>
      </c>
      <c r="B32" s="2"/>
      <c r="C32" s="2"/>
      <c r="D32" s="2"/>
      <c r="E32" s="2"/>
      <c r="F32" s="2"/>
      <c r="G32" s="115">
        <f aca="true" t="shared" si="3" ref="G32:L32">G22+G23</f>
        <v>567105</v>
      </c>
      <c r="H32" s="115">
        <f t="shared" si="3"/>
        <v>55118</v>
      </c>
      <c r="I32" s="115">
        <f t="shared" si="3"/>
        <v>80090</v>
      </c>
      <c r="J32" s="115">
        <f t="shared" si="3"/>
        <v>598983</v>
      </c>
      <c r="K32" s="115">
        <f t="shared" si="3"/>
        <v>63960</v>
      </c>
      <c r="L32" s="115">
        <f t="shared" si="3"/>
        <v>81877</v>
      </c>
      <c r="M32" s="21"/>
      <c r="N32" s="21"/>
      <c r="O32" s="21"/>
      <c r="P32" s="21"/>
      <c r="Q32" s="21"/>
      <c r="R32" s="21"/>
    </row>
    <row r="34" ht="12.75">
      <c r="L34" s="134"/>
    </row>
    <row r="37" spans="1:7" ht="12.75">
      <c r="A37" s="7"/>
      <c r="B37" s="7"/>
      <c r="C37" s="7"/>
      <c r="D37" s="7"/>
      <c r="E37" s="7"/>
      <c r="F37" s="7"/>
      <c r="G37" s="7"/>
    </row>
    <row r="38" spans="1:7" ht="12.75">
      <c r="A38" s="7"/>
      <c r="B38" s="7"/>
      <c r="C38" s="7"/>
      <c r="D38" s="7"/>
      <c r="E38" s="7"/>
      <c r="F38" s="7"/>
      <c r="G38" s="7"/>
    </row>
    <row r="39" spans="1:7" ht="12.75">
      <c r="A39" s="7"/>
      <c r="B39" s="7"/>
      <c r="C39" s="7"/>
      <c r="D39" s="7"/>
      <c r="E39" s="7"/>
      <c r="F39" s="7"/>
      <c r="G39" s="7"/>
    </row>
    <row r="40" spans="1:7" ht="12.75">
      <c r="A40" s="7"/>
      <c r="B40" s="7"/>
      <c r="C40" s="7"/>
      <c r="D40" s="7"/>
      <c r="E40" s="7"/>
      <c r="F40" s="7"/>
      <c r="G40" s="7"/>
    </row>
    <row r="41" ht="12.75">
      <c r="A41" s="9"/>
    </row>
    <row r="43" spans="1:9" ht="12.75">
      <c r="A43" s="63"/>
      <c r="B43" s="10"/>
      <c r="C43" s="10"/>
      <c r="D43" s="10"/>
      <c r="E43" s="10"/>
      <c r="F43" s="10"/>
      <c r="I43" s="9"/>
    </row>
    <row r="44" spans="4:6" ht="12.75">
      <c r="D44" s="10"/>
      <c r="E44" s="10"/>
      <c r="F44" s="10"/>
    </row>
    <row r="45" spans="2:6" ht="12.75">
      <c r="B45" s="10"/>
      <c r="C45" s="10"/>
      <c r="D45" s="10"/>
      <c r="E45" s="10"/>
      <c r="F45" s="10"/>
    </row>
    <row r="46" spans="2:6" ht="12.75">
      <c r="B46" s="10"/>
      <c r="C46" s="10"/>
      <c r="D46" s="10"/>
      <c r="E46" s="10"/>
      <c r="F46" s="10"/>
    </row>
    <row r="47" spans="2:6" ht="12.75">
      <c r="B47" s="10"/>
      <c r="C47" s="10"/>
      <c r="D47" s="10"/>
      <c r="E47" s="10"/>
      <c r="F47" s="10"/>
    </row>
    <row r="48" spans="2:6" ht="12.75">
      <c r="B48" s="10"/>
      <c r="C48" s="10"/>
      <c r="D48" s="10"/>
      <c r="E48" s="10"/>
      <c r="F48" s="10"/>
    </row>
    <row r="49" spans="2:6" ht="12.75">
      <c r="B49" s="10"/>
      <c r="C49" s="10"/>
      <c r="D49" s="10"/>
      <c r="E49" s="10"/>
      <c r="F49" s="10"/>
    </row>
    <row r="50" spans="2:6" ht="12.75">
      <c r="B50" s="10"/>
      <c r="C50" s="10"/>
      <c r="D50" s="10"/>
      <c r="E50" s="10"/>
      <c r="F50" s="10"/>
    </row>
    <row r="51" spans="2:6" ht="12.75">
      <c r="B51" s="10"/>
      <c r="C51" s="10"/>
      <c r="D51" s="10"/>
      <c r="E51" s="10"/>
      <c r="F51" s="10"/>
    </row>
    <row r="52" spans="2:6" ht="12.75">
      <c r="B52" s="10"/>
      <c r="C52" s="10"/>
      <c r="D52" s="10"/>
      <c r="E52" s="10"/>
      <c r="F52" s="10"/>
    </row>
    <row r="53" spans="2:6" ht="12.75">
      <c r="B53" s="10"/>
      <c r="C53" s="10"/>
      <c r="D53" s="10"/>
      <c r="E53" s="10"/>
      <c r="F53" s="10"/>
    </row>
    <row r="54" spans="2:6" ht="12.75">
      <c r="B54" s="10"/>
      <c r="C54" s="10"/>
      <c r="D54" s="10"/>
      <c r="E54" s="10"/>
      <c r="F54" s="10"/>
    </row>
    <row r="55" spans="1:9" ht="12.75">
      <c r="A55" s="9"/>
      <c r="B55" s="10"/>
      <c r="C55" s="10"/>
      <c r="D55" s="10"/>
      <c r="E55" s="10"/>
      <c r="F55" s="10"/>
      <c r="I55" s="9"/>
    </row>
    <row r="56" spans="2:6" ht="12.75">
      <c r="B56" s="10"/>
      <c r="C56" s="10"/>
      <c r="D56" s="10"/>
      <c r="E56" s="10"/>
      <c r="F56" s="10"/>
    </row>
    <row r="57" spans="2:6" ht="12.75">
      <c r="B57" s="10"/>
      <c r="C57" s="10"/>
      <c r="D57" s="10"/>
      <c r="E57" s="10"/>
      <c r="F57" s="10"/>
    </row>
    <row r="58" ht="12.75">
      <c r="B58" s="10"/>
    </row>
    <row r="59" ht="12.75">
      <c r="B59" s="10"/>
    </row>
    <row r="60" ht="12.75">
      <c r="B60" s="10"/>
    </row>
    <row r="61" ht="12.75">
      <c r="B61" s="10"/>
    </row>
    <row r="62" ht="12.75">
      <c r="B62" s="10"/>
    </row>
    <row r="63" ht="12.75">
      <c r="B63" s="10"/>
    </row>
    <row r="64" ht="12.75">
      <c r="B64" s="10"/>
    </row>
    <row r="65" spans="1:9" ht="12.75">
      <c r="A65" s="9"/>
      <c r="I65" s="9"/>
    </row>
    <row r="66" ht="12.75">
      <c r="A66" s="9"/>
    </row>
    <row r="67" ht="12.75">
      <c r="I67" s="9"/>
    </row>
    <row r="69" spans="1:7" ht="12.75">
      <c r="A69" s="7"/>
      <c r="B69" s="7"/>
      <c r="C69" s="7"/>
      <c r="D69" s="7"/>
      <c r="E69" s="7"/>
      <c r="F69" s="7"/>
      <c r="G69" s="7"/>
    </row>
  </sheetData>
  <sheetProtection/>
  <mergeCells count="9">
    <mergeCell ref="M10:O10"/>
    <mergeCell ref="P10:R10"/>
    <mergeCell ref="A4:R4"/>
    <mergeCell ref="A5:R5"/>
    <mergeCell ref="A6:R6"/>
    <mergeCell ref="A7:R7"/>
    <mergeCell ref="A10:F11"/>
    <mergeCell ref="G10:I10"/>
    <mergeCell ref="J10:L10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120"/>
  <sheetViews>
    <sheetView zoomScalePageLayoutView="0" workbookViewId="0" topLeftCell="A1">
      <selection activeCell="A3" sqref="A3:T3"/>
    </sheetView>
  </sheetViews>
  <sheetFormatPr defaultColWidth="9.140625" defaultRowHeight="12.75"/>
  <cols>
    <col min="8" max="8" width="17.57421875" style="0" customWidth="1"/>
    <col min="9" max="17" width="10.57421875" style="0" customWidth="1"/>
  </cols>
  <sheetData>
    <row r="1" ht="12.75">
      <c r="T1" s="50" t="s">
        <v>276</v>
      </c>
    </row>
    <row r="3" spans="1:20" ht="12.75">
      <c r="A3" s="301" t="s">
        <v>428</v>
      </c>
      <c r="B3" s="301"/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301"/>
      <c r="O3" s="301"/>
      <c r="P3" s="301"/>
      <c r="Q3" s="301"/>
      <c r="R3" s="301"/>
      <c r="S3" s="301"/>
      <c r="T3" s="301"/>
    </row>
    <row r="4" spans="1:20" ht="12.75">
      <c r="A4" s="301" t="s">
        <v>277</v>
      </c>
      <c r="B4" s="301"/>
      <c r="C4" s="301"/>
      <c r="D4" s="301"/>
      <c r="E4" s="301"/>
      <c r="F4" s="301"/>
      <c r="G4" s="301"/>
      <c r="H4" s="301"/>
      <c r="I4" s="301"/>
      <c r="J4" s="301"/>
      <c r="K4" s="301"/>
      <c r="L4" s="301"/>
      <c r="M4" s="301"/>
      <c r="N4" s="301"/>
      <c r="O4" s="301"/>
      <c r="P4" s="301"/>
      <c r="Q4" s="301"/>
      <c r="R4" s="301"/>
      <c r="S4" s="301"/>
      <c r="T4" s="301"/>
    </row>
    <row r="5" spans="1:20" ht="12.75">
      <c r="A5" s="301" t="s">
        <v>278</v>
      </c>
      <c r="B5" s="301"/>
      <c r="C5" s="301"/>
      <c r="D5" s="301"/>
      <c r="E5" s="301"/>
      <c r="F5" s="301"/>
      <c r="G5" s="301"/>
      <c r="H5" s="301"/>
      <c r="I5" s="301"/>
      <c r="J5" s="301"/>
      <c r="K5" s="301"/>
      <c r="L5" s="301"/>
      <c r="M5" s="301"/>
      <c r="N5" s="301"/>
      <c r="O5" s="301"/>
      <c r="P5" s="301"/>
      <c r="Q5" s="301"/>
      <c r="R5" s="301"/>
      <c r="S5" s="301"/>
      <c r="T5" s="301"/>
    </row>
    <row r="6" spans="1:20" ht="12.75">
      <c r="A6" s="301" t="s">
        <v>279</v>
      </c>
      <c r="B6" s="301"/>
      <c r="C6" s="301"/>
      <c r="D6" s="301"/>
      <c r="E6" s="301"/>
      <c r="F6" s="301"/>
      <c r="G6" s="301"/>
      <c r="H6" s="301"/>
      <c r="I6" s="301"/>
      <c r="J6" s="301"/>
      <c r="K6" s="301"/>
      <c r="L6" s="301"/>
      <c r="M6" s="301"/>
      <c r="N6" s="301"/>
      <c r="O6" s="301"/>
      <c r="P6" s="301"/>
      <c r="Q6" s="301"/>
      <c r="R6" s="301"/>
      <c r="S6" s="301"/>
      <c r="T6" s="301"/>
    </row>
    <row r="7" spans="1:20" ht="12.75">
      <c r="A7" s="301" t="s">
        <v>280</v>
      </c>
      <c r="B7" s="301"/>
      <c r="C7" s="301"/>
      <c r="D7" s="301"/>
      <c r="E7" s="301"/>
      <c r="F7" s="301"/>
      <c r="G7" s="301"/>
      <c r="H7" s="301"/>
      <c r="I7" s="301"/>
      <c r="J7" s="301"/>
      <c r="K7" s="301"/>
      <c r="L7" s="301"/>
      <c r="M7" s="301"/>
      <c r="N7" s="301"/>
      <c r="O7" s="301"/>
      <c r="P7" s="301"/>
      <c r="Q7" s="301"/>
      <c r="R7" s="301"/>
      <c r="S7" s="301"/>
      <c r="T7" s="301"/>
    </row>
    <row r="9" spans="1:17" ht="12.75">
      <c r="A9" s="17"/>
      <c r="B9" s="17"/>
      <c r="C9" s="17"/>
      <c r="D9" s="17"/>
      <c r="E9" s="17"/>
      <c r="F9" s="17"/>
      <c r="G9" s="17"/>
      <c r="H9" s="17"/>
      <c r="P9" s="41"/>
      <c r="Q9" s="41" t="s">
        <v>189</v>
      </c>
    </row>
    <row r="10" spans="1:20" ht="25.5" customHeight="1">
      <c r="A10" s="327" t="s">
        <v>137</v>
      </c>
      <c r="B10" s="333"/>
      <c r="C10" s="333"/>
      <c r="D10" s="333"/>
      <c r="E10" s="333"/>
      <c r="F10" s="333"/>
      <c r="G10" s="333"/>
      <c r="H10" s="334"/>
      <c r="I10" s="338" t="s">
        <v>176</v>
      </c>
      <c r="J10" s="339"/>
      <c r="K10" s="340"/>
      <c r="L10" s="338" t="s">
        <v>177</v>
      </c>
      <c r="M10" s="339"/>
      <c r="N10" s="340"/>
      <c r="O10" s="341" t="s">
        <v>175</v>
      </c>
      <c r="P10" s="285"/>
      <c r="Q10" s="342"/>
      <c r="R10" s="343" t="s">
        <v>178</v>
      </c>
      <c r="S10" s="343"/>
      <c r="T10" s="343"/>
    </row>
    <row r="11" spans="1:20" ht="51">
      <c r="A11" s="335"/>
      <c r="B11" s="336"/>
      <c r="C11" s="336"/>
      <c r="D11" s="336"/>
      <c r="E11" s="336"/>
      <c r="F11" s="336"/>
      <c r="G11" s="336"/>
      <c r="H11" s="337"/>
      <c r="I11" s="191" t="s">
        <v>8</v>
      </c>
      <c r="J11" s="191" t="s">
        <v>9</v>
      </c>
      <c r="K11" s="157" t="s">
        <v>10</v>
      </c>
      <c r="L11" s="191" t="s">
        <v>8</v>
      </c>
      <c r="M11" s="191" t="s">
        <v>9</v>
      </c>
      <c r="N11" s="157" t="s">
        <v>10</v>
      </c>
      <c r="O11" s="191" t="s">
        <v>8</v>
      </c>
      <c r="P11" s="191" t="s">
        <v>9</v>
      </c>
      <c r="Q11" s="157" t="s">
        <v>10</v>
      </c>
      <c r="R11" s="191" t="s">
        <v>8</v>
      </c>
      <c r="S11" s="191" t="s">
        <v>9</v>
      </c>
      <c r="T11" s="157" t="s">
        <v>10</v>
      </c>
    </row>
    <row r="12" spans="1:20" ht="12.75">
      <c r="A12" s="307" t="s">
        <v>125</v>
      </c>
      <c r="B12" s="307"/>
      <c r="C12" s="307"/>
      <c r="D12" s="307"/>
      <c r="E12" s="307"/>
      <c r="F12" s="307"/>
      <c r="G12" s="307"/>
      <c r="H12" s="307"/>
      <c r="I12" s="115"/>
      <c r="J12" s="115">
        <f>J13+J20+J27+J38</f>
        <v>1076</v>
      </c>
      <c r="K12" s="115">
        <f>K13+K20+K27+K38</f>
        <v>215</v>
      </c>
      <c r="L12" s="115"/>
      <c r="M12" s="115">
        <f>M13+M20+M27+M38</f>
        <v>1076</v>
      </c>
      <c r="N12" s="115">
        <f>N13+N20+N27+N38</f>
        <v>1432</v>
      </c>
      <c r="O12" s="115"/>
      <c r="P12" s="115"/>
      <c r="Q12" s="115"/>
      <c r="R12" s="115"/>
      <c r="S12" s="20"/>
      <c r="T12" s="20"/>
    </row>
    <row r="13" spans="1:20" ht="12.75">
      <c r="A13" s="170"/>
      <c r="B13" s="319" t="s">
        <v>202</v>
      </c>
      <c r="C13" s="320"/>
      <c r="D13" s="320"/>
      <c r="E13" s="320"/>
      <c r="F13" s="320"/>
      <c r="G13" s="320"/>
      <c r="H13" s="320"/>
      <c r="I13" s="173"/>
      <c r="J13" s="173">
        <f>SUM(J14:J19)</f>
        <v>1000</v>
      </c>
      <c r="K13" s="173"/>
      <c r="L13" s="173"/>
      <c r="M13" s="173">
        <f>SUM(M14:M19)</f>
        <v>1000</v>
      </c>
      <c r="N13" s="173">
        <f>SUM(N14:N19)</f>
        <v>1217</v>
      </c>
      <c r="O13" s="173"/>
      <c r="P13" s="173"/>
      <c r="Q13" s="173"/>
      <c r="R13" s="173"/>
      <c r="S13" s="253"/>
      <c r="T13" s="253"/>
    </row>
    <row r="14" spans="1:20" ht="12.75">
      <c r="A14" s="81"/>
      <c r="B14" s="175"/>
      <c r="C14" s="312" t="s">
        <v>210</v>
      </c>
      <c r="D14" s="313"/>
      <c r="E14" s="313"/>
      <c r="F14" s="313"/>
      <c r="G14" s="313"/>
      <c r="H14" s="314"/>
      <c r="I14" s="116"/>
      <c r="J14" s="116"/>
      <c r="K14" s="116"/>
      <c r="L14" s="116"/>
      <c r="M14" s="116"/>
      <c r="N14" s="116"/>
      <c r="O14" s="116"/>
      <c r="P14" s="116"/>
      <c r="Q14" s="116"/>
      <c r="R14" s="51"/>
      <c r="S14" s="21"/>
      <c r="T14" s="21"/>
    </row>
    <row r="15" spans="1:20" ht="12.75">
      <c r="A15" s="81"/>
      <c r="B15" s="193"/>
      <c r="C15" s="312" t="s">
        <v>211</v>
      </c>
      <c r="D15" s="313"/>
      <c r="E15" s="313"/>
      <c r="F15" s="313"/>
      <c r="G15" s="313"/>
      <c r="H15" s="314"/>
      <c r="I15" s="116"/>
      <c r="J15" s="116"/>
      <c r="K15" s="116"/>
      <c r="L15" s="116"/>
      <c r="M15" s="116"/>
      <c r="N15" s="116"/>
      <c r="O15" s="116"/>
      <c r="P15" s="116"/>
      <c r="Q15" s="116"/>
      <c r="R15" s="51"/>
      <c r="S15" s="21"/>
      <c r="T15" s="21"/>
    </row>
    <row r="16" spans="1:20" ht="12.75">
      <c r="A16" s="81"/>
      <c r="B16" s="193"/>
      <c r="C16" s="312" t="s">
        <v>212</v>
      </c>
      <c r="D16" s="313"/>
      <c r="E16" s="313"/>
      <c r="F16" s="313"/>
      <c r="G16" s="313"/>
      <c r="H16" s="314"/>
      <c r="I16" s="116"/>
      <c r="J16" s="116"/>
      <c r="K16" s="116"/>
      <c r="L16" s="116"/>
      <c r="M16" s="116"/>
      <c r="N16" s="116"/>
      <c r="O16" s="116"/>
      <c r="P16" s="116"/>
      <c r="Q16" s="116"/>
      <c r="R16" s="51"/>
      <c r="S16" s="21"/>
      <c r="T16" s="21"/>
    </row>
    <row r="17" spans="1:20" ht="12.75">
      <c r="A17" s="81"/>
      <c r="B17" s="193"/>
      <c r="C17" s="312" t="s">
        <v>213</v>
      </c>
      <c r="D17" s="313"/>
      <c r="E17" s="313"/>
      <c r="F17" s="313"/>
      <c r="G17" s="313"/>
      <c r="H17" s="314"/>
      <c r="I17" s="116"/>
      <c r="J17" s="116"/>
      <c r="K17" s="116"/>
      <c r="L17" s="116"/>
      <c r="M17" s="116"/>
      <c r="N17" s="116"/>
      <c r="O17" s="116"/>
      <c r="P17" s="116"/>
      <c r="Q17" s="116"/>
      <c r="R17" s="51"/>
      <c r="S17" s="21"/>
      <c r="T17" s="21"/>
    </row>
    <row r="18" spans="1:20" ht="12.75">
      <c r="A18" s="81"/>
      <c r="B18" s="193"/>
      <c r="C18" s="312" t="s">
        <v>214</v>
      </c>
      <c r="D18" s="313"/>
      <c r="E18" s="313"/>
      <c r="F18" s="313"/>
      <c r="G18" s="313"/>
      <c r="H18" s="314"/>
      <c r="I18" s="116"/>
      <c r="J18" s="116"/>
      <c r="K18" s="116"/>
      <c r="L18" s="116"/>
      <c r="M18" s="116"/>
      <c r="N18" s="116"/>
      <c r="O18" s="116"/>
      <c r="P18" s="116"/>
      <c r="Q18" s="116"/>
      <c r="R18" s="51"/>
      <c r="S18" s="21"/>
      <c r="T18" s="21"/>
    </row>
    <row r="19" spans="1:20" ht="12.75">
      <c r="A19" s="81"/>
      <c r="B19" s="193"/>
      <c r="C19" s="323" t="s">
        <v>215</v>
      </c>
      <c r="D19" s="324"/>
      <c r="E19" s="324"/>
      <c r="F19" s="324"/>
      <c r="G19" s="324"/>
      <c r="H19" s="325"/>
      <c r="I19" s="116"/>
      <c r="J19" s="116">
        <v>1000</v>
      </c>
      <c r="K19" s="116"/>
      <c r="L19" s="116"/>
      <c r="M19" s="116">
        <v>1000</v>
      </c>
      <c r="N19" s="116">
        <v>1217</v>
      </c>
      <c r="O19" s="116"/>
      <c r="P19" s="116"/>
      <c r="Q19" s="116"/>
      <c r="R19" s="51"/>
      <c r="S19" s="21"/>
      <c r="T19" s="21"/>
    </row>
    <row r="20" spans="1:20" ht="12.75">
      <c r="A20" s="170"/>
      <c r="B20" s="320" t="s">
        <v>306</v>
      </c>
      <c r="C20" s="320"/>
      <c r="D20" s="320"/>
      <c r="E20" s="320"/>
      <c r="F20" s="320"/>
      <c r="G20" s="320"/>
      <c r="H20" s="320"/>
      <c r="I20" s="173"/>
      <c r="J20" s="173"/>
      <c r="K20" s="173">
        <f>SUM(K21:K26)</f>
        <v>100</v>
      </c>
      <c r="L20" s="173"/>
      <c r="M20" s="173"/>
      <c r="N20" s="173">
        <f>SUM(N21:N26)</f>
        <v>100</v>
      </c>
      <c r="O20" s="173"/>
      <c r="P20" s="173"/>
      <c r="Q20" s="173"/>
      <c r="R20" s="173"/>
      <c r="S20" s="253"/>
      <c r="T20" s="253"/>
    </row>
    <row r="21" spans="1:20" ht="12.75">
      <c r="A21" s="81"/>
      <c r="B21" s="11"/>
      <c r="C21" s="315" t="s">
        <v>218</v>
      </c>
      <c r="D21" s="309"/>
      <c r="E21" s="309"/>
      <c r="F21" s="309"/>
      <c r="G21" s="309"/>
      <c r="H21" s="309"/>
      <c r="I21" s="116"/>
      <c r="J21" s="116"/>
      <c r="K21" s="116"/>
      <c r="L21" s="116"/>
      <c r="M21" s="116"/>
      <c r="N21" s="116"/>
      <c r="O21" s="116"/>
      <c r="P21" s="116"/>
      <c r="Q21" s="116"/>
      <c r="R21" s="51"/>
      <c r="S21" s="21"/>
      <c r="T21" s="21"/>
    </row>
    <row r="22" spans="1:20" ht="12.75">
      <c r="A22" s="81"/>
      <c r="B22" s="37"/>
      <c r="C22" s="294" t="s">
        <v>219</v>
      </c>
      <c r="D22" s="295"/>
      <c r="E22" s="295"/>
      <c r="F22" s="295"/>
      <c r="G22" s="295"/>
      <c r="H22" s="295"/>
      <c r="I22" s="116"/>
      <c r="J22" s="116"/>
      <c r="K22" s="116"/>
      <c r="L22" s="116"/>
      <c r="M22" s="116"/>
      <c r="N22" s="116"/>
      <c r="O22" s="116"/>
      <c r="P22" s="116"/>
      <c r="Q22" s="116"/>
      <c r="R22" s="51"/>
      <c r="S22" s="21"/>
      <c r="T22" s="21"/>
    </row>
    <row r="23" spans="1:20" ht="12.75">
      <c r="A23" s="81"/>
      <c r="B23" s="37"/>
      <c r="C23" s="315" t="s">
        <v>220</v>
      </c>
      <c r="D23" s="309"/>
      <c r="E23" s="309"/>
      <c r="F23" s="309"/>
      <c r="G23" s="309"/>
      <c r="H23" s="309"/>
      <c r="I23" s="116"/>
      <c r="J23" s="116"/>
      <c r="K23" s="116"/>
      <c r="L23" s="116"/>
      <c r="M23" s="116"/>
      <c r="N23" s="116"/>
      <c r="O23" s="116"/>
      <c r="P23" s="116"/>
      <c r="Q23" s="116"/>
      <c r="R23" s="51"/>
      <c r="S23" s="21"/>
      <c r="T23" s="21"/>
    </row>
    <row r="24" spans="1:20" ht="12.75">
      <c r="A24" s="81"/>
      <c r="B24" s="37"/>
      <c r="C24" s="315" t="s">
        <v>221</v>
      </c>
      <c r="D24" s="309"/>
      <c r="E24" s="309"/>
      <c r="F24" s="309"/>
      <c r="G24" s="309"/>
      <c r="H24" s="309"/>
      <c r="I24" s="116"/>
      <c r="J24" s="116"/>
      <c r="K24" s="116"/>
      <c r="L24" s="116"/>
      <c r="M24" s="116"/>
      <c r="N24" s="116"/>
      <c r="O24" s="116"/>
      <c r="P24" s="116"/>
      <c r="Q24" s="116"/>
      <c r="R24" s="51"/>
      <c r="S24" s="21"/>
      <c r="T24" s="21"/>
    </row>
    <row r="25" spans="1:20" ht="12.75">
      <c r="A25" s="81"/>
      <c r="B25" s="37"/>
      <c r="C25" s="315" t="s">
        <v>222</v>
      </c>
      <c r="D25" s="309"/>
      <c r="E25" s="309"/>
      <c r="F25" s="309"/>
      <c r="G25" s="309"/>
      <c r="H25" s="309"/>
      <c r="I25" s="116"/>
      <c r="J25" s="116"/>
      <c r="K25" s="116"/>
      <c r="L25" s="116"/>
      <c r="M25" s="116"/>
      <c r="N25" s="116"/>
      <c r="O25" s="116"/>
      <c r="P25" s="116"/>
      <c r="Q25" s="116"/>
      <c r="R25" s="51"/>
      <c r="S25" s="21"/>
      <c r="T25" s="21"/>
    </row>
    <row r="26" spans="1:20" ht="12.75">
      <c r="A26" s="81"/>
      <c r="B26" s="37"/>
      <c r="C26" s="315" t="s">
        <v>223</v>
      </c>
      <c r="D26" s="309"/>
      <c r="E26" s="309"/>
      <c r="F26" s="309"/>
      <c r="G26" s="309"/>
      <c r="H26" s="309"/>
      <c r="I26" s="116"/>
      <c r="J26" s="116"/>
      <c r="K26" s="116">
        <v>100</v>
      </c>
      <c r="L26" s="116"/>
      <c r="M26" s="116"/>
      <c r="N26" s="116">
        <v>100</v>
      </c>
      <c r="O26" s="116"/>
      <c r="P26" s="116"/>
      <c r="Q26" s="116"/>
      <c r="R26" s="51"/>
      <c r="S26" s="21"/>
      <c r="T26" s="21"/>
    </row>
    <row r="27" spans="1:20" ht="12.75">
      <c r="A27" s="170"/>
      <c r="B27" s="320" t="s">
        <v>225</v>
      </c>
      <c r="C27" s="320"/>
      <c r="D27" s="320"/>
      <c r="E27" s="320"/>
      <c r="F27" s="320"/>
      <c r="G27" s="320"/>
      <c r="H27" s="320"/>
      <c r="I27" s="173"/>
      <c r="J27" s="173">
        <f>SUM(J28:J37)</f>
        <v>76</v>
      </c>
      <c r="K27" s="173">
        <f>SUM(K28:K37)</f>
        <v>115</v>
      </c>
      <c r="L27" s="173"/>
      <c r="M27" s="173">
        <f>SUM(M28:M37)</f>
        <v>76</v>
      </c>
      <c r="N27" s="173">
        <f>SUM(N28:N37)</f>
        <v>115</v>
      </c>
      <c r="O27" s="173"/>
      <c r="P27" s="173"/>
      <c r="Q27" s="173"/>
      <c r="R27" s="173"/>
      <c r="S27" s="253"/>
      <c r="T27" s="253"/>
    </row>
    <row r="28" spans="1:20" ht="12.75">
      <c r="A28" s="81"/>
      <c r="B28" s="11"/>
      <c r="C28" s="296" t="s">
        <v>226</v>
      </c>
      <c r="D28" s="311"/>
      <c r="E28" s="311"/>
      <c r="F28" s="311"/>
      <c r="G28" s="311"/>
      <c r="H28" s="311"/>
      <c r="I28" s="116"/>
      <c r="J28" s="116"/>
      <c r="K28" s="116"/>
      <c r="L28" s="116"/>
      <c r="M28" s="116"/>
      <c r="N28" s="116"/>
      <c r="O28" s="116"/>
      <c r="P28" s="116"/>
      <c r="Q28" s="116"/>
      <c r="R28" s="51"/>
      <c r="S28" s="21"/>
      <c r="T28" s="21"/>
    </row>
    <row r="29" spans="1:20" ht="12.75">
      <c r="A29" s="81"/>
      <c r="B29" s="37"/>
      <c r="C29" s="296" t="s">
        <v>227</v>
      </c>
      <c r="D29" s="311"/>
      <c r="E29" s="311"/>
      <c r="F29" s="311"/>
      <c r="G29" s="311"/>
      <c r="H29" s="311"/>
      <c r="I29" s="116"/>
      <c r="J29" s="116">
        <v>10</v>
      </c>
      <c r="K29" s="116">
        <v>90</v>
      </c>
      <c r="L29" s="116"/>
      <c r="M29" s="116">
        <v>10</v>
      </c>
      <c r="N29" s="116">
        <v>90</v>
      </c>
      <c r="O29" s="116"/>
      <c r="P29" s="116"/>
      <c r="Q29" s="116"/>
      <c r="R29" s="51"/>
      <c r="S29" s="21"/>
      <c r="T29" s="21"/>
    </row>
    <row r="30" spans="1:20" ht="12.75">
      <c r="A30" s="81"/>
      <c r="B30" s="37"/>
      <c r="C30" s="296" t="s">
        <v>228</v>
      </c>
      <c r="D30" s="311"/>
      <c r="E30" s="311"/>
      <c r="F30" s="311"/>
      <c r="G30" s="311"/>
      <c r="H30" s="311"/>
      <c r="I30" s="116"/>
      <c r="J30" s="116">
        <v>50</v>
      </c>
      <c r="K30" s="116"/>
      <c r="L30" s="116"/>
      <c r="M30" s="116">
        <v>50</v>
      </c>
      <c r="N30" s="116"/>
      <c r="O30" s="116"/>
      <c r="P30" s="116"/>
      <c r="Q30" s="116"/>
      <c r="R30" s="51"/>
      <c r="S30" s="21"/>
      <c r="T30" s="21"/>
    </row>
    <row r="31" spans="1:20" ht="12.75">
      <c r="A31" s="81"/>
      <c r="B31" s="37"/>
      <c r="C31" s="315" t="s">
        <v>229</v>
      </c>
      <c r="D31" s="309"/>
      <c r="E31" s="309"/>
      <c r="F31" s="309"/>
      <c r="G31" s="309"/>
      <c r="H31" s="309"/>
      <c r="I31" s="116"/>
      <c r="J31" s="116"/>
      <c r="K31" s="116"/>
      <c r="L31" s="116"/>
      <c r="M31" s="116"/>
      <c r="N31" s="116"/>
      <c r="O31" s="116"/>
      <c r="P31" s="116"/>
      <c r="Q31" s="116"/>
      <c r="R31" s="51"/>
      <c r="S31" s="21"/>
      <c r="T31" s="21"/>
    </row>
    <row r="32" spans="1:20" ht="12.75">
      <c r="A32" s="81"/>
      <c r="B32" s="37"/>
      <c r="C32" s="315" t="s">
        <v>230</v>
      </c>
      <c r="D32" s="309"/>
      <c r="E32" s="309"/>
      <c r="F32" s="309"/>
      <c r="G32" s="309"/>
      <c r="H32" s="309"/>
      <c r="I32" s="116"/>
      <c r="J32" s="116"/>
      <c r="K32" s="116"/>
      <c r="L32" s="116"/>
      <c r="M32" s="116"/>
      <c r="N32" s="116"/>
      <c r="O32" s="116"/>
      <c r="P32" s="116"/>
      <c r="Q32" s="116"/>
      <c r="R32" s="51"/>
      <c r="S32" s="21"/>
      <c r="T32" s="21"/>
    </row>
    <row r="33" spans="1:20" ht="12.75">
      <c r="A33" s="81"/>
      <c r="B33" s="37"/>
      <c r="C33" s="312" t="s">
        <v>231</v>
      </c>
      <c r="D33" s="313"/>
      <c r="E33" s="313"/>
      <c r="F33" s="313"/>
      <c r="G33" s="313"/>
      <c r="H33" s="314"/>
      <c r="I33" s="116"/>
      <c r="J33" s="116">
        <v>16</v>
      </c>
      <c r="K33" s="116">
        <v>25</v>
      </c>
      <c r="L33" s="116"/>
      <c r="M33" s="116">
        <v>16</v>
      </c>
      <c r="N33" s="116">
        <v>25</v>
      </c>
      <c r="O33" s="116"/>
      <c r="P33" s="116"/>
      <c r="Q33" s="116"/>
      <c r="R33" s="51"/>
      <c r="S33" s="21"/>
      <c r="T33" s="21"/>
    </row>
    <row r="34" spans="1:20" ht="12.75">
      <c r="A34" s="81"/>
      <c r="B34" s="37"/>
      <c r="C34" s="312" t="s">
        <v>232</v>
      </c>
      <c r="D34" s="313"/>
      <c r="E34" s="313"/>
      <c r="F34" s="313"/>
      <c r="G34" s="313"/>
      <c r="H34" s="314"/>
      <c r="I34" s="116"/>
      <c r="J34" s="116"/>
      <c r="K34" s="116"/>
      <c r="L34" s="116"/>
      <c r="M34" s="116"/>
      <c r="N34" s="116"/>
      <c r="O34" s="116"/>
      <c r="P34" s="116"/>
      <c r="Q34" s="116"/>
      <c r="R34" s="51"/>
      <c r="S34" s="21"/>
      <c r="T34" s="21"/>
    </row>
    <row r="35" spans="1:20" ht="12.75">
      <c r="A35" s="81"/>
      <c r="B35" s="37"/>
      <c r="C35" s="312" t="s">
        <v>233</v>
      </c>
      <c r="D35" s="313"/>
      <c r="E35" s="313"/>
      <c r="F35" s="313"/>
      <c r="G35" s="313"/>
      <c r="H35" s="314"/>
      <c r="I35" s="116"/>
      <c r="J35" s="116"/>
      <c r="K35" s="116"/>
      <c r="L35" s="116"/>
      <c r="M35" s="116"/>
      <c r="N35" s="116"/>
      <c r="O35" s="116"/>
      <c r="P35" s="116"/>
      <c r="Q35" s="116"/>
      <c r="R35" s="51"/>
      <c r="S35" s="21"/>
      <c r="T35" s="21"/>
    </row>
    <row r="36" spans="1:20" ht="12.75">
      <c r="A36" s="81"/>
      <c r="B36" s="37"/>
      <c r="C36" s="315" t="s">
        <v>234</v>
      </c>
      <c r="D36" s="309"/>
      <c r="E36" s="309"/>
      <c r="F36" s="309"/>
      <c r="G36" s="309"/>
      <c r="H36" s="309"/>
      <c r="I36" s="116"/>
      <c r="J36" s="116"/>
      <c r="K36" s="116"/>
      <c r="L36" s="116"/>
      <c r="M36" s="116"/>
      <c r="N36" s="116"/>
      <c r="O36" s="116"/>
      <c r="P36" s="116"/>
      <c r="Q36" s="116"/>
      <c r="R36" s="51"/>
      <c r="S36" s="21"/>
      <c r="T36" s="21"/>
    </row>
    <row r="37" spans="1:20" ht="12.75">
      <c r="A37" s="81"/>
      <c r="B37" s="16"/>
      <c r="C37" s="315" t="s">
        <v>235</v>
      </c>
      <c r="D37" s="309"/>
      <c r="E37" s="309"/>
      <c r="F37" s="309"/>
      <c r="G37" s="309"/>
      <c r="H37" s="309"/>
      <c r="I37" s="116"/>
      <c r="J37" s="116"/>
      <c r="K37" s="116"/>
      <c r="L37" s="116"/>
      <c r="M37" s="116"/>
      <c r="N37" s="116"/>
      <c r="O37" s="116"/>
      <c r="P37" s="116"/>
      <c r="Q37" s="116"/>
      <c r="R37" s="51"/>
      <c r="S37" s="21"/>
      <c r="T37" s="21"/>
    </row>
    <row r="38" spans="1:20" ht="12.75">
      <c r="A38" s="170"/>
      <c r="B38" s="320" t="s">
        <v>201</v>
      </c>
      <c r="C38" s="320"/>
      <c r="D38" s="320"/>
      <c r="E38" s="320"/>
      <c r="F38" s="320"/>
      <c r="G38" s="320"/>
      <c r="H38" s="320"/>
      <c r="I38" s="116"/>
      <c r="J38" s="116"/>
      <c r="K38" s="116"/>
      <c r="L38" s="116"/>
      <c r="M38" s="116"/>
      <c r="N38" s="116"/>
      <c r="O38" s="116"/>
      <c r="P38" s="116"/>
      <c r="Q38" s="116"/>
      <c r="R38" s="51"/>
      <c r="S38" s="21"/>
      <c r="T38" s="21"/>
    </row>
    <row r="39" spans="1:20" ht="12.75">
      <c r="A39" s="81"/>
      <c r="B39" s="174"/>
      <c r="C39" s="304" t="s">
        <v>242</v>
      </c>
      <c r="D39" s="321"/>
      <c r="E39" s="321"/>
      <c r="F39" s="321"/>
      <c r="G39" s="321"/>
      <c r="H39" s="322"/>
      <c r="I39" s="116"/>
      <c r="J39" s="116"/>
      <c r="K39" s="116"/>
      <c r="L39" s="116"/>
      <c r="M39" s="116"/>
      <c r="N39" s="116"/>
      <c r="O39" s="116"/>
      <c r="P39" s="116"/>
      <c r="Q39" s="116"/>
      <c r="R39" s="51"/>
      <c r="S39" s="21"/>
      <c r="T39" s="21"/>
    </row>
    <row r="40" spans="1:20" ht="12.75">
      <c r="A40" s="81"/>
      <c r="B40" s="178"/>
      <c r="C40" s="304" t="s">
        <v>0</v>
      </c>
      <c r="D40" s="321"/>
      <c r="E40" s="321"/>
      <c r="F40" s="321"/>
      <c r="G40" s="321"/>
      <c r="H40" s="322"/>
      <c r="I40" s="116"/>
      <c r="J40" s="116"/>
      <c r="K40" s="116"/>
      <c r="L40" s="116"/>
      <c r="M40" s="116"/>
      <c r="N40" s="116"/>
      <c r="O40" s="116"/>
      <c r="P40" s="116"/>
      <c r="Q40" s="116"/>
      <c r="R40" s="51"/>
      <c r="S40" s="21"/>
      <c r="T40" s="21"/>
    </row>
    <row r="41" spans="1:20" ht="12.75">
      <c r="A41" s="81"/>
      <c r="B41" s="178"/>
      <c r="C41" s="304" t="s">
        <v>243</v>
      </c>
      <c r="D41" s="321"/>
      <c r="E41" s="321"/>
      <c r="F41" s="321"/>
      <c r="G41" s="321"/>
      <c r="H41" s="322"/>
      <c r="I41" s="116"/>
      <c r="J41" s="116"/>
      <c r="K41" s="116"/>
      <c r="L41" s="116"/>
      <c r="M41" s="116"/>
      <c r="N41" s="116"/>
      <c r="O41" s="116"/>
      <c r="P41" s="116"/>
      <c r="Q41" s="116"/>
      <c r="R41" s="51"/>
      <c r="S41" s="21"/>
      <c r="T41" s="21"/>
    </row>
    <row r="42" spans="1:20" ht="12.75">
      <c r="A42" s="316"/>
      <c r="B42" s="317"/>
      <c r="C42" s="317"/>
      <c r="D42" s="317"/>
      <c r="E42" s="317"/>
      <c r="F42" s="317"/>
      <c r="G42" s="317"/>
      <c r="H42" s="318"/>
      <c r="I42" s="116"/>
      <c r="J42" s="116"/>
      <c r="K42" s="116"/>
      <c r="L42" s="116"/>
      <c r="M42" s="116"/>
      <c r="N42" s="116"/>
      <c r="O42" s="116"/>
      <c r="P42" s="116"/>
      <c r="Q42" s="116"/>
      <c r="R42" s="51"/>
      <c r="S42" s="21"/>
      <c r="T42" s="21"/>
    </row>
    <row r="43" spans="1:20" ht="12.75">
      <c r="A43" s="307" t="s">
        <v>126</v>
      </c>
      <c r="B43" s="307"/>
      <c r="C43" s="307"/>
      <c r="D43" s="307"/>
      <c r="E43" s="307"/>
      <c r="F43" s="307"/>
      <c r="G43" s="307"/>
      <c r="H43" s="307"/>
      <c r="I43" s="116"/>
      <c r="J43" s="116"/>
      <c r="K43" s="116"/>
      <c r="L43" s="116"/>
      <c r="M43" s="116"/>
      <c r="N43" s="116"/>
      <c r="O43" s="116"/>
      <c r="P43" s="116"/>
      <c r="Q43" s="116"/>
      <c r="R43" s="51"/>
      <c r="S43" s="21"/>
      <c r="T43" s="21"/>
    </row>
    <row r="44" spans="1:20" ht="12.75">
      <c r="A44" s="194"/>
      <c r="B44" s="289" t="s">
        <v>224</v>
      </c>
      <c r="C44" s="290"/>
      <c r="D44" s="290"/>
      <c r="E44" s="290"/>
      <c r="F44" s="290"/>
      <c r="G44" s="290"/>
      <c r="H44" s="291"/>
      <c r="I44" s="116"/>
      <c r="J44" s="116"/>
      <c r="K44" s="116"/>
      <c r="L44" s="116"/>
      <c r="M44" s="116"/>
      <c r="N44" s="116"/>
      <c r="O44" s="116"/>
      <c r="P44" s="116"/>
      <c r="Q44" s="116"/>
      <c r="R44" s="51"/>
      <c r="S44" s="21"/>
      <c r="T44" s="21"/>
    </row>
    <row r="45" spans="1:20" ht="12.75">
      <c r="A45" s="195"/>
      <c r="B45" s="37"/>
      <c r="C45" s="281" t="s">
        <v>216</v>
      </c>
      <c r="D45" s="282"/>
      <c r="E45" s="282"/>
      <c r="F45" s="282"/>
      <c r="G45" s="282"/>
      <c r="H45" s="282"/>
      <c r="I45" s="116"/>
      <c r="J45" s="116"/>
      <c r="K45" s="116"/>
      <c r="L45" s="116"/>
      <c r="M45" s="116"/>
      <c r="N45" s="116"/>
      <c r="O45" s="116"/>
      <c r="P45" s="116"/>
      <c r="Q45" s="116"/>
      <c r="R45" s="51"/>
      <c r="S45" s="21"/>
      <c r="T45" s="21"/>
    </row>
    <row r="46" spans="1:20" ht="12.75">
      <c r="A46" s="195"/>
      <c r="B46" s="37"/>
      <c r="C46" s="292" t="s">
        <v>212</v>
      </c>
      <c r="D46" s="293"/>
      <c r="E46" s="293"/>
      <c r="F46" s="293"/>
      <c r="G46" s="293"/>
      <c r="H46" s="293"/>
      <c r="I46" s="116"/>
      <c r="J46" s="116"/>
      <c r="K46" s="116"/>
      <c r="L46" s="116"/>
      <c r="M46" s="116"/>
      <c r="N46" s="116"/>
      <c r="O46" s="116"/>
      <c r="P46" s="116"/>
      <c r="Q46" s="116"/>
      <c r="R46" s="51"/>
      <c r="S46" s="21"/>
      <c r="T46" s="21"/>
    </row>
    <row r="47" spans="1:20" ht="12.75">
      <c r="A47" s="195"/>
      <c r="B47" s="37"/>
      <c r="C47" s="292" t="s">
        <v>213</v>
      </c>
      <c r="D47" s="293"/>
      <c r="E47" s="293"/>
      <c r="F47" s="293"/>
      <c r="G47" s="293"/>
      <c r="H47" s="293"/>
      <c r="I47" s="116"/>
      <c r="J47" s="116"/>
      <c r="K47" s="116"/>
      <c r="L47" s="116"/>
      <c r="M47" s="116"/>
      <c r="N47" s="116"/>
      <c r="O47" s="116"/>
      <c r="P47" s="116"/>
      <c r="Q47" s="116"/>
      <c r="R47" s="51"/>
      <c r="S47" s="21"/>
      <c r="T47" s="21"/>
    </row>
    <row r="48" spans="1:20" ht="12.75">
      <c r="A48" s="195"/>
      <c r="B48" s="37"/>
      <c r="C48" s="283" t="s">
        <v>214</v>
      </c>
      <c r="D48" s="284"/>
      <c r="E48" s="284"/>
      <c r="F48" s="284"/>
      <c r="G48" s="284"/>
      <c r="H48" s="284"/>
      <c r="I48" s="116"/>
      <c r="J48" s="116"/>
      <c r="K48" s="116"/>
      <c r="L48" s="116"/>
      <c r="M48" s="116"/>
      <c r="N48" s="116"/>
      <c r="O48" s="116"/>
      <c r="P48" s="116"/>
      <c r="Q48" s="116"/>
      <c r="R48" s="51"/>
      <c r="S48" s="21"/>
      <c r="T48" s="21"/>
    </row>
    <row r="49" spans="1:20" ht="12.75">
      <c r="A49" s="195"/>
      <c r="B49" s="37"/>
      <c r="C49" s="292" t="s">
        <v>217</v>
      </c>
      <c r="D49" s="293"/>
      <c r="E49" s="293"/>
      <c r="F49" s="293"/>
      <c r="G49" s="293"/>
      <c r="H49" s="293"/>
      <c r="I49" s="116"/>
      <c r="J49" s="116"/>
      <c r="K49" s="116"/>
      <c r="L49" s="116"/>
      <c r="M49" s="116"/>
      <c r="N49" s="116"/>
      <c r="O49" s="116"/>
      <c r="P49" s="116"/>
      <c r="Q49" s="116"/>
      <c r="R49" s="51"/>
      <c r="S49" s="21"/>
      <c r="T49" s="21"/>
    </row>
    <row r="50" spans="1:20" ht="12.75">
      <c r="A50" s="170"/>
      <c r="B50" s="319" t="s">
        <v>236</v>
      </c>
      <c r="C50" s="320"/>
      <c r="D50" s="320"/>
      <c r="E50" s="320"/>
      <c r="F50" s="320"/>
      <c r="G50" s="320"/>
      <c r="H50" s="320"/>
      <c r="I50" s="116"/>
      <c r="J50" s="116"/>
      <c r="K50" s="116"/>
      <c r="L50" s="116"/>
      <c r="M50" s="116"/>
      <c r="N50" s="116"/>
      <c r="O50" s="116"/>
      <c r="P50" s="116"/>
      <c r="Q50" s="116"/>
      <c r="R50" s="51"/>
      <c r="S50" s="21"/>
      <c r="T50" s="21"/>
    </row>
    <row r="51" spans="1:20" ht="12.75">
      <c r="A51" s="81"/>
      <c r="B51" s="175"/>
      <c r="C51" s="312" t="s">
        <v>237</v>
      </c>
      <c r="D51" s="313"/>
      <c r="E51" s="313"/>
      <c r="F51" s="313"/>
      <c r="G51" s="313"/>
      <c r="H51" s="314"/>
      <c r="I51" s="116"/>
      <c r="J51" s="116"/>
      <c r="K51" s="116"/>
      <c r="L51" s="116"/>
      <c r="M51" s="116"/>
      <c r="N51" s="116"/>
      <c r="O51" s="116"/>
      <c r="P51" s="116"/>
      <c r="Q51" s="116"/>
      <c r="R51" s="51"/>
      <c r="S51" s="21"/>
      <c r="T51" s="21"/>
    </row>
    <row r="52" spans="1:20" ht="12.75">
      <c r="A52" s="81"/>
      <c r="B52" s="193"/>
      <c r="C52" s="312" t="s">
        <v>238</v>
      </c>
      <c r="D52" s="313"/>
      <c r="E52" s="313"/>
      <c r="F52" s="313"/>
      <c r="G52" s="313"/>
      <c r="H52" s="314"/>
      <c r="I52" s="116"/>
      <c r="J52" s="116"/>
      <c r="K52" s="116"/>
      <c r="L52" s="116"/>
      <c r="M52" s="116"/>
      <c r="N52" s="116"/>
      <c r="O52" s="116"/>
      <c r="P52" s="116"/>
      <c r="Q52" s="116"/>
      <c r="R52" s="51"/>
      <c r="S52" s="21"/>
      <c r="T52" s="21"/>
    </row>
    <row r="53" spans="1:20" ht="12.75">
      <c r="A53" s="81"/>
      <c r="B53" s="193"/>
      <c r="C53" s="312" t="s">
        <v>239</v>
      </c>
      <c r="D53" s="313"/>
      <c r="E53" s="313"/>
      <c r="F53" s="313"/>
      <c r="G53" s="313"/>
      <c r="H53" s="314"/>
      <c r="I53" s="116"/>
      <c r="J53" s="116"/>
      <c r="K53" s="116"/>
      <c r="L53" s="116"/>
      <c r="M53" s="116"/>
      <c r="N53" s="116"/>
      <c r="O53" s="116"/>
      <c r="P53" s="116"/>
      <c r="Q53" s="116"/>
      <c r="R53" s="51"/>
      <c r="S53" s="21"/>
      <c r="T53" s="21"/>
    </row>
    <row r="54" spans="1:20" ht="12.75">
      <c r="A54" s="81"/>
      <c r="B54" s="37"/>
      <c r="C54" s="315" t="s">
        <v>240</v>
      </c>
      <c r="D54" s="315"/>
      <c r="E54" s="315"/>
      <c r="F54" s="315"/>
      <c r="G54" s="315"/>
      <c r="H54" s="315"/>
      <c r="I54" s="116"/>
      <c r="J54" s="116"/>
      <c r="K54" s="116"/>
      <c r="L54" s="116"/>
      <c r="M54" s="116"/>
      <c r="N54" s="116"/>
      <c r="O54" s="116"/>
      <c r="P54" s="116"/>
      <c r="Q54" s="116"/>
      <c r="R54" s="51"/>
      <c r="S54" s="21"/>
      <c r="T54" s="21"/>
    </row>
    <row r="55" spans="1:20" ht="12.75">
      <c r="A55" s="81"/>
      <c r="B55" s="37"/>
      <c r="C55" s="315" t="s">
        <v>241</v>
      </c>
      <c r="D55" s="315"/>
      <c r="E55" s="315"/>
      <c r="F55" s="315"/>
      <c r="G55" s="315"/>
      <c r="H55" s="315"/>
      <c r="I55" s="116"/>
      <c r="J55" s="116"/>
      <c r="K55" s="116"/>
      <c r="L55" s="116"/>
      <c r="M55" s="116"/>
      <c r="N55" s="116"/>
      <c r="O55" s="116"/>
      <c r="P55" s="116"/>
      <c r="Q55" s="116"/>
      <c r="R55" s="51"/>
      <c r="S55" s="21"/>
      <c r="T55" s="21"/>
    </row>
    <row r="56" spans="1:20" ht="12.75">
      <c r="A56" s="170"/>
      <c r="B56" s="320" t="s">
        <v>127</v>
      </c>
      <c r="C56" s="309"/>
      <c r="D56" s="309"/>
      <c r="E56" s="309"/>
      <c r="F56" s="309"/>
      <c r="G56" s="309"/>
      <c r="H56" s="309"/>
      <c r="I56" s="116"/>
      <c r="J56" s="116"/>
      <c r="K56" s="116"/>
      <c r="L56" s="116"/>
      <c r="M56" s="116"/>
      <c r="N56" s="116"/>
      <c r="O56" s="116"/>
      <c r="P56" s="116"/>
      <c r="Q56" s="116"/>
      <c r="R56" s="51"/>
      <c r="S56" s="21"/>
      <c r="T56" s="21"/>
    </row>
    <row r="57" spans="1:20" ht="12.75">
      <c r="A57" s="81"/>
      <c r="B57" s="174"/>
      <c r="C57" s="304" t="s">
        <v>242</v>
      </c>
      <c r="D57" s="321"/>
      <c r="E57" s="321"/>
      <c r="F57" s="321"/>
      <c r="G57" s="321"/>
      <c r="H57" s="322"/>
      <c r="I57" s="116"/>
      <c r="J57" s="116"/>
      <c r="K57" s="116"/>
      <c r="L57" s="116"/>
      <c r="M57" s="116"/>
      <c r="N57" s="116"/>
      <c r="O57" s="116"/>
      <c r="P57" s="116"/>
      <c r="Q57" s="116"/>
      <c r="R57" s="51"/>
      <c r="S57" s="21"/>
      <c r="T57" s="21"/>
    </row>
    <row r="58" spans="1:20" ht="12.75">
      <c r="A58" s="81"/>
      <c r="B58" s="178"/>
      <c r="C58" s="304" t="s">
        <v>0</v>
      </c>
      <c r="D58" s="321"/>
      <c r="E58" s="321"/>
      <c r="F58" s="321"/>
      <c r="G58" s="321"/>
      <c r="H58" s="322"/>
      <c r="I58" s="116"/>
      <c r="J58" s="116"/>
      <c r="K58" s="116"/>
      <c r="L58" s="116"/>
      <c r="M58" s="116"/>
      <c r="N58" s="116"/>
      <c r="O58" s="116"/>
      <c r="P58" s="116"/>
      <c r="Q58" s="116"/>
      <c r="R58" s="51"/>
      <c r="S58" s="21"/>
      <c r="T58" s="21"/>
    </row>
    <row r="59" spans="1:20" ht="12.75">
      <c r="A59" s="81"/>
      <c r="B59" s="178"/>
      <c r="C59" s="304" t="s">
        <v>244</v>
      </c>
      <c r="D59" s="321"/>
      <c r="E59" s="321"/>
      <c r="F59" s="321"/>
      <c r="G59" s="321"/>
      <c r="H59" s="322"/>
      <c r="I59" s="116"/>
      <c r="J59" s="116"/>
      <c r="K59" s="116"/>
      <c r="L59" s="116"/>
      <c r="M59" s="116"/>
      <c r="N59" s="116"/>
      <c r="O59" s="116"/>
      <c r="P59" s="116"/>
      <c r="Q59" s="116"/>
      <c r="R59" s="51"/>
      <c r="S59" s="21"/>
      <c r="T59" s="21"/>
    </row>
    <row r="60" spans="1:20" ht="12.75">
      <c r="A60" s="316"/>
      <c r="B60" s="317"/>
      <c r="C60" s="317"/>
      <c r="D60" s="317"/>
      <c r="E60" s="317"/>
      <c r="F60" s="317"/>
      <c r="G60" s="317"/>
      <c r="H60" s="318"/>
      <c r="I60" s="116"/>
      <c r="J60" s="116"/>
      <c r="K60" s="116"/>
      <c r="L60" s="116"/>
      <c r="M60" s="116"/>
      <c r="N60" s="116"/>
      <c r="O60" s="116"/>
      <c r="P60" s="116"/>
      <c r="Q60" s="116"/>
      <c r="R60" s="51"/>
      <c r="S60" s="21"/>
      <c r="T60" s="21"/>
    </row>
    <row r="61" spans="1:20" ht="12.75">
      <c r="A61" s="307" t="s">
        <v>1</v>
      </c>
      <c r="B61" s="307"/>
      <c r="C61" s="307"/>
      <c r="D61" s="307"/>
      <c r="E61" s="307"/>
      <c r="F61" s="307"/>
      <c r="G61" s="307"/>
      <c r="H61" s="307"/>
      <c r="I61" s="115"/>
      <c r="J61" s="115">
        <f>J43+J12</f>
        <v>1076</v>
      </c>
      <c r="K61" s="115">
        <f>K43+K12</f>
        <v>215</v>
      </c>
      <c r="L61" s="115"/>
      <c r="M61" s="115">
        <f>M43+M12</f>
        <v>1076</v>
      </c>
      <c r="N61" s="115">
        <f>N43+N12</f>
        <v>1432</v>
      </c>
      <c r="O61" s="115"/>
      <c r="P61" s="115"/>
      <c r="Q61" s="115"/>
      <c r="R61" s="115"/>
      <c r="S61" s="20"/>
      <c r="T61" s="20"/>
    </row>
    <row r="62" spans="1:20" ht="12.75">
      <c r="A62" s="300"/>
      <c r="B62" s="287"/>
      <c r="C62" s="287"/>
      <c r="D62" s="287"/>
      <c r="E62" s="287"/>
      <c r="F62" s="287"/>
      <c r="G62" s="287"/>
      <c r="H62" s="288"/>
      <c r="I62" s="116"/>
      <c r="J62" s="116"/>
      <c r="K62" s="116"/>
      <c r="L62" s="116"/>
      <c r="M62" s="116"/>
      <c r="N62" s="116"/>
      <c r="O62" s="116"/>
      <c r="P62" s="116"/>
      <c r="Q62" s="116"/>
      <c r="R62" s="51"/>
      <c r="S62" s="21"/>
      <c r="T62" s="21"/>
    </row>
    <row r="63" spans="1:20" ht="25.5" customHeight="1">
      <c r="A63" s="310" t="s">
        <v>245</v>
      </c>
      <c r="B63" s="309"/>
      <c r="C63" s="309"/>
      <c r="D63" s="309"/>
      <c r="E63" s="309"/>
      <c r="F63" s="309"/>
      <c r="G63" s="309"/>
      <c r="H63" s="309"/>
      <c r="I63" s="121"/>
      <c r="J63" s="121"/>
      <c r="K63" s="121"/>
      <c r="L63" s="121"/>
      <c r="M63" s="121"/>
      <c r="N63" s="121"/>
      <c r="O63" s="121"/>
      <c r="P63" s="121"/>
      <c r="Q63" s="121"/>
      <c r="R63" s="120"/>
      <c r="S63" s="21"/>
      <c r="T63" s="21"/>
    </row>
    <row r="64" spans="1:20" ht="12.75">
      <c r="A64" s="36"/>
      <c r="B64" s="309" t="s">
        <v>128</v>
      </c>
      <c r="C64" s="309"/>
      <c r="D64" s="309"/>
      <c r="E64" s="309"/>
      <c r="F64" s="309"/>
      <c r="G64" s="309"/>
      <c r="H64" s="309"/>
      <c r="I64" s="116"/>
      <c r="J64" s="116"/>
      <c r="K64" s="116"/>
      <c r="L64" s="116"/>
      <c r="M64" s="116"/>
      <c r="N64" s="116"/>
      <c r="O64" s="116"/>
      <c r="P64" s="116"/>
      <c r="Q64" s="116"/>
      <c r="R64" s="51"/>
      <c r="S64" s="21"/>
      <c r="T64" s="21"/>
    </row>
    <row r="65" spans="1:20" ht="12.75">
      <c r="A65" s="170"/>
      <c r="B65" s="309" t="s">
        <v>129</v>
      </c>
      <c r="C65" s="309"/>
      <c r="D65" s="309"/>
      <c r="E65" s="309"/>
      <c r="F65" s="309"/>
      <c r="G65" s="309"/>
      <c r="H65" s="309"/>
      <c r="I65" s="116"/>
      <c r="J65" s="116"/>
      <c r="K65" s="116"/>
      <c r="L65" s="116"/>
      <c r="M65" s="116"/>
      <c r="N65" s="116"/>
      <c r="O65" s="116"/>
      <c r="P65" s="116"/>
      <c r="Q65" s="116"/>
      <c r="R65" s="51"/>
      <c r="S65" s="21"/>
      <c r="T65" s="21"/>
    </row>
    <row r="66" spans="1:20" ht="12.75">
      <c r="A66" s="308"/>
      <c r="B66" s="309"/>
      <c r="C66" s="309"/>
      <c r="D66" s="309"/>
      <c r="E66" s="309"/>
      <c r="F66" s="309"/>
      <c r="G66" s="309"/>
      <c r="H66" s="309"/>
      <c r="I66" s="116"/>
      <c r="J66" s="116"/>
      <c r="K66" s="116"/>
      <c r="L66" s="116"/>
      <c r="M66" s="116"/>
      <c r="N66" s="116"/>
      <c r="O66" s="116"/>
      <c r="P66" s="116"/>
      <c r="Q66" s="116"/>
      <c r="R66" s="51"/>
      <c r="S66" s="21"/>
      <c r="T66" s="21"/>
    </row>
    <row r="67" spans="1:20" ht="12.75">
      <c r="A67" s="307" t="s">
        <v>2</v>
      </c>
      <c r="B67" s="307"/>
      <c r="C67" s="307"/>
      <c r="D67" s="307"/>
      <c r="E67" s="307"/>
      <c r="F67" s="307"/>
      <c r="G67" s="307"/>
      <c r="H67" s="307"/>
      <c r="I67" s="115">
        <f>I68+I77</f>
        <v>4195</v>
      </c>
      <c r="J67" s="115"/>
      <c r="K67" s="115">
        <f>K68+K77</f>
        <v>78799</v>
      </c>
      <c r="L67" s="115">
        <f>L68+L77</f>
        <v>1905</v>
      </c>
      <c r="M67" s="115"/>
      <c r="N67" s="115">
        <f>N68+N77</f>
        <v>79369</v>
      </c>
      <c r="O67" s="115"/>
      <c r="P67" s="115"/>
      <c r="Q67" s="115"/>
      <c r="R67" s="115"/>
      <c r="S67" s="20"/>
      <c r="T67" s="20"/>
    </row>
    <row r="68" spans="1:20" ht="12.75">
      <c r="A68" s="36"/>
      <c r="B68" s="309" t="s">
        <v>130</v>
      </c>
      <c r="C68" s="309"/>
      <c r="D68" s="309"/>
      <c r="E68" s="309"/>
      <c r="F68" s="309"/>
      <c r="G68" s="309"/>
      <c r="H68" s="309"/>
      <c r="I68" s="116"/>
      <c r="J68" s="116"/>
      <c r="K68" s="116">
        <f>SUM(K69:K76)</f>
        <v>78175</v>
      </c>
      <c r="L68" s="116"/>
      <c r="M68" s="116"/>
      <c r="N68" s="116">
        <v>78745</v>
      </c>
      <c r="O68" s="116"/>
      <c r="P68" s="116"/>
      <c r="Q68" s="116"/>
      <c r="R68" s="51"/>
      <c r="S68" s="21"/>
      <c r="T68" s="21"/>
    </row>
    <row r="69" spans="1:20" ht="12.75">
      <c r="A69" s="81"/>
      <c r="B69" s="172"/>
      <c r="C69" s="304" t="s">
        <v>3</v>
      </c>
      <c r="D69" s="305"/>
      <c r="E69" s="305"/>
      <c r="F69" s="305"/>
      <c r="G69" s="305"/>
      <c r="H69" s="306"/>
      <c r="I69" s="116"/>
      <c r="J69" s="116"/>
      <c r="K69" s="116"/>
      <c r="L69" s="116"/>
      <c r="M69" s="116"/>
      <c r="N69" s="116"/>
      <c r="O69" s="116"/>
      <c r="P69" s="116"/>
      <c r="Q69" s="116"/>
      <c r="R69" s="51"/>
      <c r="S69" s="21"/>
      <c r="T69" s="21"/>
    </row>
    <row r="70" spans="1:20" ht="12.75">
      <c r="A70" s="81"/>
      <c r="B70" s="177"/>
      <c r="C70" s="304" t="s">
        <v>4</v>
      </c>
      <c r="D70" s="305"/>
      <c r="E70" s="305"/>
      <c r="F70" s="305"/>
      <c r="G70" s="305"/>
      <c r="H70" s="306"/>
      <c r="I70" s="116"/>
      <c r="J70" s="116"/>
      <c r="K70" s="116"/>
      <c r="L70" s="116"/>
      <c r="M70" s="116"/>
      <c r="N70" s="116"/>
      <c r="O70" s="116"/>
      <c r="P70" s="116"/>
      <c r="Q70" s="116"/>
      <c r="R70" s="51"/>
      <c r="S70" s="21"/>
      <c r="T70" s="21"/>
    </row>
    <row r="71" spans="1:20" ht="12.75">
      <c r="A71" s="81"/>
      <c r="B71" s="177"/>
      <c r="C71" s="304" t="s">
        <v>246</v>
      </c>
      <c r="D71" s="305"/>
      <c r="E71" s="305"/>
      <c r="F71" s="305"/>
      <c r="G71" s="305"/>
      <c r="H71" s="306"/>
      <c r="I71" s="116"/>
      <c r="J71" s="116"/>
      <c r="K71" s="116"/>
      <c r="L71" s="116"/>
      <c r="M71" s="116"/>
      <c r="N71" s="116"/>
      <c r="O71" s="116"/>
      <c r="P71" s="116"/>
      <c r="Q71" s="116"/>
      <c r="R71" s="51"/>
      <c r="S71" s="21"/>
      <c r="T71" s="21"/>
    </row>
    <row r="72" spans="1:20" ht="12.75">
      <c r="A72" s="81"/>
      <c r="B72" s="177"/>
      <c r="C72" s="312" t="s">
        <v>247</v>
      </c>
      <c r="D72" s="313"/>
      <c r="E72" s="313"/>
      <c r="F72" s="313"/>
      <c r="G72" s="313"/>
      <c r="H72" s="314"/>
      <c r="I72" s="116"/>
      <c r="J72" s="116"/>
      <c r="K72" s="116"/>
      <c r="L72" s="116"/>
      <c r="M72" s="116"/>
      <c r="N72" s="116"/>
      <c r="O72" s="116"/>
      <c r="P72" s="116"/>
      <c r="Q72" s="116"/>
      <c r="R72" s="51"/>
      <c r="S72" s="21"/>
      <c r="T72" s="21"/>
    </row>
    <row r="73" spans="1:20" ht="12.75">
      <c r="A73" s="81"/>
      <c r="B73" s="177"/>
      <c r="C73" s="304" t="s">
        <v>5</v>
      </c>
      <c r="D73" s="305"/>
      <c r="E73" s="305"/>
      <c r="F73" s="305"/>
      <c r="G73" s="305"/>
      <c r="H73" s="306"/>
      <c r="I73" s="116"/>
      <c r="J73" s="116"/>
      <c r="K73" s="116">
        <v>78175</v>
      </c>
      <c r="L73" s="116"/>
      <c r="M73" s="116"/>
      <c r="N73" s="116"/>
      <c r="O73" s="116"/>
      <c r="P73" s="116"/>
      <c r="Q73" s="116"/>
      <c r="R73" s="51"/>
      <c r="S73" s="21"/>
      <c r="T73" s="21"/>
    </row>
    <row r="74" spans="1:20" ht="12.75">
      <c r="A74" s="81"/>
      <c r="B74" s="177"/>
      <c r="C74" s="304" t="s">
        <v>248</v>
      </c>
      <c r="D74" s="305"/>
      <c r="E74" s="305"/>
      <c r="F74" s="305"/>
      <c r="G74" s="305"/>
      <c r="H74" s="306"/>
      <c r="I74" s="116"/>
      <c r="J74" s="116"/>
      <c r="K74" s="116"/>
      <c r="L74" s="116"/>
      <c r="M74" s="116"/>
      <c r="N74" s="116"/>
      <c r="O74" s="116"/>
      <c r="P74" s="116"/>
      <c r="Q74" s="116"/>
      <c r="R74" s="51"/>
      <c r="S74" s="21"/>
      <c r="T74" s="21"/>
    </row>
    <row r="75" spans="1:20" ht="12.75">
      <c r="A75" s="81"/>
      <c r="B75" s="177"/>
      <c r="C75" s="304" t="s">
        <v>6</v>
      </c>
      <c r="D75" s="305"/>
      <c r="E75" s="305"/>
      <c r="F75" s="305"/>
      <c r="G75" s="305"/>
      <c r="H75" s="306"/>
      <c r="I75" s="116"/>
      <c r="J75" s="116"/>
      <c r="K75" s="116"/>
      <c r="L75" s="116"/>
      <c r="M75" s="116"/>
      <c r="N75" s="116"/>
      <c r="O75" s="116"/>
      <c r="P75" s="116"/>
      <c r="Q75" s="116"/>
      <c r="R75" s="51"/>
      <c r="S75" s="21"/>
      <c r="T75" s="21"/>
    </row>
    <row r="76" spans="1:20" ht="12.75">
      <c r="A76" s="81"/>
      <c r="B76" s="171"/>
      <c r="C76" s="304" t="s">
        <v>249</v>
      </c>
      <c r="D76" s="305"/>
      <c r="E76" s="305"/>
      <c r="F76" s="305"/>
      <c r="G76" s="305"/>
      <c r="H76" s="306"/>
      <c r="I76" s="116"/>
      <c r="J76" s="116"/>
      <c r="K76" s="116"/>
      <c r="L76" s="116"/>
      <c r="M76" s="116"/>
      <c r="N76" s="116"/>
      <c r="O76" s="116"/>
      <c r="P76" s="116"/>
      <c r="Q76" s="116"/>
      <c r="R76" s="51"/>
      <c r="S76" s="21"/>
      <c r="T76" s="21"/>
    </row>
    <row r="77" spans="1:20" ht="12.75">
      <c r="A77" s="170"/>
      <c r="B77" s="311" t="s">
        <v>131</v>
      </c>
      <c r="C77" s="311"/>
      <c r="D77" s="311"/>
      <c r="E77" s="311"/>
      <c r="F77" s="311"/>
      <c r="G77" s="311"/>
      <c r="H77" s="311"/>
      <c r="I77" s="116">
        <f>SUM(I78:I85)</f>
        <v>4195</v>
      </c>
      <c r="J77" s="116"/>
      <c r="K77" s="116">
        <f>SUM(K78:K85)</f>
        <v>624</v>
      </c>
      <c r="L77" s="116">
        <f>SUM(L78:L85)</f>
        <v>1905</v>
      </c>
      <c r="M77" s="116"/>
      <c r="N77" s="116">
        <f>SUM(N78:N85)</f>
        <v>624</v>
      </c>
      <c r="O77" s="116"/>
      <c r="P77" s="116"/>
      <c r="Q77" s="116"/>
      <c r="R77" s="51"/>
      <c r="S77" s="21"/>
      <c r="T77" s="21"/>
    </row>
    <row r="78" spans="1:20" ht="12.75">
      <c r="A78" s="81"/>
      <c r="B78" s="188"/>
      <c r="C78" s="304" t="s">
        <v>3</v>
      </c>
      <c r="D78" s="305"/>
      <c r="E78" s="305"/>
      <c r="F78" s="305"/>
      <c r="G78" s="305"/>
      <c r="H78" s="306"/>
      <c r="I78" s="116"/>
      <c r="J78" s="116"/>
      <c r="K78" s="116"/>
      <c r="L78" s="116"/>
      <c r="M78" s="116"/>
      <c r="N78" s="116"/>
      <c r="O78" s="116"/>
      <c r="P78" s="116"/>
      <c r="Q78" s="116"/>
      <c r="R78" s="51"/>
      <c r="S78" s="21"/>
      <c r="T78" s="21"/>
    </row>
    <row r="79" spans="1:20" ht="12.75">
      <c r="A79" s="81"/>
      <c r="B79" s="189"/>
      <c r="C79" s="304" t="s">
        <v>4</v>
      </c>
      <c r="D79" s="305"/>
      <c r="E79" s="305"/>
      <c r="F79" s="305"/>
      <c r="G79" s="305"/>
      <c r="H79" s="306"/>
      <c r="I79" s="116"/>
      <c r="J79" s="116"/>
      <c r="K79" s="116"/>
      <c r="L79" s="116"/>
      <c r="M79" s="116"/>
      <c r="N79" s="116"/>
      <c r="O79" s="116"/>
      <c r="P79" s="116"/>
      <c r="Q79" s="116"/>
      <c r="R79" s="51"/>
      <c r="S79" s="21"/>
      <c r="T79" s="21"/>
    </row>
    <row r="80" spans="1:20" ht="12.75">
      <c r="A80" s="81"/>
      <c r="B80" s="189"/>
      <c r="C80" s="304" t="s">
        <v>246</v>
      </c>
      <c r="D80" s="305"/>
      <c r="E80" s="305"/>
      <c r="F80" s="305"/>
      <c r="G80" s="305"/>
      <c r="H80" s="306"/>
      <c r="I80" s="116"/>
      <c r="J80" s="116"/>
      <c r="K80" s="116"/>
      <c r="L80" s="116"/>
      <c r="M80" s="116"/>
      <c r="N80" s="116"/>
      <c r="O80" s="116"/>
      <c r="P80" s="116"/>
      <c r="Q80" s="116"/>
      <c r="R80" s="51"/>
      <c r="S80" s="21"/>
      <c r="T80" s="21"/>
    </row>
    <row r="81" spans="1:20" ht="12.75">
      <c r="A81" s="81"/>
      <c r="B81" s="189"/>
      <c r="C81" s="312" t="s">
        <v>247</v>
      </c>
      <c r="D81" s="313"/>
      <c r="E81" s="313"/>
      <c r="F81" s="313"/>
      <c r="G81" s="313"/>
      <c r="H81" s="314"/>
      <c r="I81" s="116"/>
      <c r="J81" s="116"/>
      <c r="K81" s="116"/>
      <c r="L81" s="116"/>
      <c r="M81" s="116"/>
      <c r="N81" s="116"/>
      <c r="O81" s="116"/>
      <c r="P81" s="116"/>
      <c r="Q81" s="116"/>
      <c r="R81" s="51"/>
      <c r="S81" s="21"/>
      <c r="T81" s="21"/>
    </row>
    <row r="82" spans="1:20" ht="12.75">
      <c r="A82" s="81"/>
      <c r="B82" s="189"/>
      <c r="C82" s="304" t="s">
        <v>5</v>
      </c>
      <c r="D82" s="305"/>
      <c r="E82" s="305"/>
      <c r="F82" s="305"/>
      <c r="G82" s="305"/>
      <c r="H82" s="306"/>
      <c r="I82" s="116">
        <v>4195</v>
      </c>
      <c r="J82" s="116"/>
      <c r="K82" s="116">
        <v>624</v>
      </c>
      <c r="L82" s="116">
        <v>1905</v>
      </c>
      <c r="M82" s="116"/>
      <c r="N82" s="116">
        <v>624</v>
      </c>
      <c r="O82" s="116"/>
      <c r="P82" s="116"/>
      <c r="Q82" s="116"/>
      <c r="R82" s="51"/>
      <c r="S82" s="21"/>
      <c r="T82" s="21"/>
    </row>
    <row r="83" spans="1:20" ht="12.75">
      <c r="A83" s="81"/>
      <c r="B83" s="189"/>
      <c r="C83" s="304" t="s">
        <v>248</v>
      </c>
      <c r="D83" s="305"/>
      <c r="E83" s="305"/>
      <c r="F83" s="305"/>
      <c r="G83" s="305"/>
      <c r="H83" s="306"/>
      <c r="I83" s="116"/>
      <c r="J83" s="116"/>
      <c r="K83" s="116"/>
      <c r="L83" s="116"/>
      <c r="M83" s="116"/>
      <c r="N83" s="116"/>
      <c r="O83" s="116"/>
      <c r="P83" s="116"/>
      <c r="Q83" s="116"/>
      <c r="R83" s="51"/>
      <c r="S83" s="21"/>
      <c r="T83" s="21"/>
    </row>
    <row r="84" spans="1:20" ht="12.75">
      <c r="A84" s="81"/>
      <c r="B84" s="189"/>
      <c r="C84" s="304" t="s">
        <v>6</v>
      </c>
      <c r="D84" s="305"/>
      <c r="E84" s="305"/>
      <c r="F84" s="305"/>
      <c r="G84" s="305"/>
      <c r="H84" s="306"/>
      <c r="I84" s="116"/>
      <c r="J84" s="116"/>
      <c r="K84" s="116"/>
      <c r="L84" s="116"/>
      <c r="M84" s="116"/>
      <c r="N84" s="116"/>
      <c r="O84" s="116"/>
      <c r="P84" s="116"/>
      <c r="Q84" s="116"/>
      <c r="R84" s="51"/>
      <c r="S84" s="21"/>
      <c r="T84" s="21"/>
    </row>
    <row r="85" spans="1:20" ht="12.75">
      <c r="A85" s="81"/>
      <c r="B85" s="189"/>
      <c r="C85" s="304" t="s">
        <v>249</v>
      </c>
      <c r="D85" s="305"/>
      <c r="E85" s="305"/>
      <c r="F85" s="305"/>
      <c r="G85" s="305"/>
      <c r="H85" s="306"/>
      <c r="I85" s="116"/>
      <c r="J85" s="116"/>
      <c r="K85" s="116"/>
      <c r="L85" s="116"/>
      <c r="M85" s="116"/>
      <c r="N85" s="116"/>
      <c r="O85" s="116"/>
      <c r="P85" s="116"/>
      <c r="Q85" s="116"/>
      <c r="R85" s="51"/>
      <c r="S85" s="21"/>
      <c r="T85" s="21"/>
    </row>
    <row r="86" spans="1:20" ht="12.75">
      <c r="A86" s="308"/>
      <c r="B86" s="308"/>
      <c r="C86" s="309"/>
      <c r="D86" s="309"/>
      <c r="E86" s="309"/>
      <c r="F86" s="309"/>
      <c r="G86" s="309"/>
      <c r="H86" s="309"/>
      <c r="I86" s="116"/>
      <c r="J86" s="116"/>
      <c r="K86" s="116"/>
      <c r="L86" s="116"/>
      <c r="M86" s="116"/>
      <c r="N86" s="116"/>
      <c r="O86" s="116"/>
      <c r="P86" s="116"/>
      <c r="Q86" s="116"/>
      <c r="R86" s="51"/>
      <c r="S86" s="21"/>
      <c r="T86" s="21"/>
    </row>
    <row r="87" spans="1:20" ht="12.75">
      <c r="A87" s="307" t="s">
        <v>250</v>
      </c>
      <c r="B87" s="307"/>
      <c r="C87" s="307"/>
      <c r="D87" s="307"/>
      <c r="E87" s="307"/>
      <c r="F87" s="307"/>
      <c r="G87" s="307"/>
      <c r="H87" s="307"/>
      <c r="I87" s="115">
        <f aca="true" t="shared" si="0" ref="I87:N87">I61+I63+I67</f>
        <v>4195</v>
      </c>
      <c r="J87" s="115">
        <f t="shared" si="0"/>
        <v>1076</v>
      </c>
      <c r="K87" s="115">
        <f t="shared" si="0"/>
        <v>79014</v>
      </c>
      <c r="L87" s="115">
        <f t="shared" si="0"/>
        <v>1905</v>
      </c>
      <c r="M87" s="115">
        <f t="shared" si="0"/>
        <v>1076</v>
      </c>
      <c r="N87" s="115">
        <f t="shared" si="0"/>
        <v>80801</v>
      </c>
      <c r="O87" s="115"/>
      <c r="P87" s="115"/>
      <c r="Q87" s="115"/>
      <c r="R87" s="115"/>
      <c r="S87" s="20"/>
      <c r="T87" s="20"/>
    </row>
    <row r="88" spans="1:20" ht="12.75">
      <c r="A88" s="160"/>
      <c r="B88" s="160"/>
      <c r="C88" s="160"/>
      <c r="D88" s="160"/>
      <c r="E88" s="160"/>
      <c r="F88" s="160"/>
      <c r="G88" s="160"/>
      <c r="H88" s="160"/>
      <c r="I88" s="158"/>
      <c r="J88" s="158"/>
      <c r="K88" s="158"/>
      <c r="L88" s="65"/>
      <c r="M88" s="65"/>
      <c r="N88" s="65"/>
      <c r="O88" s="65"/>
      <c r="P88" s="65"/>
      <c r="Q88" s="65"/>
      <c r="R88" s="65"/>
      <c r="S88" s="7"/>
      <c r="T88" s="7"/>
    </row>
    <row r="89" spans="16:17" ht="12.75">
      <c r="P89" s="41"/>
      <c r="Q89" s="41" t="s">
        <v>189</v>
      </c>
    </row>
    <row r="90" spans="1:20" ht="12.75">
      <c r="A90" s="327" t="s">
        <v>137</v>
      </c>
      <c r="B90" s="333"/>
      <c r="C90" s="333"/>
      <c r="D90" s="333"/>
      <c r="E90" s="333"/>
      <c r="F90" s="333"/>
      <c r="G90" s="333"/>
      <c r="H90" s="334"/>
      <c r="I90" s="338" t="s">
        <v>176</v>
      </c>
      <c r="J90" s="339"/>
      <c r="K90" s="340"/>
      <c r="L90" s="338" t="s">
        <v>177</v>
      </c>
      <c r="M90" s="339"/>
      <c r="N90" s="340"/>
      <c r="O90" s="341" t="s">
        <v>175</v>
      </c>
      <c r="P90" s="285"/>
      <c r="Q90" s="342"/>
      <c r="R90" s="343" t="s">
        <v>178</v>
      </c>
      <c r="S90" s="343"/>
      <c r="T90" s="343"/>
    </row>
    <row r="91" spans="1:20" ht="51">
      <c r="A91" s="335"/>
      <c r="B91" s="336"/>
      <c r="C91" s="336"/>
      <c r="D91" s="336"/>
      <c r="E91" s="336"/>
      <c r="F91" s="336"/>
      <c r="G91" s="336"/>
      <c r="H91" s="337"/>
      <c r="I91" s="191" t="s">
        <v>8</v>
      </c>
      <c r="J91" s="191" t="s">
        <v>9</v>
      </c>
      <c r="K91" s="157" t="s">
        <v>10</v>
      </c>
      <c r="L91" s="191" t="s">
        <v>8</v>
      </c>
      <c r="M91" s="191" t="s">
        <v>9</v>
      </c>
      <c r="N91" s="157" t="s">
        <v>10</v>
      </c>
      <c r="O91" s="191" t="s">
        <v>8</v>
      </c>
      <c r="P91" s="191" t="s">
        <v>9</v>
      </c>
      <c r="Q91" s="157" t="s">
        <v>10</v>
      </c>
      <c r="R91" s="191" t="s">
        <v>8</v>
      </c>
      <c r="S91" s="191" t="s">
        <v>9</v>
      </c>
      <c r="T91" s="157" t="s">
        <v>10</v>
      </c>
    </row>
    <row r="92" spans="1:20" ht="12.75">
      <c r="A92" s="64" t="s">
        <v>270</v>
      </c>
      <c r="B92" s="38"/>
      <c r="C92" s="38"/>
      <c r="D92" s="38"/>
      <c r="E92" s="38"/>
      <c r="F92" s="38"/>
      <c r="G92" s="2"/>
      <c r="H92" s="28"/>
      <c r="I92" s="51"/>
      <c r="J92" s="51"/>
      <c r="K92" s="115">
        <f>SUM(K93:K97)</f>
        <v>79466</v>
      </c>
      <c r="L92" s="115"/>
      <c r="M92" s="115"/>
      <c r="N92" s="115">
        <f>SUM(N93:N97)</f>
        <v>81253</v>
      </c>
      <c r="O92" s="51"/>
      <c r="P92" s="51"/>
      <c r="Q92" s="51"/>
      <c r="R92" s="21"/>
      <c r="S92" s="21"/>
      <c r="T92" s="21"/>
    </row>
    <row r="93" spans="1:20" ht="12.75">
      <c r="A93" s="81"/>
      <c r="B93" s="31" t="s">
        <v>194</v>
      </c>
      <c r="C93" s="2"/>
      <c r="D93" s="38"/>
      <c r="E93" s="38"/>
      <c r="F93" s="38"/>
      <c r="G93" s="2"/>
      <c r="H93" s="28"/>
      <c r="I93" s="51"/>
      <c r="J93" s="51"/>
      <c r="K93" s="51">
        <v>47536</v>
      </c>
      <c r="L93" s="51"/>
      <c r="M93" s="51"/>
      <c r="N93" s="51">
        <v>48837</v>
      </c>
      <c r="O93" s="51"/>
      <c r="P93" s="51"/>
      <c r="Q93" s="51"/>
      <c r="R93" s="21"/>
      <c r="S93" s="21"/>
      <c r="T93" s="21"/>
    </row>
    <row r="94" spans="1:20" ht="12.75">
      <c r="A94" s="81"/>
      <c r="B94" s="31" t="s">
        <v>266</v>
      </c>
      <c r="C94" s="38"/>
      <c r="D94" s="38"/>
      <c r="E94" s="38"/>
      <c r="F94" s="38"/>
      <c r="G94" s="2"/>
      <c r="H94" s="28"/>
      <c r="I94" s="51"/>
      <c r="J94" s="51"/>
      <c r="K94" s="51">
        <v>13019</v>
      </c>
      <c r="L94" s="51"/>
      <c r="M94" s="51"/>
      <c r="N94" s="51">
        <v>13388</v>
      </c>
      <c r="O94" s="51"/>
      <c r="P94" s="51"/>
      <c r="Q94" s="51"/>
      <c r="R94" s="21"/>
      <c r="S94" s="21"/>
      <c r="T94" s="21"/>
    </row>
    <row r="95" spans="1:20" ht="12.75">
      <c r="A95" s="81"/>
      <c r="B95" s="31" t="s">
        <v>195</v>
      </c>
      <c r="C95" s="38"/>
      <c r="D95" s="38"/>
      <c r="E95" s="38"/>
      <c r="F95" s="38"/>
      <c r="G95" s="2"/>
      <c r="H95" s="28"/>
      <c r="I95" s="51"/>
      <c r="J95" s="51"/>
      <c r="K95" s="51">
        <v>18911</v>
      </c>
      <c r="L95" s="51"/>
      <c r="M95" s="51"/>
      <c r="N95" s="51">
        <v>19028</v>
      </c>
      <c r="O95" s="51"/>
      <c r="P95" s="51"/>
      <c r="Q95" s="51"/>
      <c r="R95" s="21"/>
      <c r="S95" s="21"/>
      <c r="T95" s="21"/>
    </row>
    <row r="96" spans="1:20" ht="12.75">
      <c r="A96" s="81"/>
      <c r="B96" s="31" t="s">
        <v>136</v>
      </c>
      <c r="C96" s="38"/>
      <c r="D96" s="38"/>
      <c r="E96" s="38"/>
      <c r="F96" s="38"/>
      <c r="G96" s="2"/>
      <c r="H96" s="28"/>
      <c r="I96" s="51"/>
      <c r="J96" s="51"/>
      <c r="K96" s="51"/>
      <c r="L96" s="51"/>
      <c r="M96" s="51"/>
      <c r="N96" s="51"/>
      <c r="O96" s="51"/>
      <c r="P96" s="51"/>
      <c r="Q96" s="51"/>
      <c r="R96" s="21"/>
      <c r="S96" s="21"/>
      <c r="T96" s="21"/>
    </row>
    <row r="97" spans="1:20" ht="12.75">
      <c r="A97" s="81"/>
      <c r="B97" s="31" t="s">
        <v>196</v>
      </c>
      <c r="C97" s="38"/>
      <c r="D97" s="38"/>
      <c r="E97" s="38"/>
      <c r="F97" s="38"/>
      <c r="G97" s="2"/>
      <c r="H97" s="28"/>
      <c r="I97" s="51"/>
      <c r="J97" s="51"/>
      <c r="K97" s="51"/>
      <c r="L97" s="51"/>
      <c r="M97" s="51"/>
      <c r="N97" s="51"/>
      <c r="O97" s="51"/>
      <c r="P97" s="51"/>
      <c r="Q97" s="51"/>
      <c r="R97" s="21"/>
      <c r="S97" s="21"/>
      <c r="T97" s="21"/>
    </row>
    <row r="98" spans="1:20" ht="12.75">
      <c r="A98" s="5" t="s">
        <v>256</v>
      </c>
      <c r="B98" s="38"/>
      <c r="C98" s="38"/>
      <c r="D98" s="38"/>
      <c r="E98" s="38"/>
      <c r="F98" s="38"/>
      <c r="G98" s="2"/>
      <c r="H98" s="28"/>
      <c r="I98" s="115">
        <f>SUM(I99:I101)</f>
        <v>4195</v>
      </c>
      <c r="J98" s="115"/>
      <c r="K98" s="115">
        <f>SUM(K99:K101)</f>
        <v>624</v>
      </c>
      <c r="L98" s="115">
        <f>SUM(L99:L101)</f>
        <v>1905</v>
      </c>
      <c r="M98" s="115"/>
      <c r="N98" s="115">
        <f>SUM(N99:N101)</f>
        <v>624</v>
      </c>
      <c r="O98" s="115"/>
      <c r="P98" s="115"/>
      <c r="Q98" s="115"/>
      <c r="R98" s="20"/>
      <c r="S98" s="20"/>
      <c r="T98" s="20"/>
    </row>
    <row r="99" spans="1:20" ht="12.75">
      <c r="A99" s="81"/>
      <c r="B99" s="31" t="s">
        <v>253</v>
      </c>
      <c r="C99" s="38"/>
      <c r="D99" s="38"/>
      <c r="E99" s="38"/>
      <c r="F99" s="38"/>
      <c r="G99" s="2"/>
      <c r="H99" s="28"/>
      <c r="I99" s="51">
        <v>1905</v>
      </c>
      <c r="J99" s="51"/>
      <c r="K99" s="51">
        <v>624</v>
      </c>
      <c r="L99" s="51">
        <v>1905</v>
      </c>
      <c r="M99" s="51"/>
      <c r="N99" s="51">
        <v>624</v>
      </c>
      <c r="O99" s="51"/>
      <c r="P99" s="51"/>
      <c r="Q99" s="51"/>
      <c r="R99" s="21"/>
      <c r="S99" s="21"/>
      <c r="T99" s="21"/>
    </row>
    <row r="100" spans="1:20" ht="12.75">
      <c r="A100" s="81"/>
      <c r="B100" s="31" t="s">
        <v>254</v>
      </c>
      <c r="C100" s="38"/>
      <c r="D100" s="38"/>
      <c r="E100" s="38"/>
      <c r="F100" s="38"/>
      <c r="G100" s="2"/>
      <c r="H100" s="28"/>
      <c r="I100" s="51">
        <v>2290</v>
      </c>
      <c r="J100" s="51"/>
      <c r="K100" s="51"/>
      <c r="L100" s="51"/>
      <c r="M100" s="51"/>
      <c r="N100" s="51"/>
      <c r="O100" s="51"/>
      <c r="P100" s="51"/>
      <c r="Q100" s="51"/>
      <c r="R100" s="21"/>
      <c r="S100" s="21"/>
      <c r="T100" s="21"/>
    </row>
    <row r="101" spans="1:20" ht="12.75">
      <c r="A101" s="81"/>
      <c r="B101" s="31" t="s">
        <v>255</v>
      </c>
      <c r="C101" s="2"/>
      <c r="D101" s="2"/>
      <c r="E101" s="2"/>
      <c r="F101" s="2"/>
      <c r="G101" s="2"/>
      <c r="H101" s="28"/>
      <c r="I101" s="51"/>
      <c r="J101" s="51"/>
      <c r="K101" s="51"/>
      <c r="L101" s="51"/>
      <c r="M101" s="51"/>
      <c r="N101" s="51"/>
      <c r="O101" s="51"/>
      <c r="P101" s="51"/>
      <c r="Q101" s="51"/>
      <c r="R101" s="21"/>
      <c r="S101" s="21"/>
      <c r="T101" s="21"/>
    </row>
    <row r="102" spans="1:20" ht="12.75">
      <c r="A102" s="5" t="s">
        <v>268</v>
      </c>
      <c r="B102" s="2"/>
      <c r="C102" s="2"/>
      <c r="D102" s="2"/>
      <c r="E102" s="2"/>
      <c r="F102" s="2"/>
      <c r="G102" s="2"/>
      <c r="H102" s="28"/>
      <c r="I102" s="51"/>
      <c r="J102" s="51"/>
      <c r="K102" s="51"/>
      <c r="L102" s="51"/>
      <c r="M102" s="51"/>
      <c r="N102" s="51"/>
      <c r="O102" s="51"/>
      <c r="P102" s="51"/>
      <c r="Q102" s="51"/>
      <c r="R102" s="21"/>
      <c r="S102" s="21"/>
      <c r="T102" s="21"/>
    </row>
    <row r="103" spans="1:20" ht="12.75">
      <c r="A103" s="5" t="s">
        <v>257</v>
      </c>
      <c r="B103" s="2"/>
      <c r="C103" s="2"/>
      <c r="D103" s="2"/>
      <c r="E103" s="2"/>
      <c r="F103" s="2"/>
      <c r="G103" s="2"/>
      <c r="H103" s="28"/>
      <c r="I103" s="51"/>
      <c r="J103" s="51"/>
      <c r="K103" s="51"/>
      <c r="L103" s="51"/>
      <c r="M103" s="51"/>
      <c r="N103" s="51"/>
      <c r="O103" s="51"/>
      <c r="P103" s="51"/>
      <c r="Q103" s="51"/>
      <c r="R103" s="21"/>
      <c r="S103" s="21"/>
      <c r="T103" s="21"/>
    </row>
    <row r="104" spans="1:20" ht="12.75">
      <c r="A104" s="25"/>
      <c r="B104" s="1" t="s">
        <v>62</v>
      </c>
      <c r="C104" s="2"/>
      <c r="D104" s="2"/>
      <c r="E104" s="2"/>
      <c r="F104" s="2"/>
      <c r="G104" s="2"/>
      <c r="H104" s="28"/>
      <c r="I104" s="51"/>
      <c r="J104" s="51"/>
      <c r="K104" s="51"/>
      <c r="L104" s="51"/>
      <c r="M104" s="51"/>
      <c r="N104" s="51"/>
      <c r="O104" s="51"/>
      <c r="P104" s="51"/>
      <c r="Q104" s="51"/>
      <c r="R104" s="21"/>
      <c r="S104" s="21"/>
      <c r="T104" s="21"/>
    </row>
    <row r="105" spans="1:20" ht="12.75">
      <c r="A105" s="12"/>
      <c r="B105" s="11"/>
      <c r="C105" s="38" t="s">
        <v>271</v>
      </c>
      <c r="D105" s="2"/>
      <c r="E105" s="2"/>
      <c r="F105" s="2"/>
      <c r="G105" s="2"/>
      <c r="H105" s="28"/>
      <c r="I105" s="51"/>
      <c r="J105" s="51"/>
      <c r="K105" s="51"/>
      <c r="L105" s="51"/>
      <c r="M105" s="51"/>
      <c r="N105" s="51"/>
      <c r="O105" s="51"/>
      <c r="P105" s="51"/>
      <c r="Q105" s="51"/>
      <c r="R105" s="21"/>
      <c r="S105" s="21"/>
      <c r="T105" s="21"/>
    </row>
    <row r="106" spans="1:20" ht="12.75">
      <c r="A106" s="12"/>
      <c r="B106" s="37"/>
      <c r="C106" s="38" t="s">
        <v>264</v>
      </c>
      <c r="D106" s="2"/>
      <c r="E106" s="2"/>
      <c r="F106" s="2"/>
      <c r="G106" s="2"/>
      <c r="H106" s="28"/>
      <c r="I106" s="51"/>
      <c r="J106" s="51"/>
      <c r="K106" s="51"/>
      <c r="L106" s="51"/>
      <c r="M106" s="51"/>
      <c r="N106" s="51"/>
      <c r="O106" s="51"/>
      <c r="P106" s="51"/>
      <c r="Q106" s="51"/>
      <c r="R106" s="21"/>
      <c r="S106" s="21"/>
      <c r="T106" s="21"/>
    </row>
    <row r="107" spans="1:20" ht="12.75">
      <c r="A107" s="12"/>
      <c r="B107" s="16"/>
      <c r="C107" s="38" t="s">
        <v>265</v>
      </c>
      <c r="D107" s="2"/>
      <c r="E107" s="2"/>
      <c r="F107" s="2"/>
      <c r="G107" s="2"/>
      <c r="H107" s="28"/>
      <c r="I107" s="51"/>
      <c r="J107" s="51"/>
      <c r="K107" s="51"/>
      <c r="L107" s="51"/>
      <c r="M107" s="51"/>
      <c r="N107" s="51"/>
      <c r="O107" s="51"/>
      <c r="P107" s="51"/>
      <c r="Q107" s="51"/>
      <c r="R107" s="21"/>
      <c r="S107" s="21"/>
      <c r="T107" s="21"/>
    </row>
    <row r="108" spans="1:20" ht="12.75">
      <c r="A108" s="12"/>
      <c r="B108" s="1" t="s">
        <v>63</v>
      </c>
      <c r="C108" s="2"/>
      <c r="D108" s="2"/>
      <c r="E108" s="2"/>
      <c r="F108" s="2"/>
      <c r="G108" s="2"/>
      <c r="H108" s="28"/>
      <c r="I108" s="51"/>
      <c r="J108" s="51"/>
      <c r="K108" s="51"/>
      <c r="L108" s="51"/>
      <c r="M108" s="51"/>
      <c r="N108" s="51"/>
      <c r="O108" s="51"/>
      <c r="P108" s="51"/>
      <c r="Q108" s="51"/>
      <c r="R108" s="21"/>
      <c r="S108" s="21"/>
      <c r="T108" s="21"/>
    </row>
    <row r="109" spans="1:20" ht="12.75">
      <c r="A109" s="12"/>
      <c r="B109" s="4"/>
      <c r="C109" s="31" t="s">
        <v>271</v>
      </c>
      <c r="D109" s="2"/>
      <c r="E109" s="2"/>
      <c r="F109" s="2"/>
      <c r="G109" s="2"/>
      <c r="H109" s="28"/>
      <c r="I109" s="51"/>
      <c r="J109" s="51"/>
      <c r="K109" s="51"/>
      <c r="L109" s="51"/>
      <c r="M109" s="51"/>
      <c r="N109" s="51"/>
      <c r="O109" s="51"/>
      <c r="P109" s="51"/>
      <c r="Q109" s="51"/>
      <c r="R109" s="21"/>
      <c r="S109" s="21"/>
      <c r="T109" s="21"/>
    </row>
    <row r="110" spans="1:20" ht="12.75">
      <c r="A110" s="12"/>
      <c r="B110" s="7"/>
      <c r="C110" s="31" t="s">
        <v>264</v>
      </c>
      <c r="D110" s="2"/>
      <c r="E110" s="2"/>
      <c r="F110" s="2"/>
      <c r="G110" s="2"/>
      <c r="H110" s="28"/>
      <c r="I110" s="51"/>
      <c r="J110" s="51"/>
      <c r="K110" s="51"/>
      <c r="L110" s="51"/>
      <c r="M110" s="51"/>
      <c r="N110" s="51"/>
      <c r="O110" s="51"/>
      <c r="P110" s="51"/>
      <c r="Q110" s="51"/>
      <c r="R110" s="21"/>
      <c r="S110" s="21"/>
      <c r="T110" s="21"/>
    </row>
    <row r="111" spans="1:20" ht="12.75">
      <c r="A111" s="12"/>
      <c r="B111" s="7"/>
      <c r="C111" s="31" t="s">
        <v>265</v>
      </c>
      <c r="D111" s="2"/>
      <c r="E111" s="2"/>
      <c r="F111" s="2"/>
      <c r="G111" s="2"/>
      <c r="H111" s="28"/>
      <c r="I111" s="51"/>
      <c r="J111" s="51"/>
      <c r="K111" s="51"/>
      <c r="L111" s="51"/>
      <c r="M111" s="51"/>
      <c r="N111" s="51"/>
      <c r="O111" s="51"/>
      <c r="P111" s="51"/>
      <c r="Q111" s="51"/>
      <c r="R111" s="21"/>
      <c r="S111" s="21"/>
      <c r="T111" s="21"/>
    </row>
    <row r="112" spans="1:20" ht="12.75">
      <c r="A112" s="5" t="s">
        <v>269</v>
      </c>
      <c r="B112" s="2"/>
      <c r="C112" s="2"/>
      <c r="D112" s="2"/>
      <c r="E112" s="2"/>
      <c r="F112" s="2"/>
      <c r="G112" s="2"/>
      <c r="H112" s="28"/>
      <c r="I112" s="115">
        <f>I92+I98+I103</f>
        <v>4195</v>
      </c>
      <c r="J112" s="115"/>
      <c r="K112" s="115">
        <f>K92+K98+K103</f>
        <v>80090</v>
      </c>
      <c r="L112" s="115">
        <f>L92+L98+L103</f>
        <v>1905</v>
      </c>
      <c r="M112" s="115"/>
      <c r="N112" s="115">
        <f>N92+N98+N103</f>
        <v>81877</v>
      </c>
      <c r="O112" s="115"/>
      <c r="P112" s="115"/>
      <c r="Q112" s="115"/>
      <c r="R112" s="20"/>
      <c r="S112" s="20"/>
      <c r="T112" s="20"/>
    </row>
    <row r="114" ht="12.75">
      <c r="G114" s="196" t="s">
        <v>17</v>
      </c>
    </row>
    <row r="115" spans="1:7" ht="12.75">
      <c r="A115" s="31" t="s">
        <v>281</v>
      </c>
      <c r="B115" s="2"/>
      <c r="C115" s="2"/>
      <c r="D115" s="2"/>
      <c r="E115" s="2"/>
      <c r="F115" s="2"/>
      <c r="G115" s="20">
        <f>SUM(G116:G120)</f>
        <v>16</v>
      </c>
    </row>
    <row r="116" spans="1:7" ht="12.75">
      <c r="A116" s="81"/>
      <c r="B116" s="31" t="s">
        <v>282</v>
      </c>
      <c r="C116" s="31" t="s">
        <v>283</v>
      </c>
      <c r="D116" s="2"/>
      <c r="E116" s="2"/>
      <c r="F116" s="2"/>
      <c r="G116" s="21">
        <v>12</v>
      </c>
    </row>
    <row r="117" spans="1:7" ht="12.75">
      <c r="A117" s="81"/>
      <c r="B117" s="7"/>
      <c r="C117" s="31" t="s">
        <v>284</v>
      </c>
      <c r="D117" s="2"/>
      <c r="E117" s="2"/>
      <c r="F117" s="2"/>
      <c r="G117" s="21"/>
    </row>
    <row r="118" spans="1:7" ht="12.75">
      <c r="A118" s="81"/>
      <c r="B118" s="7"/>
      <c r="C118" s="31" t="s">
        <v>285</v>
      </c>
      <c r="D118" s="2"/>
      <c r="E118" s="2"/>
      <c r="F118" s="2"/>
      <c r="G118" s="21">
        <v>1</v>
      </c>
    </row>
    <row r="119" spans="1:7" ht="12.75">
      <c r="A119" s="81"/>
      <c r="B119" s="7"/>
      <c r="C119" s="31" t="s">
        <v>286</v>
      </c>
      <c r="D119" s="2"/>
      <c r="E119" s="2"/>
      <c r="F119" s="2"/>
      <c r="G119" s="21"/>
    </row>
    <row r="120" spans="1:7" ht="12.75">
      <c r="A120" s="14"/>
      <c r="B120" s="15"/>
      <c r="C120" s="31" t="s">
        <v>287</v>
      </c>
      <c r="D120" s="2"/>
      <c r="E120" s="2"/>
      <c r="F120" s="2"/>
      <c r="G120" s="21">
        <v>3</v>
      </c>
    </row>
  </sheetData>
  <sheetProtection/>
  <mergeCells count="91">
    <mergeCell ref="A6:T6"/>
    <mergeCell ref="A90:H91"/>
    <mergeCell ref="I90:K90"/>
    <mergeCell ref="L90:N90"/>
    <mergeCell ref="O90:Q90"/>
    <mergeCell ref="R90:T90"/>
    <mergeCell ref="A86:H86"/>
    <mergeCell ref="A87:H87"/>
    <mergeCell ref="C80:H80"/>
    <mergeCell ref="C82:H82"/>
    <mergeCell ref="R10:T10"/>
    <mergeCell ref="C70:H70"/>
    <mergeCell ref="C71:H71"/>
    <mergeCell ref="C72:H72"/>
    <mergeCell ref="B56:H56"/>
    <mergeCell ref="C57:H57"/>
    <mergeCell ref="C58:H58"/>
    <mergeCell ref="C59:H59"/>
    <mergeCell ref="A60:H60"/>
    <mergeCell ref="A61:H61"/>
    <mergeCell ref="C73:H73"/>
    <mergeCell ref="A62:H62"/>
    <mergeCell ref="A63:H63"/>
    <mergeCell ref="B64:H64"/>
    <mergeCell ref="C69:H69"/>
    <mergeCell ref="B65:H65"/>
    <mergeCell ref="A66:H66"/>
    <mergeCell ref="A67:H67"/>
    <mergeCell ref="B68:H68"/>
    <mergeCell ref="C85:H85"/>
    <mergeCell ref="C74:H74"/>
    <mergeCell ref="C75:H75"/>
    <mergeCell ref="C76:H76"/>
    <mergeCell ref="B77:H77"/>
    <mergeCell ref="C78:H78"/>
    <mergeCell ref="C79:H79"/>
    <mergeCell ref="C81:H81"/>
    <mergeCell ref="C83:H83"/>
    <mergeCell ref="C84:H84"/>
    <mergeCell ref="B50:H50"/>
    <mergeCell ref="C51:H51"/>
    <mergeCell ref="C52:H52"/>
    <mergeCell ref="C53:H53"/>
    <mergeCell ref="C54:H54"/>
    <mergeCell ref="C55:H55"/>
    <mergeCell ref="A42:H42"/>
    <mergeCell ref="A43:H43"/>
    <mergeCell ref="B44:H44"/>
    <mergeCell ref="C45:H45"/>
    <mergeCell ref="C46:H46"/>
    <mergeCell ref="C47:H47"/>
    <mergeCell ref="C48:H48"/>
    <mergeCell ref="C49:H49"/>
    <mergeCell ref="C32:H32"/>
    <mergeCell ref="C33:H33"/>
    <mergeCell ref="C34:H34"/>
    <mergeCell ref="C35:H35"/>
    <mergeCell ref="B38:H38"/>
    <mergeCell ref="C39:H39"/>
    <mergeCell ref="C40:H40"/>
    <mergeCell ref="C41:H41"/>
    <mergeCell ref="C22:H22"/>
    <mergeCell ref="C23:H23"/>
    <mergeCell ref="C36:H36"/>
    <mergeCell ref="C37:H37"/>
    <mergeCell ref="C26:H26"/>
    <mergeCell ref="B27:H27"/>
    <mergeCell ref="C28:H28"/>
    <mergeCell ref="C29:H29"/>
    <mergeCell ref="C30:H30"/>
    <mergeCell ref="C31:H31"/>
    <mergeCell ref="C24:H24"/>
    <mergeCell ref="C25:H25"/>
    <mergeCell ref="C14:H14"/>
    <mergeCell ref="C15:H15"/>
    <mergeCell ref="C16:H16"/>
    <mergeCell ref="C17:H17"/>
    <mergeCell ref="C18:H18"/>
    <mergeCell ref="C19:H19"/>
    <mergeCell ref="B20:H20"/>
    <mergeCell ref="C21:H21"/>
    <mergeCell ref="A12:H12"/>
    <mergeCell ref="B13:H13"/>
    <mergeCell ref="A3:T3"/>
    <mergeCell ref="A4:T4"/>
    <mergeCell ref="A5:T5"/>
    <mergeCell ref="A7:T7"/>
    <mergeCell ref="A10:H11"/>
    <mergeCell ref="I10:K10"/>
    <mergeCell ref="L10:N10"/>
    <mergeCell ref="O10:Q10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landscape" paperSize="9" scale="6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119"/>
  <sheetViews>
    <sheetView zoomScalePageLayoutView="0" workbookViewId="0" topLeftCell="A1">
      <selection activeCell="A3" sqref="A3:T3"/>
    </sheetView>
  </sheetViews>
  <sheetFormatPr defaultColWidth="9.140625" defaultRowHeight="12.75"/>
  <cols>
    <col min="8" max="8" width="17.57421875" style="0" customWidth="1"/>
    <col min="9" max="17" width="10.57421875" style="0" customWidth="1"/>
  </cols>
  <sheetData>
    <row r="1" ht="12.75">
      <c r="T1" s="50" t="s">
        <v>289</v>
      </c>
    </row>
    <row r="3" spans="1:20" ht="12.75">
      <c r="A3" s="301" t="s">
        <v>428</v>
      </c>
      <c r="B3" s="301"/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301"/>
      <c r="O3" s="301"/>
      <c r="P3" s="301"/>
      <c r="Q3" s="301"/>
      <c r="R3" s="301"/>
      <c r="S3" s="301"/>
      <c r="T3" s="301"/>
    </row>
    <row r="4" spans="1:20" ht="12.75">
      <c r="A4" s="301" t="s">
        <v>277</v>
      </c>
      <c r="B4" s="301"/>
      <c r="C4" s="301"/>
      <c r="D4" s="301"/>
      <c r="E4" s="301"/>
      <c r="F4" s="301"/>
      <c r="G4" s="301"/>
      <c r="H4" s="301"/>
      <c r="I4" s="301"/>
      <c r="J4" s="301"/>
      <c r="K4" s="301"/>
      <c r="L4" s="301"/>
      <c r="M4" s="301"/>
      <c r="N4" s="301"/>
      <c r="O4" s="301"/>
      <c r="P4" s="301"/>
      <c r="Q4" s="301"/>
      <c r="R4" s="301"/>
      <c r="S4" s="301"/>
      <c r="T4" s="301"/>
    </row>
    <row r="5" spans="1:20" ht="12.75">
      <c r="A5" s="301" t="s">
        <v>288</v>
      </c>
      <c r="B5" s="301"/>
      <c r="C5" s="301"/>
      <c r="D5" s="301"/>
      <c r="E5" s="301"/>
      <c r="F5" s="301"/>
      <c r="G5" s="301"/>
      <c r="H5" s="301"/>
      <c r="I5" s="301"/>
      <c r="J5" s="301"/>
      <c r="K5" s="301"/>
      <c r="L5" s="301"/>
      <c r="M5" s="301"/>
      <c r="N5" s="301"/>
      <c r="O5" s="301"/>
      <c r="P5" s="301"/>
      <c r="Q5" s="301"/>
      <c r="R5" s="301"/>
      <c r="S5" s="301"/>
      <c r="T5" s="301"/>
    </row>
    <row r="6" spans="1:20" ht="12.75">
      <c r="A6" s="301" t="s">
        <v>279</v>
      </c>
      <c r="B6" s="301"/>
      <c r="C6" s="301"/>
      <c r="D6" s="301"/>
      <c r="E6" s="301"/>
      <c r="F6" s="301"/>
      <c r="G6" s="301"/>
      <c r="H6" s="301"/>
      <c r="I6" s="301"/>
      <c r="J6" s="301"/>
      <c r="K6" s="301"/>
      <c r="L6" s="301"/>
      <c r="M6" s="301"/>
      <c r="N6" s="301"/>
      <c r="O6" s="301"/>
      <c r="P6" s="301"/>
      <c r="Q6" s="301"/>
      <c r="R6" s="301"/>
      <c r="S6" s="301"/>
      <c r="T6" s="301"/>
    </row>
    <row r="7" spans="1:20" ht="12.75">
      <c r="A7" s="301" t="s">
        <v>280</v>
      </c>
      <c r="B7" s="301"/>
      <c r="C7" s="301"/>
      <c r="D7" s="301"/>
      <c r="E7" s="301"/>
      <c r="F7" s="301"/>
      <c r="G7" s="301"/>
      <c r="H7" s="301"/>
      <c r="I7" s="301"/>
      <c r="J7" s="301"/>
      <c r="K7" s="301"/>
      <c r="L7" s="301"/>
      <c r="M7" s="301"/>
      <c r="N7" s="301"/>
      <c r="O7" s="301"/>
      <c r="P7" s="301"/>
      <c r="Q7" s="301"/>
      <c r="R7" s="301"/>
      <c r="S7" s="301"/>
      <c r="T7" s="301"/>
    </row>
    <row r="9" spans="1:17" ht="12.75">
      <c r="A9" s="17"/>
      <c r="B9" s="17"/>
      <c r="C9" s="17"/>
      <c r="D9" s="17"/>
      <c r="E9" s="17"/>
      <c r="F9" s="17"/>
      <c r="G9" s="17"/>
      <c r="H9" s="17"/>
      <c r="P9" s="41"/>
      <c r="Q9" s="41" t="s">
        <v>189</v>
      </c>
    </row>
    <row r="10" spans="1:20" ht="25.5" customHeight="1">
      <c r="A10" s="327" t="s">
        <v>137</v>
      </c>
      <c r="B10" s="333"/>
      <c r="C10" s="333"/>
      <c r="D10" s="333"/>
      <c r="E10" s="333"/>
      <c r="F10" s="333"/>
      <c r="G10" s="333"/>
      <c r="H10" s="334"/>
      <c r="I10" s="338" t="s">
        <v>176</v>
      </c>
      <c r="J10" s="339"/>
      <c r="K10" s="340"/>
      <c r="L10" s="338" t="s">
        <v>177</v>
      </c>
      <c r="M10" s="339"/>
      <c r="N10" s="340"/>
      <c r="O10" s="341" t="s">
        <v>175</v>
      </c>
      <c r="P10" s="285"/>
      <c r="Q10" s="342"/>
      <c r="R10" s="343" t="s">
        <v>178</v>
      </c>
      <c r="S10" s="343"/>
      <c r="T10" s="343"/>
    </row>
    <row r="11" spans="1:20" ht="51">
      <c r="A11" s="335"/>
      <c r="B11" s="336"/>
      <c r="C11" s="336"/>
      <c r="D11" s="336"/>
      <c r="E11" s="336"/>
      <c r="F11" s="336"/>
      <c r="G11" s="336"/>
      <c r="H11" s="337"/>
      <c r="I11" s="191" t="s">
        <v>8</v>
      </c>
      <c r="J11" s="191" t="s">
        <v>9</v>
      </c>
      <c r="K11" s="157" t="s">
        <v>10</v>
      </c>
      <c r="L11" s="191" t="s">
        <v>8</v>
      </c>
      <c r="M11" s="191" t="s">
        <v>9</v>
      </c>
      <c r="N11" s="157" t="s">
        <v>10</v>
      </c>
      <c r="O11" s="191" t="s">
        <v>8</v>
      </c>
      <c r="P11" s="191" t="s">
        <v>9</v>
      </c>
      <c r="Q11" s="157" t="s">
        <v>10</v>
      </c>
      <c r="R11" s="191" t="s">
        <v>8</v>
      </c>
      <c r="S11" s="191" t="s">
        <v>9</v>
      </c>
      <c r="T11" s="157" t="s">
        <v>10</v>
      </c>
    </row>
    <row r="12" spans="1:20" ht="12.75">
      <c r="A12" s="307" t="s">
        <v>125</v>
      </c>
      <c r="B12" s="307"/>
      <c r="C12" s="307"/>
      <c r="D12" s="307"/>
      <c r="E12" s="307"/>
      <c r="F12" s="307"/>
      <c r="G12" s="307"/>
      <c r="H12" s="307"/>
      <c r="I12" s="115"/>
      <c r="J12" s="115"/>
      <c r="K12" s="115"/>
      <c r="L12" s="51"/>
      <c r="M12" s="51"/>
      <c r="N12" s="51"/>
      <c r="O12" s="51"/>
      <c r="P12" s="51"/>
      <c r="Q12" s="51"/>
      <c r="R12" s="51"/>
      <c r="S12" s="21"/>
      <c r="T12" s="21"/>
    </row>
    <row r="13" spans="1:20" ht="12.75">
      <c r="A13" s="170"/>
      <c r="B13" s="319" t="s">
        <v>202</v>
      </c>
      <c r="C13" s="320"/>
      <c r="D13" s="320"/>
      <c r="E13" s="320"/>
      <c r="F13" s="320"/>
      <c r="G13" s="320"/>
      <c r="H13" s="320"/>
      <c r="I13" s="173"/>
      <c r="J13" s="173"/>
      <c r="K13" s="173"/>
      <c r="L13" s="51"/>
      <c r="M13" s="51"/>
      <c r="N13" s="51"/>
      <c r="O13" s="51"/>
      <c r="P13" s="51"/>
      <c r="Q13" s="51"/>
      <c r="R13" s="51"/>
      <c r="S13" s="21"/>
      <c r="T13" s="21"/>
    </row>
    <row r="14" spans="1:20" ht="12.75">
      <c r="A14" s="81"/>
      <c r="B14" s="175"/>
      <c r="C14" s="312" t="s">
        <v>210</v>
      </c>
      <c r="D14" s="313"/>
      <c r="E14" s="313"/>
      <c r="F14" s="313"/>
      <c r="G14" s="313"/>
      <c r="H14" s="314"/>
      <c r="I14" s="173"/>
      <c r="J14" s="173"/>
      <c r="K14" s="173"/>
      <c r="L14" s="51"/>
      <c r="M14" s="51"/>
      <c r="N14" s="51"/>
      <c r="O14" s="51"/>
      <c r="P14" s="51"/>
      <c r="Q14" s="51"/>
      <c r="R14" s="51"/>
      <c r="S14" s="21"/>
      <c r="T14" s="21"/>
    </row>
    <row r="15" spans="1:20" ht="12.75">
      <c r="A15" s="81"/>
      <c r="B15" s="193"/>
      <c r="C15" s="312" t="s">
        <v>211</v>
      </c>
      <c r="D15" s="313"/>
      <c r="E15" s="313"/>
      <c r="F15" s="313"/>
      <c r="G15" s="313"/>
      <c r="H15" s="314"/>
      <c r="I15" s="173"/>
      <c r="J15" s="173"/>
      <c r="K15" s="173"/>
      <c r="L15" s="51"/>
      <c r="M15" s="51"/>
      <c r="N15" s="51"/>
      <c r="O15" s="51"/>
      <c r="P15" s="51"/>
      <c r="Q15" s="51"/>
      <c r="R15" s="51"/>
      <c r="S15" s="21"/>
      <c r="T15" s="21"/>
    </row>
    <row r="16" spans="1:20" ht="12.75">
      <c r="A16" s="81"/>
      <c r="B16" s="193"/>
      <c r="C16" s="312" t="s">
        <v>212</v>
      </c>
      <c r="D16" s="313"/>
      <c r="E16" s="313"/>
      <c r="F16" s="313"/>
      <c r="G16" s="313"/>
      <c r="H16" s="314"/>
      <c r="I16" s="173"/>
      <c r="J16" s="173"/>
      <c r="K16" s="173"/>
      <c r="L16" s="51"/>
      <c r="M16" s="51"/>
      <c r="N16" s="51"/>
      <c r="O16" s="51"/>
      <c r="P16" s="51"/>
      <c r="Q16" s="51"/>
      <c r="R16" s="51"/>
      <c r="S16" s="21"/>
      <c r="T16" s="21"/>
    </row>
    <row r="17" spans="1:20" ht="12.75">
      <c r="A17" s="81"/>
      <c r="B17" s="193"/>
      <c r="C17" s="312" t="s">
        <v>213</v>
      </c>
      <c r="D17" s="313"/>
      <c r="E17" s="313"/>
      <c r="F17" s="313"/>
      <c r="G17" s="313"/>
      <c r="H17" s="314"/>
      <c r="I17" s="173"/>
      <c r="J17" s="173"/>
      <c r="K17" s="173"/>
      <c r="L17" s="51"/>
      <c r="M17" s="51"/>
      <c r="N17" s="51"/>
      <c r="O17" s="51"/>
      <c r="P17" s="51"/>
      <c r="Q17" s="51"/>
      <c r="R17" s="51"/>
      <c r="S17" s="21"/>
      <c r="T17" s="21"/>
    </row>
    <row r="18" spans="1:20" ht="12.75">
      <c r="A18" s="81"/>
      <c r="B18" s="193"/>
      <c r="C18" s="312" t="s">
        <v>214</v>
      </c>
      <c r="D18" s="313"/>
      <c r="E18" s="313"/>
      <c r="F18" s="313"/>
      <c r="G18" s="313"/>
      <c r="H18" s="314"/>
      <c r="I18" s="173"/>
      <c r="J18" s="173"/>
      <c r="K18" s="173"/>
      <c r="L18" s="51"/>
      <c r="M18" s="51"/>
      <c r="N18" s="51"/>
      <c r="O18" s="51"/>
      <c r="P18" s="51"/>
      <c r="Q18" s="51"/>
      <c r="R18" s="51"/>
      <c r="S18" s="21"/>
      <c r="T18" s="21"/>
    </row>
    <row r="19" spans="1:20" ht="12.75">
      <c r="A19" s="81"/>
      <c r="B19" s="193"/>
      <c r="C19" s="323" t="s">
        <v>215</v>
      </c>
      <c r="D19" s="324"/>
      <c r="E19" s="324"/>
      <c r="F19" s="324"/>
      <c r="G19" s="324"/>
      <c r="H19" s="325"/>
      <c r="I19" s="173"/>
      <c r="J19" s="173"/>
      <c r="K19" s="173"/>
      <c r="L19" s="51"/>
      <c r="M19" s="51"/>
      <c r="N19" s="51"/>
      <c r="O19" s="51"/>
      <c r="P19" s="51"/>
      <c r="Q19" s="51"/>
      <c r="R19" s="51"/>
      <c r="S19" s="21"/>
      <c r="T19" s="21"/>
    </row>
    <row r="20" spans="1:20" ht="12.75">
      <c r="A20" s="170"/>
      <c r="B20" s="320" t="s">
        <v>306</v>
      </c>
      <c r="C20" s="320"/>
      <c r="D20" s="320"/>
      <c r="E20" s="320"/>
      <c r="F20" s="320"/>
      <c r="G20" s="320"/>
      <c r="H20" s="320"/>
      <c r="I20" s="173"/>
      <c r="J20" s="173"/>
      <c r="K20" s="173"/>
      <c r="L20" s="51"/>
      <c r="M20" s="51"/>
      <c r="N20" s="51"/>
      <c r="O20" s="51"/>
      <c r="P20" s="51"/>
      <c r="Q20" s="51"/>
      <c r="R20" s="51"/>
      <c r="S20" s="21"/>
      <c r="T20" s="21"/>
    </row>
    <row r="21" spans="1:20" ht="12.75">
      <c r="A21" s="81"/>
      <c r="B21" s="11"/>
      <c r="C21" s="315" t="s">
        <v>218</v>
      </c>
      <c r="D21" s="309"/>
      <c r="E21" s="309"/>
      <c r="F21" s="309"/>
      <c r="G21" s="309"/>
      <c r="H21" s="309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21"/>
      <c r="T21" s="21"/>
    </row>
    <row r="22" spans="1:20" ht="12.75">
      <c r="A22" s="81"/>
      <c r="B22" s="37"/>
      <c r="C22" s="294" t="s">
        <v>219</v>
      </c>
      <c r="D22" s="295"/>
      <c r="E22" s="295"/>
      <c r="F22" s="295"/>
      <c r="G22" s="295"/>
      <c r="H22" s="295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21"/>
      <c r="T22" s="21"/>
    </row>
    <row r="23" spans="1:20" ht="12.75">
      <c r="A23" s="81"/>
      <c r="B23" s="37"/>
      <c r="C23" s="315" t="s">
        <v>220</v>
      </c>
      <c r="D23" s="309"/>
      <c r="E23" s="309"/>
      <c r="F23" s="309"/>
      <c r="G23" s="309"/>
      <c r="H23" s="309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21"/>
      <c r="T23" s="21"/>
    </row>
    <row r="24" spans="1:20" ht="12.75">
      <c r="A24" s="81"/>
      <c r="B24" s="37"/>
      <c r="C24" s="315" t="s">
        <v>221</v>
      </c>
      <c r="D24" s="309"/>
      <c r="E24" s="309"/>
      <c r="F24" s="309"/>
      <c r="G24" s="309"/>
      <c r="H24" s="309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21"/>
      <c r="T24" s="21"/>
    </row>
    <row r="25" spans="1:20" ht="12.75">
      <c r="A25" s="81"/>
      <c r="B25" s="37"/>
      <c r="C25" s="315" t="s">
        <v>222</v>
      </c>
      <c r="D25" s="309"/>
      <c r="E25" s="309"/>
      <c r="F25" s="309"/>
      <c r="G25" s="309"/>
      <c r="H25" s="309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21"/>
      <c r="T25" s="21"/>
    </row>
    <row r="26" spans="1:20" ht="12.75">
      <c r="A26" s="81"/>
      <c r="B26" s="37"/>
      <c r="C26" s="315" t="s">
        <v>223</v>
      </c>
      <c r="D26" s="309"/>
      <c r="E26" s="309"/>
      <c r="F26" s="309"/>
      <c r="G26" s="309"/>
      <c r="H26" s="309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21"/>
      <c r="T26" s="21"/>
    </row>
    <row r="27" spans="1:20" ht="12.75">
      <c r="A27" s="170"/>
      <c r="B27" s="320" t="s">
        <v>225</v>
      </c>
      <c r="C27" s="320"/>
      <c r="D27" s="320"/>
      <c r="E27" s="320"/>
      <c r="F27" s="320"/>
      <c r="G27" s="320"/>
      <c r="H27" s="320"/>
      <c r="I27" s="173"/>
      <c r="J27" s="173"/>
      <c r="K27" s="173"/>
      <c r="L27" s="173"/>
      <c r="M27" s="173"/>
      <c r="N27" s="173"/>
      <c r="O27" s="173"/>
      <c r="P27" s="173"/>
      <c r="Q27" s="173"/>
      <c r="R27" s="173"/>
      <c r="S27" s="21"/>
      <c r="T27" s="21"/>
    </row>
    <row r="28" spans="1:20" ht="12.75">
      <c r="A28" s="81"/>
      <c r="B28" s="11"/>
      <c r="C28" s="296" t="s">
        <v>226</v>
      </c>
      <c r="D28" s="311"/>
      <c r="E28" s="311"/>
      <c r="F28" s="311"/>
      <c r="G28" s="311"/>
      <c r="H28" s="31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21"/>
      <c r="T28" s="21"/>
    </row>
    <row r="29" spans="1:20" ht="12.75">
      <c r="A29" s="81"/>
      <c r="B29" s="37"/>
      <c r="C29" s="296" t="s">
        <v>227</v>
      </c>
      <c r="D29" s="311"/>
      <c r="E29" s="311"/>
      <c r="F29" s="311"/>
      <c r="G29" s="311"/>
      <c r="H29" s="31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21"/>
      <c r="T29" s="21"/>
    </row>
    <row r="30" spans="1:20" ht="12.75">
      <c r="A30" s="81"/>
      <c r="B30" s="37"/>
      <c r="C30" s="296" t="s">
        <v>228</v>
      </c>
      <c r="D30" s="311"/>
      <c r="E30" s="311"/>
      <c r="F30" s="311"/>
      <c r="G30" s="311"/>
      <c r="H30" s="31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21"/>
      <c r="T30" s="21"/>
    </row>
    <row r="31" spans="1:20" ht="12.75">
      <c r="A31" s="81"/>
      <c r="B31" s="37"/>
      <c r="C31" s="315" t="s">
        <v>229</v>
      </c>
      <c r="D31" s="309"/>
      <c r="E31" s="309"/>
      <c r="F31" s="309"/>
      <c r="G31" s="309"/>
      <c r="H31" s="309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21"/>
      <c r="T31" s="21"/>
    </row>
    <row r="32" spans="1:20" ht="12.75">
      <c r="A32" s="81"/>
      <c r="B32" s="37"/>
      <c r="C32" s="315" t="s">
        <v>230</v>
      </c>
      <c r="D32" s="309"/>
      <c r="E32" s="309"/>
      <c r="F32" s="309"/>
      <c r="G32" s="309"/>
      <c r="H32" s="309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21"/>
      <c r="T32" s="21"/>
    </row>
    <row r="33" spans="1:20" ht="12.75">
      <c r="A33" s="81"/>
      <c r="B33" s="37"/>
      <c r="C33" s="312" t="s">
        <v>231</v>
      </c>
      <c r="D33" s="313"/>
      <c r="E33" s="313"/>
      <c r="F33" s="313"/>
      <c r="G33" s="313"/>
      <c r="H33" s="314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21"/>
      <c r="T33" s="21"/>
    </row>
    <row r="34" spans="1:20" ht="12.75">
      <c r="A34" s="81"/>
      <c r="B34" s="37"/>
      <c r="C34" s="312" t="s">
        <v>232</v>
      </c>
      <c r="D34" s="313"/>
      <c r="E34" s="313"/>
      <c r="F34" s="313"/>
      <c r="G34" s="313"/>
      <c r="H34" s="314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21"/>
      <c r="T34" s="21"/>
    </row>
    <row r="35" spans="1:20" ht="12.75">
      <c r="A35" s="81"/>
      <c r="B35" s="37"/>
      <c r="C35" s="312" t="s">
        <v>233</v>
      </c>
      <c r="D35" s="313"/>
      <c r="E35" s="313"/>
      <c r="F35" s="313"/>
      <c r="G35" s="313"/>
      <c r="H35" s="314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21"/>
      <c r="T35" s="21"/>
    </row>
    <row r="36" spans="1:20" ht="12.75">
      <c r="A36" s="81"/>
      <c r="B36" s="37"/>
      <c r="C36" s="315" t="s">
        <v>234</v>
      </c>
      <c r="D36" s="309"/>
      <c r="E36" s="309"/>
      <c r="F36" s="309"/>
      <c r="G36" s="309"/>
      <c r="H36" s="309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21"/>
      <c r="T36" s="21"/>
    </row>
    <row r="37" spans="1:20" ht="12.75">
      <c r="A37" s="81"/>
      <c r="B37" s="16"/>
      <c r="C37" s="315" t="s">
        <v>235</v>
      </c>
      <c r="D37" s="309"/>
      <c r="E37" s="309"/>
      <c r="F37" s="309"/>
      <c r="G37" s="309"/>
      <c r="H37" s="309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21"/>
      <c r="T37" s="21"/>
    </row>
    <row r="38" spans="1:20" ht="12.75">
      <c r="A38" s="170"/>
      <c r="B38" s="320" t="s">
        <v>201</v>
      </c>
      <c r="C38" s="320"/>
      <c r="D38" s="320"/>
      <c r="E38" s="320"/>
      <c r="F38" s="320"/>
      <c r="G38" s="320"/>
      <c r="H38" s="320"/>
      <c r="I38" s="173"/>
      <c r="J38" s="173"/>
      <c r="K38" s="173"/>
      <c r="L38" s="51"/>
      <c r="M38" s="51"/>
      <c r="N38" s="51"/>
      <c r="O38" s="51"/>
      <c r="P38" s="51"/>
      <c r="Q38" s="51"/>
      <c r="R38" s="51"/>
      <c r="S38" s="21"/>
      <c r="T38" s="21"/>
    </row>
    <row r="39" spans="1:20" ht="12.75">
      <c r="A39" s="81"/>
      <c r="B39" s="174"/>
      <c r="C39" s="304" t="s">
        <v>242</v>
      </c>
      <c r="D39" s="321"/>
      <c r="E39" s="321"/>
      <c r="F39" s="321"/>
      <c r="G39" s="321"/>
      <c r="H39" s="322"/>
      <c r="I39" s="116"/>
      <c r="J39" s="116"/>
      <c r="K39" s="116"/>
      <c r="L39" s="51"/>
      <c r="M39" s="51"/>
      <c r="N39" s="51"/>
      <c r="O39" s="51"/>
      <c r="P39" s="51"/>
      <c r="Q39" s="51"/>
      <c r="R39" s="51"/>
      <c r="S39" s="21"/>
      <c r="T39" s="21"/>
    </row>
    <row r="40" spans="1:20" ht="12.75">
      <c r="A40" s="81"/>
      <c r="B40" s="178"/>
      <c r="C40" s="304" t="s">
        <v>0</v>
      </c>
      <c r="D40" s="321"/>
      <c r="E40" s="321"/>
      <c r="F40" s="321"/>
      <c r="G40" s="321"/>
      <c r="H40" s="322"/>
      <c r="I40" s="116"/>
      <c r="J40" s="116"/>
      <c r="K40" s="116"/>
      <c r="L40" s="51"/>
      <c r="M40" s="51"/>
      <c r="N40" s="51"/>
      <c r="O40" s="51"/>
      <c r="P40" s="51"/>
      <c r="Q40" s="51"/>
      <c r="R40" s="51"/>
      <c r="S40" s="21"/>
      <c r="T40" s="21"/>
    </row>
    <row r="41" spans="1:20" ht="12.75">
      <c r="A41" s="81"/>
      <c r="B41" s="178"/>
      <c r="C41" s="304" t="s">
        <v>243</v>
      </c>
      <c r="D41" s="321"/>
      <c r="E41" s="321"/>
      <c r="F41" s="321"/>
      <c r="G41" s="321"/>
      <c r="H41" s="322"/>
      <c r="I41" s="116"/>
      <c r="J41" s="116"/>
      <c r="K41" s="116"/>
      <c r="L41" s="51"/>
      <c r="M41" s="51"/>
      <c r="N41" s="51"/>
      <c r="O41" s="51"/>
      <c r="P41" s="51"/>
      <c r="Q41" s="51"/>
      <c r="R41" s="51"/>
      <c r="S41" s="21"/>
      <c r="T41" s="21"/>
    </row>
    <row r="42" spans="1:20" ht="12.75">
      <c r="A42" s="316"/>
      <c r="B42" s="317"/>
      <c r="C42" s="317"/>
      <c r="D42" s="317"/>
      <c r="E42" s="317"/>
      <c r="F42" s="317"/>
      <c r="G42" s="317"/>
      <c r="H42" s="318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21"/>
      <c r="T42" s="21"/>
    </row>
    <row r="43" spans="1:20" ht="12.75">
      <c r="A43" s="307" t="s">
        <v>126</v>
      </c>
      <c r="B43" s="307"/>
      <c r="C43" s="307"/>
      <c r="D43" s="307"/>
      <c r="E43" s="307"/>
      <c r="F43" s="307"/>
      <c r="G43" s="307"/>
      <c r="H43" s="307"/>
      <c r="I43" s="115"/>
      <c r="J43" s="115"/>
      <c r="K43" s="115"/>
      <c r="L43" s="51"/>
      <c r="M43" s="51"/>
      <c r="N43" s="51"/>
      <c r="O43" s="51"/>
      <c r="P43" s="51"/>
      <c r="Q43" s="51"/>
      <c r="R43" s="51"/>
      <c r="S43" s="21"/>
      <c r="T43" s="21"/>
    </row>
    <row r="44" spans="1:20" ht="12.75">
      <c r="A44" s="194"/>
      <c r="B44" s="289" t="s">
        <v>224</v>
      </c>
      <c r="C44" s="290"/>
      <c r="D44" s="290"/>
      <c r="E44" s="290"/>
      <c r="F44" s="290"/>
      <c r="G44" s="290"/>
      <c r="H44" s="291"/>
      <c r="I44" s="115"/>
      <c r="J44" s="115"/>
      <c r="K44" s="115"/>
      <c r="L44" s="51"/>
      <c r="M44" s="51"/>
      <c r="N44" s="51"/>
      <c r="O44" s="51"/>
      <c r="P44" s="51"/>
      <c r="Q44" s="51"/>
      <c r="R44" s="51"/>
      <c r="S44" s="21"/>
      <c r="T44" s="21"/>
    </row>
    <row r="45" spans="1:20" ht="12.75">
      <c r="A45" s="195"/>
      <c r="B45" s="37"/>
      <c r="C45" s="281" t="s">
        <v>216</v>
      </c>
      <c r="D45" s="282"/>
      <c r="E45" s="282"/>
      <c r="F45" s="282"/>
      <c r="G45" s="282"/>
      <c r="H45" s="282"/>
      <c r="I45" s="115"/>
      <c r="J45" s="115"/>
      <c r="K45" s="115"/>
      <c r="L45" s="51"/>
      <c r="M45" s="51"/>
      <c r="N45" s="51"/>
      <c r="O45" s="51"/>
      <c r="P45" s="51"/>
      <c r="Q45" s="51"/>
      <c r="R45" s="51"/>
      <c r="S45" s="21"/>
      <c r="T45" s="21"/>
    </row>
    <row r="46" spans="1:20" ht="12.75">
      <c r="A46" s="195"/>
      <c r="B46" s="37"/>
      <c r="C46" s="292" t="s">
        <v>212</v>
      </c>
      <c r="D46" s="293"/>
      <c r="E46" s="293"/>
      <c r="F46" s="293"/>
      <c r="G46" s="293"/>
      <c r="H46" s="293"/>
      <c r="I46" s="115"/>
      <c r="J46" s="115"/>
      <c r="K46" s="115"/>
      <c r="L46" s="51"/>
      <c r="M46" s="51"/>
      <c r="N46" s="51"/>
      <c r="O46" s="51"/>
      <c r="P46" s="51"/>
      <c r="Q46" s="51"/>
      <c r="R46" s="51"/>
      <c r="S46" s="21"/>
      <c r="T46" s="21"/>
    </row>
    <row r="47" spans="1:20" ht="12.75">
      <c r="A47" s="195"/>
      <c r="B47" s="37"/>
      <c r="C47" s="292" t="s">
        <v>213</v>
      </c>
      <c r="D47" s="293"/>
      <c r="E47" s="293"/>
      <c r="F47" s="293"/>
      <c r="G47" s="293"/>
      <c r="H47" s="293"/>
      <c r="I47" s="115"/>
      <c r="J47" s="115"/>
      <c r="K47" s="115"/>
      <c r="L47" s="51"/>
      <c r="M47" s="51"/>
      <c r="N47" s="51"/>
      <c r="O47" s="51"/>
      <c r="P47" s="51"/>
      <c r="Q47" s="51"/>
      <c r="R47" s="51"/>
      <c r="S47" s="21"/>
      <c r="T47" s="21"/>
    </row>
    <row r="48" spans="1:20" ht="12.75">
      <c r="A48" s="195"/>
      <c r="B48" s="37"/>
      <c r="C48" s="283" t="s">
        <v>214</v>
      </c>
      <c r="D48" s="284"/>
      <c r="E48" s="284"/>
      <c r="F48" s="284"/>
      <c r="G48" s="284"/>
      <c r="H48" s="284"/>
      <c r="I48" s="115"/>
      <c r="J48" s="115"/>
      <c r="K48" s="115"/>
      <c r="L48" s="51"/>
      <c r="M48" s="51"/>
      <c r="N48" s="51"/>
      <c r="O48" s="51"/>
      <c r="P48" s="51"/>
      <c r="Q48" s="51"/>
      <c r="R48" s="51"/>
      <c r="S48" s="21"/>
      <c r="T48" s="21"/>
    </row>
    <row r="49" spans="1:20" ht="12.75">
      <c r="A49" s="195"/>
      <c r="B49" s="37"/>
      <c r="C49" s="292" t="s">
        <v>217</v>
      </c>
      <c r="D49" s="293"/>
      <c r="E49" s="293"/>
      <c r="F49" s="293"/>
      <c r="G49" s="293"/>
      <c r="H49" s="293"/>
      <c r="I49" s="115"/>
      <c r="J49" s="115"/>
      <c r="K49" s="115"/>
      <c r="L49" s="51"/>
      <c r="M49" s="51"/>
      <c r="N49" s="51"/>
      <c r="O49" s="51"/>
      <c r="P49" s="51"/>
      <c r="Q49" s="51"/>
      <c r="R49" s="51"/>
      <c r="S49" s="21"/>
      <c r="T49" s="21"/>
    </row>
    <row r="50" spans="1:20" ht="12.75">
      <c r="A50" s="170"/>
      <c r="B50" s="319" t="s">
        <v>236</v>
      </c>
      <c r="C50" s="320"/>
      <c r="D50" s="320"/>
      <c r="E50" s="320"/>
      <c r="F50" s="320"/>
      <c r="G50" s="320"/>
      <c r="H50" s="320"/>
      <c r="I50" s="115"/>
      <c r="J50" s="115"/>
      <c r="K50" s="115"/>
      <c r="L50" s="51"/>
      <c r="M50" s="51"/>
      <c r="N50" s="51"/>
      <c r="O50" s="51"/>
      <c r="P50" s="51"/>
      <c r="Q50" s="51"/>
      <c r="R50" s="51"/>
      <c r="S50" s="21"/>
      <c r="T50" s="21"/>
    </row>
    <row r="51" spans="1:20" ht="12.75">
      <c r="A51" s="81"/>
      <c r="B51" s="175"/>
      <c r="C51" s="312" t="s">
        <v>237</v>
      </c>
      <c r="D51" s="313"/>
      <c r="E51" s="313"/>
      <c r="F51" s="313"/>
      <c r="G51" s="313"/>
      <c r="H51" s="314"/>
      <c r="I51" s="115"/>
      <c r="J51" s="115"/>
      <c r="K51" s="115"/>
      <c r="L51" s="51"/>
      <c r="M51" s="51"/>
      <c r="N51" s="51"/>
      <c r="O51" s="51"/>
      <c r="P51" s="51"/>
      <c r="Q51" s="51"/>
      <c r="R51" s="51"/>
      <c r="S51" s="21"/>
      <c r="T51" s="21"/>
    </row>
    <row r="52" spans="1:20" ht="12.75">
      <c r="A52" s="81"/>
      <c r="B52" s="193"/>
      <c r="C52" s="312" t="s">
        <v>238</v>
      </c>
      <c r="D52" s="313"/>
      <c r="E52" s="313"/>
      <c r="F52" s="313"/>
      <c r="G52" s="313"/>
      <c r="H52" s="314"/>
      <c r="I52" s="115"/>
      <c r="J52" s="115"/>
      <c r="K52" s="115"/>
      <c r="L52" s="51"/>
      <c r="M52" s="51"/>
      <c r="N52" s="51"/>
      <c r="O52" s="51"/>
      <c r="P52" s="51"/>
      <c r="Q52" s="51"/>
      <c r="R52" s="51"/>
      <c r="S52" s="21"/>
      <c r="T52" s="21"/>
    </row>
    <row r="53" spans="1:20" ht="12.75">
      <c r="A53" s="81"/>
      <c r="B53" s="193"/>
      <c r="C53" s="312" t="s">
        <v>239</v>
      </c>
      <c r="D53" s="313"/>
      <c r="E53" s="313"/>
      <c r="F53" s="313"/>
      <c r="G53" s="313"/>
      <c r="H53" s="314"/>
      <c r="I53" s="115"/>
      <c r="J53" s="115"/>
      <c r="K53" s="115"/>
      <c r="L53" s="51"/>
      <c r="M53" s="51"/>
      <c r="N53" s="51"/>
      <c r="O53" s="51"/>
      <c r="P53" s="51"/>
      <c r="Q53" s="51"/>
      <c r="R53" s="51"/>
      <c r="S53" s="21"/>
      <c r="T53" s="21"/>
    </row>
    <row r="54" spans="1:20" ht="12.75">
      <c r="A54" s="81"/>
      <c r="B54" s="37"/>
      <c r="C54" s="315" t="s">
        <v>240</v>
      </c>
      <c r="D54" s="315"/>
      <c r="E54" s="315"/>
      <c r="F54" s="315"/>
      <c r="G54" s="315"/>
      <c r="H54" s="315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21"/>
      <c r="T54" s="21"/>
    </row>
    <row r="55" spans="1:20" ht="12.75">
      <c r="A55" s="81"/>
      <c r="B55" s="37"/>
      <c r="C55" s="315" t="s">
        <v>241</v>
      </c>
      <c r="D55" s="315"/>
      <c r="E55" s="315"/>
      <c r="F55" s="315"/>
      <c r="G55" s="315"/>
      <c r="H55" s="315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21"/>
      <c r="T55" s="21"/>
    </row>
    <row r="56" spans="1:20" ht="12.75">
      <c r="A56" s="170"/>
      <c r="B56" s="320" t="s">
        <v>127</v>
      </c>
      <c r="C56" s="309"/>
      <c r="D56" s="309"/>
      <c r="E56" s="309"/>
      <c r="F56" s="309"/>
      <c r="G56" s="309"/>
      <c r="H56" s="309"/>
      <c r="I56" s="173"/>
      <c r="J56" s="173"/>
      <c r="K56" s="173"/>
      <c r="L56" s="51"/>
      <c r="M56" s="51"/>
      <c r="N56" s="51"/>
      <c r="O56" s="51"/>
      <c r="P56" s="51"/>
      <c r="Q56" s="51"/>
      <c r="R56" s="51"/>
      <c r="S56" s="21"/>
      <c r="T56" s="21"/>
    </row>
    <row r="57" spans="1:20" ht="12.75">
      <c r="A57" s="81"/>
      <c r="B57" s="174"/>
      <c r="C57" s="304" t="s">
        <v>242</v>
      </c>
      <c r="D57" s="321"/>
      <c r="E57" s="321"/>
      <c r="F57" s="321"/>
      <c r="G57" s="321"/>
      <c r="H57" s="322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21"/>
      <c r="T57" s="21"/>
    </row>
    <row r="58" spans="1:20" ht="12.75">
      <c r="A58" s="81"/>
      <c r="B58" s="178"/>
      <c r="C58" s="304" t="s">
        <v>0</v>
      </c>
      <c r="D58" s="321"/>
      <c r="E58" s="321"/>
      <c r="F58" s="321"/>
      <c r="G58" s="321"/>
      <c r="H58" s="322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21"/>
      <c r="T58" s="21"/>
    </row>
    <row r="59" spans="1:20" ht="12.75">
      <c r="A59" s="81"/>
      <c r="B59" s="178"/>
      <c r="C59" s="304" t="s">
        <v>244</v>
      </c>
      <c r="D59" s="321"/>
      <c r="E59" s="321"/>
      <c r="F59" s="321"/>
      <c r="G59" s="321"/>
      <c r="H59" s="322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21"/>
      <c r="T59" s="21"/>
    </row>
    <row r="60" spans="1:20" ht="12.75">
      <c r="A60" s="316"/>
      <c r="B60" s="317"/>
      <c r="C60" s="317"/>
      <c r="D60" s="317"/>
      <c r="E60" s="317"/>
      <c r="F60" s="317"/>
      <c r="G60" s="317"/>
      <c r="H60" s="318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21"/>
      <c r="T60" s="21"/>
    </row>
    <row r="61" spans="1:20" ht="12.75">
      <c r="A61" s="307" t="s">
        <v>1</v>
      </c>
      <c r="B61" s="307"/>
      <c r="C61" s="307"/>
      <c r="D61" s="307"/>
      <c r="E61" s="307"/>
      <c r="F61" s="307"/>
      <c r="G61" s="307"/>
      <c r="H61" s="307"/>
      <c r="I61" s="115"/>
      <c r="J61" s="115"/>
      <c r="K61" s="115"/>
      <c r="L61" s="51"/>
      <c r="M61" s="51"/>
      <c r="N61" s="51"/>
      <c r="O61" s="51"/>
      <c r="P61" s="51"/>
      <c r="Q61" s="51"/>
      <c r="R61" s="51"/>
      <c r="S61" s="21"/>
      <c r="T61" s="21"/>
    </row>
    <row r="62" spans="1:20" ht="12.75">
      <c r="A62" s="300"/>
      <c r="B62" s="287"/>
      <c r="C62" s="287"/>
      <c r="D62" s="287"/>
      <c r="E62" s="287"/>
      <c r="F62" s="287"/>
      <c r="G62" s="287"/>
      <c r="H62" s="288"/>
      <c r="I62" s="115"/>
      <c r="J62" s="115"/>
      <c r="K62" s="115"/>
      <c r="L62" s="51"/>
      <c r="M62" s="51"/>
      <c r="N62" s="51"/>
      <c r="O62" s="51"/>
      <c r="P62" s="51"/>
      <c r="Q62" s="51"/>
      <c r="R62" s="51"/>
      <c r="S62" s="21"/>
      <c r="T62" s="21"/>
    </row>
    <row r="63" spans="1:20" ht="25.5" customHeight="1">
      <c r="A63" s="310" t="s">
        <v>245</v>
      </c>
      <c r="B63" s="309"/>
      <c r="C63" s="309"/>
      <c r="D63" s="309"/>
      <c r="E63" s="309"/>
      <c r="F63" s="309"/>
      <c r="G63" s="309"/>
      <c r="H63" s="309"/>
      <c r="I63" s="122"/>
      <c r="J63" s="122"/>
      <c r="K63" s="122"/>
      <c r="L63" s="120"/>
      <c r="M63" s="120"/>
      <c r="N63" s="120"/>
      <c r="O63" s="120"/>
      <c r="P63" s="120"/>
      <c r="Q63" s="120"/>
      <c r="R63" s="120"/>
      <c r="S63" s="21"/>
      <c r="T63" s="21"/>
    </row>
    <row r="64" spans="1:20" ht="12.75">
      <c r="A64" s="36"/>
      <c r="B64" s="309" t="s">
        <v>128</v>
      </c>
      <c r="C64" s="309"/>
      <c r="D64" s="309"/>
      <c r="E64" s="309"/>
      <c r="F64" s="309"/>
      <c r="G64" s="309"/>
      <c r="H64" s="309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21"/>
      <c r="T64" s="21"/>
    </row>
    <row r="65" spans="1:20" ht="12.75">
      <c r="A65" s="170"/>
      <c r="B65" s="309" t="s">
        <v>129</v>
      </c>
      <c r="C65" s="309"/>
      <c r="D65" s="309"/>
      <c r="E65" s="309"/>
      <c r="F65" s="309"/>
      <c r="G65" s="309"/>
      <c r="H65" s="309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21"/>
      <c r="T65" s="21"/>
    </row>
    <row r="66" spans="1:20" ht="12.75">
      <c r="A66" s="308"/>
      <c r="B66" s="309"/>
      <c r="C66" s="309"/>
      <c r="D66" s="309"/>
      <c r="E66" s="309"/>
      <c r="F66" s="309"/>
      <c r="G66" s="309"/>
      <c r="H66" s="309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21"/>
      <c r="T66" s="21"/>
    </row>
    <row r="67" spans="1:20" ht="12.75">
      <c r="A67" s="307" t="s">
        <v>2</v>
      </c>
      <c r="B67" s="307"/>
      <c r="C67" s="307"/>
      <c r="D67" s="307"/>
      <c r="E67" s="307"/>
      <c r="F67" s="307"/>
      <c r="G67" s="307"/>
      <c r="H67" s="307"/>
      <c r="I67" s="115">
        <f>I68+I77</f>
        <v>38450</v>
      </c>
      <c r="J67" s="115"/>
      <c r="K67" s="51"/>
      <c r="L67" s="115">
        <f>L68+L77</f>
        <v>37847</v>
      </c>
      <c r="M67" s="51"/>
      <c r="N67" s="51"/>
      <c r="O67" s="51"/>
      <c r="P67" s="51"/>
      <c r="Q67" s="51"/>
      <c r="R67" s="51"/>
      <c r="S67" s="21"/>
      <c r="T67" s="21"/>
    </row>
    <row r="68" spans="1:20" ht="12.75">
      <c r="A68" s="36"/>
      <c r="B68" s="309" t="s">
        <v>130</v>
      </c>
      <c r="C68" s="309"/>
      <c r="D68" s="309"/>
      <c r="E68" s="309"/>
      <c r="F68" s="309"/>
      <c r="G68" s="309"/>
      <c r="H68" s="309"/>
      <c r="I68" s="51">
        <f>SUM(I69:I76)</f>
        <v>34870</v>
      </c>
      <c r="J68" s="51"/>
      <c r="K68" s="51"/>
      <c r="L68" s="51">
        <f>SUM(L69:L76)</f>
        <v>34917</v>
      </c>
      <c r="M68" s="51"/>
      <c r="N68" s="51"/>
      <c r="O68" s="51"/>
      <c r="P68" s="51"/>
      <c r="Q68" s="51"/>
      <c r="R68" s="51"/>
      <c r="S68" s="21"/>
      <c r="T68" s="21"/>
    </row>
    <row r="69" spans="1:20" ht="12.75">
      <c r="A69" s="81"/>
      <c r="B69" s="172"/>
      <c r="C69" s="304" t="s">
        <v>3</v>
      </c>
      <c r="D69" s="305"/>
      <c r="E69" s="305"/>
      <c r="F69" s="305"/>
      <c r="G69" s="305"/>
      <c r="H69" s="306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21"/>
      <c r="T69" s="21"/>
    </row>
    <row r="70" spans="1:20" ht="12.75">
      <c r="A70" s="81"/>
      <c r="B70" s="177"/>
      <c r="C70" s="304" t="s">
        <v>4</v>
      </c>
      <c r="D70" s="305"/>
      <c r="E70" s="305"/>
      <c r="F70" s="305"/>
      <c r="G70" s="305"/>
      <c r="H70" s="306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21"/>
      <c r="T70" s="21"/>
    </row>
    <row r="71" spans="1:20" ht="12.75">
      <c r="A71" s="81"/>
      <c r="B71" s="177"/>
      <c r="C71" s="304" t="s">
        <v>246</v>
      </c>
      <c r="D71" s="305"/>
      <c r="E71" s="305"/>
      <c r="F71" s="305"/>
      <c r="G71" s="305"/>
      <c r="H71" s="306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21"/>
      <c r="T71" s="21"/>
    </row>
    <row r="72" spans="1:20" ht="12.75">
      <c r="A72" s="81"/>
      <c r="B72" s="177"/>
      <c r="C72" s="312" t="s">
        <v>247</v>
      </c>
      <c r="D72" s="313"/>
      <c r="E72" s="313"/>
      <c r="F72" s="313"/>
      <c r="G72" s="313"/>
      <c r="H72" s="314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21"/>
      <c r="T72" s="21"/>
    </row>
    <row r="73" spans="1:20" ht="12.75">
      <c r="A73" s="81"/>
      <c r="B73" s="177"/>
      <c r="C73" s="304" t="s">
        <v>5</v>
      </c>
      <c r="D73" s="305"/>
      <c r="E73" s="305"/>
      <c r="F73" s="305"/>
      <c r="G73" s="305"/>
      <c r="H73" s="306"/>
      <c r="I73" s="51">
        <v>34870</v>
      </c>
      <c r="J73" s="51"/>
      <c r="K73" s="51"/>
      <c r="L73" s="51">
        <v>34917</v>
      </c>
      <c r="M73" s="51"/>
      <c r="N73" s="51"/>
      <c r="O73" s="51"/>
      <c r="P73" s="51"/>
      <c r="Q73" s="51"/>
      <c r="R73" s="51"/>
      <c r="S73" s="21"/>
      <c r="T73" s="21"/>
    </row>
    <row r="74" spans="1:20" ht="12.75">
      <c r="A74" s="81"/>
      <c r="B74" s="177"/>
      <c r="C74" s="304" t="s">
        <v>248</v>
      </c>
      <c r="D74" s="305"/>
      <c r="E74" s="305"/>
      <c r="F74" s="305"/>
      <c r="G74" s="305"/>
      <c r="H74" s="306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21"/>
      <c r="T74" s="21"/>
    </row>
    <row r="75" spans="1:20" ht="12.75">
      <c r="A75" s="81"/>
      <c r="B75" s="177"/>
      <c r="C75" s="304" t="s">
        <v>6</v>
      </c>
      <c r="D75" s="305"/>
      <c r="E75" s="305"/>
      <c r="F75" s="305"/>
      <c r="G75" s="305"/>
      <c r="H75" s="306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21"/>
      <c r="T75" s="21"/>
    </row>
    <row r="76" spans="1:20" ht="12.75">
      <c r="A76" s="81"/>
      <c r="B76" s="171"/>
      <c r="C76" s="304" t="s">
        <v>249</v>
      </c>
      <c r="D76" s="305"/>
      <c r="E76" s="305"/>
      <c r="F76" s="305"/>
      <c r="G76" s="305"/>
      <c r="H76" s="306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21"/>
      <c r="T76" s="21"/>
    </row>
    <row r="77" spans="1:20" ht="12.75">
      <c r="A77" s="170"/>
      <c r="B77" s="311" t="s">
        <v>131</v>
      </c>
      <c r="C77" s="311"/>
      <c r="D77" s="311"/>
      <c r="E77" s="311"/>
      <c r="F77" s="311"/>
      <c r="G77" s="311"/>
      <c r="H77" s="311"/>
      <c r="I77" s="51">
        <f>SUM(I78:I85)</f>
        <v>3580</v>
      </c>
      <c r="J77" s="51"/>
      <c r="K77" s="51"/>
      <c r="L77" s="51">
        <f>SUM(L78:L86)</f>
        <v>2930</v>
      </c>
      <c r="M77" s="51"/>
      <c r="N77" s="51"/>
      <c r="O77" s="51"/>
      <c r="P77" s="51"/>
      <c r="Q77" s="51"/>
      <c r="R77" s="51"/>
      <c r="S77" s="21"/>
      <c r="T77" s="21"/>
    </row>
    <row r="78" spans="1:20" ht="12.75">
      <c r="A78" s="81"/>
      <c r="B78" s="188"/>
      <c r="C78" s="304" t="s">
        <v>3</v>
      </c>
      <c r="D78" s="305"/>
      <c r="E78" s="305"/>
      <c r="F78" s="305"/>
      <c r="G78" s="305"/>
      <c r="H78" s="306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21"/>
      <c r="T78" s="21"/>
    </row>
    <row r="79" spans="1:20" ht="12.75">
      <c r="A79" s="81"/>
      <c r="B79" s="189"/>
      <c r="C79" s="304" t="s">
        <v>4</v>
      </c>
      <c r="D79" s="305"/>
      <c r="E79" s="305"/>
      <c r="F79" s="305"/>
      <c r="G79" s="305"/>
      <c r="H79" s="306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21"/>
      <c r="T79" s="21"/>
    </row>
    <row r="80" spans="1:20" ht="12.75">
      <c r="A80" s="81"/>
      <c r="B80" s="189"/>
      <c r="C80" s="304" t="s">
        <v>246</v>
      </c>
      <c r="D80" s="305"/>
      <c r="E80" s="305"/>
      <c r="F80" s="305"/>
      <c r="G80" s="305"/>
      <c r="H80" s="306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21"/>
      <c r="T80" s="21"/>
    </row>
    <row r="81" spans="1:20" ht="12.75">
      <c r="A81" s="81"/>
      <c r="B81" s="189"/>
      <c r="C81" s="312" t="s">
        <v>247</v>
      </c>
      <c r="D81" s="313"/>
      <c r="E81" s="313"/>
      <c r="F81" s="313"/>
      <c r="G81" s="313"/>
      <c r="H81" s="314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21"/>
      <c r="T81" s="21"/>
    </row>
    <row r="82" spans="1:20" ht="12.75">
      <c r="A82" s="81"/>
      <c r="B82" s="189"/>
      <c r="C82" s="304" t="s">
        <v>5</v>
      </c>
      <c r="D82" s="305"/>
      <c r="E82" s="305"/>
      <c r="F82" s="305"/>
      <c r="G82" s="305"/>
      <c r="H82" s="306"/>
      <c r="I82" s="51">
        <v>3580</v>
      </c>
      <c r="J82" s="51"/>
      <c r="K82" s="51"/>
      <c r="L82" s="51">
        <v>2930</v>
      </c>
      <c r="M82" s="51"/>
      <c r="N82" s="51"/>
      <c r="O82" s="51"/>
      <c r="P82" s="51"/>
      <c r="Q82" s="51"/>
      <c r="R82" s="51"/>
      <c r="S82" s="21"/>
      <c r="T82" s="21"/>
    </row>
    <row r="83" spans="1:20" ht="12.75">
      <c r="A83" s="81"/>
      <c r="B83" s="189"/>
      <c r="C83" s="304" t="s">
        <v>248</v>
      </c>
      <c r="D83" s="305"/>
      <c r="E83" s="305"/>
      <c r="F83" s="305"/>
      <c r="G83" s="305"/>
      <c r="H83" s="306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21"/>
      <c r="T83" s="21"/>
    </row>
    <row r="84" spans="1:20" ht="12.75">
      <c r="A84" s="81"/>
      <c r="B84" s="189"/>
      <c r="C84" s="304" t="s">
        <v>6</v>
      </c>
      <c r="D84" s="305"/>
      <c r="E84" s="305"/>
      <c r="F84" s="305"/>
      <c r="G84" s="305"/>
      <c r="H84" s="306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21"/>
      <c r="T84" s="21"/>
    </row>
    <row r="85" spans="1:20" ht="12.75">
      <c r="A85" s="81"/>
      <c r="B85" s="189"/>
      <c r="C85" s="304" t="s">
        <v>249</v>
      </c>
      <c r="D85" s="305"/>
      <c r="E85" s="305"/>
      <c r="F85" s="305"/>
      <c r="G85" s="305"/>
      <c r="H85" s="306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21"/>
      <c r="T85" s="21"/>
    </row>
    <row r="86" spans="1:20" ht="12.75">
      <c r="A86" s="308"/>
      <c r="B86" s="308"/>
      <c r="C86" s="309"/>
      <c r="D86" s="309"/>
      <c r="E86" s="309"/>
      <c r="F86" s="309"/>
      <c r="G86" s="309"/>
      <c r="H86" s="309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21"/>
      <c r="T86" s="21"/>
    </row>
    <row r="87" spans="1:20" ht="12.75">
      <c r="A87" s="307" t="s">
        <v>250</v>
      </c>
      <c r="B87" s="307"/>
      <c r="C87" s="307"/>
      <c r="D87" s="307"/>
      <c r="E87" s="307"/>
      <c r="F87" s="307"/>
      <c r="G87" s="307"/>
      <c r="H87" s="307"/>
      <c r="I87" s="115">
        <f>I61+I63+I67</f>
        <v>38450</v>
      </c>
      <c r="J87" s="115"/>
      <c r="K87" s="115"/>
      <c r="L87" s="115">
        <f>L61+L63+L67</f>
        <v>37847</v>
      </c>
      <c r="M87" s="51"/>
      <c r="N87" s="51"/>
      <c r="O87" s="51"/>
      <c r="P87" s="51"/>
      <c r="Q87" s="51"/>
      <c r="R87" s="51"/>
      <c r="S87" s="21"/>
      <c r="T87" s="21"/>
    </row>
    <row r="88" spans="1:20" ht="12.75">
      <c r="A88" s="160"/>
      <c r="B88" s="160"/>
      <c r="C88" s="160"/>
      <c r="D88" s="160"/>
      <c r="E88" s="160"/>
      <c r="F88" s="160"/>
      <c r="G88" s="160"/>
      <c r="H88" s="160"/>
      <c r="I88" s="158"/>
      <c r="J88" s="158"/>
      <c r="K88" s="158"/>
      <c r="L88" s="65"/>
      <c r="M88" s="65"/>
      <c r="N88" s="65"/>
      <c r="O88" s="65"/>
      <c r="P88" s="65"/>
      <c r="Q88" s="65"/>
      <c r="R88" s="65"/>
      <c r="S88" s="7"/>
      <c r="T88" s="7"/>
    </row>
    <row r="89" spans="16:17" ht="12.75">
      <c r="P89" s="41"/>
      <c r="Q89" s="41" t="s">
        <v>189</v>
      </c>
    </row>
    <row r="90" spans="1:20" ht="12.75">
      <c r="A90" s="327" t="s">
        <v>137</v>
      </c>
      <c r="B90" s="333"/>
      <c r="C90" s="333"/>
      <c r="D90" s="333"/>
      <c r="E90" s="333"/>
      <c r="F90" s="333"/>
      <c r="G90" s="333"/>
      <c r="H90" s="334"/>
      <c r="I90" s="338" t="s">
        <v>176</v>
      </c>
      <c r="J90" s="339"/>
      <c r="K90" s="340"/>
      <c r="L90" s="338" t="s">
        <v>177</v>
      </c>
      <c r="M90" s="339"/>
      <c r="N90" s="340"/>
      <c r="O90" s="341" t="s">
        <v>175</v>
      </c>
      <c r="P90" s="285"/>
      <c r="Q90" s="342"/>
      <c r="R90" s="343" t="s">
        <v>178</v>
      </c>
      <c r="S90" s="343"/>
      <c r="T90" s="343"/>
    </row>
    <row r="91" spans="1:20" ht="51">
      <c r="A91" s="335"/>
      <c r="B91" s="336"/>
      <c r="C91" s="336"/>
      <c r="D91" s="336"/>
      <c r="E91" s="336"/>
      <c r="F91" s="336"/>
      <c r="G91" s="336"/>
      <c r="H91" s="337"/>
      <c r="I91" s="191" t="s">
        <v>8</v>
      </c>
      <c r="J91" s="191" t="s">
        <v>9</v>
      </c>
      <c r="K91" s="157" t="s">
        <v>10</v>
      </c>
      <c r="L91" s="191" t="s">
        <v>8</v>
      </c>
      <c r="M91" s="191" t="s">
        <v>9</v>
      </c>
      <c r="N91" s="157" t="s">
        <v>10</v>
      </c>
      <c r="O91" s="191" t="s">
        <v>8</v>
      </c>
      <c r="P91" s="191" t="s">
        <v>9</v>
      </c>
      <c r="Q91" s="157" t="s">
        <v>10</v>
      </c>
      <c r="R91" s="191" t="s">
        <v>8</v>
      </c>
      <c r="S91" s="191" t="s">
        <v>9</v>
      </c>
      <c r="T91" s="157" t="s">
        <v>10</v>
      </c>
    </row>
    <row r="92" spans="1:20" ht="12.75">
      <c r="A92" s="64" t="s">
        <v>270</v>
      </c>
      <c r="B92" s="38"/>
      <c r="C92" s="38"/>
      <c r="D92" s="38"/>
      <c r="E92" s="38"/>
      <c r="F92" s="38"/>
      <c r="G92" s="2"/>
      <c r="H92" s="28"/>
      <c r="I92" s="115">
        <f>SUM(I93:I97)</f>
        <v>34870</v>
      </c>
      <c r="J92" s="51"/>
      <c r="K92" s="51"/>
      <c r="L92" s="115">
        <f>SUM(L93:L97)</f>
        <v>34917</v>
      </c>
      <c r="M92" s="51"/>
      <c r="N92" s="51"/>
      <c r="O92" s="51"/>
      <c r="P92" s="51"/>
      <c r="Q92" s="51"/>
      <c r="R92" s="21"/>
      <c r="S92" s="21"/>
      <c r="T92" s="21"/>
    </row>
    <row r="93" spans="1:20" ht="12.75">
      <c r="A93" s="81"/>
      <c r="B93" s="31" t="s">
        <v>194</v>
      </c>
      <c r="C93" s="2"/>
      <c r="D93" s="38"/>
      <c r="E93" s="38"/>
      <c r="F93" s="38"/>
      <c r="G93" s="2"/>
      <c r="H93" s="28"/>
      <c r="I93" s="51">
        <v>20814</v>
      </c>
      <c r="J93" s="51"/>
      <c r="K93" s="51"/>
      <c r="L93" s="51">
        <v>20851</v>
      </c>
      <c r="M93" s="51"/>
      <c r="N93" s="51"/>
      <c r="O93" s="51"/>
      <c r="P93" s="51"/>
      <c r="Q93" s="51"/>
      <c r="R93" s="21"/>
      <c r="S93" s="21"/>
      <c r="T93" s="21"/>
    </row>
    <row r="94" spans="1:20" ht="12.75">
      <c r="A94" s="81"/>
      <c r="B94" s="31" t="s">
        <v>266</v>
      </c>
      <c r="C94" s="38"/>
      <c r="D94" s="38"/>
      <c r="E94" s="38"/>
      <c r="F94" s="38"/>
      <c r="G94" s="2"/>
      <c r="H94" s="28"/>
      <c r="I94" s="51">
        <v>5751</v>
      </c>
      <c r="J94" s="51"/>
      <c r="K94" s="51"/>
      <c r="L94" s="51">
        <v>5761</v>
      </c>
      <c r="M94" s="51"/>
      <c r="N94" s="51"/>
      <c r="O94" s="51"/>
      <c r="P94" s="51"/>
      <c r="Q94" s="51"/>
      <c r="R94" s="21"/>
      <c r="S94" s="21"/>
      <c r="T94" s="21"/>
    </row>
    <row r="95" spans="1:20" ht="12.75">
      <c r="A95" s="81"/>
      <c r="B95" s="31" t="s">
        <v>195</v>
      </c>
      <c r="C95" s="38"/>
      <c r="D95" s="38"/>
      <c r="E95" s="38"/>
      <c r="F95" s="38"/>
      <c r="G95" s="2"/>
      <c r="H95" s="28"/>
      <c r="I95" s="51">
        <v>8305</v>
      </c>
      <c r="J95" s="51"/>
      <c r="K95" s="51"/>
      <c r="L95" s="51">
        <v>8305</v>
      </c>
      <c r="M95" s="51"/>
      <c r="N95" s="51"/>
      <c r="O95" s="51"/>
      <c r="P95" s="51"/>
      <c r="Q95" s="51"/>
      <c r="R95" s="21"/>
      <c r="S95" s="21"/>
      <c r="T95" s="21"/>
    </row>
    <row r="96" spans="1:20" ht="12.75">
      <c r="A96" s="81"/>
      <c r="B96" s="31" t="s">
        <v>136</v>
      </c>
      <c r="C96" s="38"/>
      <c r="D96" s="38"/>
      <c r="E96" s="38"/>
      <c r="F96" s="38"/>
      <c r="G96" s="2"/>
      <c r="H96" s="28"/>
      <c r="I96" s="51"/>
      <c r="J96" s="51"/>
      <c r="K96" s="51"/>
      <c r="L96" s="51"/>
      <c r="M96" s="51"/>
      <c r="N96" s="51"/>
      <c r="O96" s="51"/>
      <c r="P96" s="51"/>
      <c r="Q96" s="51"/>
      <c r="R96" s="21"/>
      <c r="S96" s="21"/>
      <c r="T96" s="21"/>
    </row>
    <row r="97" spans="1:20" ht="12.75">
      <c r="A97" s="81"/>
      <c r="B97" s="31" t="s">
        <v>196</v>
      </c>
      <c r="C97" s="38"/>
      <c r="D97" s="38"/>
      <c r="E97" s="38"/>
      <c r="F97" s="38"/>
      <c r="G97" s="2"/>
      <c r="H97" s="28"/>
      <c r="I97" s="51"/>
      <c r="J97" s="51"/>
      <c r="K97" s="51"/>
      <c r="L97" s="51"/>
      <c r="M97" s="51"/>
      <c r="N97" s="51"/>
      <c r="O97" s="51"/>
      <c r="P97" s="51"/>
      <c r="Q97" s="51"/>
      <c r="R97" s="21"/>
      <c r="S97" s="21"/>
      <c r="T97" s="21"/>
    </row>
    <row r="98" spans="1:20" ht="12.75">
      <c r="A98" s="5" t="s">
        <v>256</v>
      </c>
      <c r="B98" s="38"/>
      <c r="C98" s="38"/>
      <c r="D98" s="38"/>
      <c r="E98" s="38"/>
      <c r="F98" s="38"/>
      <c r="G98" s="2"/>
      <c r="H98" s="28"/>
      <c r="I98" s="115">
        <f>SUM(I99:I101)</f>
        <v>3580</v>
      </c>
      <c r="J98" s="115"/>
      <c r="K98" s="51"/>
      <c r="L98" s="115">
        <f>SUM(L99:L101)</f>
        <v>2930</v>
      </c>
      <c r="M98" s="51"/>
      <c r="N98" s="51"/>
      <c r="O98" s="51"/>
      <c r="P98" s="51"/>
      <c r="Q98" s="51"/>
      <c r="R98" s="21"/>
      <c r="S98" s="21"/>
      <c r="T98" s="21"/>
    </row>
    <row r="99" spans="1:20" ht="12.75">
      <c r="A99" s="81"/>
      <c r="B99" s="31" t="s">
        <v>253</v>
      </c>
      <c r="C99" s="38"/>
      <c r="D99" s="38"/>
      <c r="E99" s="38"/>
      <c r="F99" s="38"/>
      <c r="G99" s="2"/>
      <c r="H99" s="28"/>
      <c r="I99" s="51">
        <v>3580</v>
      </c>
      <c r="J99" s="51"/>
      <c r="K99" s="51"/>
      <c r="L99" s="51">
        <v>2930</v>
      </c>
      <c r="M99" s="51"/>
      <c r="N99" s="51"/>
      <c r="O99" s="51"/>
      <c r="P99" s="51"/>
      <c r="Q99" s="51"/>
      <c r="R99" s="21"/>
      <c r="S99" s="21"/>
      <c r="T99" s="21"/>
    </row>
    <row r="100" spans="1:20" ht="12.75">
      <c r="A100" s="81"/>
      <c r="B100" s="31" t="s">
        <v>254</v>
      </c>
      <c r="C100" s="38"/>
      <c r="D100" s="38"/>
      <c r="E100" s="38"/>
      <c r="F100" s="38"/>
      <c r="G100" s="2"/>
      <c r="H100" s="28"/>
      <c r="I100" s="51"/>
      <c r="J100" s="51"/>
      <c r="K100" s="51"/>
      <c r="L100" s="51"/>
      <c r="M100" s="51"/>
      <c r="N100" s="51"/>
      <c r="O100" s="51"/>
      <c r="P100" s="51"/>
      <c r="Q100" s="51"/>
      <c r="R100" s="21"/>
      <c r="S100" s="21"/>
      <c r="T100" s="21"/>
    </row>
    <row r="101" spans="1:20" ht="12.75">
      <c r="A101" s="81"/>
      <c r="B101" s="31" t="s">
        <v>255</v>
      </c>
      <c r="C101" s="2"/>
      <c r="D101" s="2"/>
      <c r="E101" s="2"/>
      <c r="F101" s="2"/>
      <c r="G101" s="2"/>
      <c r="H101" s="28"/>
      <c r="I101" s="51"/>
      <c r="J101" s="51"/>
      <c r="K101" s="51"/>
      <c r="L101" s="51"/>
      <c r="M101" s="51"/>
      <c r="N101" s="51"/>
      <c r="O101" s="51"/>
      <c r="P101" s="51"/>
      <c r="Q101" s="51"/>
      <c r="R101" s="21"/>
      <c r="S101" s="21"/>
      <c r="T101" s="21"/>
    </row>
    <row r="102" spans="1:20" ht="12.75">
      <c r="A102" s="5" t="s">
        <v>268</v>
      </c>
      <c r="B102" s="2"/>
      <c r="C102" s="2"/>
      <c r="D102" s="2"/>
      <c r="E102" s="2"/>
      <c r="F102" s="2"/>
      <c r="G102" s="2"/>
      <c r="H102" s="28"/>
      <c r="I102" s="115">
        <f>I92+I98</f>
        <v>38450</v>
      </c>
      <c r="J102" s="115"/>
      <c r="K102" s="51"/>
      <c r="L102" s="115">
        <f>L92+L98</f>
        <v>37847</v>
      </c>
      <c r="M102" s="51"/>
      <c r="N102" s="51"/>
      <c r="O102" s="51"/>
      <c r="P102" s="51"/>
      <c r="Q102" s="51"/>
      <c r="R102" s="21"/>
      <c r="S102" s="21"/>
      <c r="T102" s="21"/>
    </row>
    <row r="103" spans="1:20" ht="12.75">
      <c r="A103" s="5" t="s">
        <v>257</v>
      </c>
      <c r="B103" s="2"/>
      <c r="C103" s="2"/>
      <c r="D103" s="2"/>
      <c r="E103" s="2"/>
      <c r="F103" s="2"/>
      <c r="G103" s="2"/>
      <c r="H103" s="28"/>
      <c r="I103" s="51"/>
      <c r="J103" s="51"/>
      <c r="K103" s="51"/>
      <c r="L103" s="51"/>
      <c r="M103" s="51"/>
      <c r="N103" s="51"/>
      <c r="O103" s="51"/>
      <c r="P103" s="51"/>
      <c r="Q103" s="51"/>
      <c r="R103" s="21"/>
      <c r="S103" s="21"/>
      <c r="T103" s="21"/>
    </row>
    <row r="104" spans="1:20" ht="12.75">
      <c r="A104" s="25"/>
      <c r="B104" s="1" t="s">
        <v>62</v>
      </c>
      <c r="C104" s="2"/>
      <c r="D104" s="2"/>
      <c r="E104" s="2"/>
      <c r="F104" s="2"/>
      <c r="G104" s="2"/>
      <c r="H104" s="28"/>
      <c r="I104" s="51"/>
      <c r="J104" s="51"/>
      <c r="K104" s="51"/>
      <c r="L104" s="51"/>
      <c r="M104" s="51"/>
      <c r="N104" s="51"/>
      <c r="O104" s="51"/>
      <c r="P104" s="51"/>
      <c r="Q104" s="51"/>
      <c r="R104" s="21"/>
      <c r="S104" s="21"/>
      <c r="T104" s="21"/>
    </row>
    <row r="105" spans="1:20" ht="12.75">
      <c r="A105" s="12"/>
      <c r="B105" s="11"/>
      <c r="C105" s="38" t="s">
        <v>271</v>
      </c>
      <c r="D105" s="2"/>
      <c r="E105" s="2"/>
      <c r="F105" s="2"/>
      <c r="G105" s="2"/>
      <c r="H105" s="28"/>
      <c r="I105" s="51"/>
      <c r="J105" s="51"/>
      <c r="K105" s="51"/>
      <c r="L105" s="51"/>
      <c r="M105" s="51"/>
      <c r="N105" s="51"/>
      <c r="O105" s="51"/>
      <c r="P105" s="51"/>
      <c r="Q105" s="51"/>
      <c r="R105" s="21"/>
      <c r="S105" s="21"/>
      <c r="T105" s="21"/>
    </row>
    <row r="106" spans="1:20" ht="12.75">
      <c r="A106" s="12"/>
      <c r="B106" s="37"/>
      <c r="C106" s="38" t="s">
        <v>264</v>
      </c>
      <c r="D106" s="2"/>
      <c r="E106" s="2"/>
      <c r="F106" s="2"/>
      <c r="G106" s="2"/>
      <c r="H106" s="28"/>
      <c r="I106" s="51"/>
      <c r="J106" s="51"/>
      <c r="K106" s="51"/>
      <c r="L106" s="51"/>
      <c r="M106" s="51"/>
      <c r="N106" s="51"/>
      <c r="O106" s="51"/>
      <c r="P106" s="51"/>
      <c r="Q106" s="51"/>
      <c r="R106" s="21"/>
      <c r="S106" s="21"/>
      <c r="T106" s="21"/>
    </row>
    <row r="107" spans="1:20" ht="12.75">
      <c r="A107" s="12"/>
      <c r="B107" s="16"/>
      <c r="C107" s="38" t="s">
        <v>265</v>
      </c>
      <c r="D107" s="2"/>
      <c r="E107" s="2"/>
      <c r="F107" s="2"/>
      <c r="G107" s="2"/>
      <c r="H107" s="28"/>
      <c r="I107" s="51"/>
      <c r="J107" s="51"/>
      <c r="K107" s="51"/>
      <c r="L107" s="51"/>
      <c r="M107" s="51"/>
      <c r="N107" s="51"/>
      <c r="O107" s="51"/>
      <c r="P107" s="51"/>
      <c r="Q107" s="51"/>
      <c r="R107" s="21"/>
      <c r="S107" s="21"/>
      <c r="T107" s="21"/>
    </row>
    <row r="108" spans="1:20" ht="12.75">
      <c r="A108" s="12"/>
      <c r="B108" s="1" t="s">
        <v>63</v>
      </c>
      <c r="C108" s="2"/>
      <c r="D108" s="2"/>
      <c r="E108" s="2"/>
      <c r="F108" s="2"/>
      <c r="G108" s="2"/>
      <c r="H108" s="28"/>
      <c r="I108" s="51"/>
      <c r="J108" s="51"/>
      <c r="K108" s="51"/>
      <c r="L108" s="51"/>
      <c r="M108" s="51"/>
      <c r="N108" s="51"/>
      <c r="O108" s="51"/>
      <c r="P108" s="51"/>
      <c r="Q108" s="51"/>
      <c r="R108" s="21"/>
      <c r="S108" s="21"/>
      <c r="T108" s="21"/>
    </row>
    <row r="109" spans="1:20" ht="12.75">
      <c r="A109" s="12"/>
      <c r="B109" s="4"/>
      <c r="C109" s="31" t="s">
        <v>271</v>
      </c>
      <c r="D109" s="2"/>
      <c r="E109" s="2"/>
      <c r="F109" s="2"/>
      <c r="G109" s="2"/>
      <c r="H109" s="28"/>
      <c r="I109" s="51"/>
      <c r="J109" s="51"/>
      <c r="K109" s="51"/>
      <c r="L109" s="51"/>
      <c r="M109" s="51"/>
      <c r="N109" s="51"/>
      <c r="O109" s="51"/>
      <c r="P109" s="51"/>
      <c r="Q109" s="51"/>
      <c r="R109" s="21"/>
      <c r="S109" s="21"/>
      <c r="T109" s="21"/>
    </row>
    <row r="110" spans="1:20" ht="12.75">
      <c r="A110" s="12"/>
      <c r="B110" s="7"/>
      <c r="C110" s="31" t="s">
        <v>264</v>
      </c>
      <c r="D110" s="2"/>
      <c r="E110" s="2"/>
      <c r="F110" s="2"/>
      <c r="G110" s="2"/>
      <c r="H110" s="28"/>
      <c r="I110" s="51"/>
      <c r="J110" s="51"/>
      <c r="K110" s="51"/>
      <c r="L110" s="51"/>
      <c r="M110" s="51"/>
      <c r="N110" s="51"/>
      <c r="O110" s="51"/>
      <c r="P110" s="51"/>
      <c r="Q110" s="51"/>
      <c r="R110" s="21"/>
      <c r="S110" s="21"/>
      <c r="T110" s="21"/>
    </row>
    <row r="111" spans="1:20" ht="12.75">
      <c r="A111" s="12"/>
      <c r="B111" s="7"/>
      <c r="C111" s="31" t="s">
        <v>265</v>
      </c>
      <c r="D111" s="2"/>
      <c r="E111" s="2"/>
      <c r="F111" s="2"/>
      <c r="G111" s="2"/>
      <c r="H111" s="28"/>
      <c r="I111" s="51"/>
      <c r="J111" s="51"/>
      <c r="K111" s="51"/>
      <c r="L111" s="51"/>
      <c r="M111" s="51"/>
      <c r="N111" s="51"/>
      <c r="O111" s="51"/>
      <c r="P111" s="51"/>
      <c r="Q111" s="51"/>
      <c r="R111" s="21"/>
      <c r="S111" s="21"/>
      <c r="T111" s="21"/>
    </row>
    <row r="112" spans="1:20" ht="12.75">
      <c r="A112" s="5" t="s">
        <v>269</v>
      </c>
      <c r="B112" s="2"/>
      <c r="C112" s="2"/>
      <c r="D112" s="2"/>
      <c r="E112" s="2"/>
      <c r="F112" s="2"/>
      <c r="G112" s="2"/>
      <c r="H112" s="28"/>
      <c r="I112" s="115">
        <f>I102+I103</f>
        <v>38450</v>
      </c>
      <c r="J112" s="115"/>
      <c r="K112" s="51"/>
      <c r="L112" s="115">
        <f>L102+L103</f>
        <v>37847</v>
      </c>
      <c r="M112" s="51"/>
      <c r="N112" s="51"/>
      <c r="O112" s="51"/>
      <c r="P112" s="51"/>
      <c r="Q112" s="51"/>
      <c r="R112" s="21"/>
      <c r="S112" s="21"/>
      <c r="T112" s="21"/>
    </row>
    <row r="114" ht="12.75">
      <c r="G114" s="196" t="s">
        <v>17</v>
      </c>
    </row>
    <row r="115" spans="1:7" ht="12.75">
      <c r="A115" s="31" t="s">
        <v>281</v>
      </c>
      <c r="B115" s="2"/>
      <c r="C115" s="2"/>
      <c r="D115" s="2"/>
      <c r="E115" s="2"/>
      <c r="F115" s="2"/>
      <c r="G115" s="20">
        <f>SUM(G116:G119)</f>
        <v>7.5</v>
      </c>
    </row>
    <row r="116" spans="1:7" ht="12.75">
      <c r="A116" s="81"/>
      <c r="B116" s="31" t="s">
        <v>282</v>
      </c>
      <c r="C116" s="31" t="s">
        <v>283</v>
      </c>
      <c r="D116" s="2"/>
      <c r="E116" s="2"/>
      <c r="F116" s="2"/>
      <c r="G116" s="21"/>
    </row>
    <row r="117" spans="1:7" ht="12.75">
      <c r="A117" s="81"/>
      <c r="B117" s="7"/>
      <c r="C117" s="31" t="s">
        <v>284</v>
      </c>
      <c r="D117" s="2"/>
      <c r="E117" s="2"/>
      <c r="F117" s="2"/>
      <c r="G117" s="21">
        <v>7.5</v>
      </c>
    </row>
    <row r="118" spans="1:7" ht="12.75">
      <c r="A118" s="81"/>
      <c r="B118" s="7"/>
      <c r="C118" s="31" t="s">
        <v>285</v>
      </c>
      <c r="D118" s="2"/>
      <c r="E118" s="2"/>
      <c r="F118" s="2"/>
      <c r="G118" s="21"/>
    </row>
    <row r="119" spans="1:7" ht="12.75">
      <c r="A119" s="14"/>
      <c r="B119" s="16"/>
      <c r="C119" s="31" t="s">
        <v>286</v>
      </c>
      <c r="D119" s="2"/>
      <c r="E119" s="2"/>
      <c r="F119" s="2"/>
      <c r="G119" s="21"/>
    </row>
  </sheetData>
  <sheetProtection/>
  <mergeCells count="91">
    <mergeCell ref="O90:Q90"/>
    <mergeCell ref="C80:H80"/>
    <mergeCell ref="C81:H81"/>
    <mergeCell ref="R90:T90"/>
    <mergeCell ref="C84:H84"/>
    <mergeCell ref="C85:H85"/>
    <mergeCell ref="A86:H86"/>
    <mergeCell ref="A87:H87"/>
    <mergeCell ref="A90:H91"/>
    <mergeCell ref="I90:K90"/>
    <mergeCell ref="L90:N90"/>
    <mergeCell ref="C82:H82"/>
    <mergeCell ref="C83:H83"/>
    <mergeCell ref="C72:H72"/>
    <mergeCell ref="C73:H73"/>
    <mergeCell ref="C74:H74"/>
    <mergeCell ref="C75:H75"/>
    <mergeCell ref="C76:H76"/>
    <mergeCell ref="B77:H77"/>
    <mergeCell ref="C78:H78"/>
    <mergeCell ref="C79:H79"/>
    <mergeCell ref="A66:H66"/>
    <mergeCell ref="A67:H67"/>
    <mergeCell ref="B68:H68"/>
    <mergeCell ref="C69:H69"/>
    <mergeCell ref="C54:H54"/>
    <mergeCell ref="C55:H55"/>
    <mergeCell ref="C70:H70"/>
    <mergeCell ref="C71:H71"/>
    <mergeCell ref="A60:H60"/>
    <mergeCell ref="A61:H61"/>
    <mergeCell ref="A62:H62"/>
    <mergeCell ref="A63:H63"/>
    <mergeCell ref="B64:H64"/>
    <mergeCell ref="B65:H65"/>
    <mergeCell ref="A42:H42"/>
    <mergeCell ref="A43:H43"/>
    <mergeCell ref="B44:H44"/>
    <mergeCell ref="C45:H45"/>
    <mergeCell ref="C58:H58"/>
    <mergeCell ref="C59:H59"/>
    <mergeCell ref="C48:H48"/>
    <mergeCell ref="C49:H49"/>
    <mergeCell ref="B50:H50"/>
    <mergeCell ref="C51:H51"/>
    <mergeCell ref="B56:H56"/>
    <mergeCell ref="C57:H57"/>
    <mergeCell ref="C52:H52"/>
    <mergeCell ref="C53:H53"/>
    <mergeCell ref="C32:H32"/>
    <mergeCell ref="C33:H33"/>
    <mergeCell ref="C46:H46"/>
    <mergeCell ref="C47:H47"/>
    <mergeCell ref="C36:H36"/>
    <mergeCell ref="C37:H37"/>
    <mergeCell ref="B38:H38"/>
    <mergeCell ref="C39:H39"/>
    <mergeCell ref="C40:H40"/>
    <mergeCell ref="C41:H41"/>
    <mergeCell ref="C34:H34"/>
    <mergeCell ref="C35:H35"/>
    <mergeCell ref="C24:H24"/>
    <mergeCell ref="C25:H25"/>
    <mergeCell ref="C26:H26"/>
    <mergeCell ref="B27:H27"/>
    <mergeCell ref="C28:H28"/>
    <mergeCell ref="C29:H29"/>
    <mergeCell ref="C30:H30"/>
    <mergeCell ref="C31:H31"/>
    <mergeCell ref="C16:H16"/>
    <mergeCell ref="C17:H17"/>
    <mergeCell ref="C18:H18"/>
    <mergeCell ref="C19:H19"/>
    <mergeCell ref="A7:T7"/>
    <mergeCell ref="A10:H11"/>
    <mergeCell ref="I10:K10"/>
    <mergeCell ref="L10:N10"/>
    <mergeCell ref="A3:T3"/>
    <mergeCell ref="A4:T4"/>
    <mergeCell ref="A5:T5"/>
    <mergeCell ref="A6:T6"/>
    <mergeCell ref="O10:Q10"/>
    <mergeCell ref="R10:T10"/>
    <mergeCell ref="C22:H22"/>
    <mergeCell ref="C23:H23"/>
    <mergeCell ref="A12:H12"/>
    <mergeCell ref="B13:H13"/>
    <mergeCell ref="C14:H14"/>
    <mergeCell ref="C15:H15"/>
    <mergeCell ref="B20:H20"/>
    <mergeCell ref="C21:H21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landscape" paperSize="9" scale="6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118"/>
  <sheetViews>
    <sheetView zoomScalePageLayoutView="0" workbookViewId="0" topLeftCell="A1">
      <selection activeCell="A3" sqref="A3:T3"/>
    </sheetView>
  </sheetViews>
  <sheetFormatPr defaultColWidth="9.140625" defaultRowHeight="12.75"/>
  <cols>
    <col min="8" max="8" width="17.57421875" style="0" customWidth="1"/>
    <col min="9" max="17" width="10.57421875" style="0" customWidth="1"/>
  </cols>
  <sheetData>
    <row r="1" ht="12.75">
      <c r="T1" s="50" t="s">
        <v>290</v>
      </c>
    </row>
    <row r="3" spans="1:20" ht="12.75">
      <c r="A3" s="301" t="s">
        <v>428</v>
      </c>
      <c r="B3" s="301"/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301"/>
      <c r="O3" s="301"/>
      <c r="P3" s="301"/>
      <c r="Q3" s="301"/>
      <c r="R3" s="301"/>
      <c r="S3" s="301"/>
      <c r="T3" s="301"/>
    </row>
    <row r="4" spans="1:20" ht="12.75">
      <c r="A4" s="301" t="s">
        <v>206</v>
      </c>
      <c r="B4" s="301"/>
      <c r="C4" s="301"/>
      <c r="D4" s="301"/>
      <c r="E4" s="301"/>
      <c r="F4" s="301"/>
      <c r="G4" s="301"/>
      <c r="H4" s="301"/>
      <c r="I4" s="301"/>
      <c r="J4" s="301"/>
      <c r="K4" s="301"/>
      <c r="L4" s="301"/>
      <c r="M4" s="301"/>
      <c r="N4" s="301"/>
      <c r="O4" s="301"/>
      <c r="P4" s="301"/>
      <c r="Q4" s="301"/>
      <c r="R4" s="301"/>
      <c r="S4" s="301"/>
      <c r="T4" s="301"/>
    </row>
    <row r="5" spans="1:20" ht="12.75">
      <c r="A5" s="301" t="s">
        <v>291</v>
      </c>
      <c r="B5" s="301"/>
      <c r="C5" s="301"/>
      <c r="D5" s="301"/>
      <c r="E5" s="301"/>
      <c r="F5" s="301"/>
      <c r="G5" s="301"/>
      <c r="H5" s="301"/>
      <c r="I5" s="301"/>
      <c r="J5" s="301"/>
      <c r="K5" s="301"/>
      <c r="L5" s="301"/>
      <c r="M5" s="301"/>
      <c r="N5" s="301"/>
      <c r="O5" s="301"/>
      <c r="P5" s="301"/>
      <c r="Q5" s="301"/>
      <c r="R5" s="301"/>
      <c r="S5" s="301"/>
      <c r="T5" s="301"/>
    </row>
    <row r="6" spans="1:20" ht="12.75">
      <c r="A6" s="301" t="s">
        <v>280</v>
      </c>
      <c r="B6" s="301"/>
      <c r="C6" s="301"/>
      <c r="D6" s="301"/>
      <c r="E6" s="301"/>
      <c r="F6" s="301"/>
      <c r="G6" s="301"/>
      <c r="H6" s="301"/>
      <c r="I6" s="301"/>
      <c r="J6" s="301"/>
      <c r="K6" s="301"/>
      <c r="L6" s="301"/>
      <c r="M6" s="301"/>
      <c r="N6" s="301"/>
      <c r="O6" s="301"/>
      <c r="P6" s="301"/>
      <c r="Q6" s="301"/>
      <c r="R6" s="301"/>
      <c r="S6" s="301"/>
      <c r="T6" s="301"/>
    </row>
    <row r="8" spans="1:17" ht="12.75">
      <c r="A8" s="17"/>
      <c r="B8" s="17"/>
      <c r="C8" s="17"/>
      <c r="D8" s="17"/>
      <c r="E8" s="17"/>
      <c r="F8" s="17"/>
      <c r="G8" s="17"/>
      <c r="H8" s="17"/>
      <c r="P8" s="41"/>
      <c r="Q8" s="41" t="s">
        <v>189</v>
      </c>
    </row>
    <row r="9" spans="1:20" ht="25.5" customHeight="1">
      <c r="A9" s="327" t="s">
        <v>137</v>
      </c>
      <c r="B9" s="333"/>
      <c r="C9" s="333"/>
      <c r="D9" s="333"/>
      <c r="E9" s="333"/>
      <c r="F9" s="333"/>
      <c r="G9" s="333"/>
      <c r="H9" s="334"/>
      <c r="I9" s="338" t="s">
        <v>176</v>
      </c>
      <c r="J9" s="339"/>
      <c r="K9" s="340"/>
      <c r="L9" s="338" t="s">
        <v>177</v>
      </c>
      <c r="M9" s="339"/>
      <c r="N9" s="340"/>
      <c r="O9" s="341" t="s">
        <v>175</v>
      </c>
      <c r="P9" s="285"/>
      <c r="Q9" s="342"/>
      <c r="R9" s="343" t="s">
        <v>178</v>
      </c>
      <c r="S9" s="343"/>
      <c r="T9" s="343"/>
    </row>
    <row r="10" spans="1:20" ht="51">
      <c r="A10" s="335"/>
      <c r="B10" s="336"/>
      <c r="C10" s="336"/>
      <c r="D10" s="336"/>
      <c r="E10" s="336"/>
      <c r="F10" s="336"/>
      <c r="G10" s="336"/>
      <c r="H10" s="337"/>
      <c r="I10" s="191" t="s">
        <v>8</v>
      </c>
      <c r="J10" s="191" t="s">
        <v>9</v>
      </c>
      <c r="K10" s="157" t="s">
        <v>10</v>
      </c>
      <c r="L10" s="191" t="s">
        <v>8</v>
      </c>
      <c r="M10" s="191" t="s">
        <v>9</v>
      </c>
      <c r="N10" s="157" t="s">
        <v>10</v>
      </c>
      <c r="O10" s="191" t="s">
        <v>8</v>
      </c>
      <c r="P10" s="191" t="s">
        <v>9</v>
      </c>
      <c r="Q10" s="157" t="s">
        <v>10</v>
      </c>
      <c r="R10" s="191" t="s">
        <v>8</v>
      </c>
      <c r="S10" s="191" t="s">
        <v>9</v>
      </c>
      <c r="T10" s="157" t="s">
        <v>10</v>
      </c>
    </row>
    <row r="11" spans="1:20" ht="12.75">
      <c r="A11" s="307" t="s">
        <v>125</v>
      </c>
      <c r="B11" s="307"/>
      <c r="C11" s="307"/>
      <c r="D11" s="307"/>
      <c r="E11" s="307"/>
      <c r="F11" s="307"/>
      <c r="G11" s="307"/>
      <c r="H11" s="307"/>
      <c r="I11" s="115">
        <f aca="true" t="shared" si="0" ref="I11:N11">I12+I19+I26+I37</f>
        <v>434285</v>
      </c>
      <c r="J11" s="115">
        <f t="shared" si="0"/>
        <v>20056</v>
      </c>
      <c r="K11" s="115">
        <f t="shared" si="0"/>
        <v>29678</v>
      </c>
      <c r="L11" s="115">
        <f t="shared" si="0"/>
        <v>460413</v>
      </c>
      <c r="M11" s="115">
        <f t="shared" si="0"/>
        <v>20056</v>
      </c>
      <c r="N11" s="115">
        <f t="shared" si="0"/>
        <v>30152</v>
      </c>
      <c r="O11" s="115"/>
      <c r="P11" s="115"/>
      <c r="Q11" s="115"/>
      <c r="R11" s="115"/>
      <c r="S11" s="20"/>
      <c r="T11" s="20"/>
    </row>
    <row r="12" spans="1:20" ht="12.75">
      <c r="A12" s="170"/>
      <c r="B12" s="319" t="s">
        <v>202</v>
      </c>
      <c r="C12" s="320"/>
      <c r="D12" s="320"/>
      <c r="E12" s="320"/>
      <c r="F12" s="320"/>
      <c r="G12" s="320"/>
      <c r="H12" s="320"/>
      <c r="I12" s="173">
        <f aca="true" t="shared" si="1" ref="I12:N12">SUM(I13:I18)</f>
        <v>136138</v>
      </c>
      <c r="J12" s="173">
        <f t="shared" si="1"/>
        <v>10238</v>
      </c>
      <c r="K12" s="173">
        <f t="shared" si="1"/>
        <v>29678</v>
      </c>
      <c r="L12" s="173">
        <f t="shared" si="1"/>
        <v>162266</v>
      </c>
      <c r="M12" s="173">
        <f t="shared" si="1"/>
        <v>10238</v>
      </c>
      <c r="N12" s="173">
        <f t="shared" si="1"/>
        <v>30152</v>
      </c>
      <c r="O12" s="173"/>
      <c r="P12" s="173"/>
      <c r="Q12" s="173"/>
      <c r="R12" s="173"/>
      <c r="S12" s="253"/>
      <c r="T12" s="253"/>
    </row>
    <row r="13" spans="1:20" ht="12.75">
      <c r="A13" s="81"/>
      <c r="B13" s="175"/>
      <c r="C13" s="312" t="s">
        <v>210</v>
      </c>
      <c r="D13" s="313"/>
      <c r="E13" s="313"/>
      <c r="F13" s="313"/>
      <c r="G13" s="313"/>
      <c r="H13" s="314"/>
      <c r="I13" s="116">
        <v>118341</v>
      </c>
      <c r="J13" s="116"/>
      <c r="K13" s="116">
        <v>29678</v>
      </c>
      <c r="L13" s="116">
        <v>147309</v>
      </c>
      <c r="M13" s="116"/>
      <c r="N13" s="116">
        <v>29750</v>
      </c>
      <c r="O13" s="116"/>
      <c r="P13" s="116"/>
      <c r="Q13" s="116"/>
      <c r="R13" s="51"/>
      <c r="S13" s="21"/>
      <c r="T13" s="21"/>
    </row>
    <row r="14" spans="1:20" ht="12.75">
      <c r="A14" s="81"/>
      <c r="B14" s="193"/>
      <c r="C14" s="312" t="s">
        <v>211</v>
      </c>
      <c r="D14" s="313"/>
      <c r="E14" s="313"/>
      <c r="F14" s="313"/>
      <c r="G14" s="313"/>
      <c r="H14" s="314"/>
      <c r="I14" s="116"/>
      <c r="J14" s="116"/>
      <c r="K14" s="116"/>
      <c r="L14" s="116"/>
      <c r="M14" s="116"/>
      <c r="N14" s="116"/>
      <c r="O14" s="116"/>
      <c r="P14" s="116"/>
      <c r="Q14" s="116"/>
      <c r="R14" s="51"/>
      <c r="S14" s="21"/>
      <c r="T14" s="21"/>
    </row>
    <row r="15" spans="1:20" ht="12.75">
      <c r="A15" s="81"/>
      <c r="B15" s="193"/>
      <c r="C15" s="312" t="s">
        <v>212</v>
      </c>
      <c r="D15" s="313"/>
      <c r="E15" s="313"/>
      <c r="F15" s="313"/>
      <c r="G15" s="313"/>
      <c r="H15" s="314"/>
      <c r="I15" s="116"/>
      <c r="J15" s="116"/>
      <c r="K15" s="116"/>
      <c r="L15" s="116"/>
      <c r="M15" s="116"/>
      <c r="N15" s="116"/>
      <c r="O15" s="116"/>
      <c r="P15" s="116"/>
      <c r="Q15" s="116"/>
      <c r="R15" s="51"/>
      <c r="S15" s="21"/>
      <c r="T15" s="21"/>
    </row>
    <row r="16" spans="1:20" ht="12.75">
      <c r="A16" s="81"/>
      <c r="B16" s="193"/>
      <c r="C16" s="312" t="s">
        <v>213</v>
      </c>
      <c r="D16" s="313"/>
      <c r="E16" s="313"/>
      <c r="F16" s="313"/>
      <c r="G16" s="313"/>
      <c r="H16" s="314"/>
      <c r="I16" s="116"/>
      <c r="J16" s="116"/>
      <c r="K16" s="116"/>
      <c r="L16" s="116"/>
      <c r="M16" s="116"/>
      <c r="N16" s="116"/>
      <c r="O16" s="116"/>
      <c r="P16" s="116"/>
      <c r="Q16" s="116"/>
      <c r="R16" s="51"/>
      <c r="S16" s="21"/>
      <c r="T16" s="21"/>
    </row>
    <row r="17" spans="1:20" ht="12.75">
      <c r="A17" s="81"/>
      <c r="B17" s="193"/>
      <c r="C17" s="312" t="s">
        <v>214</v>
      </c>
      <c r="D17" s="313"/>
      <c r="E17" s="313"/>
      <c r="F17" s="313"/>
      <c r="G17" s="313"/>
      <c r="H17" s="314"/>
      <c r="I17" s="116"/>
      <c r="J17" s="116"/>
      <c r="K17" s="116"/>
      <c r="L17" s="116"/>
      <c r="M17" s="116"/>
      <c r="N17" s="116"/>
      <c r="O17" s="116"/>
      <c r="P17" s="116"/>
      <c r="Q17" s="116"/>
      <c r="R17" s="51"/>
      <c r="S17" s="21"/>
      <c r="T17" s="21"/>
    </row>
    <row r="18" spans="1:20" ht="12.75">
      <c r="A18" s="81"/>
      <c r="B18" s="193"/>
      <c r="C18" s="323" t="s">
        <v>215</v>
      </c>
      <c r="D18" s="324"/>
      <c r="E18" s="324"/>
      <c r="F18" s="324"/>
      <c r="G18" s="324"/>
      <c r="H18" s="325"/>
      <c r="I18" s="116">
        <v>17797</v>
      </c>
      <c r="J18" s="116">
        <v>10238</v>
      </c>
      <c r="K18" s="116"/>
      <c r="L18" s="116">
        <v>14957</v>
      </c>
      <c r="M18" s="116">
        <v>10238</v>
      </c>
      <c r="N18" s="116">
        <v>402</v>
      </c>
      <c r="O18" s="116"/>
      <c r="P18" s="116"/>
      <c r="Q18" s="116"/>
      <c r="R18" s="51"/>
      <c r="S18" s="21"/>
      <c r="T18" s="21"/>
    </row>
    <row r="19" spans="1:20" ht="12.75">
      <c r="A19" s="170"/>
      <c r="B19" s="320" t="s">
        <v>306</v>
      </c>
      <c r="C19" s="320"/>
      <c r="D19" s="320"/>
      <c r="E19" s="320"/>
      <c r="F19" s="320"/>
      <c r="G19" s="320"/>
      <c r="H19" s="320"/>
      <c r="I19" s="173">
        <f>SUM(I20:I25)</f>
        <v>203700</v>
      </c>
      <c r="J19" s="173"/>
      <c r="K19" s="173"/>
      <c r="L19" s="173">
        <f>SUM(L20:L25)</f>
        <v>203700</v>
      </c>
      <c r="M19" s="173"/>
      <c r="N19" s="173"/>
      <c r="O19" s="173"/>
      <c r="P19" s="173"/>
      <c r="Q19" s="173"/>
      <c r="R19" s="173"/>
      <c r="S19" s="253"/>
      <c r="T19" s="253"/>
    </row>
    <row r="20" spans="1:20" ht="12.75">
      <c r="A20" s="81"/>
      <c r="B20" s="11"/>
      <c r="C20" s="315" t="s">
        <v>218</v>
      </c>
      <c r="D20" s="309"/>
      <c r="E20" s="309"/>
      <c r="F20" s="309"/>
      <c r="G20" s="309"/>
      <c r="H20" s="309"/>
      <c r="I20" s="116"/>
      <c r="J20" s="116"/>
      <c r="K20" s="116"/>
      <c r="L20" s="116"/>
      <c r="M20" s="116"/>
      <c r="N20" s="116"/>
      <c r="O20" s="116"/>
      <c r="P20" s="116"/>
      <c r="Q20" s="116"/>
      <c r="R20" s="51"/>
      <c r="S20" s="21"/>
      <c r="T20" s="21"/>
    </row>
    <row r="21" spans="1:20" ht="12.75">
      <c r="A21" s="81"/>
      <c r="B21" s="37"/>
      <c r="C21" s="294" t="s">
        <v>219</v>
      </c>
      <c r="D21" s="295"/>
      <c r="E21" s="295"/>
      <c r="F21" s="295"/>
      <c r="G21" s="295"/>
      <c r="H21" s="295"/>
      <c r="I21" s="116"/>
      <c r="J21" s="116"/>
      <c r="K21" s="116"/>
      <c r="L21" s="116"/>
      <c r="M21" s="116"/>
      <c r="N21" s="116"/>
      <c r="O21" s="116"/>
      <c r="P21" s="116"/>
      <c r="Q21" s="116"/>
      <c r="R21" s="51"/>
      <c r="S21" s="21"/>
      <c r="T21" s="21"/>
    </row>
    <row r="22" spans="1:20" ht="12.75">
      <c r="A22" s="81"/>
      <c r="B22" s="37"/>
      <c r="C22" s="315" t="s">
        <v>220</v>
      </c>
      <c r="D22" s="309"/>
      <c r="E22" s="309"/>
      <c r="F22" s="309"/>
      <c r="G22" s="309"/>
      <c r="H22" s="309"/>
      <c r="I22" s="116"/>
      <c r="J22" s="116"/>
      <c r="K22" s="116"/>
      <c r="L22" s="116"/>
      <c r="M22" s="116"/>
      <c r="N22" s="116"/>
      <c r="O22" s="116"/>
      <c r="P22" s="116"/>
      <c r="Q22" s="116"/>
      <c r="R22" s="51"/>
      <c r="S22" s="21"/>
      <c r="T22" s="21"/>
    </row>
    <row r="23" spans="1:20" ht="12.75">
      <c r="A23" s="81"/>
      <c r="B23" s="37"/>
      <c r="C23" s="315" t="s">
        <v>221</v>
      </c>
      <c r="D23" s="309"/>
      <c r="E23" s="309"/>
      <c r="F23" s="309"/>
      <c r="G23" s="309"/>
      <c r="H23" s="309"/>
      <c r="I23" s="116">
        <v>160000</v>
      </c>
      <c r="J23" s="116"/>
      <c r="K23" s="116"/>
      <c r="L23" s="116">
        <v>160000</v>
      </c>
      <c r="M23" s="116"/>
      <c r="N23" s="116"/>
      <c r="O23" s="116"/>
      <c r="P23" s="116"/>
      <c r="Q23" s="116"/>
      <c r="R23" s="51"/>
      <c r="S23" s="21"/>
      <c r="T23" s="21"/>
    </row>
    <row r="24" spans="1:20" ht="12.75">
      <c r="A24" s="81"/>
      <c r="B24" s="37"/>
      <c r="C24" s="315" t="s">
        <v>222</v>
      </c>
      <c r="D24" s="309"/>
      <c r="E24" s="309"/>
      <c r="F24" s="309"/>
      <c r="G24" s="309"/>
      <c r="H24" s="309"/>
      <c r="I24" s="116">
        <v>42500</v>
      </c>
      <c r="J24" s="116"/>
      <c r="K24" s="116"/>
      <c r="L24" s="116">
        <v>42500</v>
      </c>
      <c r="M24" s="116"/>
      <c r="N24" s="116"/>
      <c r="O24" s="116"/>
      <c r="P24" s="116"/>
      <c r="Q24" s="116"/>
      <c r="R24" s="51"/>
      <c r="S24" s="21"/>
      <c r="T24" s="21"/>
    </row>
    <row r="25" spans="1:20" ht="12.75">
      <c r="A25" s="81"/>
      <c r="B25" s="37"/>
      <c r="C25" s="315" t="s">
        <v>223</v>
      </c>
      <c r="D25" s="309"/>
      <c r="E25" s="309"/>
      <c r="F25" s="309"/>
      <c r="G25" s="309"/>
      <c r="H25" s="309"/>
      <c r="I25" s="116">
        <v>1200</v>
      </c>
      <c r="J25" s="116"/>
      <c r="K25" s="116"/>
      <c r="L25" s="116">
        <v>1200</v>
      </c>
      <c r="M25" s="116"/>
      <c r="N25" s="116"/>
      <c r="O25" s="116"/>
      <c r="P25" s="116"/>
      <c r="Q25" s="116"/>
      <c r="R25" s="51"/>
      <c r="S25" s="21"/>
      <c r="T25" s="21"/>
    </row>
    <row r="26" spans="1:20" ht="12.75">
      <c r="A26" s="170"/>
      <c r="B26" s="320" t="s">
        <v>225</v>
      </c>
      <c r="C26" s="320"/>
      <c r="D26" s="320"/>
      <c r="E26" s="320"/>
      <c r="F26" s="320"/>
      <c r="G26" s="320"/>
      <c r="H26" s="320"/>
      <c r="I26" s="173">
        <f>SUM(I27:I36)</f>
        <v>94447</v>
      </c>
      <c r="J26" s="173">
        <f>SUM(J27:J36)</f>
        <v>9818</v>
      </c>
      <c r="K26" s="173"/>
      <c r="L26" s="173">
        <f>SUM(L27:L36)</f>
        <v>94447</v>
      </c>
      <c r="M26" s="173">
        <f>SUM(M27:M36)</f>
        <v>9818</v>
      </c>
      <c r="N26" s="173"/>
      <c r="O26" s="173"/>
      <c r="P26" s="173"/>
      <c r="Q26" s="173"/>
      <c r="R26" s="173"/>
      <c r="S26" s="253"/>
      <c r="T26" s="253"/>
    </row>
    <row r="27" spans="1:20" ht="12.75">
      <c r="A27" s="81"/>
      <c r="B27" s="11"/>
      <c r="C27" s="296" t="s">
        <v>226</v>
      </c>
      <c r="D27" s="311"/>
      <c r="E27" s="311"/>
      <c r="F27" s="311"/>
      <c r="G27" s="311"/>
      <c r="H27" s="311"/>
      <c r="I27" s="116"/>
      <c r="J27" s="116"/>
      <c r="K27" s="116"/>
      <c r="L27" s="116"/>
      <c r="M27" s="116"/>
      <c r="N27" s="116"/>
      <c r="O27" s="116"/>
      <c r="P27" s="116"/>
      <c r="Q27" s="116"/>
      <c r="R27" s="51"/>
      <c r="S27" s="21"/>
      <c r="T27" s="21"/>
    </row>
    <row r="28" spans="1:20" ht="12.75">
      <c r="A28" s="81"/>
      <c r="B28" s="37"/>
      <c r="C28" s="296" t="s">
        <v>227</v>
      </c>
      <c r="D28" s="311"/>
      <c r="E28" s="311"/>
      <c r="F28" s="311"/>
      <c r="G28" s="311"/>
      <c r="H28" s="311"/>
      <c r="I28" s="116">
        <v>39879</v>
      </c>
      <c r="J28" s="116">
        <v>5511</v>
      </c>
      <c r="K28" s="116"/>
      <c r="L28" s="116">
        <v>39879</v>
      </c>
      <c r="M28" s="116">
        <v>5511</v>
      </c>
      <c r="N28" s="116"/>
      <c r="O28" s="116"/>
      <c r="P28" s="116"/>
      <c r="Q28" s="116"/>
      <c r="R28" s="51"/>
      <c r="S28" s="21"/>
      <c r="T28" s="21"/>
    </row>
    <row r="29" spans="1:20" ht="12.75">
      <c r="A29" s="81"/>
      <c r="B29" s="37"/>
      <c r="C29" s="296" t="s">
        <v>228</v>
      </c>
      <c r="D29" s="311"/>
      <c r="E29" s="311"/>
      <c r="F29" s="311"/>
      <c r="G29" s="311"/>
      <c r="H29" s="311"/>
      <c r="I29" s="116">
        <v>830</v>
      </c>
      <c r="J29" s="116">
        <v>5</v>
      </c>
      <c r="K29" s="116"/>
      <c r="L29" s="116">
        <v>830</v>
      </c>
      <c r="M29" s="116">
        <v>5</v>
      </c>
      <c r="N29" s="116"/>
      <c r="O29" s="116"/>
      <c r="P29" s="116"/>
      <c r="Q29" s="116"/>
      <c r="R29" s="51"/>
      <c r="S29" s="21"/>
      <c r="T29" s="21"/>
    </row>
    <row r="30" spans="1:20" ht="12.75">
      <c r="A30" s="81"/>
      <c r="B30" s="37"/>
      <c r="C30" s="315" t="s">
        <v>229</v>
      </c>
      <c r="D30" s="309"/>
      <c r="E30" s="309"/>
      <c r="F30" s="309"/>
      <c r="G30" s="309"/>
      <c r="H30" s="309"/>
      <c r="I30" s="116">
        <v>9143</v>
      </c>
      <c r="J30" s="116"/>
      <c r="K30" s="116"/>
      <c r="L30" s="116">
        <v>9143</v>
      </c>
      <c r="M30" s="116"/>
      <c r="N30" s="116"/>
      <c r="O30" s="116"/>
      <c r="P30" s="116"/>
      <c r="Q30" s="116"/>
      <c r="R30" s="51"/>
      <c r="S30" s="21"/>
      <c r="T30" s="21"/>
    </row>
    <row r="31" spans="1:20" ht="12.75">
      <c r="A31" s="81"/>
      <c r="B31" s="37"/>
      <c r="C31" s="315" t="s">
        <v>230</v>
      </c>
      <c r="D31" s="309"/>
      <c r="E31" s="309"/>
      <c r="F31" s="309"/>
      <c r="G31" s="309"/>
      <c r="H31" s="309"/>
      <c r="I31" s="116">
        <v>5093</v>
      </c>
      <c r="J31" s="116"/>
      <c r="K31" s="116"/>
      <c r="L31" s="116">
        <v>5093</v>
      </c>
      <c r="M31" s="116"/>
      <c r="N31" s="116"/>
      <c r="O31" s="116"/>
      <c r="P31" s="116"/>
      <c r="Q31" s="116"/>
      <c r="R31" s="51"/>
      <c r="S31" s="21"/>
      <c r="T31" s="21"/>
    </row>
    <row r="32" spans="1:20" ht="12.75">
      <c r="A32" s="81"/>
      <c r="B32" s="37"/>
      <c r="C32" s="312" t="s">
        <v>231</v>
      </c>
      <c r="D32" s="313"/>
      <c r="E32" s="313"/>
      <c r="F32" s="313"/>
      <c r="G32" s="313"/>
      <c r="H32" s="314"/>
      <c r="I32" s="116">
        <v>12857</v>
      </c>
      <c r="J32" s="116">
        <v>2013</v>
      </c>
      <c r="K32" s="116"/>
      <c r="L32" s="116">
        <v>12857</v>
      </c>
      <c r="M32" s="116">
        <v>2013</v>
      </c>
      <c r="N32" s="116"/>
      <c r="O32" s="116"/>
      <c r="P32" s="116"/>
      <c r="Q32" s="116"/>
      <c r="R32" s="51"/>
      <c r="S32" s="21"/>
      <c r="T32" s="21"/>
    </row>
    <row r="33" spans="1:20" ht="12.75">
      <c r="A33" s="81"/>
      <c r="B33" s="37"/>
      <c r="C33" s="312" t="s">
        <v>232</v>
      </c>
      <c r="D33" s="313"/>
      <c r="E33" s="313"/>
      <c r="F33" s="313"/>
      <c r="G33" s="313"/>
      <c r="H33" s="314"/>
      <c r="I33" s="116">
        <v>24070</v>
      </c>
      <c r="J33" s="116"/>
      <c r="K33" s="116"/>
      <c r="L33" s="116">
        <v>24070</v>
      </c>
      <c r="M33" s="116"/>
      <c r="N33" s="116"/>
      <c r="O33" s="116"/>
      <c r="P33" s="116"/>
      <c r="Q33" s="116"/>
      <c r="R33" s="51"/>
      <c r="S33" s="21"/>
      <c r="T33" s="21"/>
    </row>
    <row r="34" spans="1:20" ht="12.75">
      <c r="A34" s="81"/>
      <c r="B34" s="37"/>
      <c r="C34" s="312" t="s">
        <v>233</v>
      </c>
      <c r="D34" s="313"/>
      <c r="E34" s="313"/>
      <c r="F34" s="313"/>
      <c r="G34" s="313"/>
      <c r="H34" s="314"/>
      <c r="I34" s="116">
        <v>75</v>
      </c>
      <c r="J34" s="116"/>
      <c r="K34" s="116"/>
      <c r="L34" s="116">
        <v>75</v>
      </c>
      <c r="M34" s="116"/>
      <c r="N34" s="116"/>
      <c r="O34" s="116"/>
      <c r="P34" s="116"/>
      <c r="Q34" s="116"/>
      <c r="R34" s="51"/>
      <c r="S34" s="21"/>
      <c r="T34" s="21"/>
    </row>
    <row r="35" spans="1:20" ht="12.75">
      <c r="A35" s="81"/>
      <c r="B35" s="37"/>
      <c r="C35" s="315" t="s">
        <v>234</v>
      </c>
      <c r="D35" s="309"/>
      <c r="E35" s="309"/>
      <c r="F35" s="309"/>
      <c r="G35" s="309"/>
      <c r="H35" s="309"/>
      <c r="I35" s="116">
        <v>2500</v>
      </c>
      <c r="J35" s="116"/>
      <c r="K35" s="116"/>
      <c r="L35" s="116">
        <v>2500</v>
      </c>
      <c r="M35" s="116"/>
      <c r="N35" s="116"/>
      <c r="O35" s="116"/>
      <c r="P35" s="116"/>
      <c r="Q35" s="116"/>
      <c r="R35" s="51"/>
      <c r="S35" s="21"/>
      <c r="T35" s="21"/>
    </row>
    <row r="36" spans="1:20" ht="12.75">
      <c r="A36" s="81"/>
      <c r="B36" s="16"/>
      <c r="C36" s="315" t="s">
        <v>235</v>
      </c>
      <c r="D36" s="309"/>
      <c r="E36" s="309"/>
      <c r="F36" s="309"/>
      <c r="G36" s="309"/>
      <c r="H36" s="309"/>
      <c r="I36" s="116"/>
      <c r="J36" s="116">
        <v>2289</v>
      </c>
      <c r="K36" s="116"/>
      <c r="L36" s="116"/>
      <c r="M36" s="116">
        <v>2289</v>
      </c>
      <c r="N36" s="116"/>
      <c r="O36" s="116"/>
      <c r="P36" s="116"/>
      <c r="Q36" s="116"/>
      <c r="R36" s="51"/>
      <c r="S36" s="21"/>
      <c r="T36" s="21"/>
    </row>
    <row r="37" spans="1:20" ht="12.75">
      <c r="A37" s="170"/>
      <c r="B37" s="320" t="s">
        <v>201</v>
      </c>
      <c r="C37" s="320"/>
      <c r="D37" s="320"/>
      <c r="E37" s="320"/>
      <c r="F37" s="320"/>
      <c r="G37" s="320"/>
      <c r="H37" s="320"/>
      <c r="I37" s="116"/>
      <c r="J37" s="116"/>
      <c r="K37" s="116"/>
      <c r="L37" s="116"/>
      <c r="M37" s="116"/>
      <c r="N37" s="116"/>
      <c r="O37" s="116"/>
      <c r="P37" s="116"/>
      <c r="Q37" s="116"/>
      <c r="R37" s="51"/>
      <c r="S37" s="21"/>
      <c r="T37" s="21"/>
    </row>
    <row r="38" spans="1:20" ht="12.75">
      <c r="A38" s="81"/>
      <c r="B38" s="174"/>
      <c r="C38" s="304" t="s">
        <v>242</v>
      </c>
      <c r="D38" s="321"/>
      <c r="E38" s="321"/>
      <c r="F38" s="321"/>
      <c r="G38" s="321"/>
      <c r="H38" s="322"/>
      <c r="I38" s="116"/>
      <c r="J38" s="116"/>
      <c r="K38" s="116"/>
      <c r="L38" s="116"/>
      <c r="M38" s="116"/>
      <c r="N38" s="116"/>
      <c r="O38" s="116"/>
      <c r="P38" s="116"/>
      <c r="Q38" s="116"/>
      <c r="R38" s="51"/>
      <c r="S38" s="21"/>
      <c r="T38" s="21"/>
    </row>
    <row r="39" spans="1:20" ht="12.75">
      <c r="A39" s="81"/>
      <c r="B39" s="178"/>
      <c r="C39" s="304" t="s">
        <v>0</v>
      </c>
      <c r="D39" s="321"/>
      <c r="E39" s="321"/>
      <c r="F39" s="321"/>
      <c r="G39" s="321"/>
      <c r="H39" s="322"/>
      <c r="I39" s="116"/>
      <c r="J39" s="116"/>
      <c r="K39" s="116"/>
      <c r="L39" s="116"/>
      <c r="M39" s="116"/>
      <c r="N39" s="116"/>
      <c r="O39" s="116"/>
      <c r="P39" s="116"/>
      <c r="Q39" s="116"/>
      <c r="R39" s="51"/>
      <c r="S39" s="21"/>
      <c r="T39" s="21"/>
    </row>
    <row r="40" spans="1:20" ht="12.75">
      <c r="A40" s="81"/>
      <c r="B40" s="178"/>
      <c r="C40" s="304" t="s">
        <v>243</v>
      </c>
      <c r="D40" s="321"/>
      <c r="E40" s="321"/>
      <c r="F40" s="321"/>
      <c r="G40" s="321"/>
      <c r="H40" s="322"/>
      <c r="I40" s="116"/>
      <c r="J40" s="116"/>
      <c r="K40" s="116"/>
      <c r="L40" s="116"/>
      <c r="M40" s="116"/>
      <c r="N40" s="116"/>
      <c r="O40" s="116"/>
      <c r="P40" s="116"/>
      <c r="Q40" s="116"/>
      <c r="R40" s="51"/>
      <c r="S40" s="21"/>
      <c r="T40" s="21"/>
    </row>
    <row r="41" spans="1:20" ht="12.75">
      <c r="A41" s="316"/>
      <c r="B41" s="317"/>
      <c r="C41" s="317"/>
      <c r="D41" s="317"/>
      <c r="E41" s="317"/>
      <c r="F41" s="317"/>
      <c r="G41" s="317"/>
      <c r="H41" s="318"/>
      <c r="I41" s="116"/>
      <c r="J41" s="116"/>
      <c r="K41" s="116"/>
      <c r="L41" s="116"/>
      <c r="M41" s="116"/>
      <c r="N41" s="116"/>
      <c r="O41" s="116"/>
      <c r="P41" s="116"/>
      <c r="Q41" s="116"/>
      <c r="R41" s="51"/>
      <c r="S41" s="21"/>
      <c r="T41" s="21"/>
    </row>
    <row r="42" spans="1:20" ht="12.75">
      <c r="A42" s="307" t="s">
        <v>126</v>
      </c>
      <c r="B42" s="307"/>
      <c r="C42" s="307"/>
      <c r="D42" s="307"/>
      <c r="E42" s="307"/>
      <c r="F42" s="307"/>
      <c r="G42" s="307"/>
      <c r="H42" s="307"/>
      <c r="I42" s="115">
        <f>I43+I49+I55</f>
        <v>90124</v>
      </c>
      <c r="J42" s="115">
        <f>J43+J49+J55</f>
        <v>812</v>
      </c>
      <c r="K42" s="115"/>
      <c r="L42" s="115">
        <f>L43+L49+L55</f>
        <v>104812</v>
      </c>
      <c r="M42" s="115">
        <f>M43+M49+M55</f>
        <v>812</v>
      </c>
      <c r="N42" s="115"/>
      <c r="O42" s="115"/>
      <c r="P42" s="115"/>
      <c r="Q42" s="115"/>
      <c r="R42" s="115"/>
      <c r="S42" s="20"/>
      <c r="T42" s="20"/>
    </row>
    <row r="43" spans="1:20" ht="12.75">
      <c r="A43" s="194"/>
      <c r="B43" s="289" t="s">
        <v>224</v>
      </c>
      <c r="C43" s="290"/>
      <c r="D43" s="290"/>
      <c r="E43" s="290"/>
      <c r="F43" s="290"/>
      <c r="G43" s="290"/>
      <c r="H43" s="291"/>
      <c r="I43" s="173">
        <f>SUM(I44:I48)</f>
        <v>90124</v>
      </c>
      <c r="J43" s="173"/>
      <c r="K43" s="173"/>
      <c r="L43" s="173">
        <f>SUM(L44:L48)</f>
        <v>104812</v>
      </c>
      <c r="M43" s="173"/>
      <c r="N43" s="173"/>
      <c r="O43" s="173"/>
      <c r="P43" s="173"/>
      <c r="Q43" s="173"/>
      <c r="R43" s="173"/>
      <c r="S43" s="253"/>
      <c r="T43" s="253"/>
    </row>
    <row r="44" spans="1:20" ht="12.75">
      <c r="A44" s="195"/>
      <c r="B44" s="37"/>
      <c r="C44" s="281" t="s">
        <v>216</v>
      </c>
      <c r="D44" s="282"/>
      <c r="E44" s="282"/>
      <c r="F44" s="282"/>
      <c r="G44" s="282"/>
      <c r="H44" s="282"/>
      <c r="I44" s="116"/>
      <c r="J44" s="116"/>
      <c r="K44" s="116"/>
      <c r="L44" s="116">
        <v>14688</v>
      </c>
      <c r="M44" s="116"/>
      <c r="N44" s="116"/>
      <c r="O44" s="116"/>
      <c r="P44" s="116"/>
      <c r="Q44" s="116"/>
      <c r="R44" s="51"/>
      <c r="S44" s="21"/>
      <c r="T44" s="21"/>
    </row>
    <row r="45" spans="1:20" ht="12.75">
      <c r="A45" s="195"/>
      <c r="B45" s="37"/>
      <c r="C45" s="292" t="s">
        <v>212</v>
      </c>
      <c r="D45" s="293"/>
      <c r="E45" s="293"/>
      <c r="F45" s="293"/>
      <c r="G45" s="293"/>
      <c r="H45" s="293"/>
      <c r="I45" s="116"/>
      <c r="J45" s="116"/>
      <c r="K45" s="116"/>
      <c r="L45" s="116"/>
      <c r="M45" s="116"/>
      <c r="N45" s="116"/>
      <c r="O45" s="116"/>
      <c r="P45" s="116"/>
      <c r="Q45" s="116"/>
      <c r="R45" s="51"/>
      <c r="S45" s="21"/>
      <c r="T45" s="21"/>
    </row>
    <row r="46" spans="1:20" ht="12.75">
      <c r="A46" s="195"/>
      <c r="B46" s="37"/>
      <c r="C46" s="292" t="s">
        <v>213</v>
      </c>
      <c r="D46" s="293"/>
      <c r="E46" s="293"/>
      <c r="F46" s="293"/>
      <c r="G46" s="293"/>
      <c r="H46" s="293"/>
      <c r="I46" s="116"/>
      <c r="J46" s="116"/>
      <c r="K46" s="116"/>
      <c r="L46" s="116"/>
      <c r="M46" s="116"/>
      <c r="N46" s="116"/>
      <c r="O46" s="116"/>
      <c r="P46" s="116"/>
      <c r="Q46" s="116"/>
      <c r="R46" s="51"/>
      <c r="S46" s="21"/>
      <c r="T46" s="21"/>
    </row>
    <row r="47" spans="1:20" ht="12.75">
      <c r="A47" s="195"/>
      <c r="B47" s="37"/>
      <c r="C47" s="283" t="s">
        <v>214</v>
      </c>
      <c r="D47" s="284"/>
      <c r="E47" s="284"/>
      <c r="F47" s="284"/>
      <c r="G47" s="284"/>
      <c r="H47" s="284"/>
      <c r="I47" s="116"/>
      <c r="J47" s="116"/>
      <c r="K47" s="116"/>
      <c r="L47" s="116"/>
      <c r="M47" s="116"/>
      <c r="N47" s="116"/>
      <c r="O47" s="116"/>
      <c r="P47" s="116"/>
      <c r="Q47" s="116"/>
      <c r="R47" s="51"/>
      <c r="S47" s="21"/>
      <c r="T47" s="21"/>
    </row>
    <row r="48" spans="1:20" ht="12.75">
      <c r="A48" s="195"/>
      <c r="B48" s="37"/>
      <c r="C48" s="292" t="s">
        <v>217</v>
      </c>
      <c r="D48" s="293"/>
      <c r="E48" s="293"/>
      <c r="F48" s="293"/>
      <c r="G48" s="293"/>
      <c r="H48" s="293"/>
      <c r="I48" s="116">
        <v>90124</v>
      </c>
      <c r="J48" s="116"/>
      <c r="K48" s="116"/>
      <c r="L48" s="116">
        <v>90124</v>
      </c>
      <c r="M48" s="116"/>
      <c r="N48" s="116"/>
      <c r="O48" s="116"/>
      <c r="P48" s="116"/>
      <c r="Q48" s="116"/>
      <c r="R48" s="51"/>
      <c r="S48" s="21"/>
      <c r="T48" s="21"/>
    </row>
    <row r="49" spans="1:20" ht="12.75">
      <c r="A49" s="170"/>
      <c r="B49" s="319" t="s">
        <v>236</v>
      </c>
      <c r="C49" s="320"/>
      <c r="D49" s="320"/>
      <c r="E49" s="320"/>
      <c r="F49" s="320"/>
      <c r="G49" s="320"/>
      <c r="H49" s="320"/>
      <c r="I49" s="116"/>
      <c r="J49" s="116"/>
      <c r="K49" s="116"/>
      <c r="L49" s="116"/>
      <c r="M49" s="116"/>
      <c r="N49" s="116"/>
      <c r="O49" s="116"/>
      <c r="P49" s="116"/>
      <c r="Q49" s="116"/>
      <c r="R49" s="51"/>
      <c r="S49" s="21"/>
      <c r="T49" s="21"/>
    </row>
    <row r="50" spans="1:20" ht="12.75">
      <c r="A50" s="81"/>
      <c r="B50" s="175"/>
      <c r="C50" s="312" t="s">
        <v>237</v>
      </c>
      <c r="D50" s="313"/>
      <c r="E50" s="313"/>
      <c r="F50" s="313"/>
      <c r="G50" s="313"/>
      <c r="H50" s="314"/>
      <c r="I50" s="116"/>
      <c r="J50" s="116"/>
      <c r="K50" s="116"/>
      <c r="L50" s="116"/>
      <c r="M50" s="116"/>
      <c r="N50" s="116"/>
      <c r="O50" s="116"/>
      <c r="P50" s="116"/>
      <c r="Q50" s="116"/>
      <c r="R50" s="51"/>
      <c r="S50" s="21"/>
      <c r="T50" s="21"/>
    </row>
    <row r="51" spans="1:20" ht="12.75">
      <c r="A51" s="81"/>
      <c r="B51" s="193"/>
      <c r="C51" s="312" t="s">
        <v>238</v>
      </c>
      <c r="D51" s="313"/>
      <c r="E51" s="313"/>
      <c r="F51" s="313"/>
      <c r="G51" s="313"/>
      <c r="H51" s="314"/>
      <c r="I51" s="116"/>
      <c r="J51" s="116"/>
      <c r="K51" s="116"/>
      <c r="L51" s="116"/>
      <c r="M51" s="116"/>
      <c r="N51" s="116"/>
      <c r="O51" s="116"/>
      <c r="P51" s="116"/>
      <c r="Q51" s="116"/>
      <c r="R51" s="51"/>
      <c r="S51" s="21"/>
      <c r="T51" s="21"/>
    </row>
    <row r="52" spans="1:20" ht="12.75">
      <c r="A52" s="81"/>
      <c r="B52" s="193"/>
      <c r="C52" s="312" t="s">
        <v>239</v>
      </c>
      <c r="D52" s="313"/>
      <c r="E52" s="313"/>
      <c r="F52" s="313"/>
      <c r="G52" s="313"/>
      <c r="H52" s="314"/>
      <c r="I52" s="116"/>
      <c r="J52" s="116"/>
      <c r="K52" s="116"/>
      <c r="L52" s="116"/>
      <c r="M52" s="116"/>
      <c r="N52" s="116"/>
      <c r="O52" s="116"/>
      <c r="P52" s="116"/>
      <c r="Q52" s="116"/>
      <c r="R52" s="51"/>
      <c r="S52" s="21"/>
      <c r="T52" s="21"/>
    </row>
    <row r="53" spans="1:20" ht="12.75">
      <c r="A53" s="81"/>
      <c r="B53" s="37"/>
      <c r="C53" s="315" t="s">
        <v>240</v>
      </c>
      <c r="D53" s="315"/>
      <c r="E53" s="315"/>
      <c r="F53" s="315"/>
      <c r="G53" s="315"/>
      <c r="H53" s="315"/>
      <c r="I53" s="116"/>
      <c r="J53" s="116"/>
      <c r="K53" s="116"/>
      <c r="L53" s="116"/>
      <c r="M53" s="116"/>
      <c r="N53" s="116"/>
      <c r="O53" s="116"/>
      <c r="P53" s="116"/>
      <c r="Q53" s="116"/>
      <c r="R53" s="51"/>
      <c r="S53" s="21"/>
      <c r="T53" s="21"/>
    </row>
    <row r="54" spans="1:20" ht="12.75">
      <c r="A54" s="81"/>
      <c r="B54" s="37"/>
      <c r="C54" s="315" t="s">
        <v>241</v>
      </c>
      <c r="D54" s="315"/>
      <c r="E54" s="315"/>
      <c r="F54" s="315"/>
      <c r="G54" s="315"/>
      <c r="H54" s="315"/>
      <c r="I54" s="116"/>
      <c r="J54" s="116"/>
      <c r="K54" s="116"/>
      <c r="L54" s="116"/>
      <c r="M54" s="116"/>
      <c r="N54" s="116"/>
      <c r="O54" s="116"/>
      <c r="P54" s="116"/>
      <c r="Q54" s="116"/>
      <c r="R54" s="51"/>
      <c r="S54" s="21"/>
      <c r="T54" s="21"/>
    </row>
    <row r="55" spans="1:20" ht="12.75">
      <c r="A55" s="170"/>
      <c r="B55" s="320" t="s">
        <v>127</v>
      </c>
      <c r="C55" s="309"/>
      <c r="D55" s="309"/>
      <c r="E55" s="309"/>
      <c r="F55" s="309"/>
      <c r="G55" s="309"/>
      <c r="H55" s="309"/>
      <c r="I55" s="173"/>
      <c r="J55" s="173">
        <f>SUM(J56:J58)</f>
        <v>812</v>
      </c>
      <c r="K55" s="173"/>
      <c r="L55" s="173"/>
      <c r="M55" s="173">
        <f>SUM(M56:M58)</f>
        <v>812</v>
      </c>
      <c r="N55" s="173"/>
      <c r="O55" s="173"/>
      <c r="P55" s="173"/>
      <c r="Q55" s="173"/>
      <c r="R55" s="173"/>
      <c r="S55" s="253"/>
      <c r="T55" s="253"/>
    </row>
    <row r="56" spans="1:20" ht="12.75">
      <c r="A56" s="81"/>
      <c r="B56" s="174"/>
      <c r="C56" s="304" t="s">
        <v>242</v>
      </c>
      <c r="D56" s="321"/>
      <c r="E56" s="321"/>
      <c r="F56" s="321"/>
      <c r="G56" s="321"/>
      <c r="H56" s="322"/>
      <c r="I56" s="116"/>
      <c r="J56" s="116"/>
      <c r="K56" s="116"/>
      <c r="L56" s="116"/>
      <c r="M56" s="116"/>
      <c r="N56" s="116"/>
      <c r="O56" s="116"/>
      <c r="P56" s="116"/>
      <c r="Q56" s="116"/>
      <c r="R56" s="51"/>
      <c r="S56" s="21"/>
      <c r="T56" s="21"/>
    </row>
    <row r="57" spans="1:20" ht="12.75">
      <c r="A57" s="81"/>
      <c r="B57" s="178"/>
      <c r="C57" s="304" t="s">
        <v>0</v>
      </c>
      <c r="D57" s="321"/>
      <c r="E57" s="321"/>
      <c r="F57" s="321"/>
      <c r="G57" s="321"/>
      <c r="H57" s="322"/>
      <c r="I57" s="116"/>
      <c r="J57" s="116">
        <v>812</v>
      </c>
      <c r="K57" s="116"/>
      <c r="L57" s="116"/>
      <c r="M57" s="116">
        <v>812</v>
      </c>
      <c r="N57" s="116"/>
      <c r="O57" s="116"/>
      <c r="P57" s="116"/>
      <c r="Q57" s="116"/>
      <c r="R57" s="51"/>
      <c r="S57" s="21"/>
      <c r="T57" s="21"/>
    </row>
    <row r="58" spans="1:20" ht="12.75">
      <c r="A58" s="81"/>
      <c r="B58" s="178"/>
      <c r="C58" s="304" t="s">
        <v>244</v>
      </c>
      <c r="D58" s="321"/>
      <c r="E58" s="321"/>
      <c r="F58" s="321"/>
      <c r="G58" s="321"/>
      <c r="H58" s="322"/>
      <c r="I58" s="116"/>
      <c r="J58" s="116"/>
      <c r="K58" s="116"/>
      <c r="L58" s="116"/>
      <c r="M58" s="116"/>
      <c r="N58" s="116"/>
      <c r="O58" s="116"/>
      <c r="P58" s="116"/>
      <c r="Q58" s="116"/>
      <c r="R58" s="51"/>
      <c r="S58" s="21"/>
      <c r="T58" s="21"/>
    </row>
    <row r="59" spans="1:20" ht="12.75">
      <c r="A59" s="316"/>
      <c r="B59" s="317"/>
      <c r="C59" s="317"/>
      <c r="D59" s="317"/>
      <c r="E59" s="317"/>
      <c r="F59" s="317"/>
      <c r="G59" s="317"/>
      <c r="H59" s="318"/>
      <c r="I59" s="116"/>
      <c r="J59" s="116"/>
      <c r="K59" s="116"/>
      <c r="L59" s="116"/>
      <c r="M59" s="116"/>
      <c r="N59" s="116"/>
      <c r="O59" s="116"/>
      <c r="P59" s="116"/>
      <c r="Q59" s="116"/>
      <c r="R59" s="51"/>
      <c r="S59" s="21"/>
      <c r="T59" s="21"/>
    </row>
    <row r="60" spans="1:20" ht="12.75">
      <c r="A60" s="307" t="s">
        <v>1</v>
      </c>
      <c r="B60" s="307"/>
      <c r="C60" s="307"/>
      <c r="D60" s="307"/>
      <c r="E60" s="307"/>
      <c r="F60" s="307"/>
      <c r="G60" s="307"/>
      <c r="H60" s="307"/>
      <c r="I60" s="115">
        <f aca="true" t="shared" si="2" ref="I60:N60">I11+I42</f>
        <v>524409</v>
      </c>
      <c r="J60" s="115">
        <f t="shared" si="2"/>
        <v>20868</v>
      </c>
      <c r="K60" s="115">
        <f t="shared" si="2"/>
        <v>29678</v>
      </c>
      <c r="L60" s="115">
        <f t="shared" si="2"/>
        <v>565225</v>
      </c>
      <c r="M60" s="115">
        <f t="shared" si="2"/>
        <v>20868</v>
      </c>
      <c r="N60" s="115">
        <f t="shared" si="2"/>
        <v>30152</v>
      </c>
      <c r="O60" s="115"/>
      <c r="P60" s="115"/>
      <c r="Q60" s="115"/>
      <c r="R60" s="115"/>
      <c r="S60" s="20"/>
      <c r="T60" s="20"/>
    </row>
    <row r="61" spans="1:20" ht="12.75">
      <c r="A61" s="300"/>
      <c r="B61" s="287"/>
      <c r="C61" s="287"/>
      <c r="D61" s="287"/>
      <c r="E61" s="287"/>
      <c r="F61" s="287"/>
      <c r="G61" s="287"/>
      <c r="H61" s="288"/>
      <c r="I61" s="116"/>
      <c r="J61" s="116"/>
      <c r="K61" s="116"/>
      <c r="L61" s="116"/>
      <c r="M61" s="116"/>
      <c r="N61" s="116"/>
      <c r="O61" s="116"/>
      <c r="P61" s="116"/>
      <c r="Q61" s="116"/>
      <c r="R61" s="51"/>
      <c r="S61" s="21"/>
      <c r="T61" s="21"/>
    </row>
    <row r="62" spans="1:20" ht="25.5" customHeight="1">
      <c r="A62" s="310" t="s">
        <v>245</v>
      </c>
      <c r="B62" s="309"/>
      <c r="C62" s="309"/>
      <c r="D62" s="309"/>
      <c r="E62" s="309"/>
      <c r="F62" s="309"/>
      <c r="G62" s="309"/>
      <c r="H62" s="309"/>
      <c r="I62" s="122">
        <f aca="true" t="shared" si="3" ref="I62:N62">SUM(I63:I64)</f>
        <v>42696</v>
      </c>
      <c r="J62" s="122">
        <f t="shared" si="3"/>
        <v>34250</v>
      </c>
      <c r="K62" s="122">
        <f t="shared" si="3"/>
        <v>49121</v>
      </c>
      <c r="L62" s="122">
        <f t="shared" si="3"/>
        <v>33758</v>
      </c>
      <c r="M62" s="122">
        <f t="shared" si="3"/>
        <v>43092</v>
      </c>
      <c r="N62" s="122">
        <f t="shared" si="3"/>
        <v>49217</v>
      </c>
      <c r="O62" s="121"/>
      <c r="P62" s="121"/>
      <c r="Q62" s="121"/>
      <c r="R62" s="120"/>
      <c r="S62" s="21"/>
      <c r="T62" s="21"/>
    </row>
    <row r="63" spans="1:20" ht="12.75">
      <c r="A63" s="36"/>
      <c r="B63" s="309" t="s">
        <v>128</v>
      </c>
      <c r="C63" s="309"/>
      <c r="D63" s="309"/>
      <c r="E63" s="309"/>
      <c r="F63" s="309"/>
      <c r="G63" s="309"/>
      <c r="H63" s="309"/>
      <c r="I63" s="116">
        <v>42696</v>
      </c>
      <c r="J63" s="116">
        <v>34250</v>
      </c>
      <c r="K63" s="116">
        <v>49121</v>
      </c>
      <c r="L63" s="116">
        <v>33758</v>
      </c>
      <c r="M63" s="116">
        <v>43092</v>
      </c>
      <c r="N63" s="116">
        <v>49217</v>
      </c>
      <c r="O63" s="116"/>
      <c r="P63" s="116"/>
      <c r="Q63" s="116"/>
      <c r="R63" s="51"/>
      <c r="S63" s="21"/>
      <c r="T63" s="21"/>
    </row>
    <row r="64" spans="1:20" ht="12.75">
      <c r="A64" s="170"/>
      <c r="B64" s="309" t="s">
        <v>129</v>
      </c>
      <c r="C64" s="309"/>
      <c r="D64" s="309"/>
      <c r="E64" s="309"/>
      <c r="F64" s="309"/>
      <c r="G64" s="309"/>
      <c r="H64" s="309"/>
      <c r="I64" s="116"/>
      <c r="J64" s="116"/>
      <c r="K64" s="116"/>
      <c r="L64" s="116"/>
      <c r="M64" s="116"/>
      <c r="N64" s="116"/>
      <c r="O64" s="116"/>
      <c r="P64" s="116"/>
      <c r="Q64" s="116"/>
      <c r="R64" s="51"/>
      <c r="S64" s="21"/>
      <c r="T64" s="21"/>
    </row>
    <row r="65" spans="1:20" ht="12.75">
      <c r="A65" s="308"/>
      <c r="B65" s="309"/>
      <c r="C65" s="309"/>
      <c r="D65" s="309"/>
      <c r="E65" s="309"/>
      <c r="F65" s="309"/>
      <c r="G65" s="309"/>
      <c r="H65" s="309"/>
      <c r="I65" s="116"/>
      <c r="J65" s="116"/>
      <c r="K65" s="116"/>
      <c r="L65" s="116"/>
      <c r="M65" s="116"/>
      <c r="N65" s="116"/>
      <c r="O65" s="116"/>
      <c r="P65" s="116"/>
      <c r="Q65" s="116"/>
      <c r="R65" s="51"/>
      <c r="S65" s="21"/>
      <c r="T65" s="21"/>
    </row>
    <row r="66" spans="1:20" ht="12.75">
      <c r="A66" s="307" t="s">
        <v>2</v>
      </c>
      <c r="B66" s="307"/>
      <c r="C66" s="307"/>
      <c r="D66" s="307"/>
      <c r="E66" s="307"/>
      <c r="F66" s="307"/>
      <c r="G66" s="307"/>
      <c r="H66" s="307"/>
      <c r="I66" s="116"/>
      <c r="J66" s="116"/>
      <c r="K66" s="116"/>
      <c r="L66" s="116"/>
      <c r="M66" s="116"/>
      <c r="N66" s="116"/>
      <c r="O66" s="116"/>
      <c r="P66" s="116"/>
      <c r="Q66" s="116"/>
      <c r="R66" s="51"/>
      <c r="S66" s="21"/>
      <c r="T66" s="21"/>
    </row>
    <row r="67" spans="1:20" ht="12.75">
      <c r="A67" s="36"/>
      <c r="B67" s="309" t="s">
        <v>130</v>
      </c>
      <c r="C67" s="309"/>
      <c r="D67" s="309"/>
      <c r="E67" s="309"/>
      <c r="F67" s="309"/>
      <c r="G67" s="309"/>
      <c r="H67" s="309"/>
      <c r="I67" s="116"/>
      <c r="J67" s="116"/>
      <c r="K67" s="116"/>
      <c r="L67" s="116"/>
      <c r="M67" s="116"/>
      <c r="N67" s="116"/>
      <c r="O67" s="116"/>
      <c r="P67" s="116"/>
      <c r="Q67" s="116"/>
      <c r="R67" s="51"/>
      <c r="S67" s="21"/>
      <c r="T67" s="21"/>
    </row>
    <row r="68" spans="1:20" ht="12.75">
      <c r="A68" s="81"/>
      <c r="B68" s="172"/>
      <c r="C68" s="304" t="s">
        <v>3</v>
      </c>
      <c r="D68" s="305"/>
      <c r="E68" s="305"/>
      <c r="F68" s="305"/>
      <c r="G68" s="305"/>
      <c r="H68" s="306"/>
      <c r="I68" s="116"/>
      <c r="J68" s="116"/>
      <c r="K68" s="116"/>
      <c r="L68" s="116"/>
      <c r="M68" s="116"/>
      <c r="N68" s="116"/>
      <c r="O68" s="116"/>
      <c r="P68" s="116"/>
      <c r="Q68" s="116"/>
      <c r="R68" s="51"/>
      <c r="S68" s="21"/>
      <c r="T68" s="21"/>
    </row>
    <row r="69" spans="1:20" ht="12.75">
      <c r="A69" s="81"/>
      <c r="B69" s="177"/>
      <c r="C69" s="304" t="s">
        <v>4</v>
      </c>
      <c r="D69" s="305"/>
      <c r="E69" s="305"/>
      <c r="F69" s="305"/>
      <c r="G69" s="305"/>
      <c r="H69" s="306"/>
      <c r="I69" s="116"/>
      <c r="J69" s="116"/>
      <c r="K69" s="116"/>
      <c r="L69" s="116"/>
      <c r="M69" s="116"/>
      <c r="N69" s="116"/>
      <c r="O69" s="116"/>
      <c r="P69" s="116"/>
      <c r="Q69" s="116"/>
      <c r="R69" s="51"/>
      <c r="S69" s="21"/>
      <c r="T69" s="21"/>
    </row>
    <row r="70" spans="1:20" ht="12.75">
      <c r="A70" s="81"/>
      <c r="B70" s="177"/>
      <c r="C70" s="304" t="s">
        <v>246</v>
      </c>
      <c r="D70" s="305"/>
      <c r="E70" s="305"/>
      <c r="F70" s="305"/>
      <c r="G70" s="305"/>
      <c r="H70" s="306"/>
      <c r="I70" s="116"/>
      <c r="J70" s="116"/>
      <c r="K70" s="116"/>
      <c r="L70" s="116"/>
      <c r="M70" s="116"/>
      <c r="N70" s="116"/>
      <c r="O70" s="116"/>
      <c r="P70" s="116"/>
      <c r="Q70" s="116"/>
      <c r="R70" s="51"/>
      <c r="S70" s="21"/>
      <c r="T70" s="21"/>
    </row>
    <row r="71" spans="1:20" ht="12.75">
      <c r="A71" s="81"/>
      <c r="B71" s="177"/>
      <c r="C71" s="312" t="s">
        <v>247</v>
      </c>
      <c r="D71" s="313"/>
      <c r="E71" s="313"/>
      <c r="F71" s="313"/>
      <c r="G71" s="313"/>
      <c r="H71" s="314"/>
      <c r="I71" s="116"/>
      <c r="J71" s="116"/>
      <c r="K71" s="116"/>
      <c r="L71" s="116"/>
      <c r="M71" s="116"/>
      <c r="N71" s="116"/>
      <c r="O71" s="116"/>
      <c r="P71" s="116"/>
      <c r="Q71" s="116"/>
      <c r="R71" s="51"/>
      <c r="S71" s="21"/>
      <c r="T71" s="21"/>
    </row>
    <row r="72" spans="1:20" ht="12.75">
      <c r="A72" s="81"/>
      <c r="B72" s="177"/>
      <c r="C72" s="304" t="s">
        <v>5</v>
      </c>
      <c r="D72" s="305"/>
      <c r="E72" s="305"/>
      <c r="F72" s="305"/>
      <c r="G72" s="305"/>
      <c r="H72" s="306"/>
      <c r="I72" s="116"/>
      <c r="J72" s="116"/>
      <c r="K72" s="116"/>
      <c r="L72" s="116"/>
      <c r="M72" s="116"/>
      <c r="N72" s="116"/>
      <c r="O72" s="116"/>
      <c r="P72" s="116"/>
      <c r="Q72" s="116"/>
      <c r="R72" s="51"/>
      <c r="S72" s="21"/>
      <c r="T72" s="21"/>
    </row>
    <row r="73" spans="1:20" ht="12.75">
      <c r="A73" s="81"/>
      <c r="B73" s="177"/>
      <c r="C73" s="304" t="s">
        <v>248</v>
      </c>
      <c r="D73" s="305"/>
      <c r="E73" s="305"/>
      <c r="F73" s="305"/>
      <c r="G73" s="305"/>
      <c r="H73" s="306"/>
      <c r="I73" s="116"/>
      <c r="J73" s="116"/>
      <c r="K73" s="116"/>
      <c r="L73" s="116"/>
      <c r="M73" s="116"/>
      <c r="N73" s="116"/>
      <c r="O73" s="116"/>
      <c r="P73" s="116"/>
      <c r="Q73" s="116"/>
      <c r="R73" s="51"/>
      <c r="S73" s="21"/>
      <c r="T73" s="21"/>
    </row>
    <row r="74" spans="1:20" ht="12.75">
      <c r="A74" s="81"/>
      <c r="B74" s="177"/>
      <c r="C74" s="304" t="s">
        <v>6</v>
      </c>
      <c r="D74" s="305"/>
      <c r="E74" s="305"/>
      <c r="F74" s="305"/>
      <c r="G74" s="305"/>
      <c r="H74" s="306"/>
      <c r="I74" s="116"/>
      <c r="J74" s="116"/>
      <c r="K74" s="116"/>
      <c r="L74" s="116"/>
      <c r="M74" s="116"/>
      <c r="N74" s="116"/>
      <c r="O74" s="116"/>
      <c r="P74" s="116"/>
      <c r="Q74" s="116"/>
      <c r="R74" s="51"/>
      <c r="S74" s="21"/>
      <c r="T74" s="21"/>
    </row>
    <row r="75" spans="1:20" ht="12.75">
      <c r="A75" s="81"/>
      <c r="B75" s="171"/>
      <c r="C75" s="304" t="s">
        <v>249</v>
      </c>
      <c r="D75" s="305"/>
      <c r="E75" s="305"/>
      <c r="F75" s="305"/>
      <c r="G75" s="305"/>
      <c r="H75" s="306"/>
      <c r="I75" s="116"/>
      <c r="J75" s="116"/>
      <c r="K75" s="116"/>
      <c r="L75" s="116"/>
      <c r="M75" s="116"/>
      <c r="N75" s="116"/>
      <c r="O75" s="116"/>
      <c r="P75" s="116"/>
      <c r="Q75" s="116"/>
      <c r="R75" s="51"/>
      <c r="S75" s="21"/>
      <c r="T75" s="21"/>
    </row>
    <row r="76" spans="1:20" ht="12.75">
      <c r="A76" s="170"/>
      <c r="B76" s="311" t="s">
        <v>131</v>
      </c>
      <c r="C76" s="311"/>
      <c r="D76" s="311"/>
      <c r="E76" s="311"/>
      <c r="F76" s="311"/>
      <c r="G76" s="311"/>
      <c r="H76" s="311"/>
      <c r="I76" s="116"/>
      <c r="J76" s="116"/>
      <c r="K76" s="116"/>
      <c r="L76" s="116"/>
      <c r="M76" s="116"/>
      <c r="N76" s="116"/>
      <c r="O76" s="116"/>
      <c r="P76" s="116"/>
      <c r="Q76" s="116"/>
      <c r="R76" s="51"/>
      <c r="S76" s="21"/>
      <c r="T76" s="21"/>
    </row>
    <row r="77" spans="1:20" ht="12.75">
      <c r="A77" s="81"/>
      <c r="B77" s="188"/>
      <c r="C77" s="304" t="s">
        <v>3</v>
      </c>
      <c r="D77" s="305"/>
      <c r="E77" s="305"/>
      <c r="F77" s="305"/>
      <c r="G77" s="305"/>
      <c r="H77" s="306"/>
      <c r="I77" s="116"/>
      <c r="J77" s="116"/>
      <c r="K77" s="116"/>
      <c r="L77" s="116"/>
      <c r="M77" s="116"/>
      <c r="N77" s="116"/>
      <c r="O77" s="116"/>
      <c r="P77" s="116"/>
      <c r="Q77" s="116"/>
      <c r="R77" s="51"/>
      <c r="S77" s="21"/>
      <c r="T77" s="21"/>
    </row>
    <row r="78" spans="1:20" ht="12.75">
      <c r="A78" s="81"/>
      <c r="B78" s="189"/>
      <c r="C78" s="304" t="s">
        <v>4</v>
      </c>
      <c r="D78" s="305"/>
      <c r="E78" s="305"/>
      <c r="F78" s="305"/>
      <c r="G78" s="305"/>
      <c r="H78" s="306"/>
      <c r="I78" s="116"/>
      <c r="J78" s="116"/>
      <c r="K78" s="116"/>
      <c r="L78" s="116"/>
      <c r="M78" s="116"/>
      <c r="N78" s="116"/>
      <c r="O78" s="116"/>
      <c r="P78" s="116"/>
      <c r="Q78" s="116"/>
      <c r="R78" s="51"/>
      <c r="S78" s="21"/>
      <c r="T78" s="21"/>
    </row>
    <row r="79" spans="1:20" ht="12.75">
      <c r="A79" s="81"/>
      <c r="B79" s="189"/>
      <c r="C79" s="304" t="s">
        <v>246</v>
      </c>
      <c r="D79" s="305"/>
      <c r="E79" s="305"/>
      <c r="F79" s="305"/>
      <c r="G79" s="305"/>
      <c r="H79" s="306"/>
      <c r="I79" s="116"/>
      <c r="J79" s="116"/>
      <c r="K79" s="116"/>
      <c r="L79" s="116"/>
      <c r="M79" s="116"/>
      <c r="N79" s="116"/>
      <c r="O79" s="116"/>
      <c r="P79" s="116"/>
      <c r="Q79" s="116"/>
      <c r="R79" s="51"/>
      <c r="S79" s="21"/>
      <c r="T79" s="21"/>
    </row>
    <row r="80" spans="1:20" ht="12.75">
      <c r="A80" s="81"/>
      <c r="B80" s="189"/>
      <c r="C80" s="312" t="s">
        <v>247</v>
      </c>
      <c r="D80" s="313"/>
      <c r="E80" s="313"/>
      <c r="F80" s="313"/>
      <c r="G80" s="313"/>
      <c r="H80" s="314"/>
      <c r="I80" s="116"/>
      <c r="J80" s="116"/>
      <c r="K80" s="116"/>
      <c r="L80" s="116"/>
      <c r="M80" s="116"/>
      <c r="N80" s="116"/>
      <c r="O80" s="116"/>
      <c r="P80" s="116"/>
      <c r="Q80" s="116"/>
      <c r="R80" s="51"/>
      <c r="S80" s="21"/>
      <c r="T80" s="21"/>
    </row>
    <row r="81" spans="1:20" ht="12.75">
      <c r="A81" s="81"/>
      <c r="B81" s="189"/>
      <c r="C81" s="304" t="s">
        <v>5</v>
      </c>
      <c r="D81" s="305"/>
      <c r="E81" s="305"/>
      <c r="F81" s="305"/>
      <c r="G81" s="305"/>
      <c r="H81" s="306"/>
      <c r="I81" s="116"/>
      <c r="J81" s="116"/>
      <c r="K81" s="116"/>
      <c r="L81" s="116"/>
      <c r="M81" s="116"/>
      <c r="N81" s="116"/>
      <c r="O81" s="116"/>
      <c r="P81" s="116"/>
      <c r="Q81" s="116"/>
      <c r="R81" s="51"/>
      <c r="S81" s="21"/>
      <c r="T81" s="21"/>
    </row>
    <row r="82" spans="1:20" ht="12.75">
      <c r="A82" s="81"/>
      <c r="B82" s="189"/>
      <c r="C82" s="304" t="s">
        <v>248</v>
      </c>
      <c r="D82" s="305"/>
      <c r="E82" s="305"/>
      <c r="F82" s="305"/>
      <c r="G82" s="305"/>
      <c r="H82" s="306"/>
      <c r="I82" s="116"/>
      <c r="J82" s="116"/>
      <c r="K82" s="116"/>
      <c r="L82" s="116"/>
      <c r="M82" s="116"/>
      <c r="N82" s="116"/>
      <c r="O82" s="116"/>
      <c r="P82" s="116"/>
      <c r="Q82" s="116"/>
      <c r="R82" s="51"/>
      <c r="S82" s="21"/>
      <c r="T82" s="21"/>
    </row>
    <row r="83" spans="1:20" ht="12.75">
      <c r="A83" s="81"/>
      <c r="B83" s="189"/>
      <c r="C83" s="304" t="s">
        <v>6</v>
      </c>
      <c r="D83" s="305"/>
      <c r="E83" s="305"/>
      <c r="F83" s="305"/>
      <c r="G83" s="305"/>
      <c r="H83" s="306"/>
      <c r="I83" s="116"/>
      <c r="J83" s="116"/>
      <c r="K83" s="116"/>
      <c r="L83" s="116"/>
      <c r="M83" s="116"/>
      <c r="N83" s="116"/>
      <c r="O83" s="116"/>
      <c r="P83" s="116"/>
      <c r="Q83" s="116"/>
      <c r="R83" s="51"/>
      <c r="S83" s="21"/>
      <c r="T83" s="21"/>
    </row>
    <row r="84" spans="1:20" ht="12.75">
      <c r="A84" s="81"/>
      <c r="B84" s="189"/>
      <c r="C84" s="304" t="s">
        <v>249</v>
      </c>
      <c r="D84" s="305"/>
      <c r="E84" s="305"/>
      <c r="F84" s="305"/>
      <c r="G84" s="305"/>
      <c r="H84" s="306"/>
      <c r="I84" s="116"/>
      <c r="J84" s="116"/>
      <c r="K84" s="116"/>
      <c r="L84" s="116"/>
      <c r="M84" s="116"/>
      <c r="N84" s="116"/>
      <c r="O84" s="116"/>
      <c r="P84" s="116"/>
      <c r="Q84" s="116"/>
      <c r="R84" s="51"/>
      <c r="S84" s="21"/>
      <c r="T84" s="21"/>
    </row>
    <row r="85" spans="1:20" ht="12.75">
      <c r="A85" s="308"/>
      <c r="B85" s="308"/>
      <c r="C85" s="309"/>
      <c r="D85" s="309"/>
      <c r="E85" s="309"/>
      <c r="F85" s="309"/>
      <c r="G85" s="309"/>
      <c r="H85" s="309"/>
      <c r="I85" s="116"/>
      <c r="J85" s="116"/>
      <c r="K85" s="116"/>
      <c r="L85" s="116"/>
      <c r="M85" s="116"/>
      <c r="N85" s="116"/>
      <c r="O85" s="116"/>
      <c r="P85" s="116"/>
      <c r="Q85" s="116"/>
      <c r="R85" s="51"/>
      <c r="S85" s="21"/>
      <c r="T85" s="21"/>
    </row>
    <row r="86" spans="1:20" ht="12.75">
      <c r="A86" s="307" t="s">
        <v>250</v>
      </c>
      <c r="B86" s="307"/>
      <c r="C86" s="307"/>
      <c r="D86" s="307"/>
      <c r="E86" s="307"/>
      <c r="F86" s="307"/>
      <c r="G86" s="307"/>
      <c r="H86" s="307"/>
      <c r="I86" s="115">
        <f aca="true" t="shared" si="4" ref="I86:N86">I60+I62+I66</f>
        <v>567105</v>
      </c>
      <c r="J86" s="115">
        <f t="shared" si="4"/>
        <v>55118</v>
      </c>
      <c r="K86" s="115">
        <f t="shared" si="4"/>
        <v>78799</v>
      </c>
      <c r="L86" s="115">
        <f t="shared" si="4"/>
        <v>598983</v>
      </c>
      <c r="M86" s="115">
        <f t="shared" si="4"/>
        <v>63960</v>
      </c>
      <c r="N86" s="115">
        <f t="shared" si="4"/>
        <v>79369</v>
      </c>
      <c r="O86" s="115"/>
      <c r="P86" s="115"/>
      <c r="Q86" s="115"/>
      <c r="R86" s="115"/>
      <c r="S86" s="20"/>
      <c r="T86" s="20"/>
    </row>
    <row r="87" spans="1:20" ht="12.75">
      <c r="A87" s="160"/>
      <c r="B87" s="160"/>
      <c r="C87" s="160"/>
      <c r="D87" s="160"/>
      <c r="E87" s="160"/>
      <c r="F87" s="160"/>
      <c r="G87" s="160"/>
      <c r="H87" s="160"/>
      <c r="I87" s="158"/>
      <c r="J87" s="158"/>
      <c r="K87" s="158"/>
      <c r="L87" s="65"/>
      <c r="M87" s="65"/>
      <c r="N87" s="65"/>
      <c r="O87" s="65"/>
      <c r="P87" s="65"/>
      <c r="Q87" s="65"/>
      <c r="R87" s="65"/>
      <c r="S87" s="7"/>
      <c r="T87" s="7"/>
    </row>
    <row r="88" spans="16:17" ht="12.75">
      <c r="P88" s="41"/>
      <c r="Q88" s="41" t="s">
        <v>189</v>
      </c>
    </row>
    <row r="89" spans="1:20" ht="12.75">
      <c r="A89" s="327" t="s">
        <v>137</v>
      </c>
      <c r="B89" s="333"/>
      <c r="C89" s="333"/>
      <c r="D89" s="333"/>
      <c r="E89" s="333"/>
      <c r="F89" s="333"/>
      <c r="G89" s="333"/>
      <c r="H89" s="334"/>
      <c r="I89" s="338" t="s">
        <v>176</v>
      </c>
      <c r="J89" s="339"/>
      <c r="K89" s="340"/>
      <c r="L89" s="338" t="s">
        <v>177</v>
      </c>
      <c r="M89" s="339"/>
      <c r="N89" s="340"/>
      <c r="O89" s="341" t="s">
        <v>175</v>
      </c>
      <c r="P89" s="285"/>
      <c r="Q89" s="342"/>
      <c r="R89" s="343" t="s">
        <v>178</v>
      </c>
      <c r="S89" s="343"/>
      <c r="T89" s="343"/>
    </row>
    <row r="90" spans="1:20" ht="51">
      <c r="A90" s="335"/>
      <c r="B90" s="336"/>
      <c r="C90" s="336"/>
      <c r="D90" s="336"/>
      <c r="E90" s="336"/>
      <c r="F90" s="336"/>
      <c r="G90" s="336"/>
      <c r="H90" s="337"/>
      <c r="I90" s="191" t="s">
        <v>8</v>
      </c>
      <c r="J90" s="191" t="s">
        <v>9</v>
      </c>
      <c r="K90" s="157" t="s">
        <v>10</v>
      </c>
      <c r="L90" s="191" t="s">
        <v>8</v>
      </c>
      <c r="M90" s="191" t="s">
        <v>9</v>
      </c>
      <c r="N90" s="157" t="s">
        <v>10</v>
      </c>
      <c r="O90" s="191" t="s">
        <v>8</v>
      </c>
      <c r="P90" s="191" t="s">
        <v>9</v>
      </c>
      <c r="Q90" s="157" t="s">
        <v>10</v>
      </c>
      <c r="R90" s="191" t="s">
        <v>8</v>
      </c>
      <c r="S90" s="191" t="s">
        <v>9</v>
      </c>
      <c r="T90" s="157" t="s">
        <v>10</v>
      </c>
    </row>
    <row r="91" spans="1:20" ht="12.75">
      <c r="A91" s="64" t="s">
        <v>270</v>
      </c>
      <c r="B91" s="38"/>
      <c r="C91" s="38"/>
      <c r="D91" s="38"/>
      <c r="E91" s="38"/>
      <c r="F91" s="38"/>
      <c r="G91" s="2"/>
      <c r="H91" s="28"/>
      <c r="I91" s="115">
        <f>SUM(I92:I96)</f>
        <v>303219</v>
      </c>
      <c r="J91" s="115">
        <f>SUM(J92:J96)</f>
        <v>43618</v>
      </c>
      <c r="K91" s="115"/>
      <c r="L91" s="115">
        <f>SUM(L92:L96)</f>
        <v>333450</v>
      </c>
      <c r="M91" s="115">
        <f>SUM(M92:M96)</f>
        <v>46243</v>
      </c>
      <c r="N91" s="115"/>
      <c r="O91" s="115"/>
      <c r="P91" s="115"/>
      <c r="Q91" s="115"/>
      <c r="R91" s="115"/>
      <c r="S91" s="115"/>
      <c r="T91" s="115"/>
    </row>
    <row r="92" spans="1:20" ht="12.75">
      <c r="A92" s="81"/>
      <c r="B92" s="31" t="s">
        <v>194</v>
      </c>
      <c r="C92" s="2"/>
      <c r="D92" s="38"/>
      <c r="E92" s="38"/>
      <c r="F92" s="38"/>
      <c r="G92" s="2"/>
      <c r="H92" s="28"/>
      <c r="I92" s="51">
        <v>54932</v>
      </c>
      <c r="J92" s="51">
        <v>6558</v>
      </c>
      <c r="K92" s="51"/>
      <c r="L92" s="51">
        <v>55628</v>
      </c>
      <c r="M92" s="51">
        <v>6623</v>
      </c>
      <c r="N92" s="51"/>
      <c r="O92" s="51"/>
      <c r="P92" s="51"/>
      <c r="Q92" s="51"/>
      <c r="R92" s="51"/>
      <c r="S92" s="51"/>
      <c r="T92" s="51"/>
    </row>
    <row r="93" spans="1:20" ht="12.75">
      <c r="A93" s="81"/>
      <c r="B93" s="31" t="s">
        <v>266</v>
      </c>
      <c r="C93" s="38"/>
      <c r="D93" s="38"/>
      <c r="E93" s="38"/>
      <c r="F93" s="38"/>
      <c r="G93" s="2"/>
      <c r="H93" s="28"/>
      <c r="I93" s="51">
        <v>14965</v>
      </c>
      <c r="J93" s="51">
        <v>891</v>
      </c>
      <c r="K93" s="51"/>
      <c r="L93" s="51">
        <v>15153</v>
      </c>
      <c r="M93" s="51">
        <v>924</v>
      </c>
      <c r="N93" s="51"/>
      <c r="O93" s="51"/>
      <c r="P93" s="51"/>
      <c r="Q93" s="51"/>
      <c r="R93" s="51"/>
      <c r="S93" s="51"/>
      <c r="T93" s="51"/>
    </row>
    <row r="94" spans="1:20" ht="12.75">
      <c r="A94" s="81"/>
      <c r="B94" s="31" t="s">
        <v>195</v>
      </c>
      <c r="C94" s="38"/>
      <c r="D94" s="38"/>
      <c r="E94" s="38"/>
      <c r="F94" s="38"/>
      <c r="G94" s="2"/>
      <c r="H94" s="28"/>
      <c r="I94" s="51">
        <v>144294</v>
      </c>
      <c r="J94" s="51">
        <v>32507</v>
      </c>
      <c r="K94" s="51"/>
      <c r="L94" s="51">
        <v>145417</v>
      </c>
      <c r="M94" s="51">
        <v>33093</v>
      </c>
      <c r="N94" s="51"/>
      <c r="O94" s="51"/>
      <c r="P94" s="51"/>
      <c r="Q94" s="51"/>
      <c r="R94" s="51"/>
      <c r="S94" s="51"/>
      <c r="T94" s="51"/>
    </row>
    <row r="95" spans="1:20" ht="12.75">
      <c r="A95" s="81"/>
      <c r="B95" s="31" t="s">
        <v>136</v>
      </c>
      <c r="C95" s="38"/>
      <c r="D95" s="38"/>
      <c r="E95" s="38"/>
      <c r="F95" s="38"/>
      <c r="G95" s="2"/>
      <c r="H95" s="28"/>
      <c r="I95" s="51">
        <v>13255</v>
      </c>
      <c r="J95" s="51">
        <v>1861</v>
      </c>
      <c r="K95" s="51"/>
      <c r="L95" s="51">
        <v>13255</v>
      </c>
      <c r="M95" s="51">
        <v>2806</v>
      </c>
      <c r="N95" s="51"/>
      <c r="O95" s="51"/>
      <c r="P95" s="51"/>
      <c r="Q95" s="51"/>
      <c r="R95" s="51"/>
      <c r="S95" s="51"/>
      <c r="T95" s="51"/>
    </row>
    <row r="96" spans="1:20" ht="12.75">
      <c r="A96" s="81"/>
      <c r="B96" s="31" t="s">
        <v>196</v>
      </c>
      <c r="C96" s="38"/>
      <c r="D96" s="38"/>
      <c r="E96" s="38"/>
      <c r="F96" s="38"/>
      <c r="G96" s="2"/>
      <c r="H96" s="28"/>
      <c r="I96" s="51">
        <v>75773</v>
      </c>
      <c r="J96" s="51">
        <v>1801</v>
      </c>
      <c r="K96" s="51"/>
      <c r="L96" s="51">
        <v>103997</v>
      </c>
      <c r="M96" s="51">
        <v>2797</v>
      </c>
      <c r="N96" s="51"/>
      <c r="O96" s="51"/>
      <c r="P96" s="51"/>
      <c r="Q96" s="51"/>
      <c r="R96" s="51"/>
      <c r="S96" s="51"/>
      <c r="T96" s="51"/>
    </row>
    <row r="97" spans="1:20" ht="12.75">
      <c r="A97" s="5" t="s">
        <v>256</v>
      </c>
      <c r="B97" s="38"/>
      <c r="C97" s="38"/>
      <c r="D97" s="38"/>
      <c r="E97" s="38"/>
      <c r="F97" s="38"/>
      <c r="G97" s="2"/>
      <c r="H97" s="28"/>
      <c r="I97" s="115">
        <f>SUM(I98:I100)</f>
        <v>221241</v>
      </c>
      <c r="J97" s="115">
        <f>SUM(J98:J100)</f>
        <v>11500</v>
      </c>
      <c r="K97" s="115"/>
      <c r="L97" s="115">
        <f>SUM(L98:L100)</f>
        <v>225781</v>
      </c>
      <c r="M97" s="115">
        <f>SUM(M98:M100)</f>
        <v>17717</v>
      </c>
      <c r="N97" s="115"/>
      <c r="O97" s="51"/>
      <c r="P97" s="115"/>
      <c r="Q97" s="115"/>
      <c r="R97" s="115"/>
      <c r="S97" s="115"/>
      <c r="T97" s="115"/>
    </row>
    <row r="98" spans="1:20" ht="12.75">
      <c r="A98" s="81"/>
      <c r="B98" s="31" t="s">
        <v>253</v>
      </c>
      <c r="C98" s="38"/>
      <c r="D98" s="38"/>
      <c r="E98" s="38"/>
      <c r="F98" s="38"/>
      <c r="G98" s="2"/>
      <c r="H98" s="28"/>
      <c r="I98" s="51">
        <v>170965</v>
      </c>
      <c r="J98" s="51">
        <v>10000</v>
      </c>
      <c r="K98" s="51"/>
      <c r="L98" s="51">
        <v>171615</v>
      </c>
      <c r="M98" s="51">
        <v>16217</v>
      </c>
      <c r="N98" s="51"/>
      <c r="O98" s="51"/>
      <c r="P98" s="51"/>
      <c r="Q98" s="51"/>
      <c r="R98" s="51"/>
      <c r="S98" s="51"/>
      <c r="T98" s="51"/>
    </row>
    <row r="99" spans="1:20" ht="12.75">
      <c r="A99" s="81"/>
      <c r="B99" s="31" t="s">
        <v>254</v>
      </c>
      <c r="C99" s="38"/>
      <c r="D99" s="38"/>
      <c r="E99" s="38"/>
      <c r="F99" s="38"/>
      <c r="G99" s="2"/>
      <c r="H99" s="28"/>
      <c r="I99" s="51">
        <v>42961</v>
      </c>
      <c r="J99" s="51"/>
      <c r="K99" s="51"/>
      <c r="L99" s="51">
        <v>46851</v>
      </c>
      <c r="M99" s="51"/>
      <c r="N99" s="51"/>
      <c r="O99" s="51"/>
      <c r="P99" s="51"/>
      <c r="Q99" s="51"/>
      <c r="R99" s="51"/>
      <c r="S99" s="51"/>
      <c r="T99" s="51"/>
    </row>
    <row r="100" spans="1:20" ht="12.75">
      <c r="A100" s="81"/>
      <c r="B100" s="31" t="s">
        <v>255</v>
      </c>
      <c r="C100" s="2"/>
      <c r="D100" s="2"/>
      <c r="E100" s="2"/>
      <c r="F100" s="2"/>
      <c r="G100" s="2"/>
      <c r="H100" s="28"/>
      <c r="I100" s="51">
        <v>7315</v>
      </c>
      <c r="J100" s="51">
        <v>1500</v>
      </c>
      <c r="K100" s="51"/>
      <c r="L100" s="51">
        <v>7315</v>
      </c>
      <c r="M100" s="51">
        <v>1500</v>
      </c>
      <c r="N100" s="51"/>
      <c r="O100" s="51"/>
      <c r="P100" s="51"/>
      <c r="Q100" s="51"/>
      <c r="R100" s="51"/>
      <c r="S100" s="51"/>
      <c r="T100" s="51"/>
    </row>
    <row r="101" spans="1:20" ht="12.75">
      <c r="A101" s="5" t="s">
        <v>268</v>
      </c>
      <c r="B101" s="2"/>
      <c r="C101" s="2"/>
      <c r="D101" s="2"/>
      <c r="E101" s="2"/>
      <c r="F101" s="2"/>
      <c r="G101" s="2"/>
      <c r="H101" s="28"/>
      <c r="I101" s="115">
        <f>I91+I97</f>
        <v>524460</v>
      </c>
      <c r="J101" s="115">
        <f>J91+J97</f>
        <v>55118</v>
      </c>
      <c r="K101" s="115"/>
      <c r="L101" s="115">
        <f>L91+L97</f>
        <v>559231</v>
      </c>
      <c r="M101" s="115">
        <f>M91+M97</f>
        <v>63960</v>
      </c>
      <c r="N101" s="115"/>
      <c r="O101" s="115"/>
      <c r="P101" s="115"/>
      <c r="Q101" s="115"/>
      <c r="R101" s="115"/>
      <c r="S101" s="115"/>
      <c r="T101" s="115"/>
    </row>
    <row r="102" spans="1:20" ht="12.75">
      <c r="A102" s="5" t="s">
        <v>257</v>
      </c>
      <c r="B102" s="2"/>
      <c r="C102" s="2"/>
      <c r="D102" s="2"/>
      <c r="E102" s="2"/>
      <c r="F102" s="2"/>
      <c r="G102" s="2"/>
      <c r="H102" s="28"/>
      <c r="I102" s="115">
        <f>I103+I107</f>
        <v>42645</v>
      </c>
      <c r="J102" s="115"/>
      <c r="K102" s="115">
        <f>K103+K107</f>
        <v>78799</v>
      </c>
      <c r="L102" s="115">
        <f>L103+L107</f>
        <v>39752</v>
      </c>
      <c r="M102" s="115"/>
      <c r="N102" s="115">
        <f>N103+N107</f>
        <v>79369</v>
      </c>
      <c r="O102" s="115"/>
      <c r="P102" s="115"/>
      <c r="Q102" s="115"/>
      <c r="R102" s="115"/>
      <c r="S102" s="115"/>
      <c r="T102" s="115"/>
    </row>
    <row r="103" spans="1:20" ht="12.75">
      <c r="A103" s="25"/>
      <c r="B103" s="1" t="s">
        <v>62</v>
      </c>
      <c r="C103" s="2"/>
      <c r="D103" s="2"/>
      <c r="E103" s="2"/>
      <c r="F103" s="2"/>
      <c r="G103" s="2"/>
      <c r="H103" s="28"/>
      <c r="I103" s="51">
        <f>SUM(I104:I106)</f>
        <v>34870</v>
      </c>
      <c r="J103" s="51"/>
      <c r="K103" s="51">
        <f>SUM(K104:K106)</f>
        <v>78175</v>
      </c>
      <c r="L103" s="51">
        <f>SUM(L104:L106)</f>
        <v>34917</v>
      </c>
      <c r="M103" s="51"/>
      <c r="N103" s="51">
        <f>SUM(N104:N106)</f>
        <v>78745</v>
      </c>
      <c r="O103" s="51"/>
      <c r="P103" s="51"/>
      <c r="Q103" s="51"/>
      <c r="R103" s="51"/>
      <c r="S103" s="51"/>
      <c r="T103" s="51"/>
    </row>
    <row r="104" spans="1:20" ht="12.75">
      <c r="A104" s="12"/>
      <c r="B104" s="11"/>
      <c r="C104" s="38" t="s">
        <v>271</v>
      </c>
      <c r="D104" s="2"/>
      <c r="E104" s="2"/>
      <c r="F104" s="2"/>
      <c r="G104" s="2"/>
      <c r="H104" s="28"/>
      <c r="I104" s="51">
        <v>34870</v>
      </c>
      <c r="J104" s="51"/>
      <c r="K104" s="51">
        <v>78175</v>
      </c>
      <c r="L104" s="51">
        <v>34917</v>
      </c>
      <c r="M104" s="51"/>
      <c r="N104" s="51">
        <v>78745</v>
      </c>
      <c r="O104" s="51"/>
      <c r="P104" s="51"/>
      <c r="Q104" s="51"/>
      <c r="R104" s="51"/>
      <c r="S104" s="51"/>
      <c r="T104" s="51"/>
    </row>
    <row r="105" spans="1:20" ht="12.75">
      <c r="A105" s="12"/>
      <c r="B105" s="37"/>
      <c r="C105" s="38" t="s">
        <v>264</v>
      </c>
      <c r="D105" s="2"/>
      <c r="E105" s="2"/>
      <c r="F105" s="2"/>
      <c r="G105" s="2"/>
      <c r="H105" s="28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</row>
    <row r="106" spans="1:20" ht="12.75">
      <c r="A106" s="12"/>
      <c r="B106" s="16"/>
      <c r="C106" s="38" t="s">
        <v>265</v>
      </c>
      <c r="D106" s="2"/>
      <c r="E106" s="2"/>
      <c r="F106" s="2"/>
      <c r="G106" s="2"/>
      <c r="H106" s="28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</row>
    <row r="107" spans="1:20" ht="12.75">
      <c r="A107" s="12"/>
      <c r="B107" s="1" t="s">
        <v>63</v>
      </c>
      <c r="C107" s="2"/>
      <c r="D107" s="2"/>
      <c r="E107" s="2"/>
      <c r="F107" s="2"/>
      <c r="G107" s="2"/>
      <c r="H107" s="28"/>
      <c r="I107" s="51">
        <f>SUM(I108:I110)</f>
        <v>7775</v>
      </c>
      <c r="J107" s="51"/>
      <c r="K107" s="51">
        <f>SUM(K108:K110)</f>
        <v>624</v>
      </c>
      <c r="L107" s="51">
        <f>SUM(L108:L110)</f>
        <v>4835</v>
      </c>
      <c r="M107" s="51"/>
      <c r="N107" s="51">
        <f>SUM(N108:N110)</f>
        <v>624</v>
      </c>
      <c r="O107" s="51"/>
      <c r="P107" s="51"/>
      <c r="Q107" s="51"/>
      <c r="R107" s="51"/>
      <c r="S107" s="51"/>
      <c r="T107" s="51"/>
    </row>
    <row r="108" spans="1:20" ht="12.75">
      <c r="A108" s="12"/>
      <c r="B108" s="4"/>
      <c r="C108" s="31" t="s">
        <v>271</v>
      </c>
      <c r="D108" s="2"/>
      <c r="E108" s="2"/>
      <c r="F108" s="2"/>
      <c r="G108" s="2"/>
      <c r="H108" s="28"/>
      <c r="I108" s="51">
        <v>7775</v>
      </c>
      <c r="J108" s="51"/>
      <c r="K108" s="51">
        <v>624</v>
      </c>
      <c r="L108" s="51">
        <v>4835</v>
      </c>
      <c r="M108" s="51"/>
      <c r="N108" s="51">
        <v>624</v>
      </c>
      <c r="O108" s="51"/>
      <c r="P108" s="51"/>
      <c r="Q108" s="51"/>
      <c r="R108" s="51"/>
      <c r="S108" s="51"/>
      <c r="T108" s="51"/>
    </row>
    <row r="109" spans="1:20" ht="12.75">
      <c r="A109" s="12"/>
      <c r="B109" s="7"/>
      <c r="C109" s="31" t="s">
        <v>264</v>
      </c>
      <c r="D109" s="2"/>
      <c r="E109" s="2"/>
      <c r="F109" s="2"/>
      <c r="G109" s="2"/>
      <c r="H109" s="28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</row>
    <row r="110" spans="1:20" ht="12.75">
      <c r="A110" s="12"/>
      <c r="B110" s="7"/>
      <c r="C110" s="31" t="s">
        <v>265</v>
      </c>
      <c r="D110" s="2"/>
      <c r="E110" s="2"/>
      <c r="F110" s="2"/>
      <c r="G110" s="2"/>
      <c r="H110" s="28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</row>
    <row r="111" spans="1:20" ht="12.75">
      <c r="A111" s="5" t="s">
        <v>269</v>
      </c>
      <c r="B111" s="2"/>
      <c r="C111" s="2"/>
      <c r="D111" s="2"/>
      <c r="E111" s="2"/>
      <c r="F111" s="2"/>
      <c r="G111" s="2"/>
      <c r="H111" s="28"/>
      <c r="I111" s="115">
        <f aca="true" t="shared" si="5" ref="I111:N111">I91+I97+I102</f>
        <v>567105</v>
      </c>
      <c r="J111" s="115">
        <f t="shared" si="5"/>
        <v>55118</v>
      </c>
      <c r="K111" s="115">
        <f t="shared" si="5"/>
        <v>78799</v>
      </c>
      <c r="L111" s="115">
        <f t="shared" si="5"/>
        <v>598983</v>
      </c>
      <c r="M111" s="115">
        <f t="shared" si="5"/>
        <v>63960</v>
      </c>
      <c r="N111" s="115">
        <f t="shared" si="5"/>
        <v>79369</v>
      </c>
      <c r="O111" s="115"/>
      <c r="P111" s="115"/>
      <c r="Q111" s="115"/>
      <c r="R111" s="115"/>
      <c r="S111" s="115"/>
      <c r="T111" s="115"/>
    </row>
    <row r="113" spans="7:11" ht="12.75">
      <c r="G113" s="196" t="s">
        <v>17</v>
      </c>
      <c r="K113" s="134"/>
    </row>
    <row r="114" spans="1:7" ht="12.75">
      <c r="A114" s="31" t="s">
        <v>281</v>
      </c>
      <c r="B114" s="2"/>
      <c r="C114" s="2"/>
      <c r="D114" s="2"/>
      <c r="E114" s="2"/>
      <c r="F114" s="2"/>
      <c r="G114" s="21">
        <f>SUM(G115:G118)</f>
        <v>25</v>
      </c>
    </row>
    <row r="115" spans="1:7" ht="12.75">
      <c r="A115" s="81"/>
      <c r="B115" s="31" t="s">
        <v>282</v>
      </c>
      <c r="C115" s="31" t="s">
        <v>283</v>
      </c>
      <c r="D115" s="2"/>
      <c r="E115" s="2"/>
      <c r="F115" s="2"/>
      <c r="G115" s="21"/>
    </row>
    <row r="116" spans="1:7" ht="12.75">
      <c r="A116" s="81"/>
      <c r="B116" s="7"/>
      <c r="C116" s="31" t="s">
        <v>284</v>
      </c>
      <c r="D116" s="2"/>
      <c r="E116" s="2"/>
      <c r="F116" s="2"/>
      <c r="G116" s="21">
        <v>17</v>
      </c>
    </row>
    <row r="117" spans="1:7" ht="12.75">
      <c r="A117" s="81"/>
      <c r="B117" s="7"/>
      <c r="C117" s="31" t="s">
        <v>285</v>
      </c>
      <c r="D117" s="2"/>
      <c r="E117" s="2"/>
      <c r="F117" s="2"/>
      <c r="G117" s="21"/>
    </row>
    <row r="118" spans="1:7" ht="12.75">
      <c r="A118" s="14"/>
      <c r="B118" s="16"/>
      <c r="C118" s="31" t="s">
        <v>286</v>
      </c>
      <c r="D118" s="2"/>
      <c r="E118" s="2"/>
      <c r="F118" s="2"/>
      <c r="G118" s="21">
        <v>8</v>
      </c>
    </row>
  </sheetData>
  <sheetProtection/>
  <mergeCells count="90">
    <mergeCell ref="L89:N89"/>
    <mergeCell ref="O89:Q89"/>
    <mergeCell ref="R89:T89"/>
    <mergeCell ref="C83:H83"/>
    <mergeCell ref="C84:H84"/>
    <mergeCell ref="A85:H85"/>
    <mergeCell ref="A86:H86"/>
    <mergeCell ref="A89:H90"/>
    <mergeCell ref="I89:K89"/>
    <mergeCell ref="B67:H67"/>
    <mergeCell ref="C68:H68"/>
    <mergeCell ref="C75:H75"/>
    <mergeCell ref="B76:H76"/>
    <mergeCell ref="C81:H81"/>
    <mergeCell ref="C82:H82"/>
    <mergeCell ref="C71:H71"/>
    <mergeCell ref="C72:H72"/>
    <mergeCell ref="C73:H73"/>
    <mergeCell ref="C74:H74"/>
    <mergeCell ref="C79:H79"/>
    <mergeCell ref="C80:H80"/>
    <mergeCell ref="C77:H77"/>
    <mergeCell ref="C78:H78"/>
    <mergeCell ref="C69:H69"/>
    <mergeCell ref="C70:H70"/>
    <mergeCell ref="A59:H59"/>
    <mergeCell ref="A60:H60"/>
    <mergeCell ref="A61:H61"/>
    <mergeCell ref="A62:H62"/>
    <mergeCell ref="B63:H63"/>
    <mergeCell ref="B64:H64"/>
    <mergeCell ref="A65:H65"/>
    <mergeCell ref="A66:H66"/>
    <mergeCell ref="C53:H53"/>
    <mergeCell ref="C54:H54"/>
    <mergeCell ref="B55:H55"/>
    <mergeCell ref="C56:H56"/>
    <mergeCell ref="A41:H41"/>
    <mergeCell ref="A42:H42"/>
    <mergeCell ref="C57:H57"/>
    <mergeCell ref="C58:H58"/>
    <mergeCell ref="C47:H47"/>
    <mergeCell ref="C48:H48"/>
    <mergeCell ref="B49:H49"/>
    <mergeCell ref="C50:H50"/>
    <mergeCell ref="C51:H51"/>
    <mergeCell ref="C52:H52"/>
    <mergeCell ref="C29:H29"/>
    <mergeCell ref="C30:H30"/>
    <mergeCell ref="C31:H31"/>
    <mergeCell ref="C32:H32"/>
    <mergeCell ref="C45:H45"/>
    <mergeCell ref="C46:H46"/>
    <mergeCell ref="C35:H35"/>
    <mergeCell ref="C36:H36"/>
    <mergeCell ref="B37:H37"/>
    <mergeCell ref="C38:H38"/>
    <mergeCell ref="B43:H43"/>
    <mergeCell ref="C44:H44"/>
    <mergeCell ref="C39:H39"/>
    <mergeCell ref="C40:H40"/>
    <mergeCell ref="B19:H19"/>
    <mergeCell ref="C20:H20"/>
    <mergeCell ref="C33:H33"/>
    <mergeCell ref="C34:H34"/>
    <mergeCell ref="C23:H23"/>
    <mergeCell ref="C24:H24"/>
    <mergeCell ref="C25:H25"/>
    <mergeCell ref="B26:H26"/>
    <mergeCell ref="C27:H27"/>
    <mergeCell ref="C28:H28"/>
    <mergeCell ref="C21:H21"/>
    <mergeCell ref="C22:H22"/>
    <mergeCell ref="A11:H11"/>
    <mergeCell ref="B12:H12"/>
    <mergeCell ref="C13:H13"/>
    <mergeCell ref="C14:H14"/>
    <mergeCell ref="C15:H15"/>
    <mergeCell ref="C16:H16"/>
    <mergeCell ref="C17:H17"/>
    <mergeCell ref="C18:H18"/>
    <mergeCell ref="R9:T9"/>
    <mergeCell ref="A9:H10"/>
    <mergeCell ref="I9:K9"/>
    <mergeCell ref="L9:N9"/>
    <mergeCell ref="O9:Q9"/>
    <mergeCell ref="A3:T3"/>
    <mergeCell ref="A4:T4"/>
    <mergeCell ref="A5:T5"/>
    <mergeCell ref="A6:T6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landscape" paperSize="9" scale="6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A3" sqref="A3:I3"/>
    </sheetView>
  </sheetViews>
  <sheetFormatPr defaultColWidth="9.140625" defaultRowHeight="12.75"/>
  <cols>
    <col min="2" max="2" width="62.00390625" style="0" customWidth="1"/>
    <col min="3" max="5" width="10.8515625" style="0" customWidth="1"/>
    <col min="6" max="6" width="58.140625" style="0" customWidth="1"/>
    <col min="7" max="9" width="11.8515625" style="0" customWidth="1"/>
  </cols>
  <sheetData>
    <row r="1" ht="12.75">
      <c r="I1" s="50" t="s">
        <v>320</v>
      </c>
    </row>
    <row r="3" spans="1:9" ht="12.75">
      <c r="A3" s="349" t="s">
        <v>428</v>
      </c>
      <c r="B3" s="349"/>
      <c r="C3" s="349"/>
      <c r="D3" s="349"/>
      <c r="E3" s="349"/>
      <c r="F3" s="349"/>
      <c r="G3" s="349"/>
      <c r="H3" s="349"/>
      <c r="I3" s="349"/>
    </row>
    <row r="4" spans="1:9" ht="12.75">
      <c r="A4" s="349" t="s">
        <v>206</v>
      </c>
      <c r="B4" s="349"/>
      <c r="C4" s="349"/>
      <c r="D4" s="349"/>
      <c r="E4" s="349"/>
      <c r="F4" s="349"/>
      <c r="G4" s="349"/>
      <c r="H4" s="349"/>
      <c r="I4" s="349"/>
    </row>
    <row r="5" spans="1:9" ht="12.75">
      <c r="A5" s="349" t="s">
        <v>321</v>
      </c>
      <c r="B5" s="349"/>
      <c r="C5" s="349"/>
      <c r="D5" s="349"/>
      <c r="E5" s="349"/>
      <c r="F5" s="349"/>
      <c r="G5" s="349"/>
      <c r="H5" s="349"/>
      <c r="I5" s="349"/>
    </row>
    <row r="6" spans="1:9" ht="12.75">
      <c r="A6" s="349" t="s">
        <v>322</v>
      </c>
      <c r="B6" s="349"/>
      <c r="C6" s="349"/>
      <c r="D6" s="349"/>
      <c r="E6" s="349"/>
      <c r="F6" s="349"/>
      <c r="G6" s="349"/>
      <c r="H6" s="349"/>
      <c r="I6" s="349"/>
    </row>
    <row r="7" spans="1:9" ht="12.75">
      <c r="A7" s="197"/>
      <c r="B7" s="200"/>
      <c r="C7" s="198"/>
      <c r="D7" s="198"/>
      <c r="E7" s="198"/>
      <c r="F7" s="198"/>
      <c r="G7" s="198"/>
      <c r="H7" s="198"/>
      <c r="I7" s="198"/>
    </row>
    <row r="8" spans="1:9" ht="13.5" thickBot="1">
      <c r="A8" s="197"/>
      <c r="B8" s="199"/>
      <c r="C8" s="197"/>
      <c r="D8" s="197"/>
      <c r="E8" s="197"/>
      <c r="F8" s="197"/>
      <c r="G8" s="230"/>
      <c r="H8" s="230"/>
      <c r="I8" s="230" t="s">
        <v>189</v>
      </c>
    </row>
    <row r="9" spans="1:9" ht="13.5" thickBot="1">
      <c r="A9" s="344" t="s">
        <v>292</v>
      </c>
      <c r="B9" s="201" t="s">
        <v>31</v>
      </c>
      <c r="C9" s="202"/>
      <c r="D9" s="221"/>
      <c r="E9" s="221"/>
      <c r="F9" s="346" t="s">
        <v>32</v>
      </c>
      <c r="G9" s="347"/>
      <c r="H9" s="347"/>
      <c r="I9" s="348"/>
    </row>
    <row r="10" spans="1:9" ht="39" thickBot="1">
      <c r="A10" s="345"/>
      <c r="B10" s="203" t="s">
        <v>137</v>
      </c>
      <c r="C10" s="204" t="s">
        <v>176</v>
      </c>
      <c r="D10" s="222" t="s">
        <v>177</v>
      </c>
      <c r="E10" s="222" t="s">
        <v>175</v>
      </c>
      <c r="F10" s="231" t="s">
        <v>137</v>
      </c>
      <c r="G10" s="204" t="s">
        <v>176</v>
      </c>
      <c r="H10" s="222" t="s">
        <v>177</v>
      </c>
      <c r="I10" s="205" t="s">
        <v>175</v>
      </c>
    </row>
    <row r="11" spans="1:9" ht="13.5" thickBot="1">
      <c r="A11" s="206" t="s">
        <v>190</v>
      </c>
      <c r="B11" s="203" t="s">
        <v>191</v>
      </c>
      <c r="C11" s="204" t="s">
        <v>192</v>
      </c>
      <c r="D11" s="222" t="s">
        <v>193</v>
      </c>
      <c r="E11" s="222" t="s">
        <v>25</v>
      </c>
      <c r="F11" s="203" t="s">
        <v>26</v>
      </c>
      <c r="G11" s="233" t="s">
        <v>16</v>
      </c>
      <c r="H11" s="204" t="s">
        <v>294</v>
      </c>
      <c r="I11" s="232" t="s">
        <v>27</v>
      </c>
    </row>
    <row r="12" spans="1:9" ht="12.75">
      <c r="A12" s="246" t="s">
        <v>190</v>
      </c>
      <c r="B12" s="207" t="s">
        <v>310</v>
      </c>
      <c r="C12" s="208">
        <f>'2. bevételek ei. szerint'!I10</f>
        <v>177054</v>
      </c>
      <c r="D12" s="208">
        <f>'2. bevételek ei. szerint'!J10</f>
        <v>204873</v>
      </c>
      <c r="E12" s="223"/>
      <c r="F12" s="207" t="s">
        <v>194</v>
      </c>
      <c r="G12" s="234">
        <f>'3. kiadások ei. szerint'!G11</f>
        <v>129840</v>
      </c>
      <c r="H12" s="279">
        <f>'3. kiadások ei. szerint'!H11</f>
        <v>131939</v>
      </c>
      <c r="I12" s="240"/>
    </row>
    <row r="13" spans="1:9" ht="12.75">
      <c r="A13" s="247" t="s">
        <v>191</v>
      </c>
      <c r="B13" s="209" t="s">
        <v>293</v>
      </c>
      <c r="C13" s="210">
        <f>'2. bevételek ei. szerint'!I17</f>
        <v>203800</v>
      </c>
      <c r="D13" s="210">
        <f>'2. bevételek ei. szerint'!J17</f>
        <v>203800</v>
      </c>
      <c r="E13" s="224"/>
      <c r="F13" s="209" t="s">
        <v>311</v>
      </c>
      <c r="G13" s="234">
        <f>'3. kiadások ei. szerint'!G12</f>
        <v>34626</v>
      </c>
      <c r="H13" s="208">
        <f>'3. kiadások ei. szerint'!H12</f>
        <v>35226</v>
      </c>
      <c r="I13" s="241"/>
    </row>
    <row r="14" spans="1:9" ht="12.75">
      <c r="A14" s="247" t="s">
        <v>192</v>
      </c>
      <c r="B14" s="209" t="s">
        <v>307</v>
      </c>
      <c r="C14" s="210">
        <f>'2. bevételek ei. szerint'!I24</f>
        <v>104456</v>
      </c>
      <c r="D14" s="210">
        <f>'2. bevételek ei. szerint'!J24</f>
        <v>104456</v>
      </c>
      <c r="E14" s="224"/>
      <c r="F14" s="209" t="s">
        <v>195</v>
      </c>
      <c r="G14" s="234">
        <f>'3. kiadások ei. szerint'!G13</f>
        <v>204017</v>
      </c>
      <c r="H14" s="208">
        <f>'3. kiadások ei. szerint'!H13</f>
        <v>205843</v>
      </c>
      <c r="I14" s="241"/>
    </row>
    <row r="15" spans="1:9" ht="12.75">
      <c r="A15" s="247" t="s">
        <v>193</v>
      </c>
      <c r="B15" s="211" t="s">
        <v>309</v>
      </c>
      <c r="C15" s="210"/>
      <c r="D15" s="210">
        <f>'2. bevételek ei. szerint'!J25</f>
        <v>0</v>
      </c>
      <c r="E15" s="224"/>
      <c r="F15" s="209" t="s">
        <v>136</v>
      </c>
      <c r="G15" s="234">
        <f>'3. kiadások ei. szerint'!G14</f>
        <v>15116</v>
      </c>
      <c r="H15" s="208">
        <f>'3. kiadások ei. szerint'!H14</f>
        <v>16061</v>
      </c>
      <c r="I15" s="241"/>
    </row>
    <row r="16" spans="1:9" ht="13.5" thickBot="1">
      <c r="A16" s="247" t="s">
        <v>25</v>
      </c>
      <c r="B16" s="209"/>
      <c r="C16" s="210"/>
      <c r="D16" s="224"/>
      <c r="E16" s="224"/>
      <c r="F16" s="209" t="s">
        <v>312</v>
      </c>
      <c r="G16" s="234">
        <f>'3. kiadások ei. szerint'!G15</f>
        <v>77574</v>
      </c>
      <c r="H16" s="208">
        <f>'3. kiadások ei. szerint'!H15</f>
        <v>106794</v>
      </c>
      <c r="I16" s="240"/>
    </row>
    <row r="17" spans="1:9" ht="13.5" thickBot="1">
      <c r="A17" s="206" t="s">
        <v>26</v>
      </c>
      <c r="B17" s="212" t="s">
        <v>314</v>
      </c>
      <c r="C17" s="213">
        <f>SUM(C12:C16)</f>
        <v>485310</v>
      </c>
      <c r="D17" s="213">
        <f>SUM(D12:D16)</f>
        <v>513129</v>
      </c>
      <c r="E17" s="225"/>
      <c r="F17" s="214" t="s">
        <v>315</v>
      </c>
      <c r="G17" s="235">
        <f>SUM(G12:G16)</f>
        <v>461173</v>
      </c>
      <c r="H17" s="213">
        <f>SUM(H12:H16)</f>
        <v>495863</v>
      </c>
      <c r="I17" s="242"/>
    </row>
    <row r="18" spans="1:9" ht="12.75">
      <c r="A18" s="248" t="s">
        <v>16</v>
      </c>
      <c r="B18" s="215" t="s">
        <v>3</v>
      </c>
      <c r="C18" s="216"/>
      <c r="D18" s="226"/>
      <c r="E18" s="226"/>
      <c r="F18" s="209" t="s">
        <v>258</v>
      </c>
      <c r="G18" s="236"/>
      <c r="H18" s="216"/>
      <c r="I18" s="243"/>
    </row>
    <row r="19" spans="1:9" ht="12.75">
      <c r="A19" s="247" t="s">
        <v>294</v>
      </c>
      <c r="B19" s="209" t="s">
        <v>4</v>
      </c>
      <c r="C19" s="217"/>
      <c r="D19" s="227"/>
      <c r="E19" s="227"/>
      <c r="F19" s="209" t="s">
        <v>259</v>
      </c>
      <c r="G19" s="237"/>
      <c r="H19" s="217"/>
      <c r="I19" s="244"/>
    </row>
    <row r="20" spans="1:9" ht="12.75">
      <c r="A20" s="247" t="s">
        <v>27</v>
      </c>
      <c r="B20" s="209" t="s">
        <v>313</v>
      </c>
      <c r="C20" s="217">
        <f>'2. bevételek ei. szerint'!I61</f>
        <v>126067</v>
      </c>
      <c r="D20" s="217">
        <f>'2. bevételek ei. szerint'!J61</f>
        <v>126067</v>
      </c>
      <c r="E20" s="227"/>
      <c r="F20" s="209" t="s">
        <v>260</v>
      </c>
      <c r="G20" s="237"/>
      <c r="H20" s="217"/>
      <c r="I20" s="244"/>
    </row>
    <row r="21" spans="1:9" ht="12.75">
      <c r="A21" s="247" t="s">
        <v>295</v>
      </c>
      <c r="B21" s="209" t="s">
        <v>246</v>
      </c>
      <c r="C21" s="217"/>
      <c r="D21" s="227"/>
      <c r="E21" s="227"/>
      <c r="F21" s="209" t="s">
        <v>261</v>
      </c>
      <c r="G21" s="237"/>
      <c r="H21" s="217"/>
      <c r="I21" s="244"/>
    </row>
    <row r="22" spans="1:9" ht="12.75">
      <c r="A22" s="247" t="s">
        <v>296</v>
      </c>
      <c r="B22" s="209" t="s">
        <v>247</v>
      </c>
      <c r="C22" s="217"/>
      <c r="D22" s="226"/>
      <c r="E22" s="226"/>
      <c r="F22" s="215" t="s">
        <v>267</v>
      </c>
      <c r="G22" s="237"/>
      <c r="H22" s="217"/>
      <c r="I22" s="244"/>
    </row>
    <row r="23" spans="1:9" ht="12.75">
      <c r="A23" s="247" t="s">
        <v>297</v>
      </c>
      <c r="B23" s="209" t="s">
        <v>5</v>
      </c>
      <c r="C23" s="217"/>
      <c r="D23" s="227"/>
      <c r="E23" s="227"/>
      <c r="F23" s="209" t="s">
        <v>262</v>
      </c>
      <c r="G23" s="237"/>
      <c r="H23" s="217"/>
      <c r="I23" s="244"/>
    </row>
    <row r="24" spans="1:9" ht="12.75">
      <c r="A24" s="247" t="s">
        <v>298</v>
      </c>
      <c r="B24" s="215" t="s">
        <v>248</v>
      </c>
      <c r="C24" s="216"/>
      <c r="D24" s="226"/>
      <c r="E24" s="226"/>
      <c r="F24" s="207" t="s">
        <v>263</v>
      </c>
      <c r="G24" s="236"/>
      <c r="H24" s="217"/>
      <c r="I24" s="244"/>
    </row>
    <row r="25" spans="1:9" ht="12.75">
      <c r="A25" s="247" t="s">
        <v>299</v>
      </c>
      <c r="B25" s="209" t="s">
        <v>6</v>
      </c>
      <c r="C25" s="217"/>
      <c r="D25" s="227"/>
      <c r="E25" s="227"/>
      <c r="F25" s="209" t="s">
        <v>264</v>
      </c>
      <c r="G25" s="237"/>
      <c r="H25" s="217"/>
      <c r="I25" s="244"/>
    </row>
    <row r="26" spans="1:9" ht="13.5" thickBot="1">
      <c r="A26" s="247" t="s">
        <v>300</v>
      </c>
      <c r="B26" s="207" t="s">
        <v>249</v>
      </c>
      <c r="C26" s="218"/>
      <c r="D26" s="228"/>
      <c r="E26" s="228"/>
      <c r="F26" s="207" t="s">
        <v>265</v>
      </c>
      <c r="G26" s="238"/>
      <c r="H26" s="216"/>
      <c r="I26" s="243"/>
    </row>
    <row r="27" spans="1:9" ht="13.5" thickBot="1">
      <c r="A27" s="206" t="s">
        <v>301</v>
      </c>
      <c r="B27" s="212" t="s">
        <v>317</v>
      </c>
      <c r="C27" s="213">
        <f>SUM(C18:C26)</f>
        <v>126067</v>
      </c>
      <c r="D27" s="213">
        <f>SUM(D18:D26)</f>
        <v>126067</v>
      </c>
      <c r="E27" s="225"/>
      <c r="F27" s="212" t="s">
        <v>316</v>
      </c>
      <c r="G27" s="235"/>
      <c r="H27" s="213"/>
      <c r="I27" s="242"/>
    </row>
    <row r="28" spans="1:9" ht="13.5" thickBot="1">
      <c r="A28" s="206" t="s">
        <v>302</v>
      </c>
      <c r="B28" s="219" t="s">
        <v>318</v>
      </c>
      <c r="C28" s="213">
        <f>C17+C27</f>
        <v>611377</v>
      </c>
      <c r="D28" s="213">
        <f>D17+D27</f>
        <v>639196</v>
      </c>
      <c r="E28" s="225"/>
      <c r="F28" s="219" t="s">
        <v>319</v>
      </c>
      <c r="G28" s="235">
        <f>G17+G27</f>
        <v>461173</v>
      </c>
      <c r="H28" s="213">
        <f>H17+H27</f>
        <v>495863</v>
      </c>
      <c r="I28" s="242"/>
    </row>
    <row r="29" spans="1:9" ht="13.5" thickBot="1">
      <c r="A29" s="206" t="s">
        <v>303</v>
      </c>
      <c r="B29" s="219" t="s">
        <v>304</v>
      </c>
      <c r="C29" s="220"/>
      <c r="D29" s="229"/>
      <c r="E29" s="229"/>
      <c r="F29" s="219" t="s">
        <v>305</v>
      </c>
      <c r="G29" s="239">
        <f>C28-G28</f>
        <v>150204</v>
      </c>
      <c r="H29" s="220">
        <f>D28-H28</f>
        <v>143333</v>
      </c>
      <c r="I29" s="245"/>
    </row>
  </sheetData>
  <sheetProtection/>
  <mergeCells count="6">
    <mergeCell ref="A9:A10"/>
    <mergeCell ref="F9:I9"/>
    <mergeCell ref="A3:I3"/>
    <mergeCell ref="A4:I4"/>
    <mergeCell ref="A5:I5"/>
    <mergeCell ref="A6:I6"/>
  </mergeCells>
  <printOptions/>
  <pageMargins left="0.7874015748031497" right="0.7874015748031497" top="0.5905511811023623" bottom="0.5905511811023623" header="0.31496062992125984" footer="0.31496062992125984"/>
  <pageSetup horizontalDpi="600" verticalDpi="600" orientation="landscape" paperSize="9" scale="65" r:id="rId1"/>
  <ignoredErrors>
    <ignoredError sqref="C12:C14 C20:D20 G12:G16 D12:D15 H12:H1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user</cp:lastModifiedBy>
  <cp:lastPrinted>2014-07-03T06:58:47Z</cp:lastPrinted>
  <dcterms:created xsi:type="dcterms:W3CDTF">2006-01-17T11:47:21Z</dcterms:created>
  <dcterms:modified xsi:type="dcterms:W3CDTF">2014-07-03T07:12:46Z</dcterms:modified>
  <cp:category/>
  <cp:version/>
  <cp:contentType/>
  <cp:contentStatus/>
</cp:coreProperties>
</file>