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2014 2. RM)" sheetId="1" r:id="rId1"/>
  </sheets>
  <definedNames>
    <definedName name="_xlnm.Print_Area" localSheetId="0">'2014 2. RM)'!$A$1:$U$206</definedName>
  </definedNames>
  <calcPr fullCalcOnLoad="1"/>
</workbook>
</file>

<file path=xl/sharedStrings.xml><?xml version="1.0" encoding="utf-8"?>
<sst xmlns="http://schemas.openxmlformats.org/spreadsheetml/2006/main" count="217" uniqueCount="98">
  <si>
    <t>összesen</t>
  </si>
  <si>
    <t>ÁFA összeg</t>
  </si>
  <si>
    <t>ÖNKORMÁNYZAT</t>
  </si>
  <si>
    <t>központosított bevételek</t>
  </si>
  <si>
    <t>közp.</t>
  </si>
  <si>
    <t>Saját bevételek</t>
  </si>
  <si>
    <t>saját hk</t>
  </si>
  <si>
    <t xml:space="preserve">Bevételi előirányzat változás </t>
  </si>
  <si>
    <t>főösszege</t>
  </si>
  <si>
    <t>eFt</t>
  </si>
  <si>
    <t>Személyi kiadások</t>
  </si>
  <si>
    <t>Bérkompenzáció</t>
  </si>
  <si>
    <t>Bérkompenzáció járuléka</t>
  </si>
  <si>
    <t>Pénzeszköz átadás</t>
  </si>
  <si>
    <t xml:space="preserve">Kiadási előirányzat változás  </t>
  </si>
  <si>
    <t>POLGÁRMESTERI HIVATAL</t>
  </si>
  <si>
    <t>Járulékok</t>
  </si>
  <si>
    <t>KISPATAK ÓVODA</t>
  </si>
  <si>
    <t>2-féle ld. Bérkomp file</t>
  </si>
  <si>
    <t>ÖREGISKOLA</t>
  </si>
  <si>
    <t>Szociális hj. adó</t>
  </si>
  <si>
    <t>szakfeladat</t>
  </si>
  <si>
    <t>főkönyv</t>
  </si>
  <si>
    <t>nettó öszeg</t>
  </si>
  <si>
    <t>kód</t>
  </si>
  <si>
    <t>kiadási főösszege</t>
  </si>
  <si>
    <t xml:space="preserve">bevételi főösszege                </t>
  </si>
  <si>
    <t>áfa</t>
  </si>
  <si>
    <t xml:space="preserve">főkönyv </t>
  </si>
  <si>
    <t>Dologi kiadások</t>
  </si>
  <si>
    <t>közp</t>
  </si>
  <si>
    <t>gyermekétkeztetés</t>
  </si>
  <si>
    <t xml:space="preserve">   </t>
  </si>
  <si>
    <t>Társ és szocpol juttatások</t>
  </si>
  <si>
    <t>Intézményfinanszírozás bérkompenzáció</t>
  </si>
  <si>
    <t>bérkompenzáció</t>
  </si>
  <si>
    <t>közalkalmazottak bérkiegészítésére</t>
  </si>
  <si>
    <t>bérkiegészítés járuléka</t>
  </si>
  <si>
    <t>közalkalmazott jubileumi jutalma</t>
  </si>
  <si>
    <t>jub jutalom járuléka</t>
  </si>
  <si>
    <t xml:space="preserve">rendeletmódosítása után </t>
  </si>
  <si>
    <t>hókotrás előirányzat emelésére</t>
  </si>
  <si>
    <t>Az Önkormányzat 2014. évi költségvetéséről szóló  1/2014. (II.17) rendeletének  2. sz. módosításához</t>
  </si>
  <si>
    <t xml:space="preserve">                                                           2014. szeptember 25.</t>
  </si>
  <si>
    <t xml:space="preserve">Az Önkormányzat és az általa működtetett intézmények 2014. év 2. számú </t>
  </si>
  <si>
    <t>bevételi és kiadási főösszege:</t>
  </si>
  <si>
    <t>A 2.sz. előirányzat módosítás után az Öregiskola 2014. évi költségvetésnek kiadási</t>
  </si>
  <si>
    <t>A 2.sz. előirányzat módosítás után az Öregiskola 2014. évi költségvetésének bevételi</t>
  </si>
  <si>
    <t>A 2 sz. előirányzat módosítás után a Kispatak Óvoda 2014. évi költségvetésének kiadási</t>
  </si>
  <si>
    <t>A 2.sz. előirányzat módosítás után a Kispatak Óvoda 2014. évi költségvetésének bevételi</t>
  </si>
  <si>
    <t xml:space="preserve">A 2.sz. előirányzat módosítás után a Polgármesteri Hivatal 2014. évi költségvetésének </t>
  </si>
  <si>
    <t xml:space="preserve">A 2.sz. előirányzat módosítás után a Polgármesteri Hivatal 2014 évi költségvetésének </t>
  </si>
  <si>
    <t>A 2. számú  előirányzat módosítás után az Önkormányzat 2014. évi költségvetésének bevételi</t>
  </si>
  <si>
    <t>A 2. számú  előirányzat módosítás után az Önkormányzat 2014. évi költségvetésének kiadási</t>
  </si>
  <si>
    <t>köznevelési feladatok teljesítése</t>
  </si>
  <si>
    <t>víz-csatorna támogatás</t>
  </si>
  <si>
    <t>bérkompenzáció hivatal</t>
  </si>
  <si>
    <t>bérkompenzáció öregiskola</t>
  </si>
  <si>
    <t>bérkompenzáció óvoda</t>
  </si>
  <si>
    <t>jövedelempótló támogatás</t>
  </si>
  <si>
    <t>Szociális hozzájárulási adó</t>
  </si>
  <si>
    <t>Bevételek</t>
  </si>
  <si>
    <t>Közterület felügyelő bére 09-12 hó</t>
  </si>
  <si>
    <t>Közterület felügyelő bérjáruléka 09-12 hó</t>
  </si>
  <si>
    <t xml:space="preserve">Működési célú támogatások </t>
  </si>
  <si>
    <t>BÖT részére támogatás közterület felügyelő átadása miatt:</t>
  </si>
  <si>
    <t>átcsoportosítás egyéb szakmai szolg.-ról:</t>
  </si>
  <si>
    <t>bérkompenzáció járuléka</t>
  </si>
  <si>
    <t>átcsoportosítás személyi kiadásokra :</t>
  </si>
  <si>
    <t>jövedelempótló támogatás felhasználása</t>
  </si>
  <si>
    <t>Intézményfinanszírozás dologi kiadások növ.</t>
  </si>
  <si>
    <t>ezer Ft-ban</t>
  </si>
  <si>
    <t>létszámnövelés +1 fő</t>
  </si>
  <si>
    <t>intézményfinanszírozás köznevelési feladatokra</t>
  </si>
  <si>
    <t>létszámnövelés +1 fő járulék</t>
  </si>
  <si>
    <t>intézményfinanszírozás óvodaműködtetési támogatás</t>
  </si>
  <si>
    <t>konyhai eszközök</t>
  </si>
  <si>
    <t>konténerek</t>
  </si>
  <si>
    <t>játszóeszközök</t>
  </si>
  <si>
    <t>gyermekétkeztetési feladatok támogatása</t>
  </si>
  <si>
    <t>köznevelési feladatok támogatása</t>
  </si>
  <si>
    <t>érdekeltségnövelő támogatás</t>
  </si>
  <si>
    <t>Beruházások</t>
  </si>
  <si>
    <t xml:space="preserve">Sebestyén u.- i járda </t>
  </si>
  <si>
    <t xml:space="preserve">térfigyelő rendszer </t>
  </si>
  <si>
    <t xml:space="preserve">útépítés terv </t>
  </si>
  <si>
    <t>Dózsa Gy. u-i óvoda belső udvar kertépítés, kerítés felújítás</t>
  </si>
  <si>
    <t>Dózsa Gy. u-i óvoda akadálymentes parkoló építése</t>
  </si>
  <si>
    <t>érdekeltségnövelő támogatás átadása, Öregiskola</t>
  </si>
  <si>
    <t xml:space="preserve">saját hk </t>
  </si>
  <si>
    <t xml:space="preserve">csatorna beruházás </t>
  </si>
  <si>
    <t>földkábel és P+R parkoló építés</t>
  </si>
  <si>
    <t>Általános iskola étkező és tantermek kialakítása</t>
  </si>
  <si>
    <t>Dózsa Gy. u-i óvoda riasztó rendszer</t>
  </si>
  <si>
    <t xml:space="preserve">            TÁJÉKOZTATÓ  TÁBLA</t>
  </si>
  <si>
    <t>árnyékolástechnika</t>
  </si>
  <si>
    <t>Intézményfinanszírozás érdekeltségnövelő tám.</t>
  </si>
  <si>
    <t>érdekeltségnövelő támogatás felhasználás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</si>
</sst>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yyyy/mm/dd;@"/>
    <numFmt numFmtId="168" formatCode="_-* #,##0.000\ _F_t_-;\-* #,##0.000\ _F_t_-;_-* &quot;-&quot;??\ _F_t_-;_-@_-"/>
    <numFmt numFmtId="169" formatCode="0.0"/>
    <numFmt numFmtId="170" formatCode="0.000"/>
    <numFmt numFmtId="171" formatCode="_-* #,##0.000\ _F_t_-;\-* #,##0.000\ _F_t_-;_-* &quot;-&quot;???\ _F_t_-;_-@_-"/>
    <numFmt numFmtId="172" formatCode="_-* #,##0.0000\ _F_t_-;\-* #,##0.0000\ _F_t_-;_-* &quot;-&quot;???\ _F_t_-;_-@_-"/>
    <numFmt numFmtId="173" formatCode="_-* #,##0.00000\ _F_t_-;\-* #,##0.00000\ _F_t_-;_-* &quot;-&quot;???\ _F_t_-;_-@_-"/>
    <numFmt numFmtId="174" formatCode="0.0000"/>
    <numFmt numFmtId="175" formatCode="0.00000"/>
    <numFmt numFmtId="176" formatCode="_-* #,##0.0000\ _F_t_-;\-* #,##0.0000\ _F_t_-;_-* &quot;-&quot;??\ _F_t_-;_-@_-"/>
    <numFmt numFmtId="177" formatCode="0.0%"/>
    <numFmt numFmtId="178" formatCode="0.000%"/>
    <numFmt numFmtId="179" formatCode="_-* #,##0.0\ _F_t_-;\-* #,##0.0\ _F_t_-;_-* &quot;-&quot;?\ _F_t_-;_-@_-"/>
    <numFmt numFmtId="180" formatCode="#,##0.0000"/>
    <numFmt numFmtId="181" formatCode="#,##0.000"/>
    <numFmt numFmtId="182" formatCode="#,##0.0"/>
    <numFmt numFmtId="183" formatCode="#,##0.00000"/>
    <numFmt numFmtId="184" formatCode="#,##0.000000"/>
    <numFmt numFmtId="185" formatCode="#,##0.0000000"/>
    <numFmt numFmtId="186" formatCode="#,##0_ ;[Red]\-#,##0\ "/>
    <numFmt numFmtId="187" formatCode="#,##0.0_ ;[Red]\-#,##0.0\ "/>
    <numFmt numFmtId="188" formatCode="#,##0.00_ ;[Red]\-#,##0.00\ "/>
    <numFmt numFmtId="189" formatCode="#,##0.000_ ;[Red]\-#,##0.000\ 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[$-40E]mmmm\ d\.;@"/>
    <numFmt numFmtId="194" formatCode="0.00000000"/>
    <numFmt numFmtId="195" formatCode="0.0000000"/>
    <numFmt numFmtId="196" formatCode="0.000000"/>
    <numFmt numFmtId="197" formatCode="#,##0_ ;\-#,##0\ "/>
    <numFmt numFmtId="198" formatCode="_-* #,##0.0\ &quot;Ft&quot;_-;\-* #,##0.0\ &quot;Ft&quot;_-;_-* &quot;-&quot;??\ &quot;Ft&quot;_-;_-@_-"/>
    <numFmt numFmtId="199" formatCode="_-* #,##0\ &quot;Ft&quot;_-;\-* #,##0\ &quot;Ft&quot;_-;_-* &quot;-&quot;??\ &quot;Ft&quot;_-;_-@_-"/>
    <numFmt numFmtId="200" formatCode="0_ ;\-0\ "/>
    <numFmt numFmtId="201" formatCode="_-* #,##0.0\ _F_t_-;\-* #,##0.0\ _F_t_-;_-* &quot;-&quot;\ _F_t_-;_-@_-"/>
    <numFmt numFmtId="202" formatCode="_-* #,##0.00\ _F_t_-;\-* #,##0.00\ _F_t_-;_-* &quot;-&quot;\ _F_t_-;_-@_-"/>
    <numFmt numFmtId="203" formatCode="_-* #,##0.000\ _F_t_-;\-* #,##0.000\ _F_t_-;_-* &quot;-&quot;\ _F_t_-;_-@_-"/>
    <numFmt numFmtId="204" formatCode="#,##0\ _F_t"/>
    <numFmt numFmtId="205" formatCode="[$¥€-2]\ #\ ##,000_);[Red]\([$€-2]\ #\ 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b/>
      <u val="single"/>
      <sz val="10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b/>
      <u val="single"/>
      <sz val="12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10"/>
      <name val="Arial"/>
      <family val="0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u val="singleAccounting"/>
      <sz val="11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2" fillId="22" borderId="7" applyNumberFormat="0" applyFont="0" applyAlignment="0" applyProtection="0"/>
    <xf numFmtId="0" fontId="13" fillId="6" borderId="0" applyNumberFormat="0" applyBorder="0" applyAlignment="0" applyProtection="0"/>
    <xf numFmtId="0" fontId="14" fillId="23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4" borderId="0" applyNumberFormat="0" applyBorder="0" applyAlignment="0" applyProtection="0"/>
    <xf numFmtId="0" fontId="21" fillId="23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1" fillId="0" borderId="0" xfId="0" applyFont="1" applyAlignment="1">
      <alignment/>
    </xf>
    <xf numFmtId="165" fontId="44" fillId="25" borderId="0" xfId="46" applyNumberFormat="1" applyFont="1" applyFill="1" applyBorder="1" applyAlignment="1">
      <alignment/>
    </xf>
    <xf numFmtId="165" fontId="29" fillId="25" borderId="0" xfId="46" applyNumberFormat="1" applyFont="1" applyFill="1" applyBorder="1" applyAlignment="1">
      <alignment/>
    </xf>
    <xf numFmtId="165" fontId="43" fillId="25" borderId="0" xfId="46" applyNumberFormat="1" applyFont="1" applyFill="1" applyBorder="1" applyAlignment="1">
      <alignment/>
    </xf>
    <xf numFmtId="165" fontId="31" fillId="25" borderId="10" xfId="46" applyNumberFormat="1" applyFont="1" applyFill="1" applyBorder="1" applyAlignment="1">
      <alignment/>
    </xf>
    <xf numFmtId="0" fontId="48" fillId="0" borderId="0" xfId="0" applyFont="1" applyFill="1" applyAlignment="1">
      <alignment/>
    </xf>
    <xf numFmtId="165" fontId="31" fillId="0" borderId="0" xfId="0" applyNumberFormat="1" applyFont="1" applyFill="1" applyBorder="1" applyAlignment="1">
      <alignment/>
    </xf>
    <xf numFmtId="0" fontId="23" fillId="25" borderId="0" xfId="0" applyFont="1" applyFill="1" applyBorder="1" applyAlignment="1">
      <alignment/>
    </xf>
    <xf numFmtId="165" fontId="0" fillId="0" borderId="0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6" fillId="25" borderId="0" xfId="0" applyFont="1" applyFill="1" applyBorder="1" applyAlignment="1">
      <alignment/>
    </xf>
    <xf numFmtId="0" fontId="29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165" fontId="30" fillId="25" borderId="0" xfId="0" applyNumberFormat="1" applyFont="1" applyFill="1" applyBorder="1" applyAlignment="1">
      <alignment/>
    </xf>
    <xf numFmtId="168" fontId="23" fillId="26" borderId="11" xfId="46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23" fillId="26" borderId="0" xfId="46" applyNumberFormat="1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165" fontId="23" fillId="0" borderId="0" xfId="46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0" fontId="0" fillId="25" borderId="0" xfId="0" applyFont="1" applyFill="1" applyBorder="1" applyAlignment="1">
      <alignment/>
    </xf>
    <xf numFmtId="165" fontId="23" fillId="0" borderId="0" xfId="0" applyNumberFormat="1" applyFont="1" applyFill="1" applyAlignment="1">
      <alignment/>
    </xf>
    <xf numFmtId="0" fontId="27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165" fontId="31" fillId="25" borderId="0" xfId="0" applyNumberFormat="1" applyFont="1" applyFill="1" applyBorder="1" applyAlignment="1">
      <alignment/>
    </xf>
    <xf numFmtId="0" fontId="30" fillId="25" borderId="0" xfId="0" applyFont="1" applyFill="1" applyBorder="1" applyAlignment="1">
      <alignment/>
    </xf>
    <xf numFmtId="165" fontId="0" fillId="0" borderId="0" xfId="46" applyNumberFormat="1" applyFont="1" applyFill="1" applyAlignment="1">
      <alignment/>
    </xf>
    <xf numFmtId="0" fontId="0" fillId="25" borderId="0" xfId="0" applyFont="1" applyFill="1" applyBorder="1" applyAlignment="1">
      <alignment/>
    </xf>
    <xf numFmtId="165" fontId="31" fillId="25" borderId="0" xfId="46" applyNumberFormat="1" applyFont="1" applyFill="1" applyBorder="1" applyAlignment="1">
      <alignment/>
    </xf>
    <xf numFmtId="165" fontId="0" fillId="25" borderId="12" xfId="46" applyNumberFormat="1" applyFont="1" applyFill="1" applyBorder="1" applyAlignment="1">
      <alignment/>
    </xf>
    <xf numFmtId="165" fontId="35" fillId="25" borderId="0" xfId="46" applyNumberFormat="1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26" fillId="6" borderId="0" xfId="0" applyFont="1" applyFill="1" applyBorder="1" applyAlignment="1">
      <alignment/>
    </xf>
    <xf numFmtId="0" fontId="34" fillId="6" borderId="0" xfId="0" applyFont="1" applyFill="1" applyBorder="1" applyAlignment="1">
      <alignment/>
    </xf>
    <xf numFmtId="165" fontId="26" fillId="6" borderId="0" xfId="46" applyNumberFormat="1" applyFont="1" applyFill="1" applyBorder="1" applyAlignment="1">
      <alignment/>
    </xf>
    <xf numFmtId="0" fontId="27" fillId="6" borderId="0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28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65" fontId="30" fillId="25" borderId="0" xfId="46" applyNumberFormat="1" applyFont="1" applyFill="1" applyBorder="1" applyAlignment="1">
      <alignment/>
    </xf>
    <xf numFmtId="165" fontId="30" fillId="0" borderId="0" xfId="46" applyNumberFormat="1" applyFont="1" applyFill="1" applyBorder="1" applyAlignment="1">
      <alignment/>
    </xf>
    <xf numFmtId="165" fontId="37" fillId="25" borderId="0" xfId="46" applyNumberFormat="1" applyFont="1" applyFill="1" applyBorder="1" applyAlignment="1">
      <alignment/>
    </xf>
    <xf numFmtId="0" fontId="24" fillId="25" borderId="15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165" fontId="23" fillId="25" borderId="16" xfId="46" applyNumberFormat="1" applyFont="1" applyFill="1" applyBorder="1" applyAlignment="1">
      <alignment/>
    </xf>
    <xf numFmtId="0" fontId="28" fillId="25" borderId="17" xfId="0" applyFont="1" applyFill="1" applyBorder="1" applyAlignment="1">
      <alignment/>
    </xf>
    <xf numFmtId="165" fontId="27" fillId="25" borderId="18" xfId="46" applyNumberFormat="1" applyFont="1" applyFill="1" applyBorder="1" applyAlignment="1">
      <alignment/>
    </xf>
    <xf numFmtId="165" fontId="26" fillId="25" borderId="18" xfId="46" applyNumberFormat="1" applyFont="1" applyFill="1" applyBorder="1" applyAlignment="1">
      <alignment/>
    </xf>
    <xf numFmtId="0" fontId="30" fillId="25" borderId="17" xfId="0" applyFont="1" applyFill="1" applyBorder="1" applyAlignment="1">
      <alignment/>
    </xf>
    <xf numFmtId="165" fontId="25" fillId="25" borderId="18" xfId="46" applyNumberFormat="1" applyFont="1" applyFill="1" applyBorder="1" applyAlignment="1">
      <alignment/>
    </xf>
    <xf numFmtId="165" fontId="30" fillId="25" borderId="18" xfId="46" applyNumberFormat="1" applyFont="1" applyFill="1" applyBorder="1" applyAlignment="1">
      <alignment/>
    </xf>
    <xf numFmtId="165" fontId="31" fillId="25" borderId="18" xfId="46" applyNumberFormat="1" applyFont="1" applyFill="1" applyBorder="1" applyAlignment="1">
      <alignment/>
    </xf>
    <xf numFmtId="0" fontId="32" fillId="6" borderId="17" xfId="0" applyFont="1" applyFill="1" applyBorder="1" applyAlignment="1">
      <alignment/>
    </xf>
    <xf numFmtId="165" fontId="26" fillId="6" borderId="18" xfId="46" applyNumberFormat="1" applyFont="1" applyFill="1" applyBorder="1" applyAlignment="1">
      <alignment/>
    </xf>
    <xf numFmtId="0" fontId="32" fillId="25" borderId="17" xfId="0" applyFont="1" applyFill="1" applyBorder="1" applyAlignment="1">
      <alignment/>
    </xf>
    <xf numFmtId="0" fontId="31" fillId="25" borderId="17" xfId="0" applyFont="1" applyFill="1" applyBorder="1" applyAlignment="1">
      <alignment/>
    </xf>
    <xf numFmtId="0" fontId="31" fillId="25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165" fontId="24" fillId="25" borderId="18" xfId="46" applyNumberFormat="1" applyFont="1" applyFill="1" applyBorder="1" applyAlignment="1">
      <alignment/>
    </xf>
    <xf numFmtId="165" fontId="25" fillId="25" borderId="18" xfId="46" applyNumberFormat="1" applyFont="1" applyFill="1" applyBorder="1" applyAlignment="1">
      <alignment/>
    </xf>
    <xf numFmtId="0" fontId="31" fillId="25" borderId="19" xfId="0" applyFont="1" applyFill="1" applyBorder="1" applyAlignment="1">
      <alignment/>
    </xf>
    <xf numFmtId="0" fontId="31" fillId="25" borderId="19" xfId="0" applyFont="1" applyFill="1" applyBorder="1" applyAlignment="1">
      <alignment/>
    </xf>
    <xf numFmtId="0" fontId="26" fillId="6" borderId="17" xfId="0" applyFont="1" applyFill="1" applyBorder="1" applyAlignment="1">
      <alignment/>
    </xf>
    <xf numFmtId="0" fontId="23" fillId="25" borderId="17" xfId="0" applyFont="1" applyFill="1" applyBorder="1" applyAlignment="1">
      <alignment/>
    </xf>
    <xf numFmtId="165" fontId="0" fillId="25" borderId="18" xfId="46" applyNumberFormat="1" applyFont="1" applyFill="1" applyBorder="1" applyAlignment="1">
      <alignment/>
    </xf>
    <xf numFmtId="165" fontId="31" fillId="25" borderId="18" xfId="46" applyNumberFormat="1" applyFont="1" applyFill="1" applyBorder="1" applyAlignment="1">
      <alignment/>
    </xf>
    <xf numFmtId="0" fontId="31" fillId="25" borderId="20" xfId="0" applyFont="1" applyFill="1" applyBorder="1" applyAlignment="1">
      <alignment/>
    </xf>
    <xf numFmtId="165" fontId="31" fillId="25" borderId="19" xfId="0" applyNumberFormat="1" applyFont="1" applyFill="1" applyBorder="1" applyAlignment="1">
      <alignment/>
    </xf>
    <xf numFmtId="165" fontId="30" fillId="25" borderId="19" xfId="46" applyNumberFormat="1" applyFont="1" applyFill="1" applyBorder="1" applyAlignment="1">
      <alignment/>
    </xf>
    <xf numFmtId="165" fontId="30" fillId="25" borderId="21" xfId="46" applyNumberFormat="1" applyFont="1" applyFill="1" applyBorder="1" applyAlignment="1">
      <alignment/>
    </xf>
    <xf numFmtId="0" fontId="25" fillId="25" borderId="17" xfId="0" applyFont="1" applyFill="1" applyBorder="1" applyAlignment="1">
      <alignment/>
    </xf>
    <xf numFmtId="165" fontId="0" fillId="25" borderId="18" xfId="46" applyNumberFormat="1" applyFont="1" applyFill="1" applyBorder="1" applyAlignment="1">
      <alignment/>
    </xf>
    <xf numFmtId="0" fontId="0" fillId="25" borderId="17" xfId="0" applyFont="1" applyFill="1" applyBorder="1" applyAlignment="1">
      <alignment/>
    </xf>
    <xf numFmtId="165" fontId="23" fillId="25" borderId="18" xfId="46" applyNumberFormat="1" applyFont="1" applyFill="1" applyBorder="1" applyAlignment="1">
      <alignment/>
    </xf>
    <xf numFmtId="0" fontId="28" fillId="25" borderId="17" xfId="0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/>
    </xf>
    <xf numFmtId="0" fontId="23" fillId="25" borderId="14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3" fontId="23" fillId="24" borderId="14" xfId="0" applyNumberFormat="1" applyFont="1" applyFill="1" applyBorder="1" applyAlignment="1">
      <alignment/>
    </xf>
    <xf numFmtId="165" fontId="0" fillId="0" borderId="10" xfId="46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3" fillId="28" borderId="22" xfId="0" applyFont="1" applyFill="1" applyBorder="1" applyAlignment="1">
      <alignment/>
    </xf>
    <xf numFmtId="0" fontId="23" fillId="28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68" fontId="23" fillId="0" borderId="0" xfId="0" applyNumberFormat="1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3" fillId="25" borderId="24" xfId="0" applyFont="1" applyFill="1" applyBorder="1" applyAlignment="1">
      <alignment/>
    </xf>
    <xf numFmtId="165" fontId="31" fillId="0" borderId="19" xfId="0" applyNumberFormat="1" applyFont="1" applyFill="1" applyBorder="1" applyAlignment="1">
      <alignment/>
    </xf>
    <xf numFmtId="165" fontId="31" fillId="25" borderId="21" xfId="46" applyNumberFormat="1" applyFont="1" applyFill="1" applyBorder="1" applyAlignment="1">
      <alignment/>
    </xf>
    <xf numFmtId="165" fontId="23" fillId="0" borderId="19" xfId="46" applyNumberFormat="1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31" fillId="25" borderId="15" xfId="0" applyFont="1" applyFill="1" applyBorder="1" applyAlignment="1">
      <alignment/>
    </xf>
    <xf numFmtId="165" fontId="31" fillId="25" borderId="10" xfId="0" applyNumberFormat="1" applyFont="1" applyFill="1" applyBorder="1" applyAlignment="1">
      <alignment/>
    </xf>
    <xf numFmtId="0" fontId="31" fillId="25" borderId="10" xfId="0" applyFont="1" applyFill="1" applyBorder="1" applyAlignment="1">
      <alignment/>
    </xf>
    <xf numFmtId="0" fontId="31" fillId="25" borderId="10" xfId="0" applyFont="1" applyFill="1" applyBorder="1" applyAlignment="1">
      <alignment/>
    </xf>
    <xf numFmtId="165" fontId="31" fillId="25" borderId="16" xfId="46" applyNumberFormat="1" applyFont="1" applyFill="1" applyBorder="1" applyAlignment="1">
      <alignment/>
    </xf>
    <xf numFmtId="165" fontId="23" fillId="0" borderId="10" xfId="46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168" fontId="23" fillId="26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32" fillId="25" borderId="20" xfId="0" applyFont="1" applyFill="1" applyBorder="1" applyAlignment="1">
      <alignment/>
    </xf>
    <xf numFmtId="0" fontId="27" fillId="25" borderId="19" xfId="0" applyFont="1" applyFill="1" applyBorder="1" applyAlignment="1">
      <alignment/>
    </xf>
    <xf numFmtId="0" fontId="33" fillId="25" borderId="19" xfId="0" applyFont="1" applyFill="1" applyBorder="1" applyAlignment="1">
      <alignment/>
    </xf>
    <xf numFmtId="165" fontId="0" fillId="0" borderId="19" xfId="46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31" fillId="25" borderId="0" xfId="0" applyNumberFormat="1" applyFont="1" applyFill="1" applyBorder="1" applyAlignment="1">
      <alignment/>
    </xf>
    <xf numFmtId="0" fontId="23" fillId="25" borderId="15" xfId="0" applyFont="1" applyFill="1" applyBorder="1" applyAlignment="1">
      <alignment/>
    </xf>
    <xf numFmtId="165" fontId="23" fillId="25" borderId="16" xfId="46" applyNumberFormat="1" applyFont="1" applyFill="1" applyBorder="1" applyAlignment="1">
      <alignment/>
    </xf>
    <xf numFmtId="165" fontId="23" fillId="25" borderId="18" xfId="46" applyNumberFormat="1" applyFont="1" applyFill="1" applyBorder="1" applyAlignment="1">
      <alignment/>
    </xf>
    <xf numFmtId="0" fontId="23" fillId="25" borderId="17" xfId="0" applyFont="1" applyFill="1" applyBorder="1" applyAlignment="1">
      <alignment/>
    </xf>
    <xf numFmtId="0" fontId="30" fillId="25" borderId="20" xfId="0" applyFont="1" applyFill="1" applyBorder="1" applyAlignment="1">
      <alignment/>
    </xf>
    <xf numFmtId="0" fontId="30" fillId="25" borderId="19" xfId="0" applyFont="1" applyFill="1" applyBorder="1" applyAlignment="1">
      <alignment/>
    </xf>
    <xf numFmtId="165" fontId="25" fillId="25" borderId="21" xfId="46" applyNumberFormat="1" applyFont="1" applyFill="1" applyBorder="1" applyAlignment="1">
      <alignment/>
    </xf>
    <xf numFmtId="165" fontId="38" fillId="6" borderId="18" xfId="46" applyNumberFormat="1" applyFont="1" applyFill="1" applyBorder="1" applyAlignment="1">
      <alignment/>
    </xf>
    <xf numFmtId="0" fontId="32" fillId="25" borderId="15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0" fontId="33" fillId="25" borderId="10" xfId="0" applyFont="1" applyFill="1" applyBorder="1" applyAlignment="1">
      <alignment/>
    </xf>
    <xf numFmtId="165" fontId="27" fillId="25" borderId="16" xfId="46" applyNumberFormat="1" applyFont="1" applyFill="1" applyBorder="1" applyAlignment="1">
      <alignment/>
    </xf>
    <xf numFmtId="0" fontId="29" fillId="25" borderId="0" xfId="0" applyFont="1" applyFill="1" applyBorder="1" applyAlignment="1">
      <alignment/>
    </xf>
    <xf numFmtId="165" fontId="27" fillId="25" borderId="21" xfId="46" applyNumberFormat="1" applyFont="1" applyFill="1" applyBorder="1" applyAlignment="1">
      <alignment/>
    </xf>
    <xf numFmtId="165" fontId="26" fillId="25" borderId="18" xfId="46" applyNumberFormat="1" applyFont="1" applyFill="1" applyBorder="1" applyAlignment="1">
      <alignment/>
    </xf>
    <xf numFmtId="165" fontId="39" fillId="25" borderId="18" xfId="46" applyNumberFormat="1" applyFont="1" applyFill="1" applyBorder="1" applyAlignment="1">
      <alignment/>
    </xf>
    <xf numFmtId="0" fontId="24" fillId="25" borderId="17" xfId="0" applyFont="1" applyFill="1" applyBorder="1" applyAlignment="1">
      <alignment/>
    </xf>
    <xf numFmtId="0" fontId="23" fillId="28" borderId="27" xfId="0" applyFont="1" applyFill="1" applyBorder="1" applyAlignment="1">
      <alignment/>
    </xf>
    <xf numFmtId="0" fontId="23" fillId="28" borderId="28" xfId="0" applyFont="1" applyFill="1" applyBorder="1" applyAlignment="1">
      <alignment/>
    </xf>
    <xf numFmtId="0" fontId="28" fillId="25" borderId="0" xfId="0" applyFont="1" applyFill="1" applyBorder="1" applyAlignment="1">
      <alignment horizontal="center"/>
    </xf>
    <xf numFmtId="0" fontId="29" fillId="25" borderId="17" xfId="0" applyFont="1" applyFill="1" applyBorder="1" applyAlignment="1">
      <alignment/>
    </xf>
    <xf numFmtId="0" fontId="29" fillId="25" borderId="17" xfId="0" applyFont="1" applyFill="1" applyBorder="1" applyAlignment="1">
      <alignment/>
    </xf>
    <xf numFmtId="165" fontId="39" fillId="25" borderId="18" xfId="46" applyNumberFormat="1" applyFont="1" applyFill="1" applyBorder="1" applyAlignment="1">
      <alignment/>
    </xf>
    <xf numFmtId="165" fontId="0" fillId="25" borderId="18" xfId="46" applyNumberFormat="1" applyFont="1" applyFill="1" applyBorder="1" applyAlignment="1">
      <alignment/>
    </xf>
    <xf numFmtId="165" fontId="30" fillId="25" borderId="10" xfId="46" applyNumberFormat="1" applyFont="1" applyFill="1" applyBorder="1" applyAlignment="1">
      <alignment/>
    </xf>
    <xf numFmtId="165" fontId="30" fillId="25" borderId="16" xfId="46" applyNumberFormat="1" applyFont="1" applyFill="1" applyBorder="1" applyAlignment="1">
      <alignment/>
    </xf>
    <xf numFmtId="0" fontId="40" fillId="0" borderId="0" xfId="0" applyFont="1" applyFill="1" applyAlignment="1">
      <alignment/>
    </xf>
    <xf numFmtId="165" fontId="40" fillId="0" borderId="0" xfId="46" applyNumberFormat="1" applyFont="1" applyFill="1" applyAlignment="1">
      <alignment/>
    </xf>
    <xf numFmtId="0" fontId="41" fillId="0" borderId="0" xfId="0" applyFont="1" applyFill="1" applyAlignment="1">
      <alignment/>
    </xf>
    <xf numFmtId="165" fontId="41" fillId="0" borderId="0" xfId="0" applyNumberFormat="1" applyFont="1" applyFill="1" applyAlignment="1">
      <alignment/>
    </xf>
    <xf numFmtId="165" fontId="41" fillId="0" borderId="0" xfId="46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165" fontId="30" fillId="29" borderId="0" xfId="46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horizontal="center"/>
    </xf>
    <xf numFmtId="165" fontId="42" fillId="25" borderId="18" xfId="46" applyNumberFormat="1" applyFont="1" applyFill="1" applyBorder="1" applyAlignment="1">
      <alignment/>
    </xf>
    <xf numFmtId="0" fontId="28" fillId="25" borderId="17" xfId="0" applyFont="1" applyFill="1" applyBorder="1" applyAlignment="1">
      <alignment/>
    </xf>
    <xf numFmtId="165" fontId="31" fillId="25" borderId="19" xfId="46" applyNumberFormat="1" applyFont="1" applyFill="1" applyBorder="1" applyAlignment="1">
      <alignment/>
    </xf>
    <xf numFmtId="165" fontId="45" fillId="25" borderId="19" xfId="46" applyNumberFormat="1" applyFont="1" applyFill="1" applyBorder="1" applyAlignment="1">
      <alignment/>
    </xf>
    <xf numFmtId="165" fontId="45" fillId="25" borderId="10" xfId="46" applyNumberFormat="1" applyFont="1" applyFill="1" applyBorder="1" applyAlignment="1">
      <alignment/>
    </xf>
    <xf numFmtId="165" fontId="45" fillId="25" borderId="0" xfId="46" applyNumberFormat="1" applyFont="1" applyFill="1" applyBorder="1" applyAlignment="1">
      <alignment/>
    </xf>
    <xf numFmtId="165" fontId="29" fillId="6" borderId="0" xfId="46" applyNumberFormat="1" applyFont="1" applyFill="1" applyBorder="1" applyAlignment="1">
      <alignment/>
    </xf>
    <xf numFmtId="165" fontId="30" fillId="0" borderId="0" xfId="46" applyNumberFormat="1" applyFont="1" applyFill="1" applyAlignment="1">
      <alignment/>
    </xf>
    <xf numFmtId="165" fontId="31" fillId="0" borderId="0" xfId="46" applyNumberFormat="1" applyFont="1" applyFill="1" applyAlignment="1">
      <alignment/>
    </xf>
    <xf numFmtId="165" fontId="46" fillId="6" borderId="0" xfId="46" applyNumberFormat="1" applyFont="1" applyFill="1" applyBorder="1" applyAlignment="1">
      <alignment/>
    </xf>
    <xf numFmtId="165" fontId="46" fillId="6" borderId="0" xfId="46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65" fontId="29" fillId="0" borderId="0" xfId="46" applyNumberFormat="1" applyFont="1" applyFill="1" applyBorder="1" applyAlignment="1">
      <alignment/>
    </xf>
    <xf numFmtId="165" fontId="26" fillId="0" borderId="18" xfId="46" applyNumberFormat="1" applyFont="1" applyFill="1" applyBorder="1" applyAlignment="1">
      <alignment/>
    </xf>
    <xf numFmtId="165" fontId="37" fillId="0" borderId="0" xfId="46" applyNumberFormat="1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31" fillId="0" borderId="0" xfId="46" applyNumberFormat="1" applyFont="1" applyFill="1" applyBorder="1" applyAlignment="1">
      <alignment/>
    </xf>
    <xf numFmtId="0" fontId="23" fillId="0" borderId="24" xfId="0" applyFont="1" applyFill="1" applyBorder="1" applyAlignment="1">
      <alignment/>
    </xf>
    <xf numFmtId="165" fontId="38" fillId="0" borderId="18" xfId="46" applyNumberFormat="1" applyFont="1" applyFill="1" applyBorder="1" applyAlignment="1">
      <alignment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gyzet 2" xfId="52"/>
    <cellStyle name="Jegyzet 3" xfId="53"/>
    <cellStyle name="Jegyzet 4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2011 gördülő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192"/>
  <sheetViews>
    <sheetView tabSelected="1" view="pageBreakPreview" zoomScaleSheetLayoutView="100" zoomScalePageLayoutView="0" workbookViewId="0" topLeftCell="A171">
      <selection activeCell="B173" sqref="B173"/>
    </sheetView>
  </sheetViews>
  <sheetFormatPr defaultColWidth="11.57421875" defaultRowHeight="15"/>
  <cols>
    <col min="1" max="1" width="13.00390625" style="9" customWidth="1"/>
    <col min="2" max="2" width="23.421875" style="9" customWidth="1"/>
    <col min="3" max="3" width="11.57421875" style="9" customWidth="1"/>
    <col min="4" max="4" width="12.00390625" style="9" customWidth="1"/>
    <col min="5" max="5" width="7.28125" style="9" customWidth="1"/>
    <col min="6" max="6" width="15.7109375" style="167" customWidth="1"/>
    <col min="7" max="7" width="11.28125" style="29" customWidth="1"/>
    <col min="8" max="8" width="8.28125" style="29" hidden="1" customWidth="1"/>
    <col min="9" max="9" width="11.00390625" style="9" hidden="1" customWidth="1"/>
    <col min="10" max="10" width="11.8515625" style="9" hidden="1" customWidth="1"/>
    <col min="11" max="11" width="14.00390625" style="9" hidden="1" customWidth="1"/>
    <col min="12" max="12" width="7.57421875" style="9" hidden="1" customWidth="1"/>
    <col min="13" max="14" width="7.421875" style="9" hidden="1" customWidth="1"/>
    <col min="15" max="15" width="8.00390625" style="9" hidden="1" customWidth="1"/>
    <col min="16" max="16" width="9.8515625" style="9" hidden="1" customWidth="1"/>
    <col min="17" max="17" width="11.00390625" style="9" hidden="1" customWidth="1"/>
    <col min="18" max="18" width="10.00390625" style="9" hidden="1" customWidth="1"/>
    <col min="19" max="19" width="7.421875" style="9" hidden="1" customWidth="1"/>
    <col min="20" max="20" width="10.00390625" style="9" hidden="1" customWidth="1"/>
    <col min="21" max="21" width="15.7109375" style="9" hidden="1" customWidth="1"/>
    <col min="22" max="16384" width="11.57421875" style="9" customWidth="1"/>
  </cols>
  <sheetData>
    <row r="1" spans="1:8" ht="15">
      <c r="A1" s="126"/>
      <c r="B1" s="56"/>
      <c r="C1" s="56" t="s">
        <v>94</v>
      </c>
      <c r="D1" s="56"/>
      <c r="E1" s="56"/>
      <c r="F1" s="4"/>
      <c r="G1" s="127"/>
      <c r="H1" s="8"/>
    </row>
    <row r="2" spans="1:8" ht="15">
      <c r="A2" s="76"/>
      <c r="B2" s="7"/>
      <c r="C2" s="7"/>
      <c r="D2" s="7"/>
      <c r="E2" s="7"/>
      <c r="F2" s="31"/>
      <c r="G2" s="128"/>
      <c r="H2" s="8"/>
    </row>
    <row r="3" spans="1:8" ht="15">
      <c r="A3" s="129" t="s">
        <v>42</v>
      </c>
      <c r="B3" s="7"/>
      <c r="C3" s="7"/>
      <c r="D3" s="7"/>
      <c r="E3" s="7"/>
      <c r="F3" s="31"/>
      <c r="G3" s="128"/>
      <c r="H3" s="8"/>
    </row>
    <row r="4" spans="1:8" ht="15">
      <c r="A4" s="129" t="s">
        <v>43</v>
      </c>
      <c r="B4" s="7"/>
      <c r="C4" s="7"/>
      <c r="D4" s="7"/>
      <c r="E4" s="7"/>
      <c r="F4" s="31"/>
      <c r="G4" s="128"/>
      <c r="H4" s="8"/>
    </row>
    <row r="5" spans="1:8" ht="15">
      <c r="A5" s="129"/>
      <c r="B5" s="7"/>
      <c r="C5" s="7"/>
      <c r="D5" s="7"/>
      <c r="E5" s="7"/>
      <c r="F5" s="31"/>
      <c r="G5" s="128"/>
      <c r="H5" s="8"/>
    </row>
    <row r="6" spans="1:21" ht="15.75" thickBot="1">
      <c r="A6" s="76"/>
      <c r="B6" s="7"/>
      <c r="C6" s="7"/>
      <c r="D6" s="7"/>
      <c r="E6" s="7"/>
      <c r="F6" s="31"/>
      <c r="G6" s="128"/>
      <c r="H6" s="8"/>
      <c r="U6" s="38"/>
    </row>
    <row r="7" spans="1:21" ht="13.5" customHeight="1">
      <c r="A7" s="55"/>
      <c r="B7" s="56"/>
      <c r="C7" s="56"/>
      <c r="D7" s="56"/>
      <c r="E7" s="56"/>
      <c r="F7" s="4" t="s">
        <v>71</v>
      </c>
      <c r="G7" s="57" t="s">
        <v>0</v>
      </c>
      <c r="H7" s="93"/>
      <c r="I7" s="94"/>
      <c r="J7" s="94"/>
      <c r="K7" s="94"/>
      <c r="L7" s="94"/>
      <c r="M7" s="94" t="s">
        <v>1</v>
      </c>
      <c r="N7" s="94"/>
      <c r="O7" s="94"/>
      <c r="P7" s="95" t="s">
        <v>24</v>
      </c>
      <c r="Q7" s="95" t="s">
        <v>21</v>
      </c>
      <c r="R7" s="95" t="s">
        <v>22</v>
      </c>
      <c r="S7" s="95" t="s">
        <v>23</v>
      </c>
      <c r="T7" s="95" t="s">
        <v>22</v>
      </c>
      <c r="U7" s="96" t="s">
        <v>27</v>
      </c>
    </row>
    <row r="8" spans="1:21" ht="13.5" customHeight="1">
      <c r="A8" s="142"/>
      <c r="B8" s="7"/>
      <c r="C8" s="7"/>
      <c r="D8" s="7"/>
      <c r="E8" s="7"/>
      <c r="F8" s="31"/>
      <c r="G8" s="86"/>
      <c r="H8" s="8"/>
      <c r="I8" s="15"/>
      <c r="J8" s="15"/>
      <c r="K8" s="15"/>
      <c r="L8" s="15"/>
      <c r="M8" s="15"/>
      <c r="N8" s="15"/>
      <c r="O8" s="15"/>
      <c r="P8" s="143"/>
      <c r="Q8" s="143"/>
      <c r="R8" s="143"/>
      <c r="S8" s="143"/>
      <c r="T8" s="143"/>
      <c r="U8" s="144"/>
    </row>
    <row r="9" spans="1:21" ht="13.5" customHeight="1">
      <c r="A9" s="87"/>
      <c r="B9" s="88"/>
      <c r="C9" s="145" t="s">
        <v>2</v>
      </c>
      <c r="D9" s="10"/>
      <c r="E9" s="10"/>
      <c r="F9" s="3"/>
      <c r="G9" s="59"/>
      <c r="H9" s="8"/>
      <c r="I9" s="15"/>
      <c r="J9" s="15"/>
      <c r="K9" s="15"/>
      <c r="L9" s="15"/>
      <c r="M9" s="15"/>
      <c r="N9" s="15"/>
      <c r="O9" s="15"/>
      <c r="P9" s="36"/>
      <c r="Q9" s="36"/>
      <c r="R9" s="36"/>
      <c r="S9" s="36"/>
      <c r="T9" s="36"/>
      <c r="U9" s="97"/>
    </row>
    <row r="10" spans="1:21" ht="13.5" customHeight="1">
      <c r="A10" s="58"/>
      <c r="B10" s="11"/>
      <c r="C10" s="12"/>
      <c r="D10" s="10"/>
      <c r="E10" s="10"/>
      <c r="F10" s="2"/>
      <c r="G10" s="60"/>
      <c r="H10" s="8"/>
      <c r="I10" s="15"/>
      <c r="J10" s="15"/>
      <c r="K10" s="15"/>
      <c r="L10" s="15"/>
      <c r="M10" s="15"/>
      <c r="N10" s="15"/>
      <c r="O10" s="15"/>
      <c r="P10" s="36"/>
      <c r="Q10" s="36"/>
      <c r="R10" s="36"/>
      <c r="S10" s="36"/>
      <c r="T10" s="36"/>
      <c r="U10" s="97"/>
    </row>
    <row r="11" spans="1:21" ht="13.5" customHeight="1">
      <c r="A11" s="58" t="s">
        <v>3</v>
      </c>
      <c r="B11" s="11"/>
      <c r="C11" s="12"/>
      <c r="D11" s="10"/>
      <c r="E11" s="10"/>
      <c r="F11" s="2"/>
      <c r="G11" s="60"/>
      <c r="H11" s="8"/>
      <c r="I11" s="15"/>
      <c r="J11" s="15"/>
      <c r="K11" s="15"/>
      <c r="L11" s="15"/>
      <c r="M11" s="15"/>
      <c r="N11" s="15"/>
      <c r="O11" s="15"/>
      <c r="P11" s="36"/>
      <c r="Q11" s="36"/>
      <c r="R11" s="36"/>
      <c r="S11" s="36"/>
      <c r="T11" s="36"/>
      <c r="U11" s="97"/>
    </row>
    <row r="12" spans="1:22" ht="13.5" customHeight="1">
      <c r="A12" s="61" t="s">
        <v>4</v>
      </c>
      <c r="B12" s="13" t="s">
        <v>80</v>
      </c>
      <c r="C12" s="12"/>
      <c r="D12" s="10"/>
      <c r="E12" s="10"/>
      <c r="F12" s="52">
        <v>3797</v>
      </c>
      <c r="G12" s="60"/>
      <c r="H12" s="8"/>
      <c r="I12" s="15"/>
      <c r="J12" s="15"/>
      <c r="K12" s="14"/>
      <c r="L12" s="15"/>
      <c r="M12" s="15"/>
      <c r="N12" s="15"/>
      <c r="O12" s="15"/>
      <c r="P12" s="36">
        <v>100</v>
      </c>
      <c r="Q12" s="36">
        <v>8419019</v>
      </c>
      <c r="R12" s="36">
        <v>9421141</v>
      </c>
      <c r="S12" s="36">
        <v>272</v>
      </c>
      <c r="T12" s="36"/>
      <c r="U12" s="97"/>
      <c r="V12" s="5"/>
    </row>
    <row r="13" spans="1:21" ht="13.5" customHeight="1">
      <c r="A13" s="61" t="s">
        <v>4</v>
      </c>
      <c r="B13" s="13" t="s">
        <v>79</v>
      </c>
      <c r="C13" s="12"/>
      <c r="D13" s="10"/>
      <c r="E13" s="10"/>
      <c r="F13" s="52">
        <v>3798</v>
      </c>
      <c r="G13" s="60"/>
      <c r="H13" s="8"/>
      <c r="I13" s="15"/>
      <c r="J13" s="15"/>
      <c r="K13" s="14"/>
      <c r="L13" s="15"/>
      <c r="M13" s="15"/>
      <c r="N13" s="15"/>
      <c r="O13" s="15"/>
      <c r="P13" s="36">
        <v>100</v>
      </c>
      <c r="Q13" s="36">
        <v>8419019</v>
      </c>
      <c r="R13" s="36">
        <v>9421132</v>
      </c>
      <c r="S13" s="47">
        <v>112</v>
      </c>
      <c r="T13" s="36"/>
      <c r="U13" s="97"/>
    </row>
    <row r="14" spans="1:21" ht="13.5" customHeight="1">
      <c r="A14" s="61" t="s">
        <v>4</v>
      </c>
      <c r="B14" s="13" t="s">
        <v>55</v>
      </c>
      <c r="C14" s="12"/>
      <c r="D14" s="10"/>
      <c r="E14" s="10"/>
      <c r="F14" s="52">
        <v>58578</v>
      </c>
      <c r="G14" s="60"/>
      <c r="H14" s="8"/>
      <c r="I14" s="15"/>
      <c r="J14" s="15"/>
      <c r="K14" s="14"/>
      <c r="L14" s="15"/>
      <c r="M14" s="15"/>
      <c r="N14" s="15"/>
      <c r="O14" s="15"/>
      <c r="P14" s="36">
        <v>100</v>
      </c>
      <c r="Q14" s="36">
        <v>8419019</v>
      </c>
      <c r="R14" s="36">
        <v>9421132</v>
      </c>
      <c r="S14" s="47">
        <v>208</v>
      </c>
      <c r="T14" s="36"/>
      <c r="U14" s="97"/>
    </row>
    <row r="15" spans="1:21" ht="13.5" customHeight="1">
      <c r="A15" s="61" t="s">
        <v>4</v>
      </c>
      <c r="B15" s="13" t="s">
        <v>59</v>
      </c>
      <c r="C15" s="12"/>
      <c r="D15" s="10"/>
      <c r="E15" s="10"/>
      <c r="F15" s="53">
        <v>2029</v>
      </c>
      <c r="G15" s="60"/>
      <c r="H15" s="8"/>
      <c r="I15" s="15"/>
      <c r="J15" s="15"/>
      <c r="K15" s="16"/>
      <c r="L15" s="15"/>
      <c r="M15" s="15"/>
      <c r="N15" s="15"/>
      <c r="O15" s="15"/>
      <c r="P15" s="36"/>
      <c r="Q15" s="36"/>
      <c r="R15" s="36"/>
      <c r="S15" s="47"/>
      <c r="T15" s="36"/>
      <c r="U15" s="97"/>
    </row>
    <row r="16" spans="1:21" ht="13.5" customHeight="1">
      <c r="A16" s="61" t="s">
        <v>4</v>
      </c>
      <c r="B16" s="13" t="s">
        <v>35</v>
      </c>
      <c r="C16" s="12"/>
      <c r="D16" s="10"/>
      <c r="E16" s="10"/>
      <c r="F16" s="53">
        <v>349</v>
      </c>
      <c r="G16" s="62"/>
      <c r="H16" s="8"/>
      <c r="I16" s="15"/>
      <c r="J16" s="15"/>
      <c r="K16" s="16"/>
      <c r="L16" s="15"/>
      <c r="M16" s="15"/>
      <c r="N16" s="15"/>
      <c r="O16" s="15"/>
      <c r="P16" s="36">
        <v>100</v>
      </c>
      <c r="Q16" s="36">
        <v>8419019</v>
      </c>
      <c r="R16" s="36">
        <v>9442</v>
      </c>
      <c r="S16" s="47">
        <v>1407</v>
      </c>
      <c r="T16" s="36"/>
      <c r="U16" s="97"/>
    </row>
    <row r="17" spans="1:21" ht="13.5" customHeight="1">
      <c r="A17" s="61" t="s">
        <v>4</v>
      </c>
      <c r="B17" s="13" t="s">
        <v>81</v>
      </c>
      <c r="C17" s="12"/>
      <c r="D17" s="10"/>
      <c r="E17" s="10"/>
      <c r="F17" s="52">
        <v>1059</v>
      </c>
      <c r="G17" s="62">
        <f>SUM(F12:F17)</f>
        <v>69610</v>
      </c>
      <c r="H17" s="8"/>
      <c r="I17" s="15"/>
      <c r="J17" s="15"/>
      <c r="K17" s="16"/>
      <c r="L17" s="15"/>
      <c r="M17" s="15"/>
      <c r="N17" s="15"/>
      <c r="O17" s="15"/>
      <c r="P17" s="36">
        <v>100</v>
      </c>
      <c r="Q17" s="36">
        <v>8419019</v>
      </c>
      <c r="R17" s="36">
        <v>9421123</v>
      </c>
      <c r="S17" s="47">
        <v>583</v>
      </c>
      <c r="T17" s="36"/>
      <c r="U17" s="97"/>
    </row>
    <row r="18" spans="1:21" s="20" customFormat="1" ht="13.5" customHeight="1">
      <c r="A18" s="61"/>
      <c r="B18" s="13"/>
      <c r="C18" s="17"/>
      <c r="D18" s="18"/>
      <c r="E18" s="18"/>
      <c r="F18" s="52"/>
      <c r="G18" s="63"/>
      <c r="H18" s="19"/>
      <c r="I18" s="98"/>
      <c r="J18" s="98"/>
      <c r="K18" s="99"/>
      <c r="L18" s="98"/>
      <c r="M18" s="98"/>
      <c r="N18" s="98"/>
      <c r="O18" s="98"/>
      <c r="P18" s="45"/>
      <c r="Q18" s="45"/>
      <c r="R18" s="45"/>
      <c r="S18" s="48"/>
      <c r="T18" s="45"/>
      <c r="U18" s="100"/>
    </row>
    <row r="19" spans="1:21" s="20" customFormat="1" ht="6" customHeight="1">
      <c r="A19" s="61"/>
      <c r="B19" s="13"/>
      <c r="C19" s="17"/>
      <c r="D19" s="18"/>
      <c r="E19" s="18"/>
      <c r="F19" s="31"/>
      <c r="G19" s="62"/>
      <c r="H19" s="19"/>
      <c r="I19" s="98"/>
      <c r="J19" s="98"/>
      <c r="K19" s="98"/>
      <c r="L19" s="98"/>
      <c r="M19" s="98"/>
      <c r="N19" s="98"/>
      <c r="O19" s="98"/>
      <c r="P19" s="36"/>
      <c r="Q19" s="36"/>
      <c r="R19" s="36"/>
      <c r="S19" s="47"/>
      <c r="T19" s="45"/>
      <c r="U19" s="100"/>
    </row>
    <row r="20" spans="1:21" ht="13.5" customHeight="1">
      <c r="A20" s="65"/>
      <c r="B20" s="39" t="s">
        <v>7</v>
      </c>
      <c r="C20" s="39"/>
      <c r="D20" s="40"/>
      <c r="E20" s="44"/>
      <c r="F20" s="170">
        <f>SUM(F12:F18)</f>
        <v>69610</v>
      </c>
      <c r="G20" s="66">
        <f>SUM(G17:G19)</f>
        <v>69610</v>
      </c>
      <c r="H20" s="8"/>
      <c r="I20" s="15"/>
      <c r="J20" s="15"/>
      <c r="K20" s="15"/>
      <c r="L20" s="15"/>
      <c r="M20" s="15"/>
      <c r="N20" s="15"/>
      <c r="O20" s="15"/>
      <c r="P20" s="36"/>
      <c r="Q20" s="36"/>
      <c r="R20" s="36"/>
      <c r="S20" s="47"/>
      <c r="T20" s="36"/>
      <c r="U20" s="101"/>
    </row>
    <row r="21" spans="1:21" ht="13.5" customHeight="1">
      <c r="A21" s="177"/>
      <c r="B21" s="172"/>
      <c r="C21" s="172"/>
      <c r="D21" s="173"/>
      <c r="E21" s="180"/>
      <c r="F21" s="181"/>
      <c r="G21" s="175"/>
      <c r="H21" s="8"/>
      <c r="I21" s="15"/>
      <c r="J21" s="15"/>
      <c r="K21" s="15"/>
      <c r="L21" s="15"/>
      <c r="M21" s="15"/>
      <c r="N21" s="15"/>
      <c r="O21" s="15"/>
      <c r="P21" s="36"/>
      <c r="Q21" s="36"/>
      <c r="R21" s="36"/>
      <c r="S21" s="47"/>
      <c r="T21" s="36"/>
      <c r="U21" s="182"/>
    </row>
    <row r="22" spans="1:21" ht="13.5" customHeight="1">
      <c r="A22" s="67"/>
      <c r="B22" s="24"/>
      <c r="C22" s="24"/>
      <c r="D22" s="25"/>
      <c r="E22" s="26"/>
      <c r="F22" s="1"/>
      <c r="G22" s="60"/>
      <c r="H22" s="8"/>
      <c r="I22" s="15"/>
      <c r="J22" s="15"/>
      <c r="K22" s="15"/>
      <c r="L22" s="15"/>
      <c r="M22" s="15"/>
      <c r="N22" s="15"/>
      <c r="O22" s="15"/>
      <c r="P22" s="36"/>
      <c r="Q22" s="36"/>
      <c r="R22" s="36"/>
      <c r="S22" s="92">
        <f>SUM(S12:S20)</f>
        <v>2582</v>
      </c>
      <c r="T22" s="36"/>
      <c r="U22" s="97"/>
    </row>
    <row r="23" spans="1:21" s="20" customFormat="1" ht="15">
      <c r="A23" s="68" t="s">
        <v>52</v>
      </c>
      <c r="B23" s="18"/>
      <c r="C23" s="18"/>
      <c r="D23" s="18"/>
      <c r="E23" s="18"/>
      <c r="F23" s="31"/>
      <c r="G23" s="64"/>
      <c r="H23" s="19"/>
      <c r="I23" s="98"/>
      <c r="J23" s="98"/>
      <c r="K23" s="98"/>
      <c r="L23" s="98"/>
      <c r="M23" s="98"/>
      <c r="N23" s="98"/>
      <c r="O23" s="98"/>
      <c r="P23" s="45"/>
      <c r="Q23" s="45"/>
      <c r="R23" s="45"/>
      <c r="S23" s="45"/>
      <c r="T23" s="45"/>
      <c r="U23" s="100"/>
    </row>
    <row r="24" spans="1:21" s="20" customFormat="1" ht="15">
      <c r="A24" s="69" t="s">
        <v>8</v>
      </c>
      <c r="B24" s="6">
        <v>3232382</v>
      </c>
      <c r="C24" s="17" t="s">
        <v>9</v>
      </c>
      <c r="D24" s="18"/>
      <c r="E24" s="18"/>
      <c r="F24" s="31"/>
      <c r="G24" s="64"/>
      <c r="H24" s="19"/>
      <c r="I24" s="98"/>
      <c r="J24" s="98"/>
      <c r="K24" s="98"/>
      <c r="L24" s="98"/>
      <c r="M24" s="98"/>
      <c r="N24" s="98"/>
      <c r="O24" s="98"/>
      <c r="P24" s="45"/>
      <c r="Q24" s="45"/>
      <c r="R24" s="45"/>
      <c r="S24" s="45"/>
      <c r="T24" s="45"/>
      <c r="U24" s="100"/>
    </row>
    <row r="25" spans="1:21" s="20" customFormat="1" ht="15.75" thickBot="1">
      <c r="A25" s="79"/>
      <c r="B25" s="102"/>
      <c r="C25" s="73"/>
      <c r="D25" s="74"/>
      <c r="E25" s="74"/>
      <c r="F25" s="162"/>
      <c r="G25" s="103"/>
      <c r="H25" s="104"/>
      <c r="I25" s="105"/>
      <c r="J25" s="105"/>
      <c r="K25" s="105"/>
      <c r="L25" s="105"/>
      <c r="M25" s="105"/>
      <c r="N25" s="105"/>
      <c r="O25" s="105"/>
      <c r="P25" s="106"/>
      <c r="Q25" s="106"/>
      <c r="R25" s="106"/>
      <c r="S25" s="106"/>
      <c r="T25" s="106"/>
      <c r="U25" s="107"/>
    </row>
    <row r="26" spans="1:21" s="20" customFormat="1" ht="15">
      <c r="A26" s="108"/>
      <c r="B26" s="109"/>
      <c r="C26" s="110"/>
      <c r="D26" s="111"/>
      <c r="E26" s="111"/>
      <c r="F26" s="4"/>
      <c r="G26" s="112"/>
      <c r="H26" s="113"/>
      <c r="I26" s="114"/>
      <c r="J26" s="114"/>
      <c r="K26" s="114"/>
      <c r="L26" s="114"/>
      <c r="M26" s="114"/>
      <c r="N26" s="114"/>
      <c r="O26" s="114"/>
      <c r="P26" s="95" t="s">
        <v>24</v>
      </c>
      <c r="Q26" s="95" t="s">
        <v>21</v>
      </c>
      <c r="R26" s="95" t="s">
        <v>22</v>
      </c>
      <c r="S26" s="95" t="s">
        <v>23</v>
      </c>
      <c r="T26" s="95" t="s">
        <v>22</v>
      </c>
      <c r="U26" s="96" t="s">
        <v>27</v>
      </c>
    </row>
    <row r="27" spans="1:21" s="20" customFormat="1" ht="15">
      <c r="A27" s="146" t="s">
        <v>10</v>
      </c>
      <c r="B27" s="27"/>
      <c r="C27" s="17"/>
      <c r="D27" s="18"/>
      <c r="E27" s="18"/>
      <c r="F27" s="52"/>
      <c r="G27" s="70"/>
      <c r="H27" s="19"/>
      <c r="I27" s="98"/>
      <c r="J27" s="98"/>
      <c r="K27" s="98"/>
      <c r="L27" s="98"/>
      <c r="M27" s="98"/>
      <c r="N27" s="98"/>
      <c r="O27" s="98"/>
      <c r="P27" s="36"/>
      <c r="Q27" s="45"/>
      <c r="R27" s="45"/>
      <c r="S27" s="45"/>
      <c r="T27" s="45"/>
      <c r="U27" s="100"/>
    </row>
    <row r="28" spans="1:21" s="20" customFormat="1" ht="15">
      <c r="A28" s="61" t="s">
        <v>4</v>
      </c>
      <c r="B28" s="13" t="s">
        <v>11</v>
      </c>
      <c r="C28" s="17"/>
      <c r="D28" s="18"/>
      <c r="E28" s="18"/>
      <c r="F28" s="53">
        <v>80</v>
      </c>
      <c r="G28" s="71"/>
      <c r="H28" s="19"/>
      <c r="I28" s="98">
        <v>8690411</v>
      </c>
      <c r="J28" s="98">
        <v>512173</v>
      </c>
      <c r="K28" s="98">
        <v>87.6</v>
      </c>
      <c r="L28" s="98"/>
      <c r="M28" s="98"/>
      <c r="N28" s="98"/>
      <c r="O28" s="98"/>
      <c r="P28" s="36">
        <v>100</v>
      </c>
      <c r="Q28" s="36">
        <v>8690411</v>
      </c>
      <c r="R28" s="36">
        <v>512173</v>
      </c>
      <c r="S28" s="47">
        <v>72</v>
      </c>
      <c r="T28" s="45"/>
      <c r="U28" s="115"/>
    </row>
    <row r="29" spans="1:21" s="20" customFormat="1" ht="15">
      <c r="A29" s="61"/>
      <c r="B29" s="13"/>
      <c r="C29" s="17"/>
      <c r="D29" s="18"/>
      <c r="E29" s="18"/>
      <c r="F29" s="53"/>
      <c r="G29" s="62">
        <f>F28+F29</f>
        <v>80</v>
      </c>
      <c r="H29" s="19"/>
      <c r="I29" s="98"/>
      <c r="J29" s="98"/>
      <c r="K29" s="98"/>
      <c r="L29" s="98"/>
      <c r="M29" s="98"/>
      <c r="N29" s="98"/>
      <c r="O29" s="98"/>
      <c r="P29" s="36"/>
      <c r="Q29" s="36"/>
      <c r="R29" s="36"/>
      <c r="S29" s="47"/>
      <c r="T29" s="45"/>
      <c r="U29" s="115"/>
    </row>
    <row r="30" spans="1:21" s="20" customFormat="1" ht="15">
      <c r="A30" s="147" t="s">
        <v>60</v>
      </c>
      <c r="B30" s="27"/>
      <c r="C30" s="17"/>
      <c r="D30" s="18"/>
      <c r="E30" s="18"/>
      <c r="F30" s="52"/>
      <c r="G30" s="72"/>
      <c r="H30" s="19"/>
      <c r="I30" s="98"/>
      <c r="J30" s="98"/>
      <c r="K30" s="98"/>
      <c r="L30" s="98"/>
      <c r="M30" s="98"/>
      <c r="N30" s="98"/>
      <c r="O30" s="98"/>
      <c r="P30" s="36"/>
      <c r="Q30" s="45"/>
      <c r="R30" s="45"/>
      <c r="S30" s="48"/>
      <c r="T30" s="45"/>
      <c r="U30" s="100"/>
    </row>
    <row r="31" spans="1:21" s="20" customFormat="1" ht="15">
      <c r="A31" s="61" t="s">
        <v>4</v>
      </c>
      <c r="B31" s="13" t="s">
        <v>12</v>
      </c>
      <c r="C31" s="17"/>
      <c r="D31" s="18"/>
      <c r="E31" s="18"/>
      <c r="F31" s="53">
        <v>22</v>
      </c>
      <c r="G31" s="72">
        <f>F31+F32</f>
        <v>22</v>
      </c>
      <c r="H31" s="19"/>
      <c r="I31" s="98">
        <v>8690411</v>
      </c>
      <c r="J31" s="98">
        <v>531124</v>
      </c>
      <c r="K31" s="98">
        <v>23.652</v>
      </c>
      <c r="L31" s="98"/>
      <c r="M31" s="98"/>
      <c r="N31" s="98"/>
      <c r="O31" s="98"/>
      <c r="P31" s="36">
        <v>100</v>
      </c>
      <c r="Q31" s="36">
        <v>8690411</v>
      </c>
      <c r="R31" s="36">
        <v>531124</v>
      </c>
      <c r="S31" s="47">
        <v>19</v>
      </c>
      <c r="T31" s="45"/>
      <c r="U31" s="115"/>
    </row>
    <row r="32" spans="1:21" s="20" customFormat="1" ht="15">
      <c r="A32" s="61"/>
      <c r="B32" s="13"/>
      <c r="C32" s="17"/>
      <c r="D32" s="18"/>
      <c r="E32" s="18"/>
      <c r="F32" s="52"/>
      <c r="G32" s="72"/>
      <c r="H32" s="19"/>
      <c r="I32" s="98"/>
      <c r="J32" s="98"/>
      <c r="K32" s="98"/>
      <c r="L32" s="98"/>
      <c r="M32" s="98"/>
      <c r="N32" s="98"/>
      <c r="O32" s="98"/>
      <c r="P32" s="45"/>
      <c r="Q32" s="45"/>
      <c r="R32" s="45"/>
      <c r="S32" s="48"/>
      <c r="T32" s="45"/>
      <c r="U32" s="100"/>
    </row>
    <row r="33" spans="1:21" s="20" customFormat="1" ht="15">
      <c r="A33" s="147" t="s">
        <v>29</v>
      </c>
      <c r="B33" s="13"/>
      <c r="C33" s="17"/>
      <c r="D33" s="18"/>
      <c r="E33" s="18"/>
      <c r="F33" s="52"/>
      <c r="G33" s="72"/>
      <c r="H33" s="19"/>
      <c r="I33" s="98"/>
      <c r="J33" s="98"/>
      <c r="K33" s="98"/>
      <c r="L33" s="98"/>
      <c r="M33" s="98"/>
      <c r="N33" s="98"/>
      <c r="O33" s="98"/>
      <c r="P33" s="36"/>
      <c r="Q33" s="36"/>
      <c r="R33" s="36"/>
      <c r="S33" s="47"/>
      <c r="T33" s="45"/>
      <c r="U33" s="115"/>
    </row>
    <row r="34" spans="1:21" s="20" customFormat="1" ht="14.25">
      <c r="A34" s="61" t="s">
        <v>30</v>
      </c>
      <c r="B34" s="13" t="s">
        <v>31</v>
      </c>
      <c r="C34" s="28"/>
      <c r="D34" s="28"/>
      <c r="E34" s="28"/>
      <c r="F34" s="52">
        <v>3798</v>
      </c>
      <c r="G34" s="72"/>
      <c r="H34" s="19"/>
      <c r="I34" s="98"/>
      <c r="J34" s="98"/>
      <c r="K34" s="98"/>
      <c r="L34" s="98"/>
      <c r="M34" s="98"/>
      <c r="N34" s="98"/>
      <c r="O34" s="98"/>
      <c r="P34" s="45">
        <v>300</v>
      </c>
      <c r="Q34" s="45">
        <v>5629131</v>
      </c>
      <c r="R34" s="45">
        <v>583125</v>
      </c>
      <c r="S34" s="48">
        <v>583</v>
      </c>
      <c r="T34" s="45"/>
      <c r="U34" s="100"/>
    </row>
    <row r="35" spans="1:21" s="20" customFormat="1" ht="14.25">
      <c r="A35" s="61" t="s">
        <v>6</v>
      </c>
      <c r="B35" s="13" t="s">
        <v>41</v>
      </c>
      <c r="C35" s="28"/>
      <c r="D35" s="28"/>
      <c r="E35" s="28"/>
      <c r="F35" s="52"/>
      <c r="G35" s="72">
        <f>SUM(F34:F35)</f>
        <v>3798</v>
      </c>
      <c r="H35" s="19"/>
      <c r="I35" s="98"/>
      <c r="J35" s="98"/>
      <c r="K35" s="98"/>
      <c r="L35" s="98"/>
      <c r="M35" s="98"/>
      <c r="N35" s="98"/>
      <c r="O35" s="98"/>
      <c r="P35" s="45"/>
      <c r="Q35" s="45"/>
      <c r="R35" s="45"/>
      <c r="S35" s="48"/>
      <c r="T35" s="45"/>
      <c r="U35" s="100"/>
    </row>
    <row r="36" spans="1:21" s="20" customFormat="1" ht="14.25">
      <c r="A36" s="61"/>
      <c r="B36" s="13"/>
      <c r="C36" s="28"/>
      <c r="D36" s="28"/>
      <c r="E36" s="28"/>
      <c r="F36" s="52"/>
      <c r="G36" s="72"/>
      <c r="H36" s="19"/>
      <c r="I36" s="98"/>
      <c r="J36" s="98"/>
      <c r="K36" s="98"/>
      <c r="L36" s="98"/>
      <c r="M36" s="98"/>
      <c r="N36" s="98"/>
      <c r="O36" s="98"/>
      <c r="P36" s="45"/>
      <c r="Q36" s="45"/>
      <c r="R36" s="45"/>
      <c r="S36" s="48"/>
      <c r="T36" s="45"/>
      <c r="U36" s="100"/>
    </row>
    <row r="37" spans="1:21" s="20" customFormat="1" ht="15">
      <c r="A37" s="146" t="s">
        <v>13</v>
      </c>
      <c r="B37" s="27"/>
      <c r="C37" s="17"/>
      <c r="D37" s="18"/>
      <c r="E37" s="18"/>
      <c r="F37" s="52"/>
      <c r="G37" s="72"/>
      <c r="H37" s="19"/>
      <c r="I37" s="98"/>
      <c r="J37" s="98"/>
      <c r="K37" s="98"/>
      <c r="L37" s="98"/>
      <c r="M37" s="98"/>
      <c r="N37" s="98"/>
      <c r="O37" s="98"/>
      <c r="P37" s="45"/>
      <c r="Q37" s="45"/>
      <c r="R37" s="45"/>
      <c r="S37" s="47"/>
      <c r="T37" s="45"/>
      <c r="U37" s="100"/>
    </row>
    <row r="38" spans="1:21" s="20" customFormat="1" ht="15">
      <c r="A38" s="61" t="s">
        <v>30</v>
      </c>
      <c r="B38" s="13" t="s">
        <v>55</v>
      </c>
      <c r="C38" s="17"/>
      <c r="D38" s="18"/>
      <c r="E38" s="18"/>
      <c r="F38" s="52">
        <v>58578</v>
      </c>
      <c r="G38" s="72"/>
      <c r="H38" s="19"/>
      <c r="I38" s="98"/>
      <c r="J38" s="98"/>
      <c r="K38" s="98"/>
      <c r="L38" s="98"/>
      <c r="M38" s="98"/>
      <c r="N38" s="98"/>
      <c r="O38" s="98"/>
      <c r="P38" s="45"/>
      <c r="Q38" s="45"/>
      <c r="R38" s="45"/>
      <c r="S38" s="47"/>
      <c r="T38" s="45"/>
      <c r="U38" s="100"/>
    </row>
    <row r="39" spans="1:21" s="20" customFormat="1" ht="15">
      <c r="A39" s="61" t="s">
        <v>30</v>
      </c>
      <c r="B39" s="13" t="s">
        <v>56</v>
      </c>
      <c r="C39" s="17"/>
      <c r="D39" s="18"/>
      <c r="E39" s="18"/>
      <c r="F39" s="52">
        <v>576</v>
      </c>
      <c r="G39" s="72"/>
      <c r="H39" s="19"/>
      <c r="I39" s="98"/>
      <c r="J39" s="98"/>
      <c r="K39" s="98"/>
      <c r="L39" s="98"/>
      <c r="M39" s="98"/>
      <c r="N39" s="98"/>
      <c r="O39" s="98"/>
      <c r="P39" s="45"/>
      <c r="Q39" s="45"/>
      <c r="R39" s="45"/>
      <c r="S39" s="47"/>
      <c r="T39" s="45"/>
      <c r="U39" s="100"/>
    </row>
    <row r="40" spans="1:21" s="20" customFormat="1" ht="15">
      <c r="A40" s="61" t="s">
        <v>30</v>
      </c>
      <c r="B40" s="13" t="s">
        <v>58</v>
      </c>
      <c r="C40" s="17"/>
      <c r="D40" s="18"/>
      <c r="E40" s="18"/>
      <c r="F40" s="52">
        <v>1112</v>
      </c>
      <c r="G40" s="72"/>
      <c r="H40" s="19"/>
      <c r="I40" s="98"/>
      <c r="J40" s="98"/>
      <c r="K40" s="98"/>
      <c r="L40" s="98"/>
      <c r="M40" s="98"/>
      <c r="N40" s="98"/>
      <c r="O40" s="98"/>
      <c r="P40" s="45"/>
      <c r="Q40" s="45"/>
      <c r="R40" s="45"/>
      <c r="S40" s="47"/>
      <c r="T40" s="45"/>
      <c r="U40" s="100"/>
    </row>
    <row r="41" spans="1:22" s="20" customFormat="1" ht="15">
      <c r="A41" s="61" t="s">
        <v>30</v>
      </c>
      <c r="B41" s="13" t="s">
        <v>57</v>
      </c>
      <c r="C41" s="17"/>
      <c r="D41" s="18"/>
      <c r="E41" s="18"/>
      <c r="F41" s="52">
        <v>239</v>
      </c>
      <c r="G41" s="72"/>
      <c r="H41" s="19"/>
      <c r="I41" s="98"/>
      <c r="J41" s="98"/>
      <c r="K41" s="98"/>
      <c r="L41" s="98"/>
      <c r="M41" s="98"/>
      <c r="N41" s="98"/>
      <c r="O41" s="98"/>
      <c r="P41" s="45"/>
      <c r="Q41" s="45"/>
      <c r="R41" s="45"/>
      <c r="S41" s="47"/>
      <c r="T41" s="45"/>
      <c r="U41" s="100"/>
      <c r="V41" s="158">
        <f>+F28+F31+F39+F40+F41</f>
        <v>2029</v>
      </c>
    </row>
    <row r="42" spans="1:22" s="20" customFormat="1" ht="15">
      <c r="A42" s="61" t="s">
        <v>6</v>
      </c>
      <c r="B42" s="13" t="s">
        <v>88</v>
      </c>
      <c r="C42" s="17"/>
      <c r="D42" s="18"/>
      <c r="E42" s="18"/>
      <c r="F42" s="52">
        <v>1059</v>
      </c>
      <c r="G42" s="72"/>
      <c r="H42" s="19"/>
      <c r="I42" s="98"/>
      <c r="J42" s="98"/>
      <c r="K42" s="98"/>
      <c r="L42" s="98"/>
      <c r="M42" s="98"/>
      <c r="N42" s="98"/>
      <c r="O42" s="98"/>
      <c r="P42" s="45"/>
      <c r="Q42" s="45"/>
      <c r="R42" s="45"/>
      <c r="S42" s="47"/>
      <c r="T42" s="45"/>
      <c r="U42" s="100"/>
      <c r="V42" s="23"/>
    </row>
    <row r="43" spans="1:22" s="20" customFormat="1" ht="15">
      <c r="A43" s="61" t="s">
        <v>6</v>
      </c>
      <c r="B43" s="13" t="s">
        <v>54</v>
      </c>
      <c r="C43" s="17"/>
      <c r="D43" s="18"/>
      <c r="E43" s="18"/>
      <c r="F43" s="52">
        <v>3797</v>
      </c>
      <c r="G43" s="72"/>
      <c r="H43" s="19"/>
      <c r="I43" s="98"/>
      <c r="J43" s="98"/>
      <c r="K43" s="98"/>
      <c r="L43" s="98"/>
      <c r="M43" s="98"/>
      <c r="N43" s="98"/>
      <c r="O43" s="98"/>
      <c r="P43" s="45"/>
      <c r="Q43" s="45"/>
      <c r="R43" s="45"/>
      <c r="S43" s="47"/>
      <c r="T43" s="45"/>
      <c r="U43" s="100"/>
      <c r="V43" s="23"/>
    </row>
    <row r="44" spans="1:21" s="20" customFormat="1" ht="15">
      <c r="A44" s="61"/>
      <c r="B44" s="13"/>
      <c r="C44" s="17"/>
      <c r="D44" s="18"/>
      <c r="E44" s="18"/>
      <c r="F44" s="52"/>
      <c r="G44" s="72">
        <f>SUM(F38:F43)</f>
        <v>65361</v>
      </c>
      <c r="H44" s="19"/>
      <c r="I44" s="98"/>
      <c r="J44" s="98"/>
      <c r="K44" s="98"/>
      <c r="L44" s="98"/>
      <c r="M44" s="98"/>
      <c r="N44" s="98"/>
      <c r="O44" s="98"/>
      <c r="P44" s="45"/>
      <c r="Q44" s="45"/>
      <c r="R44" s="45"/>
      <c r="S44" s="47"/>
      <c r="T44" s="45"/>
      <c r="U44" s="100"/>
    </row>
    <row r="45" spans="1:21" ht="15">
      <c r="A45" s="61"/>
      <c r="B45" s="28"/>
      <c r="C45" s="17"/>
      <c r="D45" s="18"/>
      <c r="E45" s="18"/>
      <c r="F45" s="52"/>
      <c r="G45" s="72"/>
      <c r="H45" s="8"/>
      <c r="I45" s="15"/>
      <c r="J45" s="15"/>
      <c r="K45" s="15"/>
      <c r="L45" s="15"/>
      <c r="M45" s="15"/>
      <c r="N45" s="15"/>
      <c r="O45" s="15"/>
      <c r="P45" s="36">
        <v>100</v>
      </c>
      <c r="Q45" s="36">
        <v>8419076</v>
      </c>
      <c r="R45" s="36">
        <v>37111</v>
      </c>
      <c r="S45" s="47"/>
      <c r="T45" s="36"/>
      <c r="U45" s="97"/>
    </row>
    <row r="46" spans="1:21" s="20" customFormat="1" ht="15">
      <c r="A46" s="61"/>
      <c r="B46" s="28"/>
      <c r="C46" s="17"/>
      <c r="D46" s="18"/>
      <c r="E46" s="18"/>
      <c r="F46" s="52"/>
      <c r="G46" s="72"/>
      <c r="H46" s="19"/>
      <c r="I46" s="15"/>
      <c r="J46" s="98"/>
      <c r="K46" s="116"/>
      <c r="L46" s="98"/>
      <c r="M46" s="98"/>
      <c r="N46" s="98"/>
      <c r="O46" s="98"/>
      <c r="P46" s="36"/>
      <c r="Q46" s="36"/>
      <c r="R46" s="36"/>
      <c r="S46" s="47"/>
      <c r="T46" s="45"/>
      <c r="U46" s="100"/>
    </row>
    <row r="47" spans="1:21" s="20" customFormat="1" ht="15">
      <c r="A47" s="147" t="s">
        <v>33</v>
      </c>
      <c r="B47" s="28"/>
      <c r="C47" s="17"/>
      <c r="D47" s="18"/>
      <c r="E47" s="18"/>
      <c r="F47" s="52"/>
      <c r="G47" s="72"/>
      <c r="H47" s="19"/>
      <c r="I47" s="15"/>
      <c r="J47" s="98"/>
      <c r="K47" s="116"/>
      <c r="L47" s="98"/>
      <c r="M47" s="98"/>
      <c r="N47" s="98"/>
      <c r="O47" s="98"/>
      <c r="P47" s="36"/>
      <c r="Q47" s="36"/>
      <c r="R47" s="36"/>
      <c r="S47" s="47"/>
      <c r="T47" s="45"/>
      <c r="U47" s="100"/>
    </row>
    <row r="48" spans="1:21" s="20" customFormat="1" ht="15">
      <c r="A48" s="61" t="s">
        <v>6</v>
      </c>
      <c r="B48" s="28" t="s">
        <v>69</v>
      </c>
      <c r="C48" s="17"/>
      <c r="D48" s="18"/>
      <c r="E48" s="18"/>
      <c r="F48" s="52">
        <v>349</v>
      </c>
      <c r="G48" s="72">
        <f>F48</f>
        <v>349</v>
      </c>
      <c r="H48" s="19"/>
      <c r="I48" s="15"/>
      <c r="J48" s="98"/>
      <c r="K48" s="116"/>
      <c r="L48" s="98"/>
      <c r="M48" s="98"/>
      <c r="N48" s="98"/>
      <c r="O48" s="98"/>
      <c r="P48" s="36"/>
      <c r="Q48" s="36"/>
      <c r="R48" s="36"/>
      <c r="S48" s="47"/>
      <c r="T48" s="45"/>
      <c r="U48" s="100"/>
    </row>
    <row r="49" spans="1:21" s="20" customFormat="1" ht="15.75" thickBot="1">
      <c r="A49" s="130"/>
      <c r="B49" s="131"/>
      <c r="C49" s="73"/>
      <c r="D49" s="74"/>
      <c r="E49" s="74"/>
      <c r="F49" s="81"/>
      <c r="G49" s="132"/>
      <c r="H49" s="19"/>
      <c r="I49" s="15"/>
      <c r="J49" s="98"/>
      <c r="K49" s="116"/>
      <c r="L49" s="98"/>
      <c r="M49" s="98"/>
      <c r="N49" s="98"/>
      <c r="O49" s="98"/>
      <c r="P49" s="36"/>
      <c r="Q49" s="36"/>
      <c r="R49" s="36"/>
      <c r="S49" s="47"/>
      <c r="T49" s="45"/>
      <c r="U49" s="100"/>
    </row>
    <row r="50" spans="1:21" s="20" customFormat="1" ht="15">
      <c r="A50" s="61"/>
      <c r="B50" s="13"/>
      <c r="C50" s="17"/>
      <c r="D50" s="18"/>
      <c r="E50" s="18"/>
      <c r="F50" s="52"/>
      <c r="G50" s="72"/>
      <c r="H50" s="19"/>
      <c r="I50" s="98"/>
      <c r="J50" s="98"/>
      <c r="K50" s="98"/>
      <c r="L50" s="98"/>
      <c r="M50" s="98"/>
      <c r="N50" s="98"/>
      <c r="O50" s="98"/>
      <c r="P50" s="36"/>
      <c r="Q50" s="36"/>
      <c r="R50" s="36"/>
      <c r="S50" s="47"/>
      <c r="T50" s="36"/>
      <c r="U50" s="100"/>
    </row>
    <row r="51" spans="1:21" s="20" customFormat="1" ht="15">
      <c r="A51" s="146" t="s">
        <v>82</v>
      </c>
      <c r="B51" s="28"/>
      <c r="C51" s="17"/>
      <c r="D51" s="18"/>
      <c r="E51" s="18"/>
      <c r="F51" s="52"/>
      <c r="G51" s="71"/>
      <c r="H51" s="19"/>
      <c r="I51" s="98"/>
      <c r="J51" s="98"/>
      <c r="K51" s="98"/>
      <c r="L51" s="98"/>
      <c r="M51" s="98"/>
      <c r="N51" s="98"/>
      <c r="O51" s="98"/>
      <c r="P51" s="36"/>
      <c r="Q51" s="36"/>
      <c r="R51" s="36"/>
      <c r="S51" s="47"/>
      <c r="T51" s="47"/>
      <c r="U51" s="100"/>
    </row>
    <row r="52" spans="1:21" s="20" customFormat="1" ht="15">
      <c r="A52" s="61" t="s">
        <v>6</v>
      </c>
      <c r="B52" s="28" t="s">
        <v>83</v>
      </c>
      <c r="C52" s="17"/>
      <c r="D52" s="18"/>
      <c r="E52" s="18"/>
      <c r="F52" s="52">
        <v>-2000</v>
      </c>
      <c r="G52" s="71"/>
      <c r="H52" s="19"/>
      <c r="I52" s="98"/>
      <c r="J52" s="98"/>
      <c r="K52" s="98"/>
      <c r="L52" s="98"/>
      <c r="M52" s="98"/>
      <c r="N52" s="98"/>
      <c r="O52" s="98"/>
      <c r="P52" s="36"/>
      <c r="Q52" s="36"/>
      <c r="R52" s="36"/>
      <c r="S52" s="47"/>
      <c r="T52" s="47"/>
      <c r="U52" s="100"/>
    </row>
    <row r="53" spans="1:21" s="20" customFormat="1" ht="15">
      <c r="A53" s="61" t="s">
        <v>6</v>
      </c>
      <c r="B53" s="28" t="s">
        <v>84</v>
      </c>
      <c r="C53" s="17"/>
      <c r="D53" s="18"/>
      <c r="E53" s="18"/>
      <c r="F53" s="52">
        <v>-2000</v>
      </c>
      <c r="G53" s="71"/>
      <c r="H53" s="19"/>
      <c r="I53" s="98"/>
      <c r="J53" s="98"/>
      <c r="K53" s="98"/>
      <c r="L53" s="98"/>
      <c r="M53" s="98"/>
      <c r="N53" s="98"/>
      <c r="O53" s="98"/>
      <c r="P53" s="36"/>
      <c r="Q53" s="36"/>
      <c r="R53" s="36"/>
      <c r="S53" s="47"/>
      <c r="T53" s="47"/>
      <c r="U53" s="100"/>
    </row>
    <row r="54" spans="1:21" s="20" customFormat="1" ht="15">
      <c r="A54" s="61" t="s">
        <v>6</v>
      </c>
      <c r="B54" s="28" t="s">
        <v>85</v>
      </c>
      <c r="C54" s="17"/>
      <c r="D54" s="18"/>
      <c r="E54" s="18"/>
      <c r="F54" s="52">
        <v>-3000</v>
      </c>
      <c r="G54" s="71"/>
      <c r="H54" s="19"/>
      <c r="I54" s="98"/>
      <c r="J54" s="98"/>
      <c r="K54" s="98"/>
      <c r="L54" s="98"/>
      <c r="M54" s="98"/>
      <c r="N54" s="98"/>
      <c r="O54" s="98"/>
      <c r="P54" s="36"/>
      <c r="Q54" s="36"/>
      <c r="R54" s="36"/>
      <c r="S54" s="47"/>
      <c r="T54" s="47"/>
      <c r="U54" s="100"/>
    </row>
    <row r="55" spans="1:21" s="20" customFormat="1" ht="15">
      <c r="A55" s="61" t="s">
        <v>6</v>
      </c>
      <c r="B55" s="28" t="s">
        <v>91</v>
      </c>
      <c r="C55" s="17"/>
      <c r="D55" s="18"/>
      <c r="E55" s="18"/>
      <c r="F55" s="52">
        <v>-500</v>
      </c>
      <c r="G55" s="71"/>
      <c r="H55" s="19"/>
      <c r="I55" s="98"/>
      <c r="J55" s="98"/>
      <c r="K55" s="98"/>
      <c r="L55" s="98"/>
      <c r="M55" s="98"/>
      <c r="N55" s="98"/>
      <c r="O55" s="98"/>
      <c r="P55" s="36"/>
      <c r="Q55" s="36"/>
      <c r="R55" s="36"/>
      <c r="S55" s="47"/>
      <c r="T55" s="47"/>
      <c r="U55" s="100"/>
    </row>
    <row r="56" spans="1:21" s="20" customFormat="1" ht="15">
      <c r="A56" s="61" t="s">
        <v>89</v>
      </c>
      <c r="B56" s="28" t="s">
        <v>90</v>
      </c>
      <c r="C56" s="17"/>
      <c r="D56" s="18"/>
      <c r="E56" s="18"/>
      <c r="F56" s="52">
        <v>-15000</v>
      </c>
      <c r="G56" s="71"/>
      <c r="H56" s="19"/>
      <c r="I56" s="98"/>
      <c r="J56" s="98"/>
      <c r="K56" s="98"/>
      <c r="L56" s="98"/>
      <c r="M56" s="98"/>
      <c r="N56" s="98"/>
      <c r="O56" s="98"/>
      <c r="P56" s="36"/>
      <c r="Q56" s="36"/>
      <c r="R56" s="36"/>
      <c r="S56" s="47"/>
      <c r="T56" s="47"/>
      <c r="U56" s="100"/>
    </row>
    <row r="57" spans="1:21" s="20" customFormat="1" ht="15">
      <c r="A57" s="61" t="s">
        <v>6</v>
      </c>
      <c r="B57" s="13" t="s">
        <v>93</v>
      </c>
      <c r="C57" s="17"/>
      <c r="D57" s="18"/>
      <c r="E57" s="18"/>
      <c r="F57" s="52">
        <v>1000</v>
      </c>
      <c r="G57" s="71"/>
      <c r="H57" s="19"/>
      <c r="I57" s="98"/>
      <c r="J57" s="98"/>
      <c r="K57" s="98"/>
      <c r="L57" s="98"/>
      <c r="M57" s="98"/>
      <c r="N57" s="98"/>
      <c r="O57" s="98"/>
      <c r="P57" s="36"/>
      <c r="Q57" s="36"/>
      <c r="R57" s="36"/>
      <c r="S57" s="47"/>
      <c r="T57" s="47"/>
      <c r="U57" s="100"/>
    </row>
    <row r="58" spans="1:21" s="20" customFormat="1" ht="15">
      <c r="A58" s="61" t="s">
        <v>6</v>
      </c>
      <c r="B58" s="13" t="s">
        <v>86</v>
      </c>
      <c r="C58" s="17"/>
      <c r="D58" s="18"/>
      <c r="E58" s="18"/>
      <c r="F58" s="52">
        <v>4000</v>
      </c>
      <c r="G58" s="71"/>
      <c r="H58" s="19"/>
      <c r="I58" s="98"/>
      <c r="J58" s="98"/>
      <c r="K58" s="98"/>
      <c r="L58" s="98"/>
      <c r="M58" s="98"/>
      <c r="N58" s="98"/>
      <c r="O58" s="98"/>
      <c r="P58" s="36"/>
      <c r="Q58" s="36"/>
      <c r="R58" s="36"/>
      <c r="S58" s="47"/>
      <c r="T58" s="47"/>
      <c r="U58" s="100"/>
    </row>
    <row r="59" spans="1:21" s="20" customFormat="1" ht="15">
      <c r="A59" s="61" t="s">
        <v>6</v>
      </c>
      <c r="B59" s="13" t="s">
        <v>87</v>
      </c>
      <c r="C59" s="17"/>
      <c r="D59" s="18"/>
      <c r="E59" s="18"/>
      <c r="F59" s="52">
        <v>500</v>
      </c>
      <c r="G59" s="72"/>
      <c r="H59" s="19"/>
      <c r="I59" s="98">
        <v>592123</v>
      </c>
      <c r="J59" s="98">
        <v>8411121</v>
      </c>
      <c r="K59" s="117">
        <f>+F59</f>
        <v>500</v>
      </c>
      <c r="L59" s="98"/>
      <c r="M59" s="98"/>
      <c r="N59" s="98"/>
      <c r="O59" s="98"/>
      <c r="P59" s="36">
        <v>100</v>
      </c>
      <c r="Q59" s="36">
        <v>4221001</v>
      </c>
      <c r="R59" s="36">
        <v>12541</v>
      </c>
      <c r="S59" s="47"/>
      <c r="T59" s="47"/>
      <c r="U59" s="118"/>
    </row>
    <row r="60" spans="1:21" s="20" customFormat="1" ht="15">
      <c r="A60" s="61" t="s">
        <v>6</v>
      </c>
      <c r="B60" s="13" t="s">
        <v>92</v>
      </c>
      <c r="C60" s="17"/>
      <c r="D60" s="18"/>
      <c r="E60" s="18"/>
      <c r="F60" s="52">
        <v>17000</v>
      </c>
      <c r="G60" s="72">
        <f>SUM(F52:F60)</f>
        <v>0</v>
      </c>
      <c r="H60" s="19"/>
      <c r="I60" s="98"/>
      <c r="J60" s="98"/>
      <c r="K60" s="117"/>
      <c r="L60" s="98"/>
      <c r="M60" s="98"/>
      <c r="N60" s="98"/>
      <c r="O60" s="98"/>
      <c r="P60" s="36">
        <v>100</v>
      </c>
      <c r="Q60" s="36">
        <v>8411541</v>
      </c>
      <c r="R60" s="36">
        <v>12531</v>
      </c>
      <c r="S60" s="47"/>
      <c r="T60" s="47"/>
      <c r="U60" s="115"/>
    </row>
    <row r="61" spans="1:21" s="20" customFormat="1" ht="15">
      <c r="A61" s="61"/>
      <c r="B61" s="13"/>
      <c r="C61" s="17"/>
      <c r="D61" s="18"/>
      <c r="E61" s="18"/>
      <c r="F61" s="31"/>
      <c r="G61" s="71"/>
      <c r="H61" s="19"/>
      <c r="I61" s="98">
        <v>592123</v>
      </c>
      <c r="J61" s="98">
        <v>8411121</v>
      </c>
      <c r="K61" s="117">
        <f>+F61</f>
        <v>0</v>
      </c>
      <c r="L61" s="98"/>
      <c r="M61" s="98"/>
      <c r="N61" s="98"/>
      <c r="O61" s="98"/>
      <c r="P61" s="45"/>
      <c r="Q61" s="45"/>
      <c r="R61" s="45"/>
      <c r="S61" s="48"/>
      <c r="T61" s="45"/>
      <c r="U61" s="100"/>
    </row>
    <row r="62" spans="1:21" ht="19.5">
      <c r="A62" s="75"/>
      <c r="B62" s="39" t="s">
        <v>14</v>
      </c>
      <c r="C62" s="40"/>
      <c r="D62" s="40"/>
      <c r="E62" s="40"/>
      <c r="F62" s="169">
        <f>SUM(F27:F61)</f>
        <v>69610</v>
      </c>
      <c r="G62" s="133">
        <f>SUM(G29:G61)</f>
        <v>69610</v>
      </c>
      <c r="H62" s="8"/>
      <c r="I62" s="15"/>
      <c r="J62" s="15"/>
      <c r="K62" s="15"/>
      <c r="L62" s="15"/>
      <c r="M62" s="15"/>
      <c r="N62" s="15"/>
      <c r="O62" s="15"/>
      <c r="P62" s="36"/>
      <c r="Q62" s="36"/>
      <c r="R62" s="36"/>
      <c r="S62" s="47"/>
      <c r="T62" s="36"/>
      <c r="U62" s="101"/>
    </row>
    <row r="63" spans="1:21" ht="16.5">
      <c r="A63" s="171"/>
      <c r="B63" s="172"/>
      <c r="C63" s="173"/>
      <c r="D63" s="173"/>
      <c r="E63" s="173"/>
      <c r="F63" s="181"/>
      <c r="G63" s="183"/>
      <c r="H63" s="8"/>
      <c r="I63" s="15"/>
      <c r="J63" s="15"/>
      <c r="K63" s="15"/>
      <c r="L63" s="15"/>
      <c r="M63" s="15"/>
      <c r="N63" s="15"/>
      <c r="O63" s="15"/>
      <c r="P63" s="36"/>
      <c r="Q63" s="36"/>
      <c r="R63" s="36"/>
      <c r="S63" s="47"/>
      <c r="T63" s="36"/>
      <c r="U63" s="182"/>
    </row>
    <row r="64" spans="1:21" ht="14.25">
      <c r="A64" s="76"/>
      <c r="B64" s="7"/>
      <c r="C64" s="30"/>
      <c r="D64" s="30"/>
      <c r="E64" s="30"/>
      <c r="F64" s="52"/>
      <c r="G64" s="77"/>
      <c r="H64" s="8"/>
      <c r="I64" s="15"/>
      <c r="J64" s="15"/>
      <c r="K64" s="15"/>
      <c r="L64" s="15"/>
      <c r="M64" s="15"/>
      <c r="N64" s="15"/>
      <c r="O64" s="15"/>
      <c r="P64" s="36"/>
      <c r="Q64" s="36"/>
      <c r="R64" s="36"/>
      <c r="S64" s="47"/>
      <c r="T64" s="36"/>
      <c r="U64" s="118"/>
    </row>
    <row r="65" spans="1:21" ht="15">
      <c r="A65" s="68" t="s">
        <v>53</v>
      </c>
      <c r="B65" s="18"/>
      <c r="C65" s="18"/>
      <c r="D65" s="18"/>
      <c r="E65" s="18"/>
      <c r="F65" s="31"/>
      <c r="G65" s="78"/>
      <c r="H65" s="8"/>
      <c r="I65" s="15"/>
      <c r="J65" s="15"/>
      <c r="K65" s="15"/>
      <c r="L65" s="15"/>
      <c r="M65" s="15"/>
      <c r="N65" s="15"/>
      <c r="O65" s="15"/>
      <c r="P65" s="36"/>
      <c r="Q65" s="36"/>
      <c r="R65" s="36"/>
      <c r="S65" s="92">
        <f>S64+U64</f>
        <v>0</v>
      </c>
      <c r="T65" s="36"/>
      <c r="U65" s="97"/>
    </row>
    <row r="66" spans="1:21" ht="15">
      <c r="A66" s="69" t="s">
        <v>8</v>
      </c>
      <c r="B66" s="6">
        <v>3232382</v>
      </c>
      <c r="C66" s="17" t="s">
        <v>9</v>
      </c>
      <c r="D66" s="18"/>
      <c r="E66" s="18"/>
      <c r="F66" s="52"/>
      <c r="G66" s="63"/>
      <c r="H66" s="8"/>
      <c r="I66" s="15"/>
      <c r="J66" s="15"/>
      <c r="K66" s="15"/>
      <c r="L66" s="15"/>
      <c r="M66" s="15"/>
      <c r="N66" s="15"/>
      <c r="O66" s="15"/>
      <c r="P66" s="36"/>
      <c r="Q66" s="36"/>
      <c r="R66" s="36"/>
      <c r="S66" s="36"/>
      <c r="T66" s="36"/>
      <c r="U66" s="97"/>
    </row>
    <row r="67" spans="1:21" ht="13.5" customHeight="1" thickBot="1">
      <c r="A67" s="119"/>
      <c r="B67" s="120"/>
      <c r="C67" s="120"/>
      <c r="D67" s="121"/>
      <c r="E67" s="121"/>
      <c r="F67" s="163"/>
      <c r="G67" s="139"/>
      <c r="H67" s="122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4"/>
    </row>
    <row r="68" spans="1:8" ht="13.5" customHeight="1">
      <c r="A68" s="134"/>
      <c r="B68" s="135"/>
      <c r="C68" s="135"/>
      <c r="D68" s="136"/>
      <c r="E68" s="136"/>
      <c r="F68" s="164"/>
      <c r="G68" s="137"/>
      <c r="H68" s="8"/>
    </row>
    <row r="69" spans="1:21" ht="13.5" customHeight="1">
      <c r="A69" s="58"/>
      <c r="B69" s="138"/>
      <c r="C69" s="145" t="s">
        <v>15</v>
      </c>
      <c r="D69" s="10"/>
      <c r="E69" s="10"/>
      <c r="F69" s="3"/>
      <c r="G69" s="59"/>
      <c r="H69" s="8"/>
      <c r="P69" s="46" t="s">
        <v>24</v>
      </c>
      <c r="Q69" s="46" t="s">
        <v>21</v>
      </c>
      <c r="R69" s="46" t="s">
        <v>22</v>
      </c>
      <c r="S69" s="46" t="s">
        <v>23</v>
      </c>
      <c r="T69" s="46" t="s">
        <v>28</v>
      </c>
      <c r="U69" s="46" t="s">
        <v>27</v>
      </c>
    </row>
    <row r="70" spans="1:21" ht="13.5" customHeight="1">
      <c r="A70" s="58"/>
      <c r="B70" s="138"/>
      <c r="C70" s="145"/>
      <c r="D70" s="10"/>
      <c r="E70" s="10"/>
      <c r="F70" s="3"/>
      <c r="G70" s="59"/>
      <c r="H70" s="8"/>
      <c r="P70" s="46"/>
      <c r="Q70" s="46"/>
      <c r="R70" s="46"/>
      <c r="S70" s="46"/>
      <c r="T70" s="46"/>
      <c r="U70" s="46"/>
    </row>
    <row r="71" spans="1:21" ht="13.5" customHeight="1">
      <c r="A71" s="83"/>
      <c r="B71" s="12"/>
      <c r="C71" s="12"/>
      <c r="D71" s="10"/>
      <c r="E71" s="10"/>
      <c r="F71" s="2"/>
      <c r="G71" s="59"/>
      <c r="H71" s="8"/>
      <c r="P71" s="36"/>
      <c r="Q71" s="36"/>
      <c r="R71" s="36"/>
      <c r="S71" s="36"/>
      <c r="T71" s="36"/>
      <c r="U71" s="36"/>
    </row>
    <row r="72" spans="1:21" ht="13.5" customHeight="1">
      <c r="A72" s="161" t="s">
        <v>61</v>
      </c>
      <c r="B72" s="11"/>
      <c r="C72" s="12"/>
      <c r="D72" s="10"/>
      <c r="E72" s="10"/>
      <c r="F72" s="165"/>
      <c r="G72" s="59"/>
      <c r="H72" s="8"/>
      <c r="P72" s="36"/>
      <c r="Q72" s="36"/>
      <c r="R72" s="36"/>
      <c r="S72" s="36"/>
      <c r="T72" s="36"/>
      <c r="U72" s="36"/>
    </row>
    <row r="73" spans="1:21" ht="13.5" customHeight="1">
      <c r="A73" s="61" t="s">
        <v>4</v>
      </c>
      <c r="B73" s="28" t="s">
        <v>34</v>
      </c>
      <c r="C73" s="17"/>
      <c r="D73" s="18"/>
      <c r="E73" s="18"/>
      <c r="F73" s="52">
        <v>576</v>
      </c>
      <c r="G73" s="141">
        <v>576</v>
      </c>
      <c r="H73" s="8"/>
      <c r="P73" s="36"/>
      <c r="Q73" s="36"/>
      <c r="R73" s="36"/>
      <c r="S73" s="36"/>
      <c r="T73" s="36"/>
      <c r="U73" s="36"/>
    </row>
    <row r="74" spans="1:21" ht="13.5" customHeight="1">
      <c r="A74" s="61"/>
      <c r="B74" s="28"/>
      <c r="C74" s="17"/>
      <c r="D74" s="18"/>
      <c r="E74" s="18"/>
      <c r="F74" s="52"/>
      <c r="G74" s="141"/>
      <c r="H74" s="8"/>
      <c r="P74" s="36"/>
      <c r="Q74" s="36"/>
      <c r="R74" s="36"/>
      <c r="S74" s="36"/>
      <c r="T74" s="36"/>
      <c r="U74" s="36"/>
    </row>
    <row r="75" spans="1:21" ht="13.5" customHeight="1">
      <c r="A75" s="58"/>
      <c r="B75" s="11"/>
      <c r="C75" s="12"/>
      <c r="D75" s="10"/>
      <c r="E75" s="10"/>
      <c r="F75" s="165"/>
      <c r="G75" s="59"/>
      <c r="H75" s="8"/>
      <c r="P75" s="36"/>
      <c r="Q75" s="36"/>
      <c r="R75" s="36"/>
      <c r="S75" s="36"/>
      <c r="T75" s="36"/>
      <c r="U75" s="36"/>
    </row>
    <row r="76" spans="1:8" ht="13.5" customHeight="1">
      <c r="A76" s="65"/>
      <c r="B76" s="42" t="s">
        <v>7</v>
      </c>
      <c r="C76" s="42"/>
      <c r="D76" s="43"/>
      <c r="E76" s="43"/>
      <c r="F76" s="166">
        <f>SUM(F73:F75)</f>
        <v>576</v>
      </c>
      <c r="G76" s="66">
        <f>SUM(F76)</f>
        <v>576</v>
      </c>
      <c r="H76" s="8"/>
    </row>
    <row r="77" spans="1:8" ht="13.5" customHeight="1">
      <c r="A77" s="67"/>
      <c r="B77" s="24"/>
      <c r="C77" s="24"/>
      <c r="D77" s="25"/>
      <c r="E77" s="25"/>
      <c r="F77" s="2"/>
      <c r="G77" s="140"/>
      <c r="H77" s="8"/>
    </row>
    <row r="78" spans="1:8" ht="13.5" customHeight="1">
      <c r="A78" s="67"/>
      <c r="B78" s="24"/>
      <c r="C78" s="24"/>
      <c r="D78" s="25"/>
      <c r="E78" s="25"/>
      <c r="F78" s="2"/>
      <c r="G78" s="140"/>
      <c r="H78" s="8"/>
    </row>
    <row r="79" spans="1:21" s="20" customFormat="1" ht="15">
      <c r="A79" s="68" t="s">
        <v>51</v>
      </c>
      <c r="B79" s="18"/>
      <c r="C79" s="18"/>
      <c r="D79" s="18"/>
      <c r="E79" s="18"/>
      <c r="F79" s="31"/>
      <c r="G79" s="78"/>
      <c r="H79" s="19"/>
      <c r="P79" s="36"/>
      <c r="Q79" s="36"/>
      <c r="R79" s="36"/>
      <c r="S79" s="50"/>
      <c r="T79" s="36"/>
      <c r="U79" s="36"/>
    </row>
    <row r="80" spans="1:21" s="20" customFormat="1" ht="15">
      <c r="A80" s="69" t="s">
        <v>26</v>
      </c>
      <c r="B80" s="27"/>
      <c r="C80" s="159">
        <v>206908</v>
      </c>
      <c r="D80" s="18" t="s">
        <v>9</v>
      </c>
      <c r="E80" s="18"/>
      <c r="F80" s="52"/>
      <c r="G80" s="63"/>
      <c r="H80" s="19"/>
      <c r="P80" s="36"/>
      <c r="Q80" s="36"/>
      <c r="R80" s="36"/>
      <c r="S80" s="50"/>
      <c r="T80" s="36"/>
      <c r="U80" s="36"/>
    </row>
    <row r="81" spans="1:21" s="20" customFormat="1" ht="15">
      <c r="A81" s="69"/>
      <c r="B81" s="27"/>
      <c r="C81" s="125"/>
      <c r="D81" s="18"/>
      <c r="E81" s="18"/>
      <c r="F81" s="52"/>
      <c r="G81" s="63"/>
      <c r="H81" s="19"/>
      <c r="P81" s="36"/>
      <c r="Q81" s="36"/>
      <c r="R81" s="36"/>
      <c r="S81" s="50"/>
      <c r="T81" s="36"/>
      <c r="U81" s="36"/>
    </row>
    <row r="82" spans="1:21" s="20" customFormat="1" ht="15">
      <c r="A82" s="146" t="s">
        <v>10</v>
      </c>
      <c r="B82" s="27"/>
      <c r="C82" s="17"/>
      <c r="D82" s="18"/>
      <c r="E82" s="18"/>
      <c r="F82" s="52"/>
      <c r="G82" s="64"/>
      <c r="H82" s="19"/>
      <c r="P82" s="50"/>
      <c r="Q82" s="50"/>
      <c r="R82" s="50"/>
      <c r="S82" s="50"/>
      <c r="T82" s="50"/>
      <c r="U82" s="50"/>
    </row>
    <row r="83" spans="1:21" s="20" customFormat="1" ht="15">
      <c r="A83" s="61" t="s">
        <v>4</v>
      </c>
      <c r="B83" s="13" t="s">
        <v>11</v>
      </c>
      <c r="C83" s="17"/>
      <c r="D83" s="18"/>
      <c r="E83" s="18"/>
      <c r="F83" s="52">
        <v>453</v>
      </c>
      <c r="G83" s="71"/>
      <c r="H83" s="19"/>
      <c r="I83" s="20">
        <v>512172</v>
      </c>
      <c r="J83" s="20">
        <v>8411261</v>
      </c>
      <c r="K83" s="21">
        <f>+F83</f>
        <v>453</v>
      </c>
      <c r="P83" s="36">
        <v>2000</v>
      </c>
      <c r="Q83" s="36">
        <v>8411261</v>
      </c>
      <c r="R83" s="36">
        <v>512172</v>
      </c>
      <c r="S83" s="50">
        <v>223</v>
      </c>
      <c r="T83" s="36"/>
      <c r="U83" s="36"/>
    </row>
    <row r="84" spans="1:21" s="20" customFormat="1" ht="15">
      <c r="A84" s="61" t="s">
        <v>6</v>
      </c>
      <c r="B84" s="13" t="s">
        <v>62</v>
      </c>
      <c r="C84" s="17"/>
      <c r="D84" s="18"/>
      <c r="E84" s="18"/>
      <c r="F84" s="52">
        <v>-1400</v>
      </c>
      <c r="G84" s="72">
        <f>SUM(F83:F84)</f>
        <v>-947</v>
      </c>
      <c r="H84" s="19"/>
      <c r="P84" s="36"/>
      <c r="Q84" s="36"/>
      <c r="R84" s="36"/>
      <c r="S84" s="50"/>
      <c r="T84" s="36"/>
      <c r="U84" s="36"/>
    </row>
    <row r="85" spans="1:21" s="20" customFormat="1" ht="15">
      <c r="A85" s="61"/>
      <c r="C85" s="17"/>
      <c r="D85" s="18"/>
      <c r="E85" s="18"/>
      <c r="F85" s="52"/>
      <c r="G85" s="72"/>
      <c r="H85" s="19"/>
      <c r="P85" s="36"/>
      <c r="Q85" s="36"/>
      <c r="R85" s="36"/>
      <c r="S85" s="50"/>
      <c r="T85" s="36"/>
      <c r="U85" s="36"/>
    </row>
    <row r="86" spans="1:21" s="20" customFormat="1" ht="15">
      <c r="A86" s="146" t="s">
        <v>16</v>
      </c>
      <c r="B86" s="27"/>
      <c r="C86" s="17"/>
      <c r="D86" s="18"/>
      <c r="E86" s="18"/>
      <c r="F86" s="52"/>
      <c r="G86" s="72"/>
      <c r="H86" s="19"/>
      <c r="P86" s="36"/>
      <c r="Q86" s="36"/>
      <c r="R86" s="36"/>
      <c r="S86" s="36"/>
      <c r="T86" s="36"/>
      <c r="U86" s="36"/>
    </row>
    <row r="87" spans="1:21" s="20" customFormat="1" ht="15">
      <c r="A87" s="61" t="s">
        <v>4</v>
      </c>
      <c r="B87" s="13" t="s">
        <v>12</v>
      </c>
      <c r="C87" s="17"/>
      <c r="D87" s="18"/>
      <c r="E87" s="18"/>
      <c r="F87" s="52">
        <v>123</v>
      </c>
      <c r="G87" s="72"/>
      <c r="H87" s="19"/>
      <c r="I87" s="20">
        <v>531124</v>
      </c>
      <c r="J87" s="20">
        <v>8411261</v>
      </c>
      <c r="K87" s="21">
        <v>68.04</v>
      </c>
      <c r="P87" s="36">
        <v>2000</v>
      </c>
      <c r="Q87" s="36">
        <v>8411261</v>
      </c>
      <c r="R87" s="36">
        <v>531124</v>
      </c>
      <c r="S87" s="50"/>
      <c r="T87" s="36"/>
      <c r="U87" s="36"/>
    </row>
    <row r="88" spans="1:21" s="20" customFormat="1" ht="15">
      <c r="A88" s="61" t="s">
        <v>6</v>
      </c>
      <c r="B88" s="13" t="s">
        <v>63</v>
      </c>
      <c r="C88" s="17"/>
      <c r="D88" s="18"/>
      <c r="E88" s="18"/>
      <c r="F88" s="52">
        <v>-378</v>
      </c>
      <c r="G88" s="72">
        <f>SUM(F87:F88)</f>
        <v>-255</v>
      </c>
      <c r="H88" s="19"/>
      <c r="K88" s="21"/>
      <c r="P88" s="36"/>
      <c r="Q88" s="36"/>
      <c r="R88" s="36"/>
      <c r="S88" s="50"/>
      <c r="T88" s="36"/>
      <c r="U88" s="36"/>
    </row>
    <row r="89" spans="1:21" s="20" customFormat="1" ht="15">
      <c r="A89" s="61"/>
      <c r="B89" s="13"/>
      <c r="C89" s="17"/>
      <c r="D89" s="18"/>
      <c r="E89" s="18"/>
      <c r="F89" s="52"/>
      <c r="G89" s="72"/>
      <c r="H89" s="19"/>
      <c r="K89" s="21"/>
      <c r="P89" s="36"/>
      <c r="Q89" s="36"/>
      <c r="R89" s="36"/>
      <c r="S89" s="50"/>
      <c r="T89" s="36"/>
      <c r="U89" s="36"/>
    </row>
    <row r="90" spans="1:21" s="20" customFormat="1" ht="15">
      <c r="A90" s="147" t="s">
        <v>64</v>
      </c>
      <c r="B90" s="13"/>
      <c r="C90" s="17"/>
      <c r="D90" s="18"/>
      <c r="E90" s="18"/>
      <c r="F90" s="52"/>
      <c r="G90" s="160"/>
      <c r="H90" s="8"/>
      <c r="I90" s="15"/>
      <c r="J90" s="15"/>
      <c r="K90" s="16"/>
      <c r="P90" s="36"/>
      <c r="Q90" s="36"/>
      <c r="R90" s="36"/>
      <c r="S90" s="36"/>
      <c r="T90" s="36"/>
      <c r="U90" s="36"/>
    </row>
    <row r="91" spans="1:21" s="20" customFormat="1" ht="15">
      <c r="A91" s="61" t="s">
        <v>6</v>
      </c>
      <c r="B91" s="13" t="s">
        <v>65</v>
      </c>
      <c r="C91" s="17"/>
      <c r="D91" s="18"/>
      <c r="E91" s="18"/>
      <c r="F91" s="52">
        <v>1778</v>
      </c>
      <c r="G91" s="160"/>
      <c r="H91" s="8"/>
      <c r="I91" s="15"/>
      <c r="J91" s="15"/>
      <c r="K91" s="16"/>
      <c r="P91" s="36"/>
      <c r="Q91" s="36"/>
      <c r="R91" s="36"/>
      <c r="S91" s="36"/>
      <c r="T91" s="36"/>
      <c r="U91" s="36"/>
    </row>
    <row r="92" spans="1:21" s="20" customFormat="1" ht="15">
      <c r="A92" s="147"/>
      <c r="C92" s="17"/>
      <c r="D92" s="18"/>
      <c r="E92" s="18"/>
      <c r="F92" s="52"/>
      <c r="G92" s="160">
        <f>+F91</f>
        <v>1778</v>
      </c>
      <c r="H92" s="8"/>
      <c r="I92" s="15"/>
      <c r="J92" s="15"/>
      <c r="K92" s="16"/>
      <c r="P92" s="36"/>
      <c r="Q92" s="36"/>
      <c r="R92" s="36"/>
      <c r="S92" s="36"/>
      <c r="T92" s="36"/>
      <c r="U92" s="36"/>
    </row>
    <row r="93" spans="1:21" s="20" customFormat="1" ht="15">
      <c r="A93" s="61"/>
      <c r="B93" s="35"/>
      <c r="C93" s="17"/>
      <c r="D93" s="18"/>
      <c r="E93" s="18"/>
      <c r="F93" s="31"/>
      <c r="G93" s="64"/>
      <c r="H93" s="19"/>
      <c r="P93" s="36"/>
      <c r="Q93" s="36"/>
      <c r="R93" s="36"/>
      <c r="S93" s="36"/>
      <c r="T93" s="36"/>
      <c r="U93" s="36"/>
    </row>
    <row r="94" spans="1:21" ht="15">
      <c r="A94" s="75"/>
      <c r="B94" s="39" t="s">
        <v>14</v>
      </c>
      <c r="C94" s="40"/>
      <c r="D94" s="40"/>
      <c r="E94" s="40"/>
      <c r="F94" s="166">
        <f>SUM(F82:F93)</f>
        <v>576</v>
      </c>
      <c r="G94" s="41">
        <f>SUM(G82:G93)</f>
        <v>576</v>
      </c>
      <c r="H94" s="8"/>
      <c r="P94" s="36"/>
      <c r="Q94" s="36"/>
      <c r="R94" s="36"/>
      <c r="S94" s="91"/>
      <c r="T94" s="36"/>
      <c r="U94" s="36"/>
    </row>
    <row r="95" spans="1:21" ht="14.25">
      <c r="A95" s="76"/>
      <c r="B95" s="7"/>
      <c r="C95" s="30"/>
      <c r="D95" s="30"/>
      <c r="E95" s="30"/>
      <c r="F95" s="52"/>
      <c r="G95" s="84"/>
      <c r="H95" s="8"/>
      <c r="P95" s="36"/>
      <c r="Q95" s="36"/>
      <c r="R95" s="36"/>
      <c r="S95" s="36"/>
      <c r="T95" s="36"/>
      <c r="U95" s="36"/>
    </row>
    <row r="96" spans="1:21" ht="15">
      <c r="A96" s="68" t="s">
        <v>50</v>
      </c>
      <c r="B96" s="18"/>
      <c r="C96" s="18"/>
      <c r="D96" s="18"/>
      <c r="E96" s="18"/>
      <c r="F96" s="31"/>
      <c r="G96" s="78"/>
      <c r="H96" s="8"/>
      <c r="P96" s="36"/>
      <c r="Q96" s="36"/>
      <c r="R96" s="36"/>
      <c r="S96" s="36"/>
      <c r="T96" s="36"/>
      <c r="U96" s="36"/>
    </row>
    <row r="97" spans="1:21" ht="15">
      <c r="A97" s="69" t="s">
        <v>25</v>
      </c>
      <c r="B97" s="27"/>
      <c r="C97" s="159">
        <v>206908</v>
      </c>
      <c r="D97" s="18" t="s">
        <v>9</v>
      </c>
      <c r="E97" s="18"/>
      <c r="F97" s="52"/>
      <c r="G97" s="63">
        <f>+G76-G94</f>
        <v>0</v>
      </c>
      <c r="H97" s="8"/>
      <c r="P97" s="36"/>
      <c r="Q97" s="36"/>
      <c r="R97" s="36"/>
      <c r="S97" s="36"/>
      <c r="T97" s="36"/>
      <c r="U97" s="36"/>
    </row>
    <row r="98" spans="1:21" ht="15.75" thickBot="1">
      <c r="A98" s="79"/>
      <c r="B98" s="80"/>
      <c r="C98" s="73"/>
      <c r="D98" s="74"/>
      <c r="E98" s="74"/>
      <c r="F98" s="81"/>
      <c r="G98" s="82"/>
      <c r="H98" s="8"/>
      <c r="P98" s="15"/>
      <c r="Q98" s="15"/>
      <c r="R98" s="15"/>
      <c r="S98" s="15"/>
      <c r="T98" s="15"/>
      <c r="U98" s="15"/>
    </row>
    <row r="99" spans="1:8" ht="13.5" customHeight="1">
      <c r="A99" s="134"/>
      <c r="B99" s="135"/>
      <c r="C99" s="135"/>
      <c r="D99" s="136"/>
      <c r="E99" s="136"/>
      <c r="F99" s="164"/>
      <c r="G99" s="137"/>
      <c r="H99" s="8"/>
    </row>
    <row r="100" spans="1:21" ht="13.5" customHeight="1">
      <c r="A100" s="58"/>
      <c r="B100" s="11"/>
      <c r="C100" s="89" t="s">
        <v>17</v>
      </c>
      <c r="D100" s="10"/>
      <c r="E100" s="10"/>
      <c r="F100" s="3"/>
      <c r="G100" s="59"/>
      <c r="H100" s="8"/>
      <c r="P100" s="46" t="s">
        <v>24</v>
      </c>
      <c r="Q100" s="46" t="s">
        <v>21</v>
      </c>
      <c r="R100" s="46" t="s">
        <v>22</v>
      </c>
      <c r="S100" s="46" t="s">
        <v>23</v>
      </c>
      <c r="T100" s="46" t="s">
        <v>22</v>
      </c>
      <c r="U100" s="46" t="s">
        <v>27</v>
      </c>
    </row>
    <row r="101" spans="1:21" ht="13.5" customHeight="1">
      <c r="A101" s="58"/>
      <c r="B101" s="11"/>
      <c r="C101" s="89"/>
      <c r="D101" s="10"/>
      <c r="E101" s="10"/>
      <c r="F101" s="3"/>
      <c r="G101" s="59"/>
      <c r="H101" s="8"/>
      <c r="P101" s="46"/>
      <c r="Q101" s="46"/>
      <c r="R101" s="46"/>
      <c r="S101" s="46"/>
      <c r="T101" s="46"/>
      <c r="U101" s="46"/>
    </row>
    <row r="102" spans="1:21" ht="13.5" customHeight="1">
      <c r="A102" s="58" t="s">
        <v>3</v>
      </c>
      <c r="B102" s="11"/>
      <c r="C102" s="89"/>
      <c r="D102" s="10"/>
      <c r="E102" s="10"/>
      <c r="F102" s="3"/>
      <c r="G102" s="59"/>
      <c r="H102" s="8"/>
      <c r="P102" s="46"/>
      <c r="Q102" s="46"/>
      <c r="R102" s="46"/>
      <c r="S102" s="46"/>
      <c r="T102" s="46"/>
      <c r="U102" s="46"/>
    </row>
    <row r="103" spans="1:21" ht="13.5" customHeight="1">
      <c r="A103" s="61" t="s">
        <v>4</v>
      </c>
      <c r="B103" s="13" t="s">
        <v>73</v>
      </c>
      <c r="C103" s="89"/>
      <c r="D103" s="10"/>
      <c r="E103" s="10"/>
      <c r="F103" s="176">
        <v>3797</v>
      </c>
      <c r="G103" s="59"/>
      <c r="H103" s="8"/>
      <c r="P103" s="46"/>
      <c r="Q103" s="46"/>
      <c r="R103" s="46"/>
      <c r="S103" s="46"/>
      <c r="T103" s="46"/>
      <c r="U103" s="46"/>
    </row>
    <row r="104" spans="1:21" ht="13.5" customHeight="1">
      <c r="A104" s="61" t="s">
        <v>4</v>
      </c>
      <c r="B104" s="28" t="s">
        <v>35</v>
      </c>
      <c r="C104" s="22"/>
      <c r="D104" s="22"/>
      <c r="E104" s="22"/>
      <c r="F104" s="54">
        <v>1112</v>
      </c>
      <c r="G104" s="148">
        <f>SUM(F103:F104)</f>
        <v>4909</v>
      </c>
      <c r="H104" s="8"/>
      <c r="P104" s="46"/>
      <c r="Q104" s="46"/>
      <c r="R104" s="46"/>
      <c r="S104" s="46"/>
      <c r="T104" s="46"/>
      <c r="U104" s="46"/>
    </row>
    <row r="105" spans="1:21" ht="13.5" customHeight="1">
      <c r="A105" s="58"/>
      <c r="B105" s="11"/>
      <c r="C105" s="12"/>
      <c r="D105" s="10"/>
      <c r="E105" s="10"/>
      <c r="F105" s="3"/>
      <c r="G105" s="59"/>
      <c r="H105" s="8"/>
      <c r="P105" s="36"/>
      <c r="Q105" s="36"/>
      <c r="R105" s="36"/>
      <c r="S105" s="36"/>
      <c r="T105" s="36"/>
      <c r="U105" s="36"/>
    </row>
    <row r="106" spans="1:21" ht="13.5" customHeight="1">
      <c r="A106" s="58" t="s">
        <v>5</v>
      </c>
      <c r="B106" s="11"/>
      <c r="C106" s="22"/>
      <c r="D106" s="22"/>
      <c r="E106" s="22"/>
      <c r="F106" s="52"/>
      <c r="G106" s="149"/>
      <c r="H106" s="8"/>
      <c r="P106" s="36"/>
      <c r="Q106" s="36"/>
      <c r="R106" s="36"/>
      <c r="S106" s="36"/>
      <c r="T106" s="36"/>
      <c r="U106" s="36"/>
    </row>
    <row r="107" spans="1:21" ht="13.5" customHeight="1">
      <c r="A107" s="61" t="s">
        <v>6</v>
      </c>
      <c r="B107" s="28" t="s">
        <v>70</v>
      </c>
      <c r="C107" s="22"/>
      <c r="D107" s="22"/>
      <c r="E107" s="22"/>
      <c r="F107" s="54">
        <f>1200+700+1400+2100</f>
        <v>5400</v>
      </c>
      <c r="G107" s="149"/>
      <c r="H107" s="8"/>
      <c r="K107" s="21"/>
      <c r="P107" s="36"/>
      <c r="Q107" s="36"/>
      <c r="R107" s="36"/>
      <c r="S107" s="36"/>
      <c r="T107" s="36"/>
      <c r="U107" s="50"/>
    </row>
    <row r="108" spans="1:21" ht="13.5" customHeight="1">
      <c r="A108" s="61"/>
      <c r="B108" s="28"/>
      <c r="C108" s="22"/>
      <c r="D108" s="22"/>
      <c r="E108" s="22"/>
      <c r="F108" s="33"/>
      <c r="G108" s="62">
        <f>SUM(F107:F108)</f>
        <v>5400</v>
      </c>
      <c r="H108" s="8"/>
      <c r="I108" s="9">
        <v>8419076</v>
      </c>
      <c r="J108" s="9">
        <v>94111</v>
      </c>
      <c r="K108" s="37">
        <f>+F108</f>
        <v>0</v>
      </c>
      <c r="P108" s="36"/>
      <c r="Q108" s="36"/>
      <c r="R108" s="36"/>
      <c r="S108" s="36"/>
      <c r="T108" s="36"/>
      <c r="U108" s="36"/>
    </row>
    <row r="109" spans="1:21" ht="14.25">
      <c r="A109" s="85"/>
      <c r="B109" s="22"/>
      <c r="C109" s="22"/>
      <c r="D109" s="22"/>
      <c r="E109" s="22"/>
      <c r="F109" s="52"/>
      <c r="G109" s="86"/>
      <c r="P109" s="36"/>
      <c r="Q109" s="36"/>
      <c r="R109" s="36"/>
      <c r="S109" s="36"/>
      <c r="T109" s="36"/>
      <c r="U109" s="36"/>
    </row>
    <row r="110" spans="1:21" ht="13.5" customHeight="1">
      <c r="A110" s="65"/>
      <c r="B110" s="42" t="s">
        <v>7</v>
      </c>
      <c r="C110" s="42"/>
      <c r="D110" s="43"/>
      <c r="E110" s="43"/>
      <c r="F110" s="166">
        <f>SUM(F102:F109)</f>
        <v>10309</v>
      </c>
      <c r="G110" s="66">
        <f>SUM(G100:G109)</f>
        <v>10309</v>
      </c>
      <c r="H110" s="8"/>
      <c r="P110" s="36"/>
      <c r="Q110" s="36"/>
      <c r="R110" s="36"/>
      <c r="S110" s="91">
        <f>SUM(S107:S109)</f>
        <v>0</v>
      </c>
      <c r="T110" s="36"/>
      <c r="U110" s="36"/>
    </row>
    <row r="111" spans="1:21" ht="13.5" customHeight="1">
      <c r="A111" s="177"/>
      <c r="B111" s="178"/>
      <c r="C111" s="178"/>
      <c r="D111" s="179"/>
      <c r="E111" s="179"/>
      <c r="F111" s="174"/>
      <c r="G111" s="175"/>
      <c r="H111" s="8"/>
      <c r="P111" s="36"/>
      <c r="Q111" s="36"/>
      <c r="R111" s="36"/>
      <c r="S111" s="51"/>
      <c r="T111" s="36"/>
      <c r="U111" s="36"/>
    </row>
    <row r="112" spans="1:21" ht="13.5" customHeight="1">
      <c r="A112" s="67"/>
      <c r="B112" s="24"/>
      <c r="C112" s="24"/>
      <c r="D112" s="25"/>
      <c r="E112" s="25"/>
      <c r="F112" s="165"/>
      <c r="G112" s="59"/>
      <c r="H112" s="8"/>
      <c r="P112" s="36"/>
      <c r="Q112" s="36"/>
      <c r="R112" s="36"/>
      <c r="S112" s="36"/>
      <c r="T112" s="36"/>
      <c r="U112" s="36"/>
    </row>
    <row r="113" spans="1:21" s="20" customFormat="1" ht="15">
      <c r="A113" s="68" t="s">
        <v>49</v>
      </c>
      <c r="B113" s="18"/>
      <c r="C113" s="18"/>
      <c r="D113" s="18"/>
      <c r="E113" s="18"/>
      <c r="F113" s="33"/>
      <c r="G113" s="64"/>
      <c r="H113" s="19"/>
      <c r="P113" s="45"/>
      <c r="Q113" s="45"/>
      <c r="R113" s="45"/>
      <c r="S113" s="45"/>
      <c r="T113" s="45"/>
      <c r="U113" s="45"/>
    </row>
    <row r="114" spans="1:21" s="20" customFormat="1" ht="15">
      <c r="A114" s="69" t="s">
        <v>8</v>
      </c>
      <c r="B114" s="6">
        <v>246576</v>
      </c>
      <c r="C114" s="17" t="s">
        <v>9</v>
      </c>
      <c r="D114" s="18"/>
      <c r="E114" s="18"/>
      <c r="F114" s="33"/>
      <c r="G114" s="64"/>
      <c r="H114" s="19"/>
      <c r="P114" s="46" t="s">
        <v>24</v>
      </c>
      <c r="Q114" s="46" t="s">
        <v>21</v>
      </c>
      <c r="R114" s="46" t="s">
        <v>22</v>
      </c>
      <c r="S114" s="46" t="s">
        <v>23</v>
      </c>
      <c r="T114" s="46" t="s">
        <v>22</v>
      </c>
      <c r="U114" s="46" t="s">
        <v>27</v>
      </c>
    </row>
    <row r="115" spans="1:21" s="20" customFormat="1" ht="15">
      <c r="A115" s="69"/>
      <c r="B115" s="27"/>
      <c r="C115" s="17"/>
      <c r="D115" s="18"/>
      <c r="E115" s="18"/>
      <c r="F115" s="33"/>
      <c r="G115" s="64"/>
      <c r="H115" s="19"/>
      <c r="P115" s="46"/>
      <c r="Q115" s="46"/>
      <c r="R115" s="46"/>
      <c r="S115" s="46"/>
      <c r="T115" s="46"/>
      <c r="U115" s="46"/>
    </row>
    <row r="116" spans="1:21" s="20" customFormat="1" ht="15">
      <c r="A116" s="69"/>
      <c r="B116" s="27"/>
      <c r="C116" s="17"/>
      <c r="D116" s="18"/>
      <c r="E116" s="18"/>
      <c r="F116" s="33"/>
      <c r="G116" s="64"/>
      <c r="H116" s="19"/>
      <c r="P116" s="46"/>
      <c r="Q116" s="46"/>
      <c r="R116" s="46"/>
      <c r="S116" s="46"/>
      <c r="T116" s="46"/>
      <c r="U116" s="46"/>
    </row>
    <row r="117" spans="1:21" s="20" customFormat="1" ht="15">
      <c r="A117" s="69"/>
      <c r="B117" s="27"/>
      <c r="C117" s="17"/>
      <c r="D117" s="18"/>
      <c r="E117" s="18"/>
      <c r="F117" s="33"/>
      <c r="G117" s="64"/>
      <c r="H117" s="19"/>
      <c r="P117" s="45"/>
      <c r="Q117" s="45"/>
      <c r="R117" s="45"/>
      <c r="S117" s="45"/>
      <c r="T117" s="45"/>
      <c r="U117" s="45"/>
    </row>
    <row r="118" spans="1:21" s="20" customFormat="1" ht="15">
      <c r="A118" s="146" t="s">
        <v>10</v>
      </c>
      <c r="B118" s="27"/>
      <c r="C118" s="17"/>
      <c r="D118" s="18"/>
      <c r="E118" s="18"/>
      <c r="F118" s="33"/>
      <c r="G118" s="64"/>
      <c r="H118" s="19"/>
      <c r="P118" s="45"/>
      <c r="Q118" s="45"/>
      <c r="R118" s="45"/>
      <c r="S118" s="45"/>
      <c r="T118" s="45"/>
      <c r="U118" s="45"/>
    </row>
    <row r="119" spans="1:21" s="20" customFormat="1" ht="15">
      <c r="A119" s="61" t="s">
        <v>4</v>
      </c>
      <c r="B119" s="13" t="s">
        <v>11</v>
      </c>
      <c r="C119" s="17"/>
      <c r="D119" s="18"/>
      <c r="E119" s="18"/>
      <c r="F119" s="176">
        <v>875</v>
      </c>
      <c r="G119" s="71"/>
      <c r="H119" s="19"/>
      <c r="I119" s="20" t="s">
        <v>18</v>
      </c>
      <c r="J119" s="20">
        <v>512173</v>
      </c>
      <c r="K119" s="21">
        <f>+F119</f>
        <v>875</v>
      </c>
      <c r="P119" s="36">
        <v>3000</v>
      </c>
      <c r="Q119" s="36">
        <v>5629121</v>
      </c>
      <c r="R119" s="36">
        <v>512173</v>
      </c>
      <c r="S119" s="36">
        <v>65</v>
      </c>
      <c r="T119" s="36"/>
      <c r="U119" s="45"/>
    </row>
    <row r="120" spans="1:21" s="20" customFormat="1" ht="15">
      <c r="A120" s="61" t="s">
        <v>6</v>
      </c>
      <c r="B120" s="13" t="s">
        <v>36</v>
      </c>
      <c r="C120" s="17"/>
      <c r="D120" s="18"/>
      <c r="E120" s="18"/>
      <c r="F120" s="176">
        <v>1946</v>
      </c>
      <c r="G120" s="77"/>
      <c r="H120" s="19"/>
      <c r="K120" s="21"/>
      <c r="P120" s="36">
        <v>3000</v>
      </c>
      <c r="Q120" s="36">
        <v>8510111</v>
      </c>
      <c r="R120" s="36">
        <v>512173</v>
      </c>
      <c r="S120" s="36">
        <v>668</v>
      </c>
      <c r="T120" s="36"/>
      <c r="U120" s="45"/>
    </row>
    <row r="121" spans="1:21" s="20" customFormat="1" ht="15">
      <c r="A121" s="61" t="s">
        <v>6</v>
      </c>
      <c r="B121" s="13" t="s">
        <v>72</v>
      </c>
      <c r="C121" s="17"/>
      <c r="D121" s="18"/>
      <c r="E121" s="18"/>
      <c r="F121" s="176">
        <v>366</v>
      </c>
      <c r="G121" s="77"/>
      <c r="H121" s="19"/>
      <c r="K121" s="21"/>
      <c r="P121" s="36"/>
      <c r="Q121" s="36"/>
      <c r="R121" s="36"/>
      <c r="S121" s="36"/>
      <c r="T121" s="36"/>
      <c r="U121" s="45"/>
    </row>
    <row r="122" spans="1:23" s="20" customFormat="1" ht="15">
      <c r="A122" s="61" t="s">
        <v>6</v>
      </c>
      <c r="B122" s="13" t="s">
        <v>38</v>
      </c>
      <c r="C122" s="17"/>
      <c r="D122" s="18"/>
      <c r="E122" s="18"/>
      <c r="F122" s="176">
        <v>236</v>
      </c>
      <c r="G122" s="77">
        <f>SUM(F119:F122)</f>
        <v>3423</v>
      </c>
      <c r="H122" s="19"/>
      <c r="K122" s="21"/>
      <c r="P122" s="36"/>
      <c r="Q122" s="36"/>
      <c r="R122" s="36"/>
      <c r="S122" s="36"/>
      <c r="T122" s="36"/>
      <c r="U122" s="45"/>
      <c r="V122" s="23"/>
      <c r="W122" s="23"/>
    </row>
    <row r="123" spans="1:21" s="20" customFormat="1" ht="15">
      <c r="A123" s="61"/>
      <c r="B123" s="13"/>
      <c r="C123" s="17"/>
      <c r="D123" s="18"/>
      <c r="E123" s="18"/>
      <c r="F123" s="176"/>
      <c r="G123" s="77"/>
      <c r="H123" s="19"/>
      <c r="K123" s="21"/>
      <c r="P123" s="36"/>
      <c r="Q123" s="36"/>
      <c r="R123" s="36"/>
      <c r="S123" s="36"/>
      <c r="T123" s="36"/>
      <c r="U123" s="45"/>
    </row>
    <row r="124" spans="1:21" s="20" customFormat="1" ht="15">
      <c r="A124" s="146" t="s">
        <v>20</v>
      </c>
      <c r="B124" s="27"/>
      <c r="C124" s="17"/>
      <c r="D124" s="18"/>
      <c r="E124" s="18"/>
      <c r="F124" s="176"/>
      <c r="G124" s="77"/>
      <c r="H124" s="19"/>
      <c r="K124" s="21"/>
      <c r="P124" s="36">
        <v>3000</v>
      </c>
      <c r="Q124" s="36">
        <v>8510111</v>
      </c>
      <c r="R124" s="36">
        <v>511113</v>
      </c>
      <c r="S124" s="36"/>
      <c r="T124" s="45"/>
      <c r="U124" s="45"/>
    </row>
    <row r="125" spans="1:21" s="20" customFormat="1" ht="15">
      <c r="A125" s="61" t="s">
        <v>4</v>
      </c>
      <c r="B125" s="13" t="s">
        <v>12</v>
      </c>
      <c r="C125" s="17"/>
      <c r="D125" s="18"/>
      <c r="E125" s="18"/>
      <c r="F125" s="176">
        <v>237</v>
      </c>
      <c r="G125" s="77"/>
      <c r="H125" s="19"/>
      <c r="I125" s="20" t="s">
        <v>18</v>
      </c>
      <c r="J125" s="20">
        <v>531124</v>
      </c>
      <c r="K125" s="21">
        <v>240.84</v>
      </c>
      <c r="P125" s="36"/>
      <c r="Q125" s="36"/>
      <c r="R125" s="36"/>
      <c r="S125" s="36"/>
      <c r="T125" s="45"/>
      <c r="U125" s="45"/>
    </row>
    <row r="126" spans="1:21" s="20" customFormat="1" ht="15">
      <c r="A126" s="61" t="s">
        <v>6</v>
      </c>
      <c r="B126" s="13" t="s">
        <v>37</v>
      </c>
      <c r="C126" s="17"/>
      <c r="D126" s="18"/>
      <c r="E126" s="18"/>
      <c r="F126" s="176">
        <v>525</v>
      </c>
      <c r="G126" s="77"/>
      <c r="H126" s="19"/>
      <c r="K126" s="23"/>
      <c r="P126" s="36">
        <v>3000</v>
      </c>
      <c r="Q126" s="36">
        <v>5629121</v>
      </c>
      <c r="R126" s="36">
        <v>531124</v>
      </c>
      <c r="S126" s="36">
        <v>17</v>
      </c>
      <c r="T126" s="45"/>
      <c r="U126" s="45"/>
    </row>
    <row r="127" spans="1:21" s="20" customFormat="1" ht="15">
      <c r="A127" s="61" t="s">
        <v>6</v>
      </c>
      <c r="B127" s="13" t="s">
        <v>74</v>
      </c>
      <c r="C127" s="17"/>
      <c r="D127" s="18"/>
      <c r="E127" s="18"/>
      <c r="F127" s="176">
        <v>99</v>
      </c>
      <c r="G127" s="77"/>
      <c r="H127" s="19"/>
      <c r="K127" s="23"/>
      <c r="P127" s="36"/>
      <c r="Q127" s="36"/>
      <c r="R127" s="36"/>
      <c r="S127" s="36"/>
      <c r="T127" s="45"/>
      <c r="U127" s="45"/>
    </row>
    <row r="128" spans="1:22" s="20" customFormat="1" ht="15">
      <c r="A128" s="61" t="s">
        <v>6</v>
      </c>
      <c r="B128" s="13" t="s">
        <v>39</v>
      </c>
      <c r="C128" s="17"/>
      <c r="D128" s="18"/>
      <c r="E128" s="18"/>
      <c r="F128" s="176">
        <v>65</v>
      </c>
      <c r="G128" s="77">
        <f>SUM(F125:F128)</f>
        <v>926</v>
      </c>
      <c r="H128" s="19"/>
      <c r="K128" s="23"/>
      <c r="P128" s="36"/>
      <c r="Q128" s="36"/>
      <c r="R128" s="36"/>
      <c r="S128" s="36"/>
      <c r="T128" s="45"/>
      <c r="U128" s="45"/>
      <c r="V128" s="23"/>
    </row>
    <row r="129" spans="1:21" s="20" customFormat="1" ht="15">
      <c r="A129" s="61"/>
      <c r="B129" s="13"/>
      <c r="C129" s="17"/>
      <c r="D129" s="18"/>
      <c r="E129" s="18"/>
      <c r="F129" s="176"/>
      <c r="G129" s="77"/>
      <c r="H129" s="19"/>
      <c r="K129" s="23"/>
      <c r="P129" s="36"/>
      <c r="Q129" s="36"/>
      <c r="R129" s="36"/>
      <c r="S129" s="36"/>
      <c r="T129" s="45"/>
      <c r="U129" s="45"/>
    </row>
    <row r="130" spans="1:21" s="20" customFormat="1" ht="15">
      <c r="A130" s="147" t="s">
        <v>29</v>
      </c>
      <c r="B130" s="13"/>
      <c r="C130" s="17"/>
      <c r="D130" s="18"/>
      <c r="E130" s="18"/>
      <c r="F130" s="176"/>
      <c r="G130" s="77"/>
      <c r="H130" s="19"/>
      <c r="K130" s="23"/>
      <c r="P130" s="36"/>
      <c r="Q130" s="36"/>
      <c r="R130" s="36"/>
      <c r="S130" s="36"/>
      <c r="T130" s="45"/>
      <c r="U130" s="45"/>
    </row>
    <row r="131" spans="1:24" s="20" customFormat="1" ht="15">
      <c r="A131" s="61" t="s">
        <v>30</v>
      </c>
      <c r="B131" s="13" t="s">
        <v>75</v>
      </c>
      <c r="C131" s="17"/>
      <c r="D131" s="18"/>
      <c r="E131" s="18"/>
      <c r="F131" s="176">
        <v>560</v>
      </c>
      <c r="G131" s="77"/>
      <c r="H131" s="19"/>
      <c r="K131" s="23"/>
      <c r="P131" s="36"/>
      <c r="Q131" s="36"/>
      <c r="R131" s="36"/>
      <c r="S131" s="36"/>
      <c r="T131" s="45"/>
      <c r="U131" s="45"/>
      <c r="X131" s="23">
        <f>+F120+F126+F131+F121+F122+F127+F128</f>
        <v>3797</v>
      </c>
    </row>
    <row r="132" spans="1:21" s="20" customFormat="1" ht="15">
      <c r="A132" s="61" t="s">
        <v>6</v>
      </c>
      <c r="B132" s="13" t="s">
        <v>76</v>
      </c>
      <c r="C132" s="17"/>
      <c r="D132" s="18"/>
      <c r="E132" s="18"/>
      <c r="F132" s="176">
        <v>1200</v>
      </c>
      <c r="G132" s="77"/>
      <c r="H132" s="19"/>
      <c r="K132" s="23"/>
      <c r="P132" s="36"/>
      <c r="Q132" s="36"/>
      <c r="R132" s="36"/>
      <c r="S132" s="36"/>
      <c r="T132" s="45"/>
      <c r="U132" s="45"/>
    </row>
    <row r="133" spans="1:21" s="20" customFormat="1" ht="15">
      <c r="A133" s="61" t="s">
        <v>6</v>
      </c>
      <c r="B133" s="13" t="s">
        <v>77</v>
      </c>
      <c r="C133" s="17"/>
      <c r="D133" s="18"/>
      <c r="E133" s="18"/>
      <c r="F133" s="176">
        <v>700</v>
      </c>
      <c r="G133" s="77"/>
      <c r="H133" s="19"/>
      <c r="K133" s="23"/>
      <c r="P133" s="36"/>
      <c r="Q133" s="36"/>
      <c r="R133" s="36"/>
      <c r="S133" s="36"/>
      <c r="T133" s="45"/>
      <c r="U133" s="45"/>
    </row>
    <row r="134" spans="1:21" s="20" customFormat="1" ht="15">
      <c r="A134" s="61" t="s">
        <v>6</v>
      </c>
      <c r="B134" s="13" t="s">
        <v>78</v>
      </c>
      <c r="C134" s="17"/>
      <c r="D134" s="18"/>
      <c r="E134" s="18"/>
      <c r="F134" s="176">
        <v>1400</v>
      </c>
      <c r="G134" s="77"/>
      <c r="H134" s="19"/>
      <c r="K134" s="23"/>
      <c r="P134" s="36"/>
      <c r="Q134" s="36"/>
      <c r="R134" s="36"/>
      <c r="S134" s="36"/>
      <c r="T134" s="45"/>
      <c r="U134" s="45"/>
    </row>
    <row r="135" spans="1:21" s="20" customFormat="1" ht="15">
      <c r="A135" s="61" t="s">
        <v>6</v>
      </c>
      <c r="B135" s="13" t="s">
        <v>95</v>
      </c>
      <c r="C135" s="17"/>
      <c r="D135" s="18"/>
      <c r="E135" s="18"/>
      <c r="F135" s="176">
        <v>2100</v>
      </c>
      <c r="G135" s="77">
        <f>SUM(F131:F135)</f>
        <v>5960</v>
      </c>
      <c r="H135" s="19"/>
      <c r="K135" s="23"/>
      <c r="P135" s="36"/>
      <c r="Q135" s="36"/>
      <c r="R135" s="36"/>
      <c r="S135" s="36"/>
      <c r="T135" s="45"/>
      <c r="U135" s="45"/>
    </row>
    <row r="136" spans="1:21" s="20" customFormat="1" ht="15">
      <c r="A136" s="147"/>
      <c r="B136" s="13"/>
      <c r="C136" s="17"/>
      <c r="D136" s="18"/>
      <c r="E136" s="18"/>
      <c r="F136" s="54"/>
      <c r="G136" s="77"/>
      <c r="H136" s="19"/>
      <c r="K136" s="23"/>
      <c r="P136" s="36"/>
      <c r="Q136" s="36"/>
      <c r="R136" s="36"/>
      <c r="S136" s="36"/>
      <c r="T136" s="45"/>
      <c r="U136" s="45"/>
    </row>
    <row r="137" spans="1:21" s="20" customFormat="1" ht="15">
      <c r="A137" s="147"/>
      <c r="B137" s="13"/>
      <c r="C137" s="17"/>
      <c r="D137" s="18"/>
      <c r="E137" s="18"/>
      <c r="F137" s="54"/>
      <c r="G137" s="77"/>
      <c r="H137" s="19"/>
      <c r="K137" s="23"/>
      <c r="P137" s="36"/>
      <c r="Q137" s="36"/>
      <c r="R137" s="36"/>
      <c r="S137" s="36"/>
      <c r="T137" s="45"/>
      <c r="U137" s="45"/>
    </row>
    <row r="138" spans="1:21" s="20" customFormat="1" ht="15">
      <c r="A138" s="69"/>
      <c r="B138" s="27"/>
      <c r="C138" s="17"/>
      <c r="D138" s="18"/>
      <c r="E138" s="18"/>
      <c r="F138" s="33"/>
      <c r="G138" s="64"/>
      <c r="H138" s="19"/>
      <c r="K138" s="23"/>
      <c r="P138" s="36">
        <v>3000</v>
      </c>
      <c r="Q138" s="36">
        <v>8510111</v>
      </c>
      <c r="R138" s="36">
        <v>531124</v>
      </c>
      <c r="S138" s="36">
        <v>180</v>
      </c>
      <c r="T138" s="45"/>
      <c r="U138" s="45"/>
    </row>
    <row r="139" spans="1:21" ht="15">
      <c r="A139" s="75"/>
      <c r="B139" s="39" t="s">
        <v>14</v>
      </c>
      <c r="C139" s="40"/>
      <c r="D139" s="40"/>
      <c r="E139" s="40"/>
      <c r="F139" s="166">
        <f>SUM(F119:F138)</f>
        <v>10309</v>
      </c>
      <c r="G139" s="66">
        <f>SUM(G119:G138)</f>
        <v>10309</v>
      </c>
      <c r="H139" s="8"/>
      <c r="P139" s="36">
        <v>3000</v>
      </c>
      <c r="Q139" s="36">
        <v>8510111</v>
      </c>
      <c r="R139" s="36">
        <v>531124</v>
      </c>
      <c r="S139" s="36"/>
      <c r="T139" s="36"/>
      <c r="U139" s="36"/>
    </row>
    <row r="140" spans="1:21" ht="15">
      <c r="A140" s="171"/>
      <c r="B140" s="172"/>
      <c r="C140" s="173"/>
      <c r="D140" s="173"/>
      <c r="E140" s="173"/>
      <c r="F140" s="174"/>
      <c r="G140" s="175"/>
      <c r="H140" s="8"/>
      <c r="P140" s="36"/>
      <c r="Q140" s="36"/>
      <c r="R140" s="36"/>
      <c r="S140" s="36"/>
      <c r="T140" s="36"/>
      <c r="U140" s="36"/>
    </row>
    <row r="141" spans="1:21" ht="14.25">
      <c r="A141" s="76"/>
      <c r="B141" s="7"/>
      <c r="C141" s="30"/>
      <c r="D141" s="30"/>
      <c r="E141" s="30"/>
      <c r="F141" s="52"/>
      <c r="G141" s="84"/>
      <c r="H141" s="8"/>
      <c r="P141" s="36"/>
      <c r="Q141" s="36"/>
      <c r="R141" s="36"/>
      <c r="S141" s="36"/>
      <c r="T141" s="36"/>
      <c r="U141" s="36"/>
    </row>
    <row r="142" spans="1:21" ht="15">
      <c r="A142" s="68" t="s">
        <v>48</v>
      </c>
      <c r="B142" s="18"/>
      <c r="C142" s="18"/>
      <c r="D142" s="18"/>
      <c r="E142" s="18"/>
      <c r="F142" s="31"/>
      <c r="G142" s="78"/>
      <c r="H142" s="8"/>
      <c r="P142" s="36"/>
      <c r="Q142" s="36"/>
      <c r="R142" s="36"/>
      <c r="S142" s="91">
        <f>SUM(S119:S141)</f>
        <v>930</v>
      </c>
      <c r="T142" s="36"/>
      <c r="U142" s="36"/>
    </row>
    <row r="143" spans="1:21" ht="15">
      <c r="A143" s="69" t="s">
        <v>8</v>
      </c>
      <c r="B143" s="6">
        <v>246576</v>
      </c>
      <c r="C143" s="17" t="s">
        <v>9</v>
      </c>
      <c r="D143" s="18"/>
      <c r="E143" s="18"/>
      <c r="F143" s="52"/>
      <c r="G143" s="63">
        <f>+G110-G139</f>
        <v>0</v>
      </c>
      <c r="H143" s="8"/>
      <c r="P143" s="36"/>
      <c r="Q143" s="36"/>
      <c r="R143" s="36"/>
      <c r="S143" s="36"/>
      <c r="T143" s="36"/>
      <c r="U143" s="36"/>
    </row>
    <row r="144" spans="1:21" ht="15">
      <c r="A144" s="69"/>
      <c r="B144" s="27"/>
      <c r="C144" s="17"/>
      <c r="D144" s="18"/>
      <c r="E144" s="18"/>
      <c r="F144" s="52"/>
      <c r="G144" s="63"/>
      <c r="H144" s="8"/>
      <c r="P144" s="36"/>
      <c r="Q144" s="36"/>
      <c r="R144" s="36"/>
      <c r="S144" s="36"/>
      <c r="T144" s="36"/>
      <c r="U144" s="36"/>
    </row>
    <row r="145" spans="1:21" ht="15">
      <c r="A145" s="69"/>
      <c r="B145" s="27"/>
      <c r="C145" s="17"/>
      <c r="D145" s="18"/>
      <c r="E145" s="18"/>
      <c r="F145" s="52"/>
      <c r="G145" s="63"/>
      <c r="H145" s="8"/>
      <c r="P145" s="36"/>
      <c r="Q145" s="36"/>
      <c r="R145" s="36"/>
      <c r="S145" s="36"/>
      <c r="T145" s="36"/>
      <c r="U145" s="36"/>
    </row>
    <row r="146" spans="1:21" ht="15">
      <c r="A146" s="69"/>
      <c r="B146" s="27"/>
      <c r="C146" s="17"/>
      <c r="D146" s="18"/>
      <c r="E146" s="18"/>
      <c r="F146" s="52"/>
      <c r="G146" s="63"/>
      <c r="H146" s="8"/>
      <c r="P146" s="36"/>
      <c r="Q146" s="36"/>
      <c r="R146" s="36"/>
      <c r="S146" s="36"/>
      <c r="T146" s="36"/>
      <c r="U146" s="36"/>
    </row>
    <row r="147" spans="1:21" ht="15">
      <c r="A147" s="69"/>
      <c r="B147" s="27"/>
      <c r="C147" s="17"/>
      <c r="D147" s="18"/>
      <c r="E147" s="18"/>
      <c r="F147" s="52"/>
      <c r="G147" s="63"/>
      <c r="H147" s="8"/>
      <c r="P147" s="36"/>
      <c r="Q147" s="36"/>
      <c r="R147" s="36"/>
      <c r="S147" s="36"/>
      <c r="T147" s="36"/>
      <c r="U147" s="36"/>
    </row>
    <row r="148" spans="1:21" ht="15">
      <c r="A148" s="69"/>
      <c r="B148" s="27"/>
      <c r="C148" s="17"/>
      <c r="D148" s="18"/>
      <c r="E148" s="18"/>
      <c r="F148" s="52"/>
      <c r="G148" s="63"/>
      <c r="H148" s="8"/>
      <c r="P148" s="36"/>
      <c r="Q148" s="36"/>
      <c r="R148" s="36"/>
      <c r="S148" s="36"/>
      <c r="T148" s="36"/>
      <c r="U148" s="36"/>
    </row>
    <row r="149" spans="1:21" ht="15.75" thickBot="1">
      <c r="A149" s="79"/>
      <c r="B149" s="80"/>
      <c r="C149" s="73"/>
      <c r="D149" s="74"/>
      <c r="E149" s="74"/>
      <c r="F149" s="81"/>
      <c r="G149" s="82"/>
      <c r="H149" s="8"/>
      <c r="P149" s="36"/>
      <c r="Q149" s="36"/>
      <c r="R149" s="36"/>
      <c r="S149" s="36"/>
      <c r="T149" s="36"/>
      <c r="U149" s="36"/>
    </row>
    <row r="150" spans="1:21" ht="15">
      <c r="A150" s="108"/>
      <c r="B150" s="109"/>
      <c r="C150" s="110"/>
      <c r="D150" s="111"/>
      <c r="E150" s="111"/>
      <c r="F150" s="150"/>
      <c r="G150" s="151"/>
      <c r="H150" s="8"/>
      <c r="P150" s="36"/>
      <c r="Q150" s="36"/>
      <c r="R150" s="36"/>
      <c r="S150" s="36"/>
      <c r="T150" s="36"/>
      <c r="U150" s="36"/>
    </row>
    <row r="151" spans="1:21" ht="15.75">
      <c r="A151" s="58"/>
      <c r="B151" s="11"/>
      <c r="C151" s="89" t="s">
        <v>19</v>
      </c>
      <c r="D151" s="10"/>
      <c r="E151" s="10"/>
      <c r="F151" s="3"/>
      <c r="G151" s="59"/>
      <c r="P151" s="46" t="s">
        <v>24</v>
      </c>
      <c r="Q151" s="46" t="s">
        <v>21</v>
      </c>
      <c r="R151" s="46" t="s">
        <v>22</v>
      </c>
      <c r="S151" s="46" t="s">
        <v>23</v>
      </c>
      <c r="T151" s="46" t="s">
        <v>22</v>
      </c>
      <c r="U151" s="46" t="s">
        <v>27</v>
      </c>
    </row>
    <row r="152" spans="1:21" ht="15.75">
      <c r="A152" s="58"/>
      <c r="B152" s="11"/>
      <c r="C152" s="89"/>
      <c r="D152" s="10"/>
      <c r="E152" s="10"/>
      <c r="F152" s="3"/>
      <c r="G152" s="59"/>
      <c r="P152" s="46"/>
      <c r="Q152" s="46"/>
      <c r="R152" s="46"/>
      <c r="S152" s="46"/>
      <c r="T152" s="46"/>
      <c r="U152" s="46"/>
    </row>
    <row r="153" spans="1:21" ht="15.75">
      <c r="A153" s="58" t="s">
        <v>3</v>
      </c>
      <c r="B153" s="11"/>
      <c r="C153" s="89"/>
      <c r="D153" s="10"/>
      <c r="E153" s="10"/>
      <c r="F153" s="1"/>
      <c r="G153" s="59"/>
      <c r="P153" s="46"/>
      <c r="Q153" s="46"/>
      <c r="R153" s="46"/>
      <c r="S153" s="46"/>
      <c r="T153" s="46"/>
      <c r="U153" s="46"/>
    </row>
    <row r="154" spans="1:21" ht="14.25">
      <c r="A154" s="61" t="s">
        <v>4</v>
      </c>
      <c r="B154" s="28" t="s">
        <v>34</v>
      </c>
      <c r="C154" s="22"/>
      <c r="D154" s="22"/>
      <c r="E154" s="22"/>
      <c r="F154" s="52">
        <v>239</v>
      </c>
      <c r="G154" s="59"/>
      <c r="P154" s="46"/>
      <c r="Q154" s="46"/>
      <c r="R154" s="46"/>
      <c r="S154" s="46"/>
      <c r="T154" s="46"/>
      <c r="U154" s="46"/>
    </row>
    <row r="155" spans="1:21" ht="14.25">
      <c r="A155" s="61" t="s">
        <v>4</v>
      </c>
      <c r="B155" s="28" t="s">
        <v>96</v>
      </c>
      <c r="C155" s="22"/>
      <c r="D155" s="22"/>
      <c r="E155" s="22"/>
      <c r="F155" s="52">
        <v>1059</v>
      </c>
      <c r="G155" s="141">
        <f>F154+F155</f>
        <v>1298</v>
      </c>
      <c r="P155" s="46"/>
      <c r="Q155" s="46"/>
      <c r="R155" s="46"/>
      <c r="S155" s="46"/>
      <c r="T155" s="46"/>
      <c r="U155" s="46"/>
    </row>
    <row r="156" spans="1:21" ht="13.5" customHeight="1">
      <c r="A156" s="61"/>
      <c r="B156" s="28"/>
      <c r="C156" s="22"/>
      <c r="D156" s="22"/>
      <c r="E156" s="22"/>
      <c r="F156" s="52"/>
      <c r="G156" s="64"/>
      <c r="H156" s="8"/>
      <c r="P156" s="36"/>
      <c r="Q156" s="36"/>
      <c r="R156" s="36"/>
      <c r="S156" s="36"/>
      <c r="T156" s="36"/>
      <c r="U156" s="36"/>
    </row>
    <row r="157" spans="1:21" ht="15.75">
      <c r="A157" s="58"/>
      <c r="B157" s="11"/>
      <c r="C157" s="22"/>
      <c r="D157" s="22"/>
      <c r="E157" s="22"/>
      <c r="F157" s="52"/>
      <c r="G157" s="84"/>
      <c r="P157" s="36"/>
      <c r="Q157" s="36"/>
      <c r="R157" s="36"/>
      <c r="S157" s="36"/>
      <c r="T157" s="36"/>
      <c r="U157" s="36"/>
    </row>
    <row r="158" spans="1:21" ht="15.75">
      <c r="A158" s="65"/>
      <c r="B158" s="42" t="s">
        <v>7</v>
      </c>
      <c r="C158" s="42"/>
      <c r="D158" s="43"/>
      <c r="E158" s="43"/>
      <c r="F158" s="166">
        <f>SUM(F154:F156)</f>
        <v>1298</v>
      </c>
      <c r="G158" s="66">
        <f>SUM(G155:G157)</f>
        <v>1298</v>
      </c>
      <c r="P158" s="36"/>
      <c r="Q158" s="36"/>
      <c r="R158" s="36"/>
      <c r="S158" s="36"/>
      <c r="T158" s="36"/>
      <c r="U158" s="36"/>
    </row>
    <row r="159" spans="1:21" ht="15.75">
      <c r="A159" s="67"/>
      <c r="B159" s="24"/>
      <c r="C159" s="24"/>
      <c r="D159" s="25"/>
      <c r="E159" s="25"/>
      <c r="F159" s="165"/>
      <c r="G159" s="59"/>
      <c r="P159" s="36"/>
      <c r="Q159" s="36"/>
      <c r="R159" s="36"/>
      <c r="S159" s="91">
        <f>SUM(S158:S158)</f>
        <v>0</v>
      </c>
      <c r="T159" s="36"/>
      <c r="U159" s="36"/>
    </row>
    <row r="160" spans="1:21" ht="15">
      <c r="A160" s="68" t="s">
        <v>47</v>
      </c>
      <c r="B160" s="18"/>
      <c r="C160" s="18"/>
      <c r="D160" s="18"/>
      <c r="E160" s="18"/>
      <c r="F160" s="33"/>
      <c r="G160" s="64"/>
      <c r="P160" s="36"/>
      <c r="Q160" s="36"/>
      <c r="R160" s="36"/>
      <c r="S160" s="36"/>
      <c r="T160" s="36"/>
      <c r="U160" s="36"/>
    </row>
    <row r="161" spans="1:21" ht="15">
      <c r="A161" s="69" t="s">
        <v>8</v>
      </c>
      <c r="B161" s="6">
        <v>33678</v>
      </c>
      <c r="C161" s="17" t="s">
        <v>9</v>
      </c>
      <c r="D161" s="18"/>
      <c r="E161" s="18"/>
      <c r="F161" s="33"/>
      <c r="G161" s="64"/>
      <c r="P161" s="36"/>
      <c r="Q161" s="36"/>
      <c r="R161" s="36"/>
      <c r="S161" s="36"/>
      <c r="T161" s="36"/>
      <c r="U161" s="36"/>
    </row>
    <row r="162" spans="1:21" ht="15">
      <c r="A162" s="69"/>
      <c r="B162" s="27"/>
      <c r="C162" s="17"/>
      <c r="D162" s="18"/>
      <c r="E162" s="18"/>
      <c r="F162" s="31"/>
      <c r="G162" s="64"/>
      <c r="P162" s="36"/>
      <c r="Q162" s="36"/>
      <c r="R162" s="36"/>
      <c r="S162" s="36"/>
      <c r="T162" s="36"/>
      <c r="U162" s="36"/>
    </row>
    <row r="163" spans="1:21" ht="15">
      <c r="A163" s="61"/>
      <c r="B163" s="27"/>
      <c r="C163" s="17"/>
      <c r="D163" s="18"/>
      <c r="E163" s="18"/>
      <c r="F163" s="52"/>
      <c r="G163" s="64"/>
      <c r="P163" s="46"/>
      <c r="Q163" s="46"/>
      <c r="R163" s="46"/>
      <c r="S163" s="46"/>
      <c r="T163" s="46"/>
      <c r="U163" s="46"/>
    </row>
    <row r="164" spans="1:21" s="20" customFormat="1" ht="15">
      <c r="A164" s="146" t="s">
        <v>10</v>
      </c>
      <c r="B164" s="27"/>
      <c r="C164" s="17"/>
      <c r="D164" s="18"/>
      <c r="E164" s="18"/>
      <c r="F164" s="52"/>
      <c r="G164" s="62"/>
      <c r="H164" s="19"/>
      <c r="P164" s="45"/>
      <c r="Q164" s="45"/>
      <c r="R164" s="45"/>
      <c r="S164" s="45"/>
      <c r="T164" s="45"/>
      <c r="U164" s="45"/>
    </row>
    <row r="165" spans="1:21" s="20" customFormat="1" ht="15">
      <c r="A165" s="61" t="s">
        <v>4</v>
      </c>
      <c r="B165" s="13" t="s">
        <v>35</v>
      </c>
      <c r="C165" s="17"/>
      <c r="D165" s="18"/>
      <c r="E165" s="18"/>
      <c r="F165" s="52">
        <v>188</v>
      </c>
      <c r="G165" s="62"/>
      <c r="H165" s="19"/>
      <c r="I165" s="20" t="s">
        <v>18</v>
      </c>
      <c r="J165" s="20">
        <v>512173</v>
      </c>
      <c r="K165" s="21">
        <v>80.7</v>
      </c>
      <c r="P165" s="36">
        <v>5000</v>
      </c>
      <c r="Q165" s="36">
        <v>9101231</v>
      </c>
      <c r="R165" s="36">
        <v>512173</v>
      </c>
      <c r="S165" s="36">
        <v>42</v>
      </c>
      <c r="T165" s="36"/>
      <c r="U165" s="36"/>
    </row>
    <row r="166" spans="1:21" s="20" customFormat="1" ht="15">
      <c r="A166" s="61" t="s">
        <v>6</v>
      </c>
      <c r="B166" s="13" t="s">
        <v>66</v>
      </c>
      <c r="C166" s="17"/>
      <c r="D166" s="18"/>
      <c r="E166" s="18"/>
      <c r="F166" s="52">
        <v>120</v>
      </c>
      <c r="G166" s="84">
        <f>F165+F166</f>
        <v>308</v>
      </c>
      <c r="H166" s="19"/>
      <c r="K166" s="21"/>
      <c r="P166" s="36"/>
      <c r="Q166" s="36"/>
      <c r="R166" s="36"/>
      <c r="S166" s="36"/>
      <c r="T166" s="36"/>
      <c r="U166" s="51"/>
    </row>
    <row r="167" spans="1:23" s="20" customFormat="1" ht="15">
      <c r="A167" s="61"/>
      <c r="B167" s="13"/>
      <c r="C167" s="17"/>
      <c r="D167" s="18"/>
      <c r="E167" s="18"/>
      <c r="F167" s="52"/>
      <c r="G167" s="84"/>
      <c r="H167" s="19"/>
      <c r="K167" s="21"/>
      <c r="P167" s="36"/>
      <c r="Q167" s="36"/>
      <c r="R167" s="36"/>
      <c r="S167" s="36"/>
      <c r="T167" s="36"/>
      <c r="U167" s="51"/>
      <c r="W167" s="23"/>
    </row>
    <row r="168" spans="1:21" s="20" customFormat="1" ht="15">
      <c r="A168" s="147" t="s">
        <v>20</v>
      </c>
      <c r="B168" s="27"/>
      <c r="C168" s="17"/>
      <c r="D168" s="18"/>
      <c r="E168" s="18"/>
      <c r="F168" s="52"/>
      <c r="G168" s="84"/>
      <c r="H168" s="19"/>
      <c r="K168" s="21"/>
      <c r="P168" s="36"/>
      <c r="Q168" s="36"/>
      <c r="R168" s="36"/>
      <c r="S168" s="36"/>
      <c r="T168" s="36"/>
      <c r="U168" s="36"/>
    </row>
    <row r="169" spans="1:21" s="20" customFormat="1" ht="15">
      <c r="A169" s="61" t="s">
        <v>4</v>
      </c>
      <c r="B169" s="13" t="s">
        <v>67</v>
      </c>
      <c r="C169" s="17"/>
      <c r="D169" s="18"/>
      <c r="E169" s="18"/>
      <c r="F169" s="52">
        <v>51</v>
      </c>
      <c r="G169" s="84"/>
      <c r="H169" s="19"/>
      <c r="I169" s="20" t="s">
        <v>18</v>
      </c>
      <c r="J169" s="20">
        <v>531124</v>
      </c>
      <c r="K169" s="21">
        <v>21.789</v>
      </c>
      <c r="P169" s="36">
        <v>5000</v>
      </c>
      <c r="Q169" s="36">
        <v>9101231</v>
      </c>
      <c r="R169" s="36">
        <v>531124</v>
      </c>
      <c r="S169" s="36">
        <v>11</v>
      </c>
      <c r="T169" s="36"/>
      <c r="U169" s="36"/>
    </row>
    <row r="170" spans="1:21" s="20" customFormat="1" ht="15">
      <c r="A170" s="61"/>
      <c r="B170" s="13"/>
      <c r="C170" s="17"/>
      <c r="D170" s="18"/>
      <c r="E170" s="18"/>
      <c r="F170" s="52"/>
      <c r="G170" s="84">
        <f>F169+F170</f>
        <v>51</v>
      </c>
      <c r="H170" s="19"/>
      <c r="K170" s="21"/>
      <c r="P170" s="36"/>
      <c r="Q170" s="36"/>
      <c r="R170" s="36"/>
      <c r="S170" s="36"/>
      <c r="T170" s="36"/>
      <c r="U170" s="36"/>
    </row>
    <row r="171" spans="1:21" s="20" customFormat="1" ht="15">
      <c r="A171" s="147" t="s">
        <v>29</v>
      </c>
      <c r="B171" s="13"/>
      <c r="C171" s="17"/>
      <c r="D171" s="18"/>
      <c r="E171" s="18"/>
      <c r="F171" s="52"/>
      <c r="G171" s="84"/>
      <c r="H171" s="19"/>
      <c r="K171" s="21"/>
      <c r="P171" s="36"/>
      <c r="Q171" s="36"/>
      <c r="R171" s="36"/>
      <c r="S171" s="36"/>
      <c r="T171" s="36"/>
      <c r="U171" s="36"/>
    </row>
    <row r="172" spans="1:21" s="20" customFormat="1" ht="15">
      <c r="A172" s="61" t="s">
        <v>4</v>
      </c>
      <c r="B172" s="28" t="s">
        <v>97</v>
      </c>
      <c r="C172" s="17"/>
      <c r="D172" s="18"/>
      <c r="E172" s="18"/>
      <c r="F172" s="52">
        <v>1059</v>
      </c>
      <c r="G172" s="84"/>
      <c r="H172" s="19"/>
      <c r="K172" s="21"/>
      <c r="P172" s="36"/>
      <c r="Q172" s="36"/>
      <c r="R172" s="36"/>
      <c r="S172" s="36"/>
      <c r="T172" s="36"/>
      <c r="U172" s="36"/>
    </row>
    <row r="173" spans="1:21" s="20" customFormat="1" ht="15">
      <c r="A173" s="61" t="s">
        <v>6</v>
      </c>
      <c r="B173" s="13" t="s">
        <v>68</v>
      </c>
      <c r="C173" s="17"/>
      <c r="D173" s="18"/>
      <c r="E173" s="18"/>
      <c r="F173" s="52">
        <v>-120</v>
      </c>
      <c r="G173" s="84"/>
      <c r="H173" s="19"/>
      <c r="K173" s="21"/>
      <c r="P173" s="36"/>
      <c r="Q173" s="36"/>
      <c r="R173" s="36"/>
      <c r="S173" s="36"/>
      <c r="T173" s="36"/>
      <c r="U173" s="36"/>
    </row>
    <row r="174" spans="1:21" s="20" customFormat="1" ht="15">
      <c r="A174" s="61"/>
      <c r="B174" s="13"/>
      <c r="C174" s="17"/>
      <c r="D174" s="18"/>
      <c r="E174" s="18"/>
      <c r="F174" s="52"/>
      <c r="G174" s="84">
        <f>SUM(F172:F174)</f>
        <v>939</v>
      </c>
      <c r="H174" s="19"/>
      <c r="K174" s="21"/>
      <c r="P174" s="36"/>
      <c r="Q174" s="36"/>
      <c r="R174" s="36"/>
      <c r="S174" s="36"/>
      <c r="T174" s="36"/>
      <c r="U174" s="36"/>
    </row>
    <row r="175" spans="1:21" ht="15">
      <c r="A175" s="69"/>
      <c r="B175" s="27"/>
      <c r="C175" s="17"/>
      <c r="D175" s="18"/>
      <c r="E175" s="18"/>
      <c r="F175" s="33"/>
      <c r="G175" s="63"/>
      <c r="P175" s="36">
        <v>5000</v>
      </c>
      <c r="Q175" s="36">
        <v>9100511</v>
      </c>
      <c r="R175" s="36">
        <v>531124</v>
      </c>
      <c r="S175" s="36"/>
      <c r="T175" s="36"/>
      <c r="U175" s="51"/>
    </row>
    <row r="176" spans="1:21" ht="15">
      <c r="A176" s="75"/>
      <c r="B176" s="39" t="s">
        <v>14</v>
      </c>
      <c r="C176" s="40"/>
      <c r="D176" s="40"/>
      <c r="E176" s="40"/>
      <c r="F176" s="166">
        <f>SUM(F163:F175)</f>
        <v>1298</v>
      </c>
      <c r="G176" s="66">
        <f>SUM(G163:G175)</f>
        <v>1298</v>
      </c>
      <c r="P176" s="36"/>
      <c r="Q176" s="36"/>
      <c r="R176" s="36"/>
      <c r="S176" s="36"/>
      <c r="T176" s="36"/>
      <c r="U176" s="90"/>
    </row>
    <row r="177" spans="1:21" ht="14.25">
      <c r="A177" s="76"/>
      <c r="B177" s="7"/>
      <c r="C177" s="30"/>
      <c r="D177" s="30"/>
      <c r="E177" s="30"/>
      <c r="F177" s="52"/>
      <c r="G177" s="84"/>
      <c r="P177" s="36"/>
      <c r="Q177" s="36"/>
      <c r="R177" s="36" t="s">
        <v>32</v>
      </c>
      <c r="S177" s="36"/>
      <c r="T177" s="36"/>
      <c r="U177" s="36"/>
    </row>
    <row r="178" spans="1:21" ht="15">
      <c r="A178" s="68" t="s">
        <v>46</v>
      </c>
      <c r="B178" s="18"/>
      <c r="C178" s="18"/>
      <c r="D178" s="18"/>
      <c r="E178" s="18"/>
      <c r="F178" s="31"/>
      <c r="G178" s="78"/>
      <c r="P178" s="36"/>
      <c r="Q178" s="36"/>
      <c r="R178" s="49"/>
      <c r="S178" s="91">
        <f>SUM(S165:S177)</f>
        <v>53</v>
      </c>
      <c r="T178" s="36"/>
      <c r="U178" s="91">
        <f>SUM(U170:U177)</f>
        <v>0</v>
      </c>
    </row>
    <row r="179" spans="1:21" ht="15.75" thickBot="1">
      <c r="A179" s="79" t="s">
        <v>8</v>
      </c>
      <c r="B179" s="102">
        <v>33678</v>
      </c>
      <c r="C179" s="73" t="s">
        <v>9</v>
      </c>
      <c r="D179" s="74"/>
      <c r="E179" s="74"/>
      <c r="F179" s="81"/>
      <c r="G179" s="82"/>
      <c r="P179" s="36"/>
      <c r="Q179" s="36"/>
      <c r="R179" s="36"/>
      <c r="S179" s="36"/>
      <c r="T179" s="36"/>
      <c r="U179" s="36"/>
    </row>
    <row r="180" spans="1:21" ht="15">
      <c r="A180" s="18"/>
      <c r="B180" s="27"/>
      <c r="C180" s="17"/>
      <c r="D180" s="18"/>
      <c r="E180" s="18"/>
      <c r="F180" s="52"/>
      <c r="G180" s="52"/>
      <c r="P180" s="36"/>
      <c r="Q180" s="36"/>
      <c r="R180" s="36"/>
      <c r="S180" s="36"/>
      <c r="T180" s="36"/>
      <c r="U180" s="36"/>
    </row>
    <row r="181" spans="1:21" ht="14.25">
      <c r="A181" s="34"/>
      <c r="B181" s="22"/>
      <c r="C181" s="22"/>
      <c r="D181" s="22"/>
      <c r="E181" s="22"/>
      <c r="F181" s="52"/>
      <c r="G181" s="32"/>
      <c r="P181" s="36"/>
      <c r="Q181" s="36"/>
      <c r="R181" s="36"/>
      <c r="S181" s="36"/>
      <c r="T181" s="36"/>
      <c r="U181" s="36"/>
    </row>
    <row r="182" spans="1:7" ht="15">
      <c r="A182" s="152"/>
      <c r="B182" s="152"/>
      <c r="C182" s="152"/>
      <c r="D182" s="152"/>
      <c r="E182" s="152"/>
      <c r="G182" s="153"/>
    </row>
    <row r="183" spans="1:7" ht="15.75">
      <c r="A183" s="154" t="s">
        <v>44</v>
      </c>
      <c r="B183" s="155"/>
      <c r="C183" s="154"/>
      <c r="D183" s="154"/>
      <c r="E183" s="154"/>
      <c r="F183" s="168"/>
      <c r="G183" s="156"/>
    </row>
    <row r="184" spans="1:7" ht="15.75">
      <c r="A184" s="154"/>
      <c r="B184" s="155"/>
      <c r="C184" s="154"/>
      <c r="D184" s="154"/>
      <c r="E184" s="154"/>
      <c r="F184" s="168"/>
      <c r="G184" s="156"/>
    </row>
    <row r="185" spans="1:7" ht="15.75">
      <c r="A185" s="154" t="s">
        <v>40</v>
      </c>
      <c r="B185" s="155"/>
      <c r="C185" s="154"/>
      <c r="D185" s="154"/>
      <c r="E185" s="154"/>
      <c r="F185" s="168"/>
      <c r="G185" s="156"/>
    </row>
    <row r="186" spans="1:7" ht="15.75">
      <c r="A186" s="154"/>
      <c r="B186" s="154"/>
      <c r="C186" s="154"/>
      <c r="D186" s="155"/>
      <c r="E186" s="154"/>
      <c r="F186" s="168"/>
      <c r="G186" s="156"/>
    </row>
    <row r="187" spans="1:7" ht="15.75">
      <c r="A187" s="154" t="s">
        <v>45</v>
      </c>
      <c r="B187" s="154"/>
      <c r="C187" s="154"/>
      <c r="D187" s="157">
        <f>+B24+C80+B114+B161</f>
        <v>3719544</v>
      </c>
      <c r="E187" s="154" t="s">
        <v>9</v>
      </c>
      <c r="F187" s="168"/>
      <c r="G187" s="156"/>
    </row>
    <row r="188" spans="1:7" ht="15.75">
      <c r="A188" s="154"/>
      <c r="B188" s="154"/>
      <c r="C188" s="154"/>
      <c r="D188" s="154"/>
      <c r="E188" s="154"/>
      <c r="F188" s="168"/>
      <c r="G188" s="156"/>
    </row>
    <row r="189" spans="1:7" ht="15.75">
      <c r="A189" s="154"/>
      <c r="B189" s="154"/>
      <c r="C189" s="154"/>
      <c r="D189" s="154"/>
      <c r="E189" s="154"/>
      <c r="F189" s="168"/>
      <c r="G189" s="156"/>
    </row>
    <row r="190" spans="1:7" ht="15.75">
      <c r="A190" s="154"/>
      <c r="B190" s="154"/>
      <c r="C190" s="154"/>
      <c r="D190" s="154"/>
      <c r="E190" s="154"/>
      <c r="F190" s="168"/>
      <c r="G190" s="156"/>
    </row>
    <row r="191" spans="1:7" ht="15">
      <c r="A191" s="152"/>
      <c r="B191" s="152"/>
      <c r="C191" s="152"/>
      <c r="D191" s="152"/>
      <c r="E191" s="152"/>
      <c r="G191" s="153"/>
    </row>
    <row r="192" spans="1:7" ht="15">
      <c r="A192" s="152"/>
      <c r="B192" s="152"/>
      <c r="C192" s="152"/>
      <c r="D192" s="152"/>
      <c r="E192" s="152"/>
      <c r="G192" s="153"/>
    </row>
  </sheetData>
  <sheetProtection/>
  <printOptions horizontalCentered="1"/>
  <pageMargins left="0.35433070866141736" right="0.31496062992125984" top="0.7874015748031497" bottom="0.7874015748031497" header="0.11811023622047245" footer="0.11811023622047245"/>
  <pageSetup firstPageNumber="1" useFirstPageNumber="1" fitToHeight="5" horizontalDpi="300" verticalDpi="300" orientation="portrait" paperSize="9" scale="91" r:id="rId1"/>
  <headerFooter alignWithMargins="0">
    <oddFooter>&amp;C&amp;10Oldal &amp;P</oddFooter>
  </headerFooter>
  <rowBreaks count="5" manualBreakCount="5">
    <brk id="25" max="20" man="1"/>
    <brk id="67" max="20" man="1"/>
    <brk id="98" max="20" man="1"/>
    <brk id="149" max="20" man="1"/>
    <brk id="17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kamaraszita</dc:creator>
  <cp:keywords/>
  <dc:description/>
  <cp:lastModifiedBy>titkarsag titkarsag</cp:lastModifiedBy>
  <cp:lastPrinted>2014-09-19T09:21:46Z</cp:lastPrinted>
  <dcterms:created xsi:type="dcterms:W3CDTF">2013-06-19T06:23:54Z</dcterms:created>
  <dcterms:modified xsi:type="dcterms:W3CDTF">2014-09-29T06:45:51Z</dcterms:modified>
  <cp:category/>
  <cp:version/>
  <cp:contentType/>
  <cp:contentStatus/>
</cp:coreProperties>
</file>