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24" firstSheet="19" activeTab="21"/>
  </bookViews>
  <sheets>
    <sheet name="1.mell.Címrend" sheetId="1" r:id="rId1"/>
    <sheet name="2.mell. Maradvány" sheetId="2" r:id="rId2"/>
    <sheet name="3.mell.Külső finansz." sheetId="3" r:id="rId3"/>
    <sheet name="4.mell.3 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 mell.Beruházás célonként" sheetId="12" r:id="rId12"/>
    <sheet name="13.mell.Felújítás célonként" sheetId="13" r:id="rId13"/>
    <sheet name="14. mell.EU támogatás" sheetId="14" r:id="rId14"/>
    <sheet name="15. mell.Engedélyezett létszám" sheetId="15" r:id="rId15"/>
    <sheet name="16.mell.Közfoglalkozt. létszám" sheetId="16" r:id="rId16"/>
    <sheet name="17. mell.Műk,felh.bev.kiad." sheetId="17" r:id="rId17"/>
    <sheet name="18. mell.Hitel alakulása" sheetId="18" r:id="rId18"/>
    <sheet name="19. mell.Tartalék" sheetId="19" r:id="rId19"/>
    <sheet name="20. mell.Előir.felh.ütemterv" sheetId="20" r:id="rId20"/>
    <sheet name="21. mell.Több éves kihatás" sheetId="21" r:id="rId21"/>
    <sheet name="22. mell.Közvetett támogatás" sheetId="22" r:id="rId22"/>
    <sheet name="Munka1" sheetId="23" r:id="rId23"/>
  </sheets>
  <definedNames/>
  <calcPr fullCalcOnLoad="1"/>
</workbook>
</file>

<file path=xl/sharedStrings.xml><?xml version="1.0" encoding="utf-8"?>
<sst xmlns="http://schemas.openxmlformats.org/spreadsheetml/2006/main" count="1009" uniqueCount="607">
  <si>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</si>
  <si>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</si>
  <si>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</si>
  <si>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</si>
  <si>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</si>
  <si>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</si>
  <si>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</si>
  <si>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</si>
  <si>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</si>
  <si>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</si>
  <si>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>Támogatás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</si>
  <si>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</si>
  <si>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</si>
  <si>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</si>
  <si>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</si>
  <si>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</si>
  <si>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</si>
  <si>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</si>
  <si>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</si>
  <si>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</si>
  <si>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</si>
  <si>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</si>
  <si>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</si>
  <si>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</si>
  <si>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</si>
  <si>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</si>
  <si>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</si>
  <si>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</si>
  <si>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</si>
  <si>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</si>
  <si>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</si>
  <si>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</si>
  <si>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2019. dec. 31.</t>
  </si>
  <si>
    <t>Felhalmozási célú hitel</t>
  </si>
  <si>
    <t>Működési célú hitel</t>
  </si>
  <si>
    <t xml:space="preserve">Összesen: 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</si>
  <si>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</si>
  <si>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</si>
  <si>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</si>
  <si>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</si>
  <si>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</si>
  <si>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</si>
  <si>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</si>
  <si>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</si>
  <si>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</si>
  <si>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>II. Támogatások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</si>
  <si>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</si>
  <si>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</si>
  <si>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</si>
  <si>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</si>
  <si>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</si>
  <si>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</si>
  <si>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</si>
  <si>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</si>
  <si>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</si>
  <si>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</si>
  <si>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</si>
  <si>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</si>
  <si>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</si>
  <si>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</si>
  <si>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</si>
  <si>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</si>
  <si>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</si>
  <si>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</si>
  <si>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</si>
  <si>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</si>
  <si>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</si>
  <si>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</si>
  <si>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</si>
  <si>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</si>
  <si>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</si>
  <si>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</si>
  <si>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</si>
  <si>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</si>
  <si>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</si>
  <si>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</si>
  <si>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</si>
  <si>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</si>
  <si>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</si>
  <si>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</si>
  <si>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</si>
  <si>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</si>
  <si>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</si>
  <si>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</si>
  <si>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</si>
  <si>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</si>
  <si>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</si>
  <si>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</si>
  <si>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</si>
  <si>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</si>
  <si>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</si>
  <si>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</si>
  <si>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</si>
  <si>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</si>
  <si>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</si>
  <si>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</si>
  <si>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</si>
  <si>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</si>
  <si>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</si>
  <si>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</si>
  <si>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</si>
  <si>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</si>
  <si>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</si>
  <si>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</si>
  <si>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</si>
  <si>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</si>
  <si>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</si>
  <si>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</si>
  <si>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</si>
  <si>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</si>
  <si>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</si>
  <si>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</si>
  <si>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</si>
  <si>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</si>
  <si>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</si>
  <si>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</si>
  <si>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</si>
  <si>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</si>
  <si>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</si>
  <si>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</si>
  <si>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</si>
  <si>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</si>
  <si>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</si>
  <si>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</si>
  <si>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</si>
  <si>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</si>
  <si>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</si>
  <si>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</si>
  <si>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</si>
  <si>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</si>
  <si>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</si>
  <si>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</si>
  <si>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</si>
  <si>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>Önkormányzat kiadásai</t>
  </si>
  <si>
    <t xml:space="preserve"> - Dologi kiadás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</si>
  <si>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</si>
  <si>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</si>
  <si>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</si>
  <si>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</si>
  <si>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</si>
  <si>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</si>
  <si>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</si>
  <si>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</si>
  <si>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</si>
  <si>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</si>
  <si>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</si>
  <si>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</si>
  <si>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</si>
  <si>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Létszám</t>
  </si>
  <si>
    <t>Cím</t>
  </si>
  <si>
    <t>Alcím</t>
  </si>
  <si>
    <t>Sor- szám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</si>
  <si>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</si>
  <si>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</si>
  <si>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</si>
  <si>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</si>
  <si>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</si>
  <si>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</si>
  <si>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</si>
  <si>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</si>
  <si>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</si>
  <si>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</si>
  <si>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</si>
  <si>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>Tagdíj Marcali kistérség</t>
  </si>
  <si>
    <t>Sportkör támogatás</t>
  </si>
  <si>
    <t>Polgármesteri támogatási keret</t>
  </si>
  <si>
    <t>Polgárőrség támogatás</t>
  </si>
  <si>
    <t>Önkormányzat által irányított költségvetési szervek pénzmaradványa</t>
  </si>
  <si>
    <t xml:space="preserve">  - Fejezeti kezelésű előirányzattól</t>
  </si>
  <si>
    <t xml:space="preserve">  - Elkülönített állami pénzalaptól</t>
  </si>
  <si>
    <t xml:space="preserve">  - Önkormányzat által folyósított szociális ellátások</t>
  </si>
  <si>
    <t>Európai Uniós támogatással megvalósuló önkormányzati felújítás</t>
  </si>
  <si>
    <t>Pénzügyi részesedések vásárlása</t>
  </si>
  <si>
    <t>Átvett pénzeszköz államház- tartáson kívülről</t>
  </si>
  <si>
    <t>Önkor- mányzati támoga- tás</t>
  </si>
  <si>
    <t>Tárgyi eszköz értékes.</t>
  </si>
  <si>
    <t>Felhalm. költségvetési bevételek összesen</t>
  </si>
  <si>
    <t>Működési költségvet. bevételek összesen</t>
  </si>
  <si>
    <t>Támog. értékű bevétel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</si>
  <si>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</si>
  <si>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</si>
  <si>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</si>
  <si>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</si>
  <si>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</si>
  <si>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</si>
  <si>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</si>
  <si>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</si>
  <si>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</si>
  <si>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</si>
  <si>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</si>
  <si>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</si>
  <si>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</si>
  <si>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</si>
  <si>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</si>
  <si>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</si>
  <si>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</si>
  <si>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</si>
  <si>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</si>
  <si>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</si>
  <si>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</si>
  <si>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</si>
  <si>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</si>
  <si>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</si>
  <si>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</si>
  <si>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</si>
  <si>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</si>
  <si>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>Balatonmáriafürdő Község Önkormányzat Címrendje</t>
  </si>
  <si>
    <t>Balatonmáriafürdő Önkormányzat</t>
  </si>
  <si>
    <t>Balatonmáriafürdő Önkormányzat mindösszesen</t>
  </si>
  <si>
    <t xml:space="preserve">  - Társadalombiztosítási alapoktól</t>
  </si>
  <si>
    <t xml:space="preserve">  - Vállalkozástól átvett pénz</t>
  </si>
  <si>
    <t xml:space="preserve"> - Működési kölcsön visszatérülés</t>
  </si>
  <si>
    <t>Fejlesztési hitel visszafizetés</t>
  </si>
  <si>
    <t>Hitel felvétel</t>
  </si>
  <si>
    <t>Szociális feladatokra pénz átadás Balatonkeresztúr Önkormányzatnak</t>
  </si>
  <si>
    <t>BALATONMÁRIAFÜRDŐ KÖZSÉG ÖNKORMÁNYZAT ÁLTAL FELVETT HITELÁLLOMÁNY ALAKULÁSA LEJÁRAT ÉS ESZKÖZÖK SZERINTI BONTÁSBAN</t>
  </si>
  <si>
    <t xml:space="preserve"> </t>
  </si>
  <si>
    <t xml:space="preserve">     Kimutatás a Balatonmáriafürdő Önkormányzat által nyújtott közvetett támogatásokról</t>
  </si>
  <si>
    <t xml:space="preserve"> Az önkormányzat bevételi</t>
  </si>
  <si>
    <t xml:space="preserve"> Össz.</t>
  </si>
  <si>
    <t xml:space="preserve"> Közvetett támogatás</t>
  </si>
  <si>
    <t>jogcímei</t>
  </si>
  <si>
    <t xml:space="preserve"> Alaptevékenység bevételei</t>
  </si>
  <si>
    <t xml:space="preserve"> Alaptevékenység bevételeihez </t>
  </si>
  <si>
    <t>tartozó közvetett támogatások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</si>
  <si>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</si>
  <si>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</si>
  <si>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</si>
  <si>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</si>
  <si>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</si>
  <si>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</si>
  <si>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</si>
  <si>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</si>
  <si>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</si>
  <si>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</si>
  <si>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</si>
  <si>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</si>
  <si>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</si>
  <si>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</si>
  <si>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</si>
  <si>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</si>
  <si>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</si>
  <si>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</si>
  <si>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</si>
  <si>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</si>
  <si>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</si>
  <si>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</si>
  <si>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</si>
  <si>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</si>
  <si>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</si>
  <si>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</si>
  <si>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</si>
  <si>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</si>
  <si>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</si>
  <si>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</si>
  <si>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</si>
  <si>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</si>
  <si>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</si>
  <si>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</si>
  <si>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</si>
  <si>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</si>
  <si>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</si>
  <si>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</si>
  <si>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</si>
  <si>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</si>
  <si>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</si>
  <si>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</si>
  <si>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</si>
  <si>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</si>
  <si>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</si>
  <si>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</si>
  <si>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</si>
  <si>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</si>
  <si>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</si>
  <si>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I-VI. bevételek összesen:                                        Közvetett támogatások </t>
  </si>
  <si>
    <t>Közvetett támogatások</t>
  </si>
  <si>
    <t xml:space="preserve"> Ebből le az I-VI. pont szerint                                összesen: (I-VI. pontig)             </t>
  </si>
  <si>
    <t xml:space="preserve"> Közvetett támogatások összesen:            </t>
  </si>
  <si>
    <t>összesen: (I-VI.pontig)</t>
  </si>
  <si>
    <t>Szöveges kiegészítés az önkormányzat által nyújtott közvetett támogatásokról:</t>
  </si>
  <si>
    <t>/ Balatonmáriafürdő Község Önkormányzat /</t>
  </si>
  <si>
    <t>I/1. Sor  Intézményi ellátási díjak elengedése</t>
  </si>
  <si>
    <t>IV/1. Sor Építményadónál</t>
  </si>
  <si>
    <t xml:space="preserve">Építményadó kedvezmény összesen: </t>
  </si>
  <si>
    <t>IV/1. Sor Telekadónál</t>
  </si>
  <si>
    <t>Telekadó: 70 Ft/m2</t>
  </si>
  <si>
    <t>Telekadó kedvezmény összesen:</t>
  </si>
  <si>
    <t>Üdülőingatlan adóztatott területe: 120.972 m2</t>
  </si>
  <si>
    <t>Üdülőingatlan száma: 2833 db</t>
  </si>
  <si>
    <t>1 fő 25 m2 kedvezmény</t>
  </si>
  <si>
    <t>Lakások száma: 117 db; Állandó lakosok száma: 765 fő</t>
  </si>
  <si>
    <t>Adóköteles m2 = 860.485 m2 x 70 Ft = 60.233.950 Ft</t>
  </si>
  <si>
    <t>Adómentes m2 = 482.470 m2 x 70Ft = 33.772.900 Ft</t>
  </si>
  <si>
    <t>Kedvezmény: 60.233.950 Ft - 33.772.900 Ft = 26.461.050 FT</t>
  </si>
  <si>
    <t>26.461 e Ft  = 26.461 e Ft</t>
  </si>
  <si>
    <t>Beépített üdülőingatlannál a telekadó  550 m2 adómentes rész x 30 Ft/m2   Kedvezmény : 40 Ft/m2</t>
  </si>
  <si>
    <t>Beépített lakóház esetén adó kedvezmény 750 m2 x 20 Ft Kedvezmény: 50 Ft/m2</t>
  </si>
  <si>
    <t>Hitel visszafizetés</t>
  </si>
  <si>
    <t>TÁJÉKOZTATÓ BALATONMÁRIAFÜRDŐ KÖZSÉG ÖNKORMÁNYZAT TÖBB ÉVES KIHATÁSSAL JÁRÓ FELADATAINAK ELŐIRÁNYZATÁRÓL ÉVES BONTÁSBAN</t>
  </si>
  <si>
    <t xml:space="preserve">Balatonmáriafürdő Önkormányzat összevont költségvetési mérlege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</si>
  <si>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</si>
  <si>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</si>
  <si>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</si>
  <si>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</si>
  <si>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</si>
  <si>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</si>
  <si>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</si>
  <si>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</si>
  <si>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</si>
  <si>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</si>
  <si>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</si>
  <si>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</si>
  <si>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</si>
  <si>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</si>
  <si>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</si>
  <si>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</si>
  <si>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</si>
  <si>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</si>
  <si>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</si>
  <si>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</si>
  <si>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</si>
  <si>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</si>
  <si>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</si>
  <si>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</si>
  <si>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</si>
  <si>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</si>
  <si>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</si>
  <si>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</si>
  <si>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</si>
  <si>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pénzeszközátadás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</si>
  <si>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</si>
  <si>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</si>
  <si>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</si>
  <si>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</si>
  <si>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</si>
  <si>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</si>
  <si>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TÖBBLET</t>
  </si>
  <si>
    <t>Működési többlet</t>
  </si>
  <si>
    <t>Felhalmozási többlet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</si>
  <si>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</si>
  <si>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</si>
  <si>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</si>
  <si>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</si>
  <si>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</si>
  <si>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HIÁNY FINANSZÍROZÁSÁNAK MÓDJA</t>
  </si>
  <si>
    <t>Belső forrásból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</si>
  <si>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</si>
  <si>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</si>
  <si>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</si>
  <si>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</si>
  <si>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</si>
  <si>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</si>
  <si>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</si>
  <si>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</si>
  <si>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</si>
  <si>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Felhalmozási célú kölcsön nyújtása</t>
  </si>
  <si>
    <t xml:space="preserve">E </t>
  </si>
  <si>
    <t xml:space="preserve">Megnevezés </t>
  </si>
  <si>
    <t xml:space="preserve">BALATONMÁRIAFÜRDŐ KÖZSÉG ÖNKORMÁNYZAT </t>
  </si>
  <si>
    <t>A KÖLTSÉGVETÉSI HIÁNY KÜLSŐ FINANSZÍROZÁSÁRA SZOLGÁLÓ FINANSZÍROZÁSI CÉLÚ PÉNZÜGYI MŰVELETEK</t>
  </si>
  <si>
    <t>Felhasználása működésre</t>
  </si>
  <si>
    <t>Felhasználása felhamozásra</t>
  </si>
  <si>
    <t>Adatok: e Ft-ban</t>
  </si>
  <si>
    <t>A KÖLTSÉGVETÉS ÖSSZESÍTETT HIÁNYA</t>
  </si>
  <si>
    <t>Felhalmozási hiány</t>
  </si>
  <si>
    <t xml:space="preserve">Balatonmáriafürdő Község Önkormányzat közfoglalkoztatott létszám összesen: </t>
  </si>
  <si>
    <t>Kötelező feladat</t>
  </si>
  <si>
    <t>Önként vállalt feladat</t>
  </si>
  <si>
    <t>Államigazgatási feladat</t>
  </si>
  <si>
    <t>Államigazga- tási feladat</t>
  </si>
  <si>
    <t>Önkormányzat általános működésének és ágazati feladatainak támogatása</t>
  </si>
  <si>
    <t xml:space="preserve">  -Települési önkormányzatok kulturális feladatainak támogatása</t>
  </si>
  <si>
    <t>Kötelező feladatok</t>
  </si>
  <si>
    <t>Önként vállalt feladatok</t>
  </si>
  <si>
    <t>Államigazgatási feladatok</t>
  </si>
  <si>
    <t>Felhalmozási tartalék</t>
  </si>
  <si>
    <t>Közös Hivatal támogatás Balatonkeresztúr Önkormányzatnak</t>
  </si>
  <si>
    <t>Orvosi ügyelet támogatás</t>
  </si>
  <si>
    <t xml:space="preserve">  -Kötelező feladatok</t>
  </si>
  <si>
    <t xml:space="preserve">  -Önként vállalt feladatok</t>
  </si>
  <si>
    <t xml:space="preserve">  -Államigazgatási feladatok</t>
  </si>
  <si>
    <t>Balatonmáriafürdő Önkormányzat összesen</t>
  </si>
  <si>
    <t xml:space="preserve">Balatonmáriafürdő Község Önkormányzat </t>
  </si>
  <si>
    <t>Személyi juttatás</t>
  </si>
  <si>
    <t>Munkaadót terhelő kiadás</t>
  </si>
  <si>
    <t>Támogatás értékű kiadás</t>
  </si>
  <si>
    <t>Átadott pénzeszköz államháztartáson kívülre</t>
  </si>
  <si>
    <t>Működési célú tartalék</t>
  </si>
  <si>
    <t>Szociális ellátások, segélyek</t>
  </si>
  <si>
    <t>Felhalmozási célú tartalék</t>
  </si>
  <si>
    <t>Európai Uniós támogatással megvalósuló beruházás</t>
  </si>
  <si>
    <t>Európai Uniós támogatással megvalósuló felújítás</t>
  </si>
  <si>
    <t xml:space="preserve">LAKOSSÁGNAK NYÚJTOTT TÁMOGATÁSOK </t>
  </si>
  <si>
    <t>BALATONMÁRIAFÜRDŐ ÖNKORMÁNYZAT</t>
  </si>
  <si>
    <t>Rendkívüli gyermekvédelmi támogatás</t>
  </si>
  <si>
    <t>Rendszeres nevelési segély (térítési díj)</t>
  </si>
  <si>
    <t>Felsőfokú intézményben tanulók támogatása</t>
  </si>
  <si>
    <t>Köztemetés</t>
  </si>
  <si>
    <t>Óvoda fenntartás támogatás</t>
  </si>
  <si>
    <t xml:space="preserve">Támogatásértékű működési kiadás </t>
  </si>
  <si>
    <t xml:space="preserve">Működési célú pénzeszköz átadás államháztartáson kívülre </t>
  </si>
  <si>
    <t xml:space="preserve">Támogatásértékű működési kiadás és működési célú pénzeszköz átadás összesen: </t>
  </si>
  <si>
    <t xml:space="preserve">Támogatásértékű felhalmozási kiadás </t>
  </si>
  <si>
    <t xml:space="preserve">Felhalmozási célú pénzeszköz átadás államháztartáson kívülre </t>
  </si>
  <si>
    <t xml:space="preserve">Működési és felhalmozási célú önkormányzati pénzeszköz átadás, támogatás összesen: </t>
  </si>
  <si>
    <t xml:space="preserve">  - Fordított Áfa</t>
  </si>
  <si>
    <t xml:space="preserve">Balatonmáriafürdő Község Önkormányzat fejlesztési kiadásai összesen: </t>
  </si>
  <si>
    <t>az önkormányzat költségvetési szervei</t>
  </si>
  <si>
    <t>Költségvetési szervek bevételei</t>
  </si>
  <si>
    <t>Költségvetési szerv támogatás értékű bevételei</t>
  </si>
  <si>
    <t>Költségvetési szervek költségvetési bevételei</t>
  </si>
  <si>
    <t>Költségvetési szervek működési célú pénzmaradványa</t>
  </si>
  <si>
    <t>Költségvetési szervek kiadásai</t>
  </si>
  <si>
    <t>Költségvetési szervek beruházásai</t>
  </si>
  <si>
    <t>Költségvetési szervek felújítási kiadásai</t>
  </si>
  <si>
    <t>Költségvetési szervek felhalmozási célú költségvetési kiadás összesen:</t>
  </si>
  <si>
    <t>Marcali kistérségi igazgatási társulási díj</t>
  </si>
  <si>
    <t>Működési kölcsön visszatérülés</t>
  </si>
  <si>
    <t xml:space="preserve">Működési célú bevétel összesen: </t>
  </si>
  <si>
    <t xml:space="preserve">Működési kiadás összesen: </t>
  </si>
  <si>
    <t xml:space="preserve">Felhalmozási célú bevételek összesen: </t>
  </si>
  <si>
    <t xml:space="preserve">Felhalmozási kiadások összesen: 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</si>
  <si>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</si>
  <si>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</si>
  <si>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</si>
  <si>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Önkormányzat sajátos műk.bevételei</t>
  </si>
  <si>
    <t>Működési célú pénzeszk.átvétel</t>
  </si>
  <si>
    <t>Működési célú kölcsön visszatérülés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</si>
  <si>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</si>
  <si>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</si>
  <si>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</si>
  <si>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</si>
  <si>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</si>
  <si>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Működési célú kölcsön nyújtás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</si>
  <si>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</si>
  <si>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</si>
  <si>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</si>
  <si>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</si>
  <si>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</si>
  <si>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</si>
  <si>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</si>
  <si>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</si>
  <si>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</si>
  <si>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</si>
  <si>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</si>
  <si>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</si>
  <si>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</si>
  <si>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</si>
  <si>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</si>
  <si>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 xml:space="preserve">  - Gép, berendezés, jármű értékesítés</t>
  </si>
  <si>
    <t>Szemétszállítás támogatása</t>
  </si>
  <si>
    <t>Terápia Sport Egyesület támogatás</t>
  </si>
  <si>
    <t>Balatonmáriafürdő Község Önkormányzat (polgármester)</t>
  </si>
  <si>
    <t>Településüzemeltetési Iroda</t>
  </si>
  <si>
    <t>Védőnői szolgálat</t>
  </si>
  <si>
    <t>Közösségi Ház</t>
  </si>
  <si>
    <t>Strandok üzemeltetése</t>
  </si>
  <si>
    <t xml:space="preserve">Balatonmáriafürdő Község Önkormányzat mindösszesen: </t>
  </si>
  <si>
    <t>2023. dec.31.</t>
  </si>
  <si>
    <t>2024. dec.31.</t>
  </si>
  <si>
    <t>2025. dec.31.</t>
  </si>
  <si>
    <t>Önkormányzat által irányított költségvetési szerv véglegesen átvett működési célú pénzeszközei</t>
  </si>
  <si>
    <t xml:space="preserve">Balatonmáriafürdő Község Önkormányzat beruházási kiadásai összesen: </t>
  </si>
  <si>
    <t>Előző évi állami támogatás visszafizetés</t>
  </si>
  <si>
    <t>Előző évi állami támogatás visszafizetése</t>
  </si>
  <si>
    <t xml:space="preserve">  - Helyi önkormányzatok működésének általános támogatása</t>
  </si>
  <si>
    <t xml:space="preserve">  - Települési önkormányzatok szociális, gyermekjóléti és gyermekétkeztetési feladatainak támogatása</t>
  </si>
  <si>
    <t xml:space="preserve">  - Működési célú költségvetési támogatások és kiegészítő támogatások</t>
  </si>
  <si>
    <t>Működési kölcsön nyújtás</t>
  </si>
  <si>
    <t>Kincstárjegy vásárlás</t>
  </si>
  <si>
    <t>Kincstárjegy visszatérülés</t>
  </si>
  <si>
    <t xml:space="preserve">  - Fejezeti kezelésű előirányzattól átvett pénz </t>
  </si>
  <si>
    <t xml:space="preserve">Lakásfenntartási támogatás </t>
  </si>
  <si>
    <t xml:space="preserve">Ápolási díj méltányossági alapon </t>
  </si>
  <si>
    <t xml:space="preserve">Rendkívüli települési támogatás </t>
  </si>
  <si>
    <t xml:space="preserve">Temetési segély települési </t>
  </si>
  <si>
    <t>Kelengye támogatás települési</t>
  </si>
  <si>
    <t xml:space="preserve">Gyógyszertámogatás </t>
  </si>
  <si>
    <t>Balatoni Futár támogatás</t>
  </si>
  <si>
    <t>Felhalmozási kincstárjegy visszatérülés</t>
  </si>
  <si>
    <t>2020.év</t>
  </si>
  <si>
    <t>Támogatásértékű felhalmozási kiadás önkormányzatnak</t>
  </si>
  <si>
    <t>Idősek karácsonyi támogatása</t>
  </si>
  <si>
    <t>Család és gyermekjóléti szolgálat támogatás</t>
  </si>
  <si>
    <t>Magyar Vöröskereszt támogatás</t>
  </si>
  <si>
    <t>Egyéb tárgyi eszköz beszerzés polgármester</t>
  </si>
  <si>
    <t>2026. dec.31.</t>
  </si>
  <si>
    <t>2027. dec.31.</t>
  </si>
  <si>
    <t>Önkormányzat működési költségvetési támogatása</t>
  </si>
  <si>
    <t>Önkormányzat felhalmozási költségvetési támogatása</t>
  </si>
  <si>
    <t>Önkormányzatok működési költségvetési támogatása</t>
  </si>
  <si>
    <t>Önkormányzatok felhalmozási költségvetési támogatása</t>
  </si>
  <si>
    <t>Felhalmozási célú állami támogatás</t>
  </si>
  <si>
    <t>Önkormányzati működési költségvetés támogatás</t>
  </si>
  <si>
    <t>Önkormányzati felhalm. költségvetés támogatás</t>
  </si>
  <si>
    <t>Felhalmozási célú pénz átadás</t>
  </si>
  <si>
    <t>Szociális tüzelőanyag támogatás</t>
  </si>
  <si>
    <t>2021.év</t>
  </si>
  <si>
    <t>Európai Uniós támogatással megvalósuló önkormányzati beruházás</t>
  </si>
  <si>
    <t>Jelzőrendszer támogatás</t>
  </si>
  <si>
    <t>2028. dec.31.</t>
  </si>
  <si>
    <t>2022.év</t>
  </si>
  <si>
    <t xml:space="preserve">  - Fejezeti kezelésű előirányzattól támogatásértékű bevétel EU-s programokra  </t>
  </si>
  <si>
    <t>Ösztöndíj EFOP pályázat</t>
  </si>
  <si>
    <t>Vagyonbiztosítás</t>
  </si>
  <si>
    <t>Rákóczi Szövetség támogatás</t>
  </si>
  <si>
    <t>Rákóczi utca gáz, áram közművek kiváltása</t>
  </si>
  <si>
    <t>Belterületi utak felújítása</t>
  </si>
  <si>
    <t>Humán kapacitások fejlesztése térségi szemléletben EFOP-3.9.2 pályázat</t>
  </si>
  <si>
    <t>Helyi identitás és kohézió erősítés TOP-5.3.1 pályázat</t>
  </si>
  <si>
    <t>2029. dec.31.</t>
  </si>
  <si>
    <t>2020.évi költségvetés</t>
  </si>
  <si>
    <t>a 2020.évi költségvetési évet követő három év</t>
  </si>
  <si>
    <t>2023.év</t>
  </si>
  <si>
    <t>BALATONMÁRIAFÜRDŐ KÖZSÉG ÖNKORMÁNYZAT 2020. ÉVI BEVÉTELEINEK MÉRLEGSZERŰ BEMUTATÁSA</t>
  </si>
  <si>
    <t xml:space="preserve">  - Vállalkozástól</t>
  </si>
  <si>
    <t>BALATONMÁRIAFÜRDŐ KÖZSÉG ÖNKORMÁNYZAT 2020. ÉVI KIADÁSAINAK MÉRLEGSZERŰ BEMUTATÁSA</t>
  </si>
  <si>
    <t>BALATONMÁRIAFÜRDŐ KÖZSÉG ÖNKORMÁNYZAT 2020. ÉVI KÖLTSÉGVETÉSI BEVÉTELEI</t>
  </si>
  <si>
    <t>BALATONMÁRIAFÜRDŐ KÖZSÉG ÖNKORMÁNYZAT 2020. ÉVI KÖLTSÉGVETÉSI  KIADÁSAI</t>
  </si>
  <si>
    <t>2020.ÉVI KÖLTSÉGVETÉS</t>
  </si>
  <si>
    <t xml:space="preserve"> BALATONMÁRIAFÜRDŐ KÖZSÉG ÖNKORMÁNYZAT 2020. ÉVI TÁMOGATÁSÉRTÉKŰ ÉS ÁLLAMHÁZTARTÁSON KÍVÜLRE ÁTADOTT MŰKÖDÉSI ÉS FELHALMOZÁSI  KIADÁSOK</t>
  </si>
  <si>
    <t>Turisztikai Egyesület tám.működésre</t>
  </si>
  <si>
    <t xml:space="preserve">Turisztikai Egyesület tám.  Marhajó fesztivál szervezésre </t>
  </si>
  <si>
    <t>Balatongyöngye Egyesület tagdíj</t>
  </si>
  <si>
    <t>Balatoni Szövetség tagdíj</t>
  </si>
  <si>
    <t>Nefela jégeső elh. Tagdíj</t>
  </si>
  <si>
    <t>TÖOSZ tagdíj (25 Ft/lakos)</t>
  </si>
  <si>
    <t>Borút Egyesület tagdíj (10Ft/lakos)</t>
  </si>
  <si>
    <t>Hullám Vitorlás Sportegyesület támogatása</t>
  </si>
  <si>
    <t>Balaton M&amp;K támogatás</t>
  </si>
  <si>
    <t>Balaton Old Boys Együttes támog.</t>
  </si>
  <si>
    <t>Plébánia Hivatal támogatás</t>
  </si>
  <si>
    <t>Őszinte Mosoly alapítvány támogatás</t>
  </si>
  <si>
    <t>Marcali Úszó és Szabadidő Sport Egyesület támogatás</t>
  </si>
  <si>
    <t>Megyei Sportszöv. tagdíj</t>
  </si>
  <si>
    <t>Tűzoltó Egyesület tám.</t>
  </si>
  <si>
    <t>Ősz Idő nyugdíjas klub támogatás</t>
  </si>
  <si>
    <t xml:space="preserve">Polgárvédelmi tagdíj </t>
  </si>
  <si>
    <t>Bárdos Lajos Női Kar támogatás</t>
  </si>
  <si>
    <t>BAHART tám. menetrend szerinti hajóközl.</t>
  </si>
  <si>
    <t>Közös Hivatal támogatás kurtaxa ellenőrökre</t>
  </si>
  <si>
    <t>BALATONMÁRIAFÜRDŐ KÖZSÉG ÖNKORMÁNYZAT 2020. ÉVI BERUHÁZÁS KIADÁSAI CÉLONKÉNT</t>
  </si>
  <si>
    <t>Közterületi gép, eszköz beszerzés Vasút téri telephely</t>
  </si>
  <si>
    <t>Kisértékű tárgyi eszköz beszerzés Fizető strand</t>
  </si>
  <si>
    <t>Tárgyi eszköz beszerzés Zagytéri strand</t>
  </si>
  <si>
    <t>Tárgyi eszköz beszerzés Őrház utcai strand</t>
  </si>
  <si>
    <t>BALATONMÁRIAFÜRDŐ KÖZSÉG ÖNKORMÁNYZAT 2020. ÉVI FELÚJÍTÁS KIADÁSAI CÉLONKÉNT</t>
  </si>
  <si>
    <t>Magyar Falu program Rákóczi utca járda felújítás</t>
  </si>
  <si>
    <t>Magyar Falu program Rákóczi utca járda önerős felújítás</t>
  </si>
  <si>
    <t>Településüzemeltetés géppark fejlesztés</t>
  </si>
  <si>
    <t>Számítástechnikai eszköz beszerzés (Laptop) Települési feladatok</t>
  </si>
  <si>
    <t>Kis értékű tárgyi eszköz (irodai székek) beszerzés Települési feladatok</t>
  </si>
  <si>
    <t>Kisértékű tárgyi eszköz (bútor) beszerzés Közösségi Ház</t>
  </si>
  <si>
    <t>BALATONMÁRIAFÜRDŐ KÖZSÉG ÖNKORMÁNYZAT 2020. ÉVI EURÓPAI UNIÓS TÁMOGATÁSSAL MEGVALÓSULÓ PROGRAMOK, PROJEKTEK</t>
  </si>
  <si>
    <t>BALATONMÁRIAFÜRDŐ KÖZSÉG ÖNKORMÁNYZAT KÖLTSÉGVETÉSI SZERVEINEK 2020. ÉVI ENGEDÉLYEZETT LÉTSZÁM ADATAI</t>
  </si>
  <si>
    <t>BALATONMÁRIAFÜRDŐ KÖZSÉG ÖNKORMÁNYZAT KÖLTSÉGVETÉSI SZERVEINEK 2020. ÉVI KÖZFOGLALKOZTATOTTAK LÉTSZÁM ADATAI</t>
  </si>
  <si>
    <t>BALATONMÁRIAFÜRDŐ KÖZSÉG ÖNKORMÁNYZAT MŰKÖDÉSI ÉS FELHALMOZÁSI CÉLÚ BEVÉTELEI ÉS KIADÁSAI 2020. ÉVRE</t>
  </si>
  <si>
    <t>Maradvány</t>
  </si>
  <si>
    <t>Felhalmozási maradvány</t>
  </si>
  <si>
    <t>BALATONMÁRIAFÜRDŐKÖZSÉG ÖNKORMÁNYZAT 2020. ÉVI TARTALÉKAI</t>
  </si>
  <si>
    <t>Balatonmáriafürdő Önkormányzat 2020.évi előirányzat felhasználási ütemterve</t>
  </si>
  <si>
    <t xml:space="preserve">               2020.évi költségvetés</t>
  </si>
  <si>
    <t xml:space="preserve">   ténylegesen tervezett bevételek</t>
  </si>
  <si>
    <t>Építményadó: 900 Ft/m2</t>
  </si>
  <si>
    <t>Üdülőingatlanok esetében : 750 Ft/m2     Kedvezmény :150 Ft/m2</t>
  </si>
  <si>
    <t>Kedvezmény: 120.972 x 150 Ft = 18.145.800 Ft</t>
  </si>
  <si>
    <t>Lakóingatlan esetében: 300 Ft/m2            Kedvezmény : 600 Ft/m2</t>
  </si>
  <si>
    <t>Kedvezmény: 765 fő x 25m2 = 19.125 m2 x 600 Ft = 11.475.000 Ft</t>
  </si>
  <si>
    <t xml:space="preserve">18.146 e Ft + 11.475 e Ft  = 29.621 e Ft </t>
  </si>
  <si>
    <t>A KÖLTSÉGVETÉSI HIÁNY BELSŐ FINANSZÍROZÁSÁRA SZOLGÁLÓ ELŐZŐ ÉVEK MARADVÁNYA</t>
  </si>
  <si>
    <t>Működési célú maradvány</t>
  </si>
  <si>
    <t>Felhalmozási célú maradvány</t>
  </si>
  <si>
    <t>Előző évi maradvány</t>
  </si>
  <si>
    <t>Előző évi maradvány felhasználása működésre</t>
  </si>
  <si>
    <t>Előző évi maradvány felhasználása felhamozásra</t>
  </si>
  <si>
    <t>Működési célú előző évi maradv.ig.vét</t>
  </si>
  <si>
    <t>Felh.célú előző évi maradv.ig.bevétel</t>
  </si>
  <si>
    <t>I. Működési célú maradvány igénybevétele</t>
  </si>
  <si>
    <t>II. Felhalmozási célú maradvány igénybevétele</t>
  </si>
  <si>
    <t>VI. Maradvány</t>
  </si>
  <si>
    <t>Önkormányzat maradványa</t>
  </si>
  <si>
    <t>Önkormányzat működési célú maradvány</t>
  </si>
  <si>
    <t>Önkormányzat fejlesztési célú maradvány</t>
  </si>
  <si>
    <t>2030. dec.31.</t>
  </si>
  <si>
    <t>2020. évi előirányzat</t>
  </si>
  <si>
    <t>1. melléklet a 2/2020.(II.18.)  önkormányzati rendelethez</t>
  </si>
  <si>
    <t>2.melléklet a 2/2020.(II.18.) önkormányzati rendelethez</t>
  </si>
  <si>
    <t>3.melléklet a 2/2020.(II.18.)  önkormányzati rendelethez</t>
  </si>
  <si>
    <t>4.melléklet a 2/2020.(II.18.) önkormányzati rendelethez</t>
  </si>
  <si>
    <t>5.melléklet a 2/2020.(II.18.) önkormányzati rendelethez</t>
  </si>
  <si>
    <t>6. melléklet a  2/2020.(II.18.) önkormányzati rendelethez</t>
  </si>
  <si>
    <t>7. melléklet a 2/2020.(II.18.) önkormányzati rendelethez</t>
  </si>
  <si>
    <t>8. melléklet a 2/2020.(II.18.) önkormányzati rendelethez</t>
  </si>
  <si>
    <t>9. melléklet a  2/2020.(II.18.)  önkormányzati rendelethez</t>
  </si>
  <si>
    <t>10.melléklet a  2/2020.(II.18.) önkormányzati rendelethez</t>
  </si>
  <si>
    <t>11. melléklet a  2/2020.(II.18.) önkormányzati rendelethez</t>
  </si>
  <si>
    <t>12. melléklet  a 2/2020.(II.18.) önkormányzati rendelethez</t>
  </si>
  <si>
    <t>13. melléklet a  2/2020.(II.18.) önkormányzati rendelethez</t>
  </si>
  <si>
    <t>14. melléklet a 2/2020.(II.18.) önkormányzati rendelethez</t>
  </si>
  <si>
    <t>15. melléklet a  2/2020.(II.18.) önkormányzati rendelethez</t>
  </si>
  <si>
    <t>16. melléklet a  2/2020.(II.18.) önkormányzati rendelethez</t>
  </si>
  <si>
    <t>17. melléklet a 2/2020.(II.18.) önkormányzati rendelethez</t>
  </si>
  <si>
    <t>18. melléklet  a 2/2020.(II.18.) önkormányzati rendelethez</t>
  </si>
  <si>
    <t>19. melléklet a 2/2020.(II.18.) önkormányzati rendelethez</t>
  </si>
  <si>
    <t>20. melléklet a  2/2020.(II.18.) önkormányzati rendelethez</t>
  </si>
  <si>
    <t>21. melléklet a 2/2020.(II.18.) önkormányzati rendelethez</t>
  </si>
  <si>
    <t>22.melléklet a 2/2020.(II.18.)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</si>
</sst>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.0"/>
    <numFmt numFmtId="175" formatCode="0.0000"/>
  </numFmts>
  <fonts count="63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b/>
      <sz val="10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3" fontId="12" fillId="0" borderId="10" xfId="0" applyNumberFormat="1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2" fillId="0" borderId="22" xfId="0" applyFont="1" applyBorder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3" fontId="2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0" xfId="0" applyAlignment="1">
      <alignment horizontal="center"/>
    </xf>
    <xf numFmtId="0" fontId="15" fillId="0" borderId="13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0" fillId="0" borderId="10" xfId="0" applyBorder="1" applyAlignment="1">
      <alignment wrapText="1"/>
    </xf>
    <xf numFmtId="1" fontId="2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0" xfId="0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3" fillId="0" borderId="11" xfId="56" applyFont="1" applyBorder="1" applyAlignment="1">
      <alignment horizontal="center"/>
      <protection/>
    </xf>
    <xf numFmtId="0" fontId="22" fillId="0" borderId="0" xfId="0" applyFont="1" applyAlignment="1">
      <alignment/>
    </xf>
    <xf numFmtId="0" fontId="0" fillId="0" borderId="11" xfId="0" applyFont="1" applyBorder="1" applyAlignment="1">
      <alignment/>
    </xf>
    <xf numFmtId="0" fontId="23" fillId="0" borderId="11" xfId="56" applyFont="1" applyFill="1" applyBorder="1" applyAlignment="1">
      <alignment horizontal="center" vertical="center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22" fillId="0" borderId="11" xfId="56" applyFont="1" applyFill="1" applyBorder="1">
      <alignment/>
      <protection/>
    </xf>
    <xf numFmtId="3" fontId="22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3" fillId="0" borderId="11" xfId="56" applyFont="1" applyBorder="1">
      <alignment/>
      <protection/>
    </xf>
    <xf numFmtId="0" fontId="0" fillId="0" borderId="11" xfId="58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24" fillId="0" borderId="11" xfId="58" applyFont="1" applyFill="1" applyBorder="1" applyAlignment="1">
      <alignment horizontal="left"/>
      <protection/>
    </xf>
    <xf numFmtId="3" fontId="24" fillId="0" borderId="11" xfId="56" applyNumberFormat="1" applyFont="1" applyFill="1" applyBorder="1">
      <alignment/>
      <protection/>
    </xf>
    <xf numFmtId="0" fontId="25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25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2" fillId="0" borderId="11" xfId="56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wrapText="1"/>
    </xf>
    <xf numFmtId="3" fontId="26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3" fontId="28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3" fontId="26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7" fillId="0" borderId="0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3" fontId="4" fillId="0" borderId="11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3" fontId="29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" fillId="0" borderId="0" xfId="0" applyFont="1" applyAlignment="1">
      <alignment/>
    </xf>
    <xf numFmtId="0" fontId="15" fillId="0" borderId="11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4" fillId="0" borderId="2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1" xfId="58" applyFont="1" applyFill="1" applyBorder="1" applyAlignment="1">
      <alignment/>
      <protection/>
    </xf>
    <xf numFmtId="0" fontId="2" fillId="0" borderId="21" xfId="0" applyFont="1" applyBorder="1" applyAlignment="1">
      <alignment wrapText="1"/>
    </xf>
    <xf numFmtId="3" fontId="4" fillId="0" borderId="2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1" fillId="0" borderId="2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1" xfId="56" applyFont="1" applyBorder="1" applyAlignment="1">
      <alignment horizontal="center"/>
      <protection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shrinkToFit="1"/>
    </xf>
    <xf numFmtId="0" fontId="4" fillId="0" borderId="18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shrinkToFi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6"/>
  <sheetViews>
    <sheetView workbookViewId="0" topLeftCell="A1">
      <selection activeCell="D27" sqref="D27"/>
    </sheetView>
  </sheetViews>
  <sheetFormatPr defaultColWidth="9.140625" defaultRowHeight="12.75"/>
  <cols>
    <col min="1" max="1" width="6.140625" style="199" customWidth="1"/>
    <col min="2" max="2" width="15.8515625" style="200" customWidth="1"/>
    <col min="3" max="3" width="14.8515625" style="200" customWidth="1"/>
    <col min="4" max="4" width="7.8515625" style="199" customWidth="1"/>
    <col min="5" max="5" width="8.28125" style="199" customWidth="1"/>
    <col min="6" max="6" width="8.57421875" style="199" customWidth="1"/>
    <col min="7" max="8" width="8.7109375" style="199" customWidth="1"/>
    <col min="9" max="16384" width="9.140625" style="199" customWidth="1"/>
  </cols>
  <sheetData>
    <row r="3" spans="3:15" ht="12">
      <c r="C3" s="360" t="s">
        <v>585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</row>
    <row r="8" spans="1:15" ht="12">
      <c r="A8" s="357" t="s">
        <v>206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</row>
    <row r="9" spans="1:15" ht="12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</row>
    <row r="10" spans="1:15" ht="11.25">
      <c r="A10" s="203"/>
      <c r="B10" s="204" t="s">
        <v>85</v>
      </c>
      <c r="C10" s="204" t="s">
        <v>86</v>
      </c>
      <c r="D10" s="205" t="s">
        <v>87</v>
      </c>
      <c r="E10" s="205" t="s">
        <v>88</v>
      </c>
      <c r="F10" s="205" t="s">
        <v>89</v>
      </c>
      <c r="G10" s="205" t="s">
        <v>90</v>
      </c>
      <c r="H10" s="205" t="s">
        <v>91</v>
      </c>
      <c r="I10" s="205" t="s">
        <v>92</v>
      </c>
      <c r="J10" s="205" t="s">
        <v>93</v>
      </c>
      <c r="K10" s="205" t="s">
        <v>94</v>
      </c>
      <c r="L10" s="205" t="s">
        <v>95</v>
      </c>
      <c r="M10" s="205" t="s">
        <v>96</v>
      </c>
      <c r="N10" s="205" t="s">
        <v>98</v>
      </c>
      <c r="O10" s="205" t="s">
        <v>99</v>
      </c>
    </row>
    <row r="11" spans="1:15" ht="12">
      <c r="A11" s="203"/>
      <c r="B11" s="206" t="s">
        <v>149</v>
      </c>
      <c r="C11" s="206" t="s">
        <v>150</v>
      </c>
      <c r="D11" s="359" t="s">
        <v>511</v>
      </c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</row>
    <row r="12" spans="1:15" s="208" customFormat="1" ht="33.75">
      <c r="A12" s="207" t="s">
        <v>151</v>
      </c>
      <c r="B12" s="207" t="s">
        <v>407</v>
      </c>
      <c r="C12" s="207" t="s">
        <v>407</v>
      </c>
      <c r="D12" s="361" t="s">
        <v>71</v>
      </c>
      <c r="E12" s="362"/>
      <c r="F12" s="362"/>
      <c r="G12" s="363"/>
      <c r="H12" s="361" t="s">
        <v>70</v>
      </c>
      <c r="I12" s="362"/>
      <c r="J12" s="362"/>
      <c r="K12" s="363"/>
      <c r="L12" s="361" t="s">
        <v>148</v>
      </c>
      <c r="M12" s="362"/>
      <c r="N12" s="362"/>
      <c r="O12" s="363"/>
    </row>
    <row r="13" spans="1:15" s="208" customFormat="1" ht="33.75">
      <c r="A13" s="207"/>
      <c r="B13" s="207"/>
      <c r="C13" s="207"/>
      <c r="D13" s="207" t="s">
        <v>366</v>
      </c>
      <c r="E13" s="207" t="s">
        <v>367</v>
      </c>
      <c r="F13" s="207" t="s">
        <v>368</v>
      </c>
      <c r="G13" s="207" t="s">
        <v>73</v>
      </c>
      <c r="H13" s="207" t="s">
        <v>366</v>
      </c>
      <c r="I13" s="207" t="s">
        <v>367</v>
      </c>
      <c r="J13" s="207" t="s">
        <v>368</v>
      </c>
      <c r="K13" s="207" t="s">
        <v>73</v>
      </c>
      <c r="L13" s="207" t="s">
        <v>366</v>
      </c>
      <c r="M13" s="207" t="s">
        <v>367</v>
      </c>
      <c r="N13" s="207" t="s">
        <v>368</v>
      </c>
      <c r="O13" s="207" t="s">
        <v>73</v>
      </c>
    </row>
    <row r="14" spans="1:15" ht="22.5">
      <c r="A14" s="209">
        <v>1</v>
      </c>
      <c r="B14" s="210" t="s">
        <v>207</v>
      </c>
      <c r="C14" s="210"/>
      <c r="D14" s="211">
        <v>645707</v>
      </c>
      <c r="E14" s="211">
        <v>68651</v>
      </c>
      <c r="F14" s="211">
        <v>42623</v>
      </c>
      <c r="G14" s="211">
        <f>SUM(D14:F14)</f>
        <v>756981</v>
      </c>
      <c r="H14" s="211">
        <v>641004</v>
      </c>
      <c r="I14" s="211">
        <v>112585</v>
      </c>
      <c r="J14" s="211">
        <v>3392</v>
      </c>
      <c r="K14" s="211">
        <f>SUM(H14:J14)</f>
        <v>756981</v>
      </c>
      <c r="L14" s="211">
        <v>19</v>
      </c>
      <c r="M14" s="211">
        <v>2</v>
      </c>
      <c r="N14" s="211">
        <v>1</v>
      </c>
      <c r="O14" s="211">
        <f>SUM(L14:N14)</f>
        <v>22</v>
      </c>
    </row>
    <row r="15" spans="1:15" s="215" customFormat="1" ht="36">
      <c r="A15" s="212">
        <v>2</v>
      </c>
      <c r="B15" s="213" t="s">
        <v>208</v>
      </c>
      <c r="C15" s="213"/>
      <c r="D15" s="214">
        <f>SUM(D14:D14)</f>
        <v>645707</v>
      </c>
      <c r="E15" s="214">
        <f aca="true" t="shared" si="0" ref="E15:O15">SUM(E14:E14)</f>
        <v>68651</v>
      </c>
      <c r="F15" s="214">
        <f t="shared" si="0"/>
        <v>42623</v>
      </c>
      <c r="G15" s="214">
        <f t="shared" si="0"/>
        <v>756981</v>
      </c>
      <c r="H15" s="214">
        <f t="shared" si="0"/>
        <v>641004</v>
      </c>
      <c r="I15" s="214">
        <f t="shared" si="0"/>
        <v>112585</v>
      </c>
      <c r="J15" s="214">
        <f t="shared" si="0"/>
        <v>3392</v>
      </c>
      <c r="K15" s="214">
        <f t="shared" si="0"/>
        <v>756981</v>
      </c>
      <c r="L15" s="214">
        <f t="shared" si="0"/>
        <v>19</v>
      </c>
      <c r="M15" s="214">
        <f t="shared" si="0"/>
        <v>2</v>
      </c>
      <c r="N15" s="214">
        <f t="shared" si="0"/>
        <v>1</v>
      </c>
      <c r="O15" s="214">
        <f t="shared" si="0"/>
        <v>22</v>
      </c>
    </row>
    <row r="16" spans="4:15" ht="11.25"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</row>
  </sheetData>
  <sheetProtection/>
  <mergeCells count="6">
    <mergeCell ref="A8:O8"/>
    <mergeCell ref="D11:O11"/>
    <mergeCell ref="C3:O3"/>
    <mergeCell ref="D12:G12"/>
    <mergeCell ref="H12:K12"/>
    <mergeCell ref="L12:O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4:9" ht="12.75">
      <c r="D1" t="s">
        <v>594</v>
      </c>
      <c r="E1" s="272"/>
      <c r="F1" s="272"/>
      <c r="G1" s="272"/>
      <c r="H1" s="272"/>
      <c r="I1" s="272"/>
    </row>
    <row r="3" spans="1:6" ht="12.75">
      <c r="A3" s="366" t="s">
        <v>393</v>
      </c>
      <c r="B3" s="366"/>
      <c r="C3" s="366"/>
      <c r="D3" s="366"/>
      <c r="E3" s="366"/>
      <c r="F3" s="366"/>
    </row>
    <row r="4" spans="1:6" ht="12.75">
      <c r="A4" s="366" t="s">
        <v>392</v>
      </c>
      <c r="B4" s="366"/>
      <c r="C4" s="366"/>
      <c r="D4" s="366"/>
      <c r="E4" s="366"/>
      <c r="F4" s="366"/>
    </row>
    <row r="5" spans="1:6" ht="12.75">
      <c r="A5" s="366" t="s">
        <v>519</v>
      </c>
      <c r="B5" s="366"/>
      <c r="C5" s="366"/>
      <c r="D5" s="366"/>
      <c r="E5" s="366"/>
      <c r="F5" s="366"/>
    </row>
    <row r="7" spans="1:6" s="50" customFormat="1" ht="9.75">
      <c r="A7" s="8"/>
      <c r="B7" s="217" t="s">
        <v>85</v>
      </c>
      <c r="C7" s="248" t="s">
        <v>86</v>
      </c>
      <c r="D7" s="248" t="s">
        <v>87</v>
      </c>
      <c r="E7" s="248" t="s">
        <v>88</v>
      </c>
      <c r="F7" s="217" t="s">
        <v>356</v>
      </c>
    </row>
    <row r="8" spans="1:6" s="4" customFormat="1" ht="24">
      <c r="A8" s="7" t="s">
        <v>0</v>
      </c>
      <c r="B8" s="24" t="s">
        <v>1</v>
      </c>
      <c r="C8" s="223" t="s">
        <v>366</v>
      </c>
      <c r="D8" s="223" t="s">
        <v>367</v>
      </c>
      <c r="E8" s="223" t="s">
        <v>369</v>
      </c>
      <c r="F8" s="223" t="s">
        <v>73</v>
      </c>
    </row>
    <row r="9" spans="1:6" s="4" customFormat="1" ht="9.75">
      <c r="A9" s="40"/>
      <c r="B9" s="218"/>
      <c r="C9" s="264"/>
      <c r="D9" s="264"/>
      <c r="E9" s="264"/>
      <c r="F9" s="270"/>
    </row>
    <row r="10" spans="1:6" s="4" customFormat="1" ht="9.75">
      <c r="A10" s="89">
        <v>1</v>
      </c>
      <c r="B10" s="109" t="s">
        <v>472</v>
      </c>
      <c r="C10" s="252">
        <v>200</v>
      </c>
      <c r="D10" s="252"/>
      <c r="E10" s="252"/>
      <c r="F10" s="94">
        <f aca="true" t="shared" si="0" ref="F10:F23">SUM(C10:E10)</f>
        <v>200</v>
      </c>
    </row>
    <row r="11" spans="1:6" s="4" customFormat="1" ht="9.75">
      <c r="A11" s="89">
        <f>A10+1</f>
        <v>2</v>
      </c>
      <c r="B11" s="109" t="s">
        <v>473</v>
      </c>
      <c r="C11" s="252">
        <v>100</v>
      </c>
      <c r="D11" s="252"/>
      <c r="E11" s="252"/>
      <c r="F11" s="94">
        <f t="shared" si="0"/>
        <v>100</v>
      </c>
    </row>
    <row r="12" spans="1:6" s="4" customFormat="1" ht="9.75">
      <c r="A12" s="89">
        <f aca="true" t="shared" si="1" ref="A12:A23">A11+1</f>
        <v>3</v>
      </c>
      <c r="B12" s="109" t="s">
        <v>482</v>
      </c>
      <c r="C12" s="252"/>
      <c r="D12" s="252">
        <v>700</v>
      </c>
      <c r="E12" s="252"/>
      <c r="F12" s="94">
        <f t="shared" si="0"/>
        <v>700</v>
      </c>
    </row>
    <row r="13" spans="1:6" s="4" customFormat="1" ht="9.75">
      <c r="A13" s="89">
        <f t="shared" si="1"/>
        <v>4</v>
      </c>
      <c r="B13" s="109" t="s">
        <v>474</v>
      </c>
      <c r="C13" s="252">
        <v>400</v>
      </c>
      <c r="D13" s="252"/>
      <c r="E13" s="252"/>
      <c r="F13" s="94">
        <f t="shared" si="0"/>
        <v>400</v>
      </c>
    </row>
    <row r="14" spans="1:6" s="260" customFormat="1" ht="12.75">
      <c r="A14" s="89">
        <f t="shared" si="1"/>
        <v>5</v>
      </c>
      <c r="B14" s="263" t="s">
        <v>475</v>
      </c>
      <c r="C14" s="265">
        <v>600</v>
      </c>
      <c r="D14" s="266"/>
      <c r="E14" s="266"/>
      <c r="F14" s="94">
        <f t="shared" si="0"/>
        <v>600</v>
      </c>
    </row>
    <row r="15" spans="1:6" ht="12.75">
      <c r="A15" s="89">
        <f t="shared" si="1"/>
        <v>6</v>
      </c>
      <c r="B15" s="263" t="s">
        <v>394</v>
      </c>
      <c r="C15" s="265">
        <v>200</v>
      </c>
      <c r="D15" s="266"/>
      <c r="E15" s="266"/>
      <c r="F15" s="94">
        <f t="shared" si="0"/>
        <v>200</v>
      </c>
    </row>
    <row r="16" spans="1:6" ht="12.75">
      <c r="A16" s="89">
        <f t="shared" si="1"/>
        <v>7</v>
      </c>
      <c r="B16" s="262" t="s">
        <v>395</v>
      </c>
      <c r="C16" s="266"/>
      <c r="D16" s="266">
        <v>50</v>
      </c>
      <c r="E16" s="266"/>
      <c r="F16" s="94">
        <f t="shared" si="0"/>
        <v>50</v>
      </c>
    </row>
    <row r="17" spans="1:6" ht="12.75">
      <c r="A17" s="89">
        <f t="shared" si="1"/>
        <v>8</v>
      </c>
      <c r="B17" s="262" t="s">
        <v>396</v>
      </c>
      <c r="C17" s="266"/>
      <c r="D17" s="266">
        <v>330</v>
      </c>
      <c r="E17" s="266"/>
      <c r="F17" s="94">
        <f t="shared" si="0"/>
        <v>330</v>
      </c>
    </row>
    <row r="18" spans="1:6" ht="12.75">
      <c r="A18" s="89">
        <f t="shared" si="1"/>
        <v>9</v>
      </c>
      <c r="B18" s="262" t="s">
        <v>476</v>
      </c>
      <c r="C18" s="266"/>
      <c r="D18" s="266">
        <v>300</v>
      </c>
      <c r="E18" s="266"/>
      <c r="F18" s="94">
        <f t="shared" si="0"/>
        <v>300</v>
      </c>
    </row>
    <row r="19" spans="1:6" ht="12.75">
      <c r="A19" s="89">
        <f t="shared" si="1"/>
        <v>10</v>
      </c>
      <c r="B19" s="262" t="s">
        <v>450</v>
      </c>
      <c r="C19" s="266"/>
      <c r="D19" s="266">
        <v>100</v>
      </c>
      <c r="E19" s="266"/>
      <c r="F19" s="94">
        <f t="shared" si="0"/>
        <v>100</v>
      </c>
    </row>
    <row r="20" spans="1:6" ht="12.75">
      <c r="A20" s="89">
        <f t="shared" si="1"/>
        <v>11</v>
      </c>
      <c r="B20" s="262" t="s">
        <v>477</v>
      </c>
      <c r="C20" s="266">
        <v>600</v>
      </c>
      <c r="D20" s="266"/>
      <c r="E20" s="266"/>
      <c r="F20" s="94">
        <f t="shared" si="0"/>
        <v>600</v>
      </c>
    </row>
    <row r="21" spans="1:6" ht="12.75">
      <c r="A21" s="89">
        <f t="shared" si="1"/>
        <v>12</v>
      </c>
      <c r="B21" s="262" t="s">
        <v>397</v>
      </c>
      <c r="C21" s="266">
        <v>470</v>
      </c>
      <c r="D21" s="266"/>
      <c r="E21" s="266"/>
      <c r="F21" s="94">
        <f t="shared" si="0"/>
        <v>470</v>
      </c>
    </row>
    <row r="22" spans="1:6" ht="12.75">
      <c r="A22" s="89">
        <f t="shared" si="1"/>
        <v>13</v>
      </c>
      <c r="B22" s="262" t="s">
        <v>496</v>
      </c>
      <c r="C22" s="266"/>
      <c r="D22" s="266">
        <v>20</v>
      </c>
      <c r="E22" s="266"/>
      <c r="F22" s="94">
        <f>SUM(C22:E22)</f>
        <v>20</v>
      </c>
    </row>
    <row r="23" spans="1:6" ht="12.75">
      <c r="A23" s="89">
        <f t="shared" si="1"/>
        <v>14</v>
      </c>
      <c r="B23" s="262" t="s">
        <v>503</v>
      </c>
      <c r="C23" s="266">
        <v>75</v>
      </c>
      <c r="D23" s="266"/>
      <c r="E23" s="266"/>
      <c r="F23" s="94">
        <f t="shared" si="0"/>
        <v>75</v>
      </c>
    </row>
    <row r="24" spans="1:6" ht="12.75">
      <c r="A24" s="262"/>
      <c r="B24" s="262"/>
      <c r="C24" s="262"/>
      <c r="D24" s="262"/>
      <c r="E24" s="262"/>
      <c r="F24" s="271"/>
    </row>
    <row r="25" spans="1:6" s="171" customFormat="1" ht="12.75">
      <c r="A25" s="267">
        <v>15</v>
      </c>
      <c r="B25" s="268" t="s">
        <v>73</v>
      </c>
      <c r="C25" s="269">
        <f>SUM(C10:C24)</f>
        <v>2645</v>
      </c>
      <c r="D25" s="269">
        <f>SUM(D10:D24)</f>
        <v>1500</v>
      </c>
      <c r="E25" s="269">
        <f>SUM(E10:E24)</f>
        <v>0</v>
      </c>
      <c r="F25" s="269">
        <f>SUM(F10:F24)</f>
        <v>4145</v>
      </c>
    </row>
    <row r="26" spans="1:6" ht="12.75">
      <c r="A26" s="261"/>
      <c r="B26" s="261"/>
      <c r="C26" s="261"/>
      <c r="D26" s="261"/>
      <c r="E26" s="261"/>
      <c r="F26" s="261"/>
    </row>
    <row r="27" spans="1:6" ht="12.75">
      <c r="A27" s="261"/>
      <c r="B27" s="261"/>
      <c r="C27" s="261"/>
      <c r="D27" s="261"/>
      <c r="E27" s="261"/>
      <c r="F27" s="261"/>
    </row>
    <row r="28" spans="1:6" ht="12.75">
      <c r="A28" s="261"/>
      <c r="B28" s="261"/>
      <c r="C28" s="261"/>
      <c r="D28" s="261"/>
      <c r="E28" s="261"/>
      <c r="F28" s="261"/>
    </row>
    <row r="29" spans="1:6" ht="12.75">
      <c r="A29" s="261"/>
      <c r="B29" s="261"/>
      <c r="C29" s="261"/>
      <c r="D29" s="261"/>
      <c r="E29" s="261"/>
      <c r="F29" s="261"/>
    </row>
    <row r="30" spans="1:6" ht="12.75">
      <c r="A30" s="261"/>
      <c r="B30" s="261"/>
      <c r="C30" s="261"/>
      <c r="D30" s="261"/>
      <c r="E30" s="261"/>
      <c r="F30" s="261"/>
    </row>
    <row r="31" spans="1:6" ht="12.75">
      <c r="A31" s="261"/>
      <c r="B31" s="261"/>
      <c r="C31" s="261"/>
      <c r="D31" s="261"/>
      <c r="E31" s="261"/>
      <c r="F31" s="261"/>
    </row>
  </sheetData>
  <sheetProtection/>
  <mergeCells count="3">
    <mergeCell ref="A4:F4"/>
    <mergeCell ref="A5:F5"/>
    <mergeCell ref="A3:F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8515625" style="6" customWidth="1"/>
    <col min="2" max="2" width="36.8515625" style="246" customWidth="1"/>
    <col min="3" max="3" width="11.7109375" style="254" customWidth="1"/>
    <col min="4" max="4" width="10.8515625" style="254" customWidth="1"/>
    <col min="5" max="5" width="11.7109375" style="254" customWidth="1"/>
    <col min="6" max="6" width="11.00390625" style="120" customWidth="1"/>
    <col min="7" max="16384" width="9.140625" style="4" customWidth="1"/>
  </cols>
  <sheetData>
    <row r="1" spans="1:6" ht="9.75">
      <c r="A1" s="374" t="s">
        <v>595</v>
      </c>
      <c r="B1" s="374"/>
      <c r="C1" s="374"/>
      <c r="D1" s="374"/>
      <c r="E1" s="374"/>
      <c r="F1" s="374"/>
    </row>
    <row r="3" spans="1:6" ht="25.5" customHeight="1">
      <c r="A3" s="375" t="s">
        <v>520</v>
      </c>
      <c r="B3" s="375"/>
      <c r="C3" s="375"/>
      <c r="D3" s="375"/>
      <c r="E3" s="375"/>
      <c r="F3" s="375"/>
    </row>
    <row r="4" spans="1:6" ht="12.75">
      <c r="A4" s="5"/>
      <c r="B4" s="112"/>
      <c r="C4" s="118"/>
      <c r="D4" s="118"/>
      <c r="E4" s="118"/>
      <c r="F4" s="247" t="s">
        <v>18</v>
      </c>
    </row>
    <row r="5" spans="1:6" s="50" customFormat="1" ht="9.75">
      <c r="A5" s="8"/>
      <c r="B5" s="217" t="s">
        <v>85</v>
      </c>
      <c r="C5" s="248" t="s">
        <v>86</v>
      </c>
      <c r="D5" s="248" t="s">
        <v>87</v>
      </c>
      <c r="E5" s="248" t="s">
        <v>88</v>
      </c>
      <c r="F5" s="217" t="s">
        <v>356</v>
      </c>
    </row>
    <row r="6" spans="1:6" ht="36">
      <c r="A6" s="7" t="s">
        <v>0</v>
      </c>
      <c r="B6" s="24" t="s">
        <v>1</v>
      </c>
      <c r="C6" s="223" t="s">
        <v>366</v>
      </c>
      <c r="D6" s="223" t="s">
        <v>367</v>
      </c>
      <c r="E6" s="223" t="s">
        <v>369</v>
      </c>
      <c r="F6" s="223" t="s">
        <v>73</v>
      </c>
    </row>
    <row r="7" spans="1:6" ht="9.75">
      <c r="A7" s="40"/>
      <c r="B7" s="233"/>
      <c r="C7" s="249"/>
      <c r="D7" s="249"/>
      <c r="E7" s="249"/>
      <c r="F7" s="255"/>
    </row>
    <row r="8" spans="1:6" ht="21">
      <c r="A8" s="38">
        <v>1</v>
      </c>
      <c r="B8" s="227" t="s">
        <v>183</v>
      </c>
      <c r="C8" s="60">
        <f>C50</f>
        <v>4417</v>
      </c>
      <c r="D8" s="60">
        <f>D50</f>
        <v>11131</v>
      </c>
      <c r="E8" s="60">
        <f>E50</f>
        <v>29362</v>
      </c>
      <c r="F8" s="94">
        <f>SUM(C8:E8)</f>
        <v>44910</v>
      </c>
    </row>
    <row r="9" spans="1:6" ht="9.75">
      <c r="A9" s="38"/>
      <c r="B9" s="229"/>
      <c r="C9" s="239"/>
      <c r="D9" s="239"/>
      <c r="E9" s="239"/>
      <c r="F9" s="94"/>
    </row>
    <row r="10" spans="1:6" ht="9.75">
      <c r="A10" s="38">
        <v>2</v>
      </c>
      <c r="B10" s="226" t="s">
        <v>399</v>
      </c>
      <c r="C10" s="60">
        <f>SUM(C11:C20)</f>
        <v>4417</v>
      </c>
      <c r="D10" s="60">
        <f>SUM(D11:D20)</f>
        <v>0</v>
      </c>
      <c r="E10" s="60">
        <f>SUM(E11:E20)</f>
        <v>29062</v>
      </c>
      <c r="F10" s="94">
        <f aca="true" t="shared" si="0" ref="F10:F50">SUM(C10:E10)</f>
        <v>33479</v>
      </c>
    </row>
    <row r="11" spans="1:6" ht="20.25">
      <c r="A11" s="38">
        <f>A10+1</f>
        <v>3</v>
      </c>
      <c r="B11" s="229" t="s">
        <v>376</v>
      </c>
      <c r="C11" s="239"/>
      <c r="D11" s="239"/>
      <c r="E11" s="239">
        <v>23348</v>
      </c>
      <c r="F11" s="94">
        <f t="shared" si="0"/>
        <v>23348</v>
      </c>
    </row>
    <row r="12" spans="1:6" ht="9.75">
      <c r="A12" s="38"/>
      <c r="B12" s="229" t="s">
        <v>540</v>
      </c>
      <c r="C12" s="239"/>
      <c r="D12" s="239"/>
      <c r="E12" s="239">
        <v>4947</v>
      </c>
      <c r="F12" s="94">
        <f t="shared" si="0"/>
        <v>4947</v>
      </c>
    </row>
    <row r="13" spans="1:6" ht="9.75">
      <c r="A13" s="38">
        <f>A11+1</f>
        <v>4</v>
      </c>
      <c r="B13" s="229" t="s">
        <v>377</v>
      </c>
      <c r="C13" s="239"/>
      <c r="D13" s="239"/>
      <c r="E13" s="239">
        <v>453</v>
      </c>
      <c r="F13" s="94">
        <f t="shared" si="0"/>
        <v>453</v>
      </c>
    </row>
    <row r="14" spans="1:6" ht="9.75">
      <c r="A14" s="38">
        <f aca="true" t="shared" si="1" ref="A14:A48">A13+1</f>
        <v>5</v>
      </c>
      <c r="B14" s="229" t="s">
        <v>483</v>
      </c>
      <c r="C14" s="239"/>
      <c r="D14" s="239"/>
      <c r="E14" s="239">
        <v>156</v>
      </c>
      <c r="F14" s="94">
        <f t="shared" si="0"/>
        <v>156</v>
      </c>
    </row>
    <row r="15" spans="1:6" ht="9.75">
      <c r="A15" s="38">
        <f t="shared" si="1"/>
        <v>6</v>
      </c>
      <c r="B15" s="229" t="s">
        <v>163</v>
      </c>
      <c r="C15" s="239"/>
      <c r="D15" s="239"/>
      <c r="E15" s="239">
        <v>8</v>
      </c>
      <c r="F15" s="94">
        <f t="shared" si="0"/>
        <v>8</v>
      </c>
    </row>
    <row r="16" spans="1:6" ht="9.75">
      <c r="A16" s="38">
        <f t="shared" si="1"/>
        <v>7</v>
      </c>
      <c r="B16" s="229" t="s">
        <v>504</v>
      </c>
      <c r="C16" s="239"/>
      <c r="D16" s="239"/>
      <c r="E16" s="239">
        <v>10</v>
      </c>
      <c r="F16" s="94">
        <f t="shared" si="0"/>
        <v>10</v>
      </c>
    </row>
    <row r="17" spans="1:6" ht="9.75">
      <c r="A17" s="38">
        <f t="shared" si="1"/>
        <v>8</v>
      </c>
      <c r="B17" s="229" t="s">
        <v>416</v>
      </c>
      <c r="C17" s="239"/>
      <c r="D17" s="239"/>
      <c r="E17" s="239">
        <v>140</v>
      </c>
      <c r="F17" s="94">
        <f t="shared" si="0"/>
        <v>140</v>
      </c>
    </row>
    <row r="18" spans="1:6" ht="9.75">
      <c r="A18" s="38">
        <f t="shared" si="1"/>
        <v>9</v>
      </c>
      <c r="B18" s="229" t="s">
        <v>398</v>
      </c>
      <c r="C18" s="239">
        <v>3491</v>
      </c>
      <c r="D18" s="239"/>
      <c r="E18" s="239"/>
      <c r="F18" s="94">
        <f t="shared" si="0"/>
        <v>3491</v>
      </c>
    </row>
    <row r="19" spans="1:6" ht="9.75">
      <c r="A19" s="38">
        <f t="shared" si="1"/>
        <v>10</v>
      </c>
      <c r="B19" s="229" t="s">
        <v>499</v>
      </c>
      <c r="C19" s="239">
        <v>15</v>
      </c>
      <c r="D19" s="239"/>
      <c r="E19" s="239"/>
      <c r="F19" s="94">
        <f t="shared" si="0"/>
        <v>15</v>
      </c>
    </row>
    <row r="20" spans="1:6" ht="20.25">
      <c r="A20" s="38">
        <f t="shared" si="1"/>
        <v>11</v>
      </c>
      <c r="B20" s="229" t="s">
        <v>214</v>
      </c>
      <c r="C20" s="239">
        <v>911</v>
      </c>
      <c r="D20" s="239"/>
      <c r="E20" s="239"/>
      <c r="F20" s="94">
        <f t="shared" si="0"/>
        <v>911</v>
      </c>
    </row>
    <row r="21" spans="1:6" ht="9.75">
      <c r="A21" s="38"/>
      <c r="B21" s="229"/>
      <c r="C21" s="239"/>
      <c r="D21" s="239"/>
      <c r="E21" s="239"/>
      <c r="F21" s="94"/>
    </row>
    <row r="22" spans="1:6" ht="20.25">
      <c r="A22" s="38">
        <v>12</v>
      </c>
      <c r="B22" s="226" t="s">
        <v>400</v>
      </c>
      <c r="C22" s="60">
        <f>SUM(C23:C47)</f>
        <v>0</v>
      </c>
      <c r="D22" s="60">
        <f>SUM(D23:D48)</f>
        <v>11131</v>
      </c>
      <c r="E22" s="60">
        <f>SUM(E23:E47)</f>
        <v>300</v>
      </c>
      <c r="F22" s="94">
        <f t="shared" si="0"/>
        <v>11431</v>
      </c>
    </row>
    <row r="23" spans="1:6" ht="9.75">
      <c r="A23" s="38">
        <f t="shared" si="1"/>
        <v>13</v>
      </c>
      <c r="B23" s="109" t="s">
        <v>165</v>
      </c>
      <c r="C23" s="239"/>
      <c r="D23" s="239"/>
      <c r="E23" s="239">
        <v>300</v>
      </c>
      <c r="F23" s="94">
        <f>SUM(C23:E23)</f>
        <v>300</v>
      </c>
    </row>
    <row r="24" spans="1:6" ht="9.75">
      <c r="A24" s="38">
        <f t="shared" si="1"/>
        <v>14</v>
      </c>
      <c r="B24" s="352" t="s">
        <v>521</v>
      </c>
      <c r="C24" s="239"/>
      <c r="D24" s="239">
        <v>6000</v>
      </c>
      <c r="E24" s="239"/>
      <c r="F24" s="94">
        <f>SUM(C24:E24)</f>
        <v>6000</v>
      </c>
    </row>
    <row r="25" spans="1:6" ht="9.75">
      <c r="A25" s="38">
        <f t="shared" si="1"/>
        <v>15</v>
      </c>
      <c r="B25" s="353" t="s">
        <v>522</v>
      </c>
      <c r="C25" s="239"/>
      <c r="D25" s="239">
        <v>450</v>
      </c>
      <c r="E25" s="239"/>
      <c r="F25" s="94">
        <f t="shared" si="0"/>
        <v>450</v>
      </c>
    </row>
    <row r="26" spans="1:6" ht="9.75">
      <c r="A26" s="38">
        <f t="shared" si="1"/>
        <v>16</v>
      </c>
      <c r="B26" s="352" t="s">
        <v>523</v>
      </c>
      <c r="C26" s="239"/>
      <c r="D26" s="239">
        <v>35</v>
      </c>
      <c r="E26" s="239"/>
      <c r="F26" s="94">
        <f t="shared" si="0"/>
        <v>35</v>
      </c>
    </row>
    <row r="27" spans="1:6" ht="9.75">
      <c r="A27" s="38">
        <f t="shared" si="1"/>
        <v>17</v>
      </c>
      <c r="B27" s="352" t="s">
        <v>524</v>
      </c>
      <c r="C27" s="239"/>
      <c r="D27" s="239">
        <v>45</v>
      </c>
      <c r="E27" s="239"/>
      <c r="F27" s="94">
        <f t="shared" si="0"/>
        <v>45</v>
      </c>
    </row>
    <row r="28" spans="1:6" ht="9.75">
      <c r="A28" s="38">
        <f t="shared" si="1"/>
        <v>18</v>
      </c>
      <c r="B28" s="352" t="s">
        <v>525</v>
      </c>
      <c r="C28" s="239"/>
      <c r="D28" s="239">
        <v>5</v>
      </c>
      <c r="E28" s="239"/>
      <c r="F28" s="94">
        <f t="shared" si="0"/>
        <v>5</v>
      </c>
    </row>
    <row r="29" spans="1:6" ht="9.75">
      <c r="A29" s="38">
        <f t="shared" si="1"/>
        <v>19</v>
      </c>
      <c r="B29" s="352" t="s">
        <v>526</v>
      </c>
      <c r="C29" s="239"/>
      <c r="D29" s="239">
        <v>20</v>
      </c>
      <c r="E29" s="239"/>
      <c r="F29" s="94">
        <f t="shared" si="0"/>
        <v>20</v>
      </c>
    </row>
    <row r="30" spans="1:6" ht="9.75">
      <c r="A30" s="38">
        <f t="shared" si="1"/>
        <v>20</v>
      </c>
      <c r="B30" s="352" t="s">
        <v>451</v>
      </c>
      <c r="C30" s="239"/>
      <c r="D30" s="239">
        <v>150</v>
      </c>
      <c r="E30" s="239"/>
      <c r="F30" s="94">
        <f t="shared" si="0"/>
        <v>150</v>
      </c>
    </row>
    <row r="31" spans="1:6" ht="9.75">
      <c r="A31" s="38">
        <f t="shared" si="1"/>
        <v>21</v>
      </c>
      <c r="B31" s="352" t="s">
        <v>527</v>
      </c>
      <c r="C31" s="239"/>
      <c r="D31" s="239">
        <v>10</v>
      </c>
      <c r="E31" s="239"/>
      <c r="F31" s="94">
        <f t="shared" si="0"/>
        <v>10</v>
      </c>
    </row>
    <row r="32" spans="1:6" ht="9.75">
      <c r="A32" s="38">
        <f t="shared" si="1"/>
        <v>22</v>
      </c>
      <c r="B32" s="336" t="s">
        <v>528</v>
      </c>
      <c r="C32" s="239"/>
      <c r="D32" s="239">
        <v>1000</v>
      </c>
      <c r="E32" s="239"/>
      <c r="F32" s="94">
        <f t="shared" si="0"/>
        <v>1000</v>
      </c>
    </row>
    <row r="33" spans="1:6" ht="9.75">
      <c r="A33" s="38">
        <f t="shared" si="1"/>
        <v>23</v>
      </c>
      <c r="B33" s="352" t="s">
        <v>484</v>
      </c>
      <c r="C33" s="239"/>
      <c r="D33" s="239">
        <v>100</v>
      </c>
      <c r="E33" s="239"/>
      <c r="F33" s="94">
        <f t="shared" si="0"/>
        <v>100</v>
      </c>
    </row>
    <row r="34" spans="1:6" ht="9.75">
      <c r="A34" s="38">
        <f t="shared" si="1"/>
        <v>24</v>
      </c>
      <c r="B34" s="352" t="s">
        <v>529</v>
      </c>
      <c r="C34" s="239"/>
      <c r="D34" s="239">
        <v>400</v>
      </c>
      <c r="E34" s="239"/>
      <c r="F34" s="94">
        <f t="shared" si="0"/>
        <v>400</v>
      </c>
    </row>
    <row r="35" spans="1:6" ht="9.75">
      <c r="A35" s="38">
        <f t="shared" si="1"/>
        <v>25</v>
      </c>
      <c r="B35" s="352" t="s">
        <v>530</v>
      </c>
      <c r="C35" s="239"/>
      <c r="D35" s="239">
        <v>150</v>
      </c>
      <c r="E35" s="239"/>
      <c r="F35" s="94">
        <f t="shared" si="0"/>
        <v>150</v>
      </c>
    </row>
    <row r="36" spans="1:6" ht="9.75">
      <c r="A36" s="38">
        <f t="shared" si="1"/>
        <v>26</v>
      </c>
      <c r="B36" s="352" t="s">
        <v>164</v>
      </c>
      <c r="C36" s="239"/>
      <c r="D36" s="239">
        <v>350</v>
      </c>
      <c r="E36" s="239"/>
      <c r="F36" s="94">
        <f t="shared" si="0"/>
        <v>350</v>
      </c>
    </row>
    <row r="37" spans="1:6" ht="9.75">
      <c r="A37" s="38">
        <f t="shared" si="1"/>
        <v>27</v>
      </c>
      <c r="B37" s="352" t="s">
        <v>531</v>
      </c>
      <c r="C37" s="239"/>
      <c r="D37" s="239">
        <v>150</v>
      </c>
      <c r="E37" s="239"/>
      <c r="F37" s="94">
        <f t="shared" si="0"/>
        <v>150</v>
      </c>
    </row>
    <row r="38" spans="1:6" ht="9.75">
      <c r="A38" s="38">
        <f t="shared" si="1"/>
        <v>28</v>
      </c>
      <c r="B38" s="352" t="s">
        <v>532</v>
      </c>
      <c r="C38" s="239"/>
      <c r="D38" s="239">
        <v>120</v>
      </c>
      <c r="E38" s="239"/>
      <c r="F38" s="94">
        <f t="shared" si="0"/>
        <v>120</v>
      </c>
    </row>
    <row r="39" spans="1:6" ht="9.75">
      <c r="A39" s="38">
        <f t="shared" si="1"/>
        <v>29</v>
      </c>
      <c r="B39" s="352" t="s">
        <v>533</v>
      </c>
      <c r="C39" s="239"/>
      <c r="D39" s="239">
        <v>100</v>
      </c>
      <c r="E39" s="239"/>
      <c r="F39" s="94">
        <f t="shared" si="0"/>
        <v>100</v>
      </c>
    </row>
    <row r="40" spans="1:6" ht="9.75">
      <c r="A40" s="38">
        <f t="shared" si="1"/>
        <v>30</v>
      </c>
      <c r="B40" s="354" t="s">
        <v>505</v>
      </c>
      <c r="C40" s="239"/>
      <c r="D40" s="239">
        <v>50</v>
      </c>
      <c r="E40" s="239"/>
      <c r="F40" s="94">
        <f t="shared" si="0"/>
        <v>50</v>
      </c>
    </row>
    <row r="41" spans="1:6" ht="9.75">
      <c r="A41" s="38">
        <f t="shared" si="1"/>
        <v>31</v>
      </c>
      <c r="B41" s="352" t="s">
        <v>166</v>
      </c>
      <c r="C41" s="239"/>
      <c r="D41" s="239">
        <v>266</v>
      </c>
      <c r="E41" s="239"/>
      <c r="F41" s="94">
        <f t="shared" si="0"/>
        <v>266</v>
      </c>
    </row>
    <row r="42" spans="1:6" ht="9.75">
      <c r="A42" s="38">
        <f t="shared" si="1"/>
        <v>32</v>
      </c>
      <c r="B42" s="352" t="s">
        <v>534</v>
      </c>
      <c r="C42" s="239"/>
      <c r="D42" s="239">
        <v>100</v>
      </c>
      <c r="E42" s="239"/>
      <c r="F42" s="94">
        <f t="shared" si="0"/>
        <v>100</v>
      </c>
    </row>
    <row r="43" spans="1:6" ht="9.75">
      <c r="A43" s="38">
        <f t="shared" si="1"/>
        <v>33</v>
      </c>
      <c r="B43" s="352" t="s">
        <v>535</v>
      </c>
      <c r="C43" s="239"/>
      <c r="D43" s="239">
        <v>330</v>
      </c>
      <c r="E43" s="239"/>
      <c r="F43" s="94">
        <f t="shared" si="0"/>
        <v>330</v>
      </c>
    </row>
    <row r="44" spans="1:6" ht="9.75">
      <c r="A44" s="38">
        <f t="shared" si="1"/>
        <v>34</v>
      </c>
      <c r="B44" s="352" t="s">
        <v>536</v>
      </c>
      <c r="C44" s="239"/>
      <c r="D44" s="239">
        <v>230</v>
      </c>
      <c r="E44" s="239"/>
      <c r="F44" s="94">
        <f t="shared" si="0"/>
        <v>230</v>
      </c>
    </row>
    <row r="45" spans="1:6" ht="9.75">
      <c r="A45" s="38">
        <f t="shared" si="1"/>
        <v>35</v>
      </c>
      <c r="B45" s="352" t="s">
        <v>478</v>
      </c>
      <c r="C45" s="239"/>
      <c r="D45" s="239">
        <v>100</v>
      </c>
      <c r="E45" s="239"/>
      <c r="F45" s="94">
        <f t="shared" si="0"/>
        <v>100</v>
      </c>
    </row>
    <row r="46" spans="1:6" ht="9.75">
      <c r="A46" s="38">
        <f t="shared" si="1"/>
        <v>36</v>
      </c>
      <c r="B46" s="352" t="s">
        <v>537</v>
      </c>
      <c r="C46" s="239"/>
      <c r="D46" s="239">
        <v>100</v>
      </c>
      <c r="E46" s="239"/>
      <c r="F46" s="94">
        <f>SUM(C46:E46)</f>
        <v>100</v>
      </c>
    </row>
    <row r="47" spans="1:6" ht="9.75">
      <c r="A47" s="38">
        <f t="shared" si="1"/>
        <v>37</v>
      </c>
      <c r="B47" s="352" t="s">
        <v>538</v>
      </c>
      <c r="C47" s="239"/>
      <c r="D47" s="239">
        <v>270</v>
      </c>
      <c r="E47" s="239"/>
      <c r="F47" s="94">
        <f>SUM(C47:E47)</f>
        <v>270</v>
      </c>
    </row>
    <row r="48" spans="1:6" ht="9.75">
      <c r="A48" s="13">
        <f t="shared" si="1"/>
        <v>38</v>
      </c>
      <c r="B48" s="356" t="s">
        <v>539</v>
      </c>
      <c r="C48" s="239"/>
      <c r="D48" s="239">
        <v>600</v>
      </c>
      <c r="E48" s="239"/>
      <c r="F48" s="94">
        <f>SUM(C48:E48)</f>
        <v>600</v>
      </c>
    </row>
    <row r="49" spans="1:6" ht="9.75">
      <c r="A49" s="38"/>
      <c r="B49" s="355"/>
      <c r="C49" s="239"/>
      <c r="D49" s="239"/>
      <c r="E49" s="239"/>
      <c r="F49" s="94"/>
    </row>
    <row r="50" spans="1:6" ht="20.25">
      <c r="A50" s="7">
        <v>39</v>
      </c>
      <c r="B50" s="351" t="s">
        <v>401</v>
      </c>
      <c r="C50" s="59">
        <f>C10+C22</f>
        <v>4417</v>
      </c>
      <c r="D50" s="59">
        <f>D10+D22</f>
        <v>11131</v>
      </c>
      <c r="E50" s="59">
        <f>E10+E22</f>
        <v>29362</v>
      </c>
      <c r="F50" s="35">
        <f t="shared" si="0"/>
        <v>44910</v>
      </c>
    </row>
    <row r="51" spans="1:6" s="34" customFormat="1" ht="9.75">
      <c r="A51" s="128"/>
      <c r="B51" s="146"/>
      <c r="C51" s="106"/>
      <c r="D51" s="106"/>
      <c r="E51" s="106"/>
      <c r="F51" s="106"/>
    </row>
    <row r="52" spans="1:6" s="34" customFormat="1" ht="9.75">
      <c r="A52" s="128"/>
      <c r="B52" s="146"/>
      <c r="C52" s="106"/>
      <c r="D52" s="106"/>
      <c r="E52" s="106"/>
      <c r="F52" s="106"/>
    </row>
    <row r="53" spans="1:6" s="34" customFormat="1" ht="9.75">
      <c r="A53" s="128"/>
      <c r="B53" s="146"/>
      <c r="C53" s="106"/>
      <c r="D53" s="106"/>
      <c r="E53" s="106"/>
      <c r="F53" s="106"/>
    </row>
    <row r="54" spans="1:6" s="34" customFormat="1" ht="9.75">
      <c r="A54" s="128"/>
      <c r="B54" s="146"/>
      <c r="C54" s="106"/>
      <c r="D54" s="106"/>
      <c r="E54" s="106"/>
      <c r="F54" s="106"/>
    </row>
    <row r="55" spans="1:6" s="34" customFormat="1" ht="9.75">
      <c r="A55" s="128"/>
      <c r="B55" s="146"/>
      <c r="C55" s="106"/>
      <c r="D55" s="106"/>
      <c r="E55" s="106"/>
      <c r="F55" s="106"/>
    </row>
    <row r="56" spans="1:6" s="34" customFormat="1" ht="9.75">
      <c r="A56" s="128"/>
      <c r="B56" s="146"/>
      <c r="C56" s="106"/>
      <c r="D56" s="106"/>
      <c r="E56" s="106"/>
      <c r="F56" s="106"/>
    </row>
    <row r="57" spans="1:6" s="34" customFormat="1" ht="9.75">
      <c r="A57" s="128"/>
      <c r="B57" s="146"/>
      <c r="C57" s="106"/>
      <c r="D57" s="106"/>
      <c r="E57" s="106"/>
      <c r="F57" s="106"/>
    </row>
    <row r="58" spans="1:6" s="34" customFormat="1" ht="9.75">
      <c r="A58" s="128"/>
      <c r="B58" s="146"/>
      <c r="C58" s="106"/>
      <c r="D58" s="106"/>
      <c r="E58" s="106"/>
      <c r="F58" s="106"/>
    </row>
    <row r="59" spans="1:6" s="34" customFormat="1" ht="9.75">
      <c r="A59" s="128"/>
      <c r="B59" s="146"/>
      <c r="C59" s="106"/>
      <c r="D59" s="106"/>
      <c r="E59" s="106"/>
      <c r="F59" s="106"/>
    </row>
    <row r="60" spans="1:6" s="34" customFormat="1" ht="9.75">
      <c r="A60" s="128"/>
      <c r="B60" s="146"/>
      <c r="C60" s="106"/>
      <c r="D60" s="106"/>
      <c r="E60" s="106"/>
      <c r="F60" s="106"/>
    </row>
    <row r="61" spans="1:6" s="34" customFormat="1" ht="9.75">
      <c r="A61" s="128"/>
      <c r="B61" s="146"/>
      <c r="C61" s="106"/>
      <c r="D61" s="106"/>
      <c r="E61" s="106"/>
      <c r="F61" s="106"/>
    </row>
    <row r="62" spans="1:6" s="34" customFormat="1" ht="9.75">
      <c r="A62" s="128"/>
      <c r="B62" s="146"/>
      <c r="C62" s="106"/>
      <c r="D62" s="106"/>
      <c r="E62" s="106"/>
      <c r="F62" s="106"/>
    </row>
    <row r="63" spans="1:6" s="50" customFormat="1" ht="9.75">
      <c r="A63" s="8"/>
      <c r="B63" s="217" t="s">
        <v>85</v>
      </c>
      <c r="C63" s="248" t="s">
        <v>86</v>
      </c>
      <c r="D63" s="248" t="s">
        <v>87</v>
      </c>
      <c r="E63" s="248" t="s">
        <v>88</v>
      </c>
      <c r="F63" s="217" t="s">
        <v>356</v>
      </c>
    </row>
    <row r="64" spans="1:6" ht="36">
      <c r="A64" s="7" t="s">
        <v>0</v>
      </c>
      <c r="B64" s="24" t="s">
        <v>1</v>
      </c>
      <c r="C64" s="223" t="s">
        <v>366</v>
      </c>
      <c r="D64" s="223" t="s">
        <v>367</v>
      </c>
      <c r="E64" s="223" t="s">
        <v>369</v>
      </c>
      <c r="F64" s="223" t="s">
        <v>73</v>
      </c>
    </row>
    <row r="65" spans="1:6" ht="9.75">
      <c r="A65" s="11"/>
      <c r="B65" s="12"/>
      <c r="C65" s="60"/>
      <c r="D65" s="60"/>
      <c r="E65" s="60"/>
      <c r="F65" s="62"/>
    </row>
    <row r="66" spans="1:6" ht="21">
      <c r="A66" s="11">
        <v>43</v>
      </c>
      <c r="B66" s="221" t="s">
        <v>184</v>
      </c>
      <c r="C66" s="60">
        <f>C68+C72</f>
        <v>0</v>
      </c>
      <c r="D66" s="60">
        <f>D68+D72</f>
        <v>0</v>
      </c>
      <c r="E66" s="60">
        <f>E68+E72</f>
        <v>0</v>
      </c>
      <c r="F66" s="94">
        <f>SUM(C66:E66)</f>
        <v>0</v>
      </c>
    </row>
    <row r="67" spans="1:6" ht="10.5">
      <c r="A67" s="11"/>
      <c r="B67" s="117"/>
      <c r="C67" s="60"/>
      <c r="D67" s="60"/>
      <c r="E67" s="60"/>
      <c r="F67" s="94"/>
    </row>
    <row r="68" spans="1:6" ht="9.75">
      <c r="A68" s="13">
        <v>44</v>
      </c>
      <c r="B68" s="129" t="s">
        <v>402</v>
      </c>
      <c r="C68" s="250">
        <f>SUM(C69:C69)</f>
        <v>0</v>
      </c>
      <c r="D68" s="250">
        <f>SUM(D69:D69)</f>
        <v>0</v>
      </c>
      <c r="E68" s="250">
        <f>SUM(E69:E69)</f>
        <v>0</v>
      </c>
      <c r="F68" s="94">
        <f aca="true" t="shared" si="2" ref="F68:F75">SUM(C68:E68)</f>
        <v>0</v>
      </c>
    </row>
    <row r="69" spans="1:6" ht="9.75">
      <c r="A69" s="13">
        <f>A68+1</f>
        <v>45</v>
      </c>
      <c r="B69" s="109"/>
      <c r="C69" s="251"/>
      <c r="D69" s="251"/>
      <c r="E69" s="251"/>
      <c r="F69" s="94">
        <f t="shared" si="2"/>
        <v>0</v>
      </c>
    </row>
    <row r="70" spans="1:6" ht="10.5">
      <c r="A70" s="11"/>
      <c r="B70" s="117"/>
      <c r="C70" s="60"/>
      <c r="D70" s="60"/>
      <c r="E70" s="60"/>
      <c r="F70" s="94"/>
    </row>
    <row r="71" spans="1:6" ht="9.75">
      <c r="A71" s="11"/>
      <c r="B71" s="12"/>
      <c r="C71" s="60"/>
      <c r="D71" s="60"/>
      <c r="E71" s="60"/>
      <c r="F71" s="94"/>
    </row>
    <row r="72" spans="1:6" ht="20.25">
      <c r="A72" s="13">
        <v>46</v>
      </c>
      <c r="B72" s="129" t="s">
        <v>403</v>
      </c>
      <c r="C72" s="250">
        <f>SUM(C73:C73)</f>
        <v>0</v>
      </c>
      <c r="D72" s="250">
        <f>SUM(D73:D73)</f>
        <v>0</v>
      </c>
      <c r="E72" s="250">
        <f>SUM(E73:E73)</f>
        <v>0</v>
      </c>
      <c r="F72" s="94">
        <f t="shared" si="2"/>
        <v>0</v>
      </c>
    </row>
    <row r="73" spans="1:6" ht="9.75">
      <c r="A73" s="38">
        <f>A72+1</f>
        <v>47</v>
      </c>
      <c r="B73" s="229"/>
      <c r="C73" s="239"/>
      <c r="D73" s="239"/>
      <c r="E73" s="239"/>
      <c r="F73" s="94">
        <f>SUM(C73:E73)</f>
        <v>0</v>
      </c>
    </row>
    <row r="74" spans="1:6" ht="9.75">
      <c r="A74" s="61"/>
      <c r="B74" s="234"/>
      <c r="C74" s="253"/>
      <c r="D74" s="253"/>
      <c r="E74" s="253"/>
      <c r="F74" s="99"/>
    </row>
    <row r="75" spans="1:6" ht="20.25">
      <c r="A75" s="7">
        <v>48</v>
      </c>
      <c r="B75" s="17" t="s">
        <v>404</v>
      </c>
      <c r="C75" s="59">
        <f>C50+C66</f>
        <v>4417</v>
      </c>
      <c r="D75" s="59">
        <f>D50+D66</f>
        <v>11131</v>
      </c>
      <c r="E75" s="59">
        <f>E50+E66</f>
        <v>29362</v>
      </c>
      <c r="F75" s="35">
        <f t="shared" si="2"/>
        <v>44910</v>
      </c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28125" style="6" customWidth="1"/>
    <col min="2" max="2" width="34.28125" style="246" customWidth="1"/>
    <col min="3" max="3" width="12.7109375" style="246" customWidth="1"/>
    <col min="4" max="4" width="12.421875" style="246" customWidth="1"/>
    <col min="5" max="5" width="11.421875" style="246" customWidth="1"/>
    <col min="6" max="6" width="10.8515625" style="4" customWidth="1"/>
    <col min="7" max="16384" width="9.140625" style="4" customWidth="1"/>
  </cols>
  <sheetData>
    <row r="1" spans="1:6" ht="9.75">
      <c r="A1" s="374" t="s">
        <v>596</v>
      </c>
      <c r="B1" s="374"/>
      <c r="C1" s="374"/>
      <c r="D1" s="374"/>
      <c r="E1" s="374"/>
      <c r="F1" s="374"/>
    </row>
    <row r="2" spans="2:6" ht="9.75">
      <c r="B2" s="247"/>
      <c r="C2" s="247"/>
      <c r="D2" s="247"/>
      <c r="E2" s="247"/>
      <c r="F2" s="3"/>
    </row>
    <row r="3" spans="2:6" ht="9.75">
      <c r="B3" s="247"/>
      <c r="C3" s="247"/>
      <c r="D3" s="247"/>
      <c r="E3" s="247"/>
      <c r="F3" s="3"/>
    </row>
    <row r="5" spans="1:6" ht="12" customHeight="1">
      <c r="A5" s="395" t="s">
        <v>541</v>
      </c>
      <c r="B5" s="395"/>
      <c r="C5" s="395"/>
      <c r="D5" s="395"/>
      <c r="E5" s="395"/>
      <c r="F5" s="395"/>
    </row>
    <row r="6" spans="1:6" ht="9.75">
      <c r="A6" s="51"/>
      <c r="B6" s="51"/>
      <c r="C6" s="51"/>
      <c r="D6" s="51"/>
      <c r="E6" s="51"/>
      <c r="F6" s="51"/>
    </row>
    <row r="7" spans="1:6" ht="9.75">
      <c r="A7" s="51"/>
      <c r="B7" s="51"/>
      <c r="C7" s="51"/>
      <c r="D7" s="51"/>
      <c r="E7" s="51"/>
      <c r="F7" s="51"/>
    </row>
    <row r="8" spans="1:6" ht="9.75">
      <c r="A8" s="51"/>
      <c r="B8" s="51"/>
      <c r="C8" s="51"/>
      <c r="D8" s="51"/>
      <c r="E8" s="51"/>
      <c r="F8" s="3" t="s">
        <v>18</v>
      </c>
    </row>
    <row r="9" spans="1:6" ht="9.75">
      <c r="A9" s="8"/>
      <c r="B9" s="217" t="s">
        <v>85</v>
      </c>
      <c r="C9" s="217" t="s">
        <v>86</v>
      </c>
      <c r="D9" s="217" t="s">
        <v>87</v>
      </c>
      <c r="E9" s="217" t="s">
        <v>88</v>
      </c>
      <c r="F9" s="8" t="s">
        <v>356</v>
      </c>
    </row>
    <row r="10" spans="1:6" ht="24">
      <c r="A10" s="7" t="s">
        <v>0</v>
      </c>
      <c r="B10" s="7" t="s">
        <v>1</v>
      </c>
      <c r="C10" s="223" t="s">
        <v>366</v>
      </c>
      <c r="D10" s="223" t="s">
        <v>367</v>
      </c>
      <c r="E10" s="223" t="s">
        <v>369</v>
      </c>
      <c r="F10" s="223" t="s">
        <v>73</v>
      </c>
    </row>
    <row r="11" spans="1:6" ht="9.75">
      <c r="A11" s="9"/>
      <c r="B11" s="218"/>
      <c r="C11" s="52"/>
      <c r="D11" s="52"/>
      <c r="E11" s="52"/>
      <c r="F11" s="52"/>
    </row>
    <row r="12" spans="1:6" s="76" customFormat="1" ht="11.25" customHeight="1">
      <c r="A12" s="64"/>
      <c r="B12" s="56"/>
      <c r="C12" s="107"/>
      <c r="D12" s="107"/>
      <c r="E12" s="107"/>
      <c r="F12" s="107"/>
    </row>
    <row r="13" spans="1:6" ht="9.75">
      <c r="A13" s="13"/>
      <c r="B13" s="109" t="s">
        <v>65</v>
      </c>
      <c r="C13" s="54"/>
      <c r="D13" s="54"/>
      <c r="E13" s="54"/>
      <c r="F13" s="54"/>
    </row>
    <row r="14" spans="1:6" ht="9.75">
      <c r="A14" s="13">
        <v>1</v>
      </c>
      <c r="B14" s="129" t="s">
        <v>141</v>
      </c>
      <c r="C14" s="58">
        <f>SUM(C16:C30)</f>
        <v>82995</v>
      </c>
      <c r="D14" s="58">
        <f>SUM(D16:D30)</f>
        <v>18161</v>
      </c>
      <c r="E14" s="58">
        <f>SUM(E16:E30)</f>
        <v>127</v>
      </c>
      <c r="F14" s="58">
        <f>SUM(F15:F30)</f>
        <v>101283</v>
      </c>
    </row>
    <row r="15" spans="1:6" ht="9.75">
      <c r="A15" s="13"/>
      <c r="B15" s="109"/>
      <c r="C15" s="54"/>
      <c r="D15" s="54"/>
      <c r="E15" s="54"/>
      <c r="F15" s="58"/>
    </row>
    <row r="16" spans="1:6" ht="9.75">
      <c r="A16" s="13">
        <f>A14+1</f>
        <v>2</v>
      </c>
      <c r="B16" s="109" t="s">
        <v>506</v>
      </c>
      <c r="C16" s="54">
        <v>82169</v>
      </c>
      <c r="D16" s="54"/>
      <c r="E16" s="54"/>
      <c r="F16" s="350">
        <f aca="true" t="shared" si="0" ref="F16:F25">SUM(C16:E16)</f>
        <v>82169</v>
      </c>
    </row>
    <row r="17" spans="1:6" ht="9.75">
      <c r="A17" s="13">
        <f>A16+1</f>
        <v>3</v>
      </c>
      <c r="B17" s="109" t="s">
        <v>485</v>
      </c>
      <c r="C17" s="54"/>
      <c r="D17" s="54"/>
      <c r="E17" s="54">
        <v>127</v>
      </c>
      <c r="F17" s="350">
        <f t="shared" si="0"/>
        <v>127</v>
      </c>
    </row>
    <row r="18" spans="1:6" ht="20.25">
      <c r="A18" s="13">
        <f aca="true" t="shared" si="1" ref="A18:A25">A17+1</f>
        <v>4</v>
      </c>
      <c r="B18" s="109" t="s">
        <v>550</v>
      </c>
      <c r="C18" s="54">
        <v>381</v>
      </c>
      <c r="D18" s="54"/>
      <c r="E18" s="54"/>
      <c r="F18" s="350">
        <f t="shared" si="0"/>
        <v>381</v>
      </c>
    </row>
    <row r="19" spans="1:6" ht="20.25">
      <c r="A19" s="13">
        <f t="shared" si="1"/>
        <v>5</v>
      </c>
      <c r="B19" s="109" t="s">
        <v>551</v>
      </c>
      <c r="C19" s="54">
        <v>191</v>
      </c>
      <c r="D19" s="54"/>
      <c r="E19" s="54"/>
      <c r="F19" s="350">
        <f t="shared" si="0"/>
        <v>191</v>
      </c>
    </row>
    <row r="20" spans="1:6" ht="9.75">
      <c r="A20" s="13">
        <f t="shared" si="1"/>
        <v>6</v>
      </c>
      <c r="B20" s="109" t="s">
        <v>542</v>
      </c>
      <c r="C20" s="54"/>
      <c r="D20" s="54">
        <v>2540</v>
      </c>
      <c r="E20" s="54"/>
      <c r="F20" s="350">
        <f t="shared" si="0"/>
        <v>2540</v>
      </c>
    </row>
    <row r="21" spans="1:6" ht="20.25">
      <c r="A21" s="13">
        <f t="shared" si="1"/>
        <v>7</v>
      </c>
      <c r="B21" s="109" t="s">
        <v>552</v>
      </c>
      <c r="C21" s="54">
        <v>254</v>
      </c>
      <c r="D21" s="54"/>
      <c r="E21" s="54"/>
      <c r="F21" s="350">
        <f t="shared" si="0"/>
        <v>254</v>
      </c>
    </row>
    <row r="22" spans="1:6" ht="9.75">
      <c r="A22" s="13">
        <f t="shared" si="1"/>
        <v>8</v>
      </c>
      <c r="B22" s="109" t="s">
        <v>549</v>
      </c>
      <c r="C22" s="54"/>
      <c r="D22" s="54">
        <v>13970</v>
      </c>
      <c r="E22" s="54"/>
      <c r="F22" s="350">
        <f t="shared" si="0"/>
        <v>13970</v>
      </c>
    </row>
    <row r="23" spans="1:6" ht="9.75">
      <c r="A23" s="13">
        <f t="shared" si="1"/>
        <v>9</v>
      </c>
      <c r="B23" s="109" t="s">
        <v>543</v>
      </c>
      <c r="C23" s="54"/>
      <c r="D23" s="54">
        <v>127</v>
      </c>
      <c r="E23" s="54"/>
      <c r="F23" s="350">
        <f t="shared" si="0"/>
        <v>127</v>
      </c>
    </row>
    <row r="24" spans="1:6" ht="9.75">
      <c r="A24" s="13">
        <f t="shared" si="1"/>
        <v>10</v>
      </c>
      <c r="B24" s="109" t="s">
        <v>545</v>
      </c>
      <c r="C24" s="54"/>
      <c r="D24" s="54">
        <v>762</v>
      </c>
      <c r="E24" s="54"/>
      <c r="F24" s="350">
        <f t="shared" si="0"/>
        <v>762</v>
      </c>
    </row>
    <row r="25" spans="1:6" ht="9.75">
      <c r="A25" s="13">
        <f t="shared" si="1"/>
        <v>11</v>
      </c>
      <c r="B25" s="109" t="s">
        <v>544</v>
      </c>
      <c r="C25" s="54"/>
      <c r="D25" s="54">
        <v>762</v>
      </c>
      <c r="E25" s="54"/>
      <c r="F25" s="350">
        <f t="shared" si="0"/>
        <v>762</v>
      </c>
    </row>
    <row r="26" spans="1:6" ht="9.75">
      <c r="A26" s="13"/>
      <c r="B26" s="109"/>
      <c r="C26" s="54"/>
      <c r="D26" s="54"/>
      <c r="E26" s="54"/>
      <c r="F26" s="350"/>
    </row>
    <row r="27" spans="1:6" ht="9.75">
      <c r="A27" s="13"/>
      <c r="B27" s="109"/>
      <c r="C27" s="54"/>
      <c r="D27" s="54"/>
      <c r="E27" s="54"/>
      <c r="F27" s="350"/>
    </row>
    <row r="28" spans="1:6" ht="9.75">
      <c r="A28" s="13"/>
      <c r="B28" s="109"/>
      <c r="C28" s="54"/>
      <c r="D28" s="54"/>
      <c r="E28" s="54"/>
      <c r="F28" s="350"/>
    </row>
    <row r="29" spans="1:6" ht="9.75">
      <c r="A29" s="13"/>
      <c r="B29" s="109"/>
      <c r="C29" s="54"/>
      <c r="D29" s="54"/>
      <c r="E29" s="54"/>
      <c r="F29" s="350"/>
    </row>
    <row r="30" spans="1:6" ht="9.75">
      <c r="A30" s="13"/>
      <c r="B30" s="109"/>
      <c r="C30" s="54"/>
      <c r="D30" s="54"/>
      <c r="E30" s="54"/>
      <c r="F30" s="58"/>
    </row>
    <row r="31" spans="1:6" s="50" customFormat="1" ht="24" customHeight="1">
      <c r="A31" s="19">
        <v>12</v>
      </c>
      <c r="B31" s="17" t="s">
        <v>462</v>
      </c>
      <c r="C31" s="55">
        <f>SUM(C14)</f>
        <v>82995</v>
      </c>
      <c r="D31" s="55">
        <f>SUM(D14)</f>
        <v>18161</v>
      </c>
      <c r="E31" s="55">
        <f>SUM(E14)</f>
        <v>127</v>
      </c>
      <c r="F31" s="55">
        <f>SUM(F14)</f>
        <v>101283</v>
      </c>
    </row>
    <row r="32" ht="9.75">
      <c r="F32" s="28"/>
    </row>
    <row r="33" ht="9.75">
      <c r="F33" s="28"/>
    </row>
    <row r="34" ht="9.75">
      <c r="F34" s="28"/>
    </row>
    <row r="35" ht="9.75">
      <c r="F35" s="28"/>
    </row>
    <row r="36" ht="9.75">
      <c r="F36" s="57"/>
    </row>
    <row r="37" ht="9.75">
      <c r="F37" s="57"/>
    </row>
    <row r="38" ht="9.75">
      <c r="F38" s="57"/>
    </row>
    <row r="39" ht="9.75">
      <c r="F39" s="57"/>
    </row>
    <row r="40" ht="9.75">
      <c r="F40" s="57"/>
    </row>
    <row r="41" ht="9.75">
      <c r="F41" s="57"/>
    </row>
    <row r="42" ht="9.75">
      <c r="F42" s="57"/>
    </row>
    <row r="43" ht="9.75">
      <c r="F43" s="57"/>
    </row>
    <row r="44" ht="9.75">
      <c r="F44" s="57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28125" style="6" customWidth="1"/>
    <col min="2" max="2" width="34.28125" style="246" customWidth="1"/>
    <col min="3" max="3" width="11.140625" style="246" customWidth="1"/>
    <col min="4" max="4" width="12.00390625" style="246" customWidth="1"/>
    <col min="5" max="5" width="11.421875" style="246" customWidth="1"/>
    <col min="6" max="6" width="10.8515625" style="4" customWidth="1"/>
    <col min="7" max="16384" width="9.140625" style="4" customWidth="1"/>
  </cols>
  <sheetData>
    <row r="1" spans="1:6" ht="9.75">
      <c r="A1" s="374" t="s">
        <v>597</v>
      </c>
      <c r="B1" s="374"/>
      <c r="C1" s="374"/>
      <c r="D1" s="374"/>
      <c r="E1" s="374"/>
      <c r="F1" s="374"/>
    </row>
    <row r="2" spans="2:6" ht="9.75">
      <c r="B2" s="247"/>
      <c r="C2" s="247"/>
      <c r="D2" s="247"/>
      <c r="E2" s="247"/>
      <c r="F2" s="3"/>
    </row>
    <row r="3" spans="2:6" ht="9.75">
      <c r="B3" s="247"/>
      <c r="C3" s="247"/>
      <c r="D3" s="247"/>
      <c r="E3" s="247"/>
      <c r="F3" s="3"/>
    </row>
    <row r="5" spans="1:6" ht="12" customHeight="1">
      <c r="A5" s="395" t="s">
        <v>546</v>
      </c>
      <c r="B5" s="395"/>
      <c r="C5" s="395"/>
      <c r="D5" s="395"/>
      <c r="E5" s="395"/>
      <c r="F5" s="395"/>
    </row>
    <row r="6" spans="1:6" ht="9.75">
      <c r="A6" s="51"/>
      <c r="B6" s="51"/>
      <c r="C6" s="51"/>
      <c r="D6" s="51"/>
      <c r="E6" s="51"/>
      <c r="F6" s="51"/>
    </row>
    <row r="7" spans="1:6" ht="9.75">
      <c r="A7" s="51"/>
      <c r="B7" s="51"/>
      <c r="C7" s="51"/>
      <c r="D7" s="51"/>
      <c r="E7" s="51"/>
      <c r="F7" s="51"/>
    </row>
    <row r="8" spans="1:6" ht="9.75">
      <c r="A8" s="51"/>
      <c r="B8" s="51"/>
      <c r="C8" s="51"/>
      <c r="D8" s="51"/>
      <c r="E8" s="51"/>
      <c r="F8" s="3" t="s">
        <v>18</v>
      </c>
    </row>
    <row r="9" spans="1:6" ht="9.75">
      <c r="A9" s="8"/>
      <c r="B9" s="217" t="s">
        <v>85</v>
      </c>
      <c r="C9" s="217" t="s">
        <v>86</v>
      </c>
      <c r="D9" s="217" t="s">
        <v>87</v>
      </c>
      <c r="E9" s="217" t="s">
        <v>88</v>
      </c>
      <c r="F9" s="8" t="s">
        <v>356</v>
      </c>
    </row>
    <row r="10" spans="1:6" ht="24">
      <c r="A10" s="7" t="s">
        <v>0</v>
      </c>
      <c r="B10" s="7" t="s">
        <v>1</v>
      </c>
      <c r="C10" s="223" t="s">
        <v>366</v>
      </c>
      <c r="D10" s="223" t="s">
        <v>367</v>
      </c>
      <c r="E10" s="223" t="s">
        <v>369</v>
      </c>
      <c r="F10" s="223" t="s">
        <v>73</v>
      </c>
    </row>
    <row r="11" spans="1:6" ht="9.75">
      <c r="A11" s="9"/>
      <c r="B11" s="218"/>
      <c r="C11" s="52"/>
      <c r="D11" s="52"/>
      <c r="E11" s="52"/>
      <c r="F11" s="52"/>
    </row>
    <row r="12" spans="1:6" ht="9.75">
      <c r="A12" s="13">
        <v>1</v>
      </c>
      <c r="B12" s="129" t="s">
        <v>139</v>
      </c>
      <c r="C12" s="58">
        <f>SUM(C13:C17)</f>
        <v>28308</v>
      </c>
      <c r="D12" s="58">
        <f>SUM(D13:D17)</f>
        <v>0</v>
      </c>
      <c r="E12" s="58">
        <f>SUM(E13:E17)</f>
        <v>0</v>
      </c>
      <c r="F12" s="58">
        <f>SUM(F13:F17)</f>
        <v>28308</v>
      </c>
    </row>
    <row r="13" spans="1:6" ht="9.75">
      <c r="A13" s="13"/>
      <c r="B13" s="109"/>
      <c r="C13" s="53"/>
      <c r="D13" s="53"/>
      <c r="E13" s="53"/>
      <c r="F13" s="58"/>
    </row>
    <row r="14" spans="1:6" s="76" customFormat="1" ht="11.25" customHeight="1">
      <c r="A14" s="64">
        <v>2</v>
      </c>
      <c r="B14" s="56" t="s">
        <v>507</v>
      </c>
      <c r="C14" s="107">
        <v>6985</v>
      </c>
      <c r="D14" s="107"/>
      <c r="E14" s="107"/>
      <c r="F14" s="58">
        <f>SUM(C14:E14)</f>
        <v>6985</v>
      </c>
    </row>
    <row r="15" spans="1:6" s="76" customFormat="1" ht="20.25">
      <c r="A15" s="64">
        <f>A14+1</f>
        <v>3</v>
      </c>
      <c r="B15" s="56" t="s">
        <v>548</v>
      </c>
      <c r="C15" s="107">
        <v>17116</v>
      </c>
      <c r="D15" s="107"/>
      <c r="E15" s="107"/>
      <c r="F15" s="58">
        <f>SUM(C15:E15)</f>
        <v>17116</v>
      </c>
    </row>
    <row r="16" spans="1:6" s="76" customFormat="1" ht="11.25" customHeight="1">
      <c r="A16" s="64">
        <f>A15+1</f>
        <v>4</v>
      </c>
      <c r="B16" s="56" t="s">
        <v>547</v>
      </c>
      <c r="C16" s="107">
        <v>4207</v>
      </c>
      <c r="D16" s="107"/>
      <c r="E16" s="107"/>
      <c r="F16" s="58">
        <f>SUM(C16:E16)</f>
        <v>4207</v>
      </c>
    </row>
    <row r="17" spans="1:6" s="76" customFormat="1" ht="11.25" customHeight="1">
      <c r="A17" s="64"/>
      <c r="B17" s="56"/>
      <c r="C17" s="107"/>
      <c r="D17" s="107"/>
      <c r="E17" s="107"/>
      <c r="F17" s="58"/>
    </row>
    <row r="18" spans="1:6" s="50" customFormat="1" ht="24" customHeight="1">
      <c r="A18" s="19">
        <v>5</v>
      </c>
      <c r="B18" s="17" t="s">
        <v>406</v>
      </c>
      <c r="C18" s="55">
        <f>SUM(C12)</f>
        <v>28308</v>
      </c>
      <c r="D18" s="55">
        <f>SUM(D12)</f>
        <v>0</v>
      </c>
      <c r="E18" s="55">
        <f>SUM(E12)</f>
        <v>0</v>
      </c>
      <c r="F18" s="55">
        <f>SUM(F12)</f>
        <v>28308</v>
      </c>
    </row>
    <row r="19" ht="9.75">
      <c r="F19" s="28"/>
    </row>
    <row r="20" ht="9.75">
      <c r="F20" s="28"/>
    </row>
    <row r="21" ht="9.75">
      <c r="F21" s="28"/>
    </row>
    <row r="22" ht="9.75">
      <c r="F22" s="28"/>
    </row>
    <row r="23" ht="9.75">
      <c r="F23" s="57"/>
    </row>
    <row r="24" ht="9.75">
      <c r="F24" s="57"/>
    </row>
    <row r="25" ht="9.75">
      <c r="F25" s="57"/>
    </row>
    <row r="26" ht="9.75">
      <c r="F26" s="57"/>
    </row>
    <row r="27" ht="9.75">
      <c r="F27" s="57"/>
    </row>
    <row r="28" ht="9.75">
      <c r="F28" s="57"/>
    </row>
    <row r="29" ht="9.75">
      <c r="F29" s="57"/>
    </row>
    <row r="30" ht="9.75">
      <c r="F30" s="57"/>
    </row>
    <row r="31" ht="9.75">
      <c r="F31" s="57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421875" style="276" customWidth="1"/>
    <col min="2" max="2" width="37.28125" style="275" customWidth="1"/>
    <col min="3" max="9" width="12.7109375" style="275" customWidth="1"/>
    <col min="10" max="16384" width="9.140625" style="275" customWidth="1"/>
  </cols>
  <sheetData>
    <row r="1" spans="1:9" ht="9.75">
      <c r="A1" s="387" t="s">
        <v>598</v>
      </c>
      <c r="B1" s="387"/>
      <c r="C1" s="387"/>
      <c r="D1" s="387"/>
      <c r="E1" s="387"/>
      <c r="F1" s="387"/>
      <c r="G1" s="387"/>
      <c r="H1" s="387"/>
      <c r="I1" s="387"/>
    </row>
    <row r="3" spans="1:9" s="278" customFormat="1" ht="12.75">
      <c r="A3" s="388" t="s">
        <v>553</v>
      </c>
      <c r="B3" s="388"/>
      <c r="C3" s="388"/>
      <c r="D3" s="388"/>
      <c r="E3" s="388"/>
      <c r="F3" s="388"/>
      <c r="G3" s="388"/>
      <c r="H3" s="388"/>
      <c r="I3" s="388"/>
    </row>
    <row r="4" spans="1:8" s="278" customFormat="1" ht="12.75">
      <c r="A4" s="277"/>
      <c r="B4" s="277"/>
      <c r="C4" s="277"/>
      <c r="D4" s="277"/>
      <c r="E4" s="277"/>
      <c r="F4" s="277"/>
      <c r="G4" s="277"/>
      <c r="H4" s="277"/>
    </row>
    <row r="5" spans="1:9" s="278" customFormat="1" ht="12.75">
      <c r="A5" s="277"/>
      <c r="B5" s="277"/>
      <c r="C5" s="277"/>
      <c r="D5" s="277"/>
      <c r="E5" s="277"/>
      <c r="F5" s="277"/>
      <c r="G5" s="277"/>
      <c r="H5" s="277"/>
      <c r="I5" s="279" t="s">
        <v>18</v>
      </c>
    </row>
    <row r="6" spans="1:9" s="276" customFormat="1" ht="9.75">
      <c r="A6" s="280"/>
      <c r="B6" s="280" t="s">
        <v>85</v>
      </c>
      <c r="C6" s="281" t="s">
        <v>86</v>
      </c>
      <c r="D6" s="281" t="s">
        <v>87</v>
      </c>
      <c r="E6" s="281" t="s">
        <v>88</v>
      </c>
      <c r="F6" s="281" t="s">
        <v>89</v>
      </c>
      <c r="G6" s="281" t="s">
        <v>90</v>
      </c>
      <c r="H6" s="281" t="s">
        <v>91</v>
      </c>
      <c r="I6" s="280" t="s">
        <v>92</v>
      </c>
    </row>
    <row r="7" spans="1:9" ht="15" customHeight="1">
      <c r="A7" s="396" t="s">
        <v>0</v>
      </c>
      <c r="B7" s="396" t="s">
        <v>1</v>
      </c>
      <c r="C7" s="397" t="s">
        <v>70</v>
      </c>
      <c r="D7" s="398"/>
      <c r="E7" s="398"/>
      <c r="F7" s="399"/>
      <c r="G7" s="400" t="s">
        <v>71</v>
      </c>
      <c r="H7" s="400"/>
      <c r="I7" s="400"/>
    </row>
    <row r="8" spans="1:9" ht="30" customHeight="1">
      <c r="A8" s="396"/>
      <c r="B8" s="392"/>
      <c r="C8" s="282" t="s">
        <v>66</v>
      </c>
      <c r="D8" s="283" t="s">
        <v>76</v>
      </c>
      <c r="E8" s="282" t="s">
        <v>77</v>
      </c>
      <c r="F8" s="284" t="s">
        <v>78</v>
      </c>
      <c r="G8" s="282" t="s">
        <v>68</v>
      </c>
      <c r="H8" s="282" t="s">
        <v>69</v>
      </c>
      <c r="I8" s="282" t="s">
        <v>67</v>
      </c>
    </row>
    <row r="9" spans="1:9" s="291" customFormat="1" ht="9.75">
      <c r="A9" s="285"/>
      <c r="B9" s="286"/>
      <c r="C9" s="287"/>
      <c r="D9" s="288"/>
      <c r="E9" s="289"/>
      <c r="F9" s="290"/>
      <c r="G9" s="288"/>
      <c r="H9" s="290"/>
      <c r="I9" s="290"/>
    </row>
    <row r="10" spans="1:9" s="298" customFormat="1" ht="9.75">
      <c r="A10" s="292"/>
      <c r="B10" s="293"/>
      <c r="C10" s="294"/>
      <c r="D10" s="295"/>
      <c r="E10" s="296"/>
      <c r="F10" s="297"/>
      <c r="G10" s="295"/>
      <c r="H10" s="297"/>
      <c r="I10" s="297"/>
    </row>
    <row r="11" spans="1:9" ht="11.25" customHeight="1">
      <c r="A11" s="292"/>
      <c r="B11" s="293"/>
      <c r="C11" s="294"/>
      <c r="D11" s="299"/>
      <c r="E11" s="296"/>
      <c r="F11" s="297"/>
      <c r="G11" s="299"/>
      <c r="H11" s="297"/>
      <c r="I11" s="297"/>
    </row>
    <row r="12" spans="1:11" ht="20.25">
      <c r="A12" s="292">
        <v>2</v>
      </c>
      <c r="B12" s="293" t="s">
        <v>508</v>
      </c>
      <c r="C12" s="294">
        <v>8959</v>
      </c>
      <c r="D12" s="299">
        <v>2947</v>
      </c>
      <c r="E12" s="296">
        <v>6012</v>
      </c>
      <c r="F12" s="297">
        <v>0</v>
      </c>
      <c r="G12" s="299">
        <v>8617</v>
      </c>
      <c r="H12" s="297">
        <v>342</v>
      </c>
      <c r="I12" s="297">
        <v>0</v>
      </c>
      <c r="K12" s="300"/>
    </row>
    <row r="13" spans="1:11" ht="9.75">
      <c r="A13" s="292">
        <v>3</v>
      </c>
      <c r="B13" s="293" t="s">
        <v>509</v>
      </c>
      <c r="C13" s="294">
        <v>4315</v>
      </c>
      <c r="D13" s="299">
        <v>2153</v>
      </c>
      <c r="E13" s="296">
        <v>2162</v>
      </c>
      <c r="F13" s="297">
        <v>0</v>
      </c>
      <c r="G13" s="299">
        <v>4300</v>
      </c>
      <c r="H13" s="297">
        <v>15</v>
      </c>
      <c r="I13" s="297">
        <v>0</v>
      </c>
      <c r="K13" s="300"/>
    </row>
    <row r="14" spans="1:11" ht="9.75">
      <c r="A14" s="292"/>
      <c r="B14" s="293"/>
      <c r="C14" s="294"/>
      <c r="D14" s="299"/>
      <c r="E14" s="296"/>
      <c r="F14" s="297"/>
      <c r="G14" s="299"/>
      <c r="H14" s="297"/>
      <c r="I14" s="297"/>
      <c r="K14" s="300"/>
    </row>
    <row r="15" spans="1:11" ht="9.75">
      <c r="A15" s="292"/>
      <c r="B15" s="293"/>
      <c r="C15" s="294"/>
      <c r="D15" s="299"/>
      <c r="E15" s="296"/>
      <c r="F15" s="297"/>
      <c r="G15" s="299"/>
      <c r="H15" s="297"/>
      <c r="I15" s="297"/>
      <c r="K15" s="300"/>
    </row>
    <row r="16" spans="1:11" ht="9.75">
      <c r="A16" s="301"/>
      <c r="B16" s="306"/>
      <c r="C16" s="302"/>
      <c r="D16" s="303"/>
      <c r="E16" s="304"/>
      <c r="F16" s="307"/>
      <c r="G16" s="303"/>
      <c r="H16" s="305"/>
      <c r="I16" s="305"/>
      <c r="K16" s="300"/>
    </row>
    <row r="17" spans="1:9" ht="24" customHeight="1">
      <c r="A17" s="308">
        <v>6</v>
      </c>
      <c r="B17" s="309" t="s">
        <v>72</v>
      </c>
      <c r="C17" s="310">
        <f aca="true" t="shared" si="0" ref="C17:I17">SUM(C10:C16)</f>
        <v>13274</v>
      </c>
      <c r="D17" s="310">
        <f t="shared" si="0"/>
        <v>5100</v>
      </c>
      <c r="E17" s="310">
        <f t="shared" si="0"/>
        <v>8174</v>
      </c>
      <c r="F17" s="310">
        <f t="shared" si="0"/>
        <v>0</v>
      </c>
      <c r="G17" s="310">
        <f t="shared" si="0"/>
        <v>12917</v>
      </c>
      <c r="H17" s="310">
        <f t="shared" si="0"/>
        <v>357</v>
      </c>
      <c r="I17" s="310">
        <f t="shared" si="0"/>
        <v>0</v>
      </c>
    </row>
  </sheetData>
  <sheetProtection/>
  <mergeCells count="6">
    <mergeCell ref="A1:I1"/>
    <mergeCell ref="A3:I3"/>
    <mergeCell ref="A7:A8"/>
    <mergeCell ref="B7:B8"/>
    <mergeCell ref="C7:F7"/>
    <mergeCell ref="G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6" customWidth="1"/>
    <col min="2" max="2" width="44.28125" style="4" customWidth="1"/>
    <col min="3" max="3" width="12.421875" style="4" customWidth="1"/>
    <col min="4" max="4" width="11.421875" style="4" customWidth="1"/>
    <col min="5" max="5" width="12.7109375" style="50" customWidth="1"/>
    <col min="6" max="16384" width="9.140625" style="4" customWidth="1"/>
  </cols>
  <sheetData>
    <row r="1" spans="1:5" ht="9.75">
      <c r="A1" s="374" t="s">
        <v>599</v>
      </c>
      <c r="B1" s="374"/>
      <c r="C1" s="374"/>
      <c r="D1" s="374"/>
      <c r="E1" s="374"/>
    </row>
    <row r="3" spans="1:5" ht="25.5" customHeight="1">
      <c r="A3" s="375" t="s">
        <v>554</v>
      </c>
      <c r="B3" s="375"/>
      <c r="C3" s="375"/>
      <c r="D3" s="375"/>
      <c r="E3" s="375"/>
    </row>
    <row r="7" spans="1:5" ht="12.75" customHeight="1">
      <c r="A7" s="401" t="s">
        <v>74</v>
      </c>
      <c r="B7" s="401" t="s">
        <v>1</v>
      </c>
      <c r="C7" s="402" t="s">
        <v>75</v>
      </c>
      <c r="D7" s="403"/>
      <c r="E7" s="404"/>
    </row>
    <row r="8" spans="1:5" ht="9.75">
      <c r="A8" s="401"/>
      <c r="B8" s="384"/>
      <c r="C8" s="7" t="s">
        <v>23</v>
      </c>
      <c r="D8" s="7" t="s">
        <v>24</v>
      </c>
      <c r="E8" s="7" t="s">
        <v>73</v>
      </c>
    </row>
    <row r="9" spans="1:5" ht="17.25" customHeight="1">
      <c r="A9" s="40"/>
      <c r="B9" s="10"/>
      <c r="C9" s="63"/>
      <c r="D9" s="10"/>
      <c r="E9" s="41"/>
    </row>
    <row r="10" spans="1:5" s="90" customFormat="1" ht="17.25" customHeight="1">
      <c r="A10" s="42">
        <v>1</v>
      </c>
      <c r="B10" s="258" t="s">
        <v>452</v>
      </c>
      <c r="C10" s="317">
        <f>SUM(C11:C13)</f>
        <v>1</v>
      </c>
      <c r="D10" s="317">
        <f>SUM(D11:D13)</f>
        <v>0</v>
      </c>
      <c r="E10" s="30">
        <f>SUM(C10:D10)</f>
        <v>1</v>
      </c>
    </row>
    <row r="11" spans="1:5" s="76" customFormat="1" ht="17.25" customHeight="1">
      <c r="A11" s="42">
        <f>A10+1</f>
        <v>2</v>
      </c>
      <c r="B11" s="43" t="s">
        <v>378</v>
      </c>
      <c r="C11" s="107">
        <v>0</v>
      </c>
      <c r="D11" s="44">
        <v>0</v>
      </c>
      <c r="E11" s="30">
        <f aca="true" t="shared" si="0" ref="E11:E33">SUM(C11:D11)</f>
        <v>0</v>
      </c>
    </row>
    <row r="12" spans="1:5" s="76" customFormat="1" ht="17.25" customHeight="1">
      <c r="A12" s="42">
        <f>A11+1</f>
        <v>3</v>
      </c>
      <c r="B12" s="43" t="s">
        <v>379</v>
      </c>
      <c r="C12" s="107">
        <v>0</v>
      </c>
      <c r="D12" s="44">
        <v>0</v>
      </c>
      <c r="E12" s="30">
        <f t="shared" si="0"/>
        <v>0</v>
      </c>
    </row>
    <row r="13" spans="1:5" s="76" customFormat="1" ht="17.25" customHeight="1">
      <c r="A13" s="42">
        <f>A12+1</f>
        <v>4</v>
      </c>
      <c r="B13" s="43" t="s">
        <v>380</v>
      </c>
      <c r="C13" s="107">
        <v>1</v>
      </c>
      <c r="D13" s="44">
        <v>0</v>
      </c>
      <c r="E13" s="30">
        <f t="shared" si="0"/>
        <v>1</v>
      </c>
    </row>
    <row r="14" spans="1:5" s="76" customFormat="1" ht="17.25" customHeight="1">
      <c r="A14" s="42"/>
      <c r="B14" s="43"/>
      <c r="C14" s="107"/>
      <c r="D14" s="44"/>
      <c r="E14" s="30"/>
    </row>
    <row r="15" spans="1:5" s="90" customFormat="1" ht="17.25" customHeight="1">
      <c r="A15" s="42">
        <v>5</v>
      </c>
      <c r="B15" s="258" t="s">
        <v>453</v>
      </c>
      <c r="C15" s="317">
        <f>SUM(C16:C18)</f>
        <v>3</v>
      </c>
      <c r="D15" s="317">
        <f>SUM(D16:D18)</f>
        <v>14</v>
      </c>
      <c r="E15" s="30">
        <f t="shared" si="0"/>
        <v>17</v>
      </c>
    </row>
    <row r="16" spans="1:5" s="76" customFormat="1" ht="17.25" customHeight="1">
      <c r="A16" s="42">
        <f>A15+1</f>
        <v>6</v>
      </c>
      <c r="B16" s="43" t="s">
        <v>378</v>
      </c>
      <c r="C16" s="107">
        <v>3</v>
      </c>
      <c r="D16" s="44">
        <v>14</v>
      </c>
      <c r="E16" s="30">
        <f t="shared" si="0"/>
        <v>17</v>
      </c>
    </row>
    <row r="17" spans="1:5" s="76" customFormat="1" ht="17.25" customHeight="1">
      <c r="A17" s="42">
        <f>A16+1</f>
        <v>7</v>
      </c>
      <c r="B17" s="43" t="s">
        <v>379</v>
      </c>
      <c r="C17" s="107">
        <v>0</v>
      </c>
      <c r="D17" s="44">
        <v>0</v>
      </c>
      <c r="E17" s="30">
        <f t="shared" si="0"/>
        <v>0</v>
      </c>
    </row>
    <row r="18" spans="1:5" s="76" customFormat="1" ht="17.25" customHeight="1">
      <c r="A18" s="42">
        <f>A17+1</f>
        <v>8</v>
      </c>
      <c r="B18" s="43" t="s">
        <v>380</v>
      </c>
      <c r="C18" s="107">
        <v>0</v>
      </c>
      <c r="D18" s="44">
        <v>0</v>
      </c>
      <c r="E18" s="30">
        <f t="shared" si="0"/>
        <v>0</v>
      </c>
    </row>
    <row r="19" spans="1:5" s="76" customFormat="1" ht="17.25" customHeight="1">
      <c r="A19" s="42"/>
      <c r="B19" s="43"/>
      <c r="C19" s="107"/>
      <c r="D19" s="44"/>
      <c r="E19" s="30"/>
    </row>
    <row r="20" spans="1:5" s="90" customFormat="1" ht="17.25" customHeight="1">
      <c r="A20" s="42">
        <v>9</v>
      </c>
      <c r="B20" s="258" t="s">
        <v>454</v>
      </c>
      <c r="C20" s="317">
        <f>SUM(C21:C23)</f>
        <v>1</v>
      </c>
      <c r="D20" s="317">
        <f>SUM(D21:D23)</f>
        <v>0</v>
      </c>
      <c r="E20" s="30">
        <f t="shared" si="0"/>
        <v>1</v>
      </c>
    </row>
    <row r="21" spans="1:5" s="76" customFormat="1" ht="17.25" customHeight="1">
      <c r="A21" s="42">
        <v>10</v>
      </c>
      <c r="B21" s="43" t="s">
        <v>378</v>
      </c>
      <c r="C21" s="107">
        <v>1</v>
      </c>
      <c r="D21" s="44">
        <v>0</v>
      </c>
      <c r="E21" s="30">
        <f t="shared" si="0"/>
        <v>1</v>
      </c>
    </row>
    <row r="22" spans="1:5" s="76" customFormat="1" ht="17.25" customHeight="1">
      <c r="A22" s="42">
        <f>A21+1</f>
        <v>11</v>
      </c>
      <c r="B22" s="43" t="s">
        <v>379</v>
      </c>
      <c r="C22" s="107">
        <v>0</v>
      </c>
      <c r="D22" s="44">
        <v>0</v>
      </c>
      <c r="E22" s="30">
        <f t="shared" si="0"/>
        <v>0</v>
      </c>
    </row>
    <row r="23" spans="1:5" s="76" customFormat="1" ht="17.25" customHeight="1">
      <c r="A23" s="42">
        <f>A22+1</f>
        <v>12</v>
      </c>
      <c r="B23" s="43" t="s">
        <v>380</v>
      </c>
      <c r="C23" s="107">
        <v>0</v>
      </c>
      <c r="D23" s="44">
        <v>0</v>
      </c>
      <c r="E23" s="30">
        <f t="shared" si="0"/>
        <v>0</v>
      </c>
    </row>
    <row r="24" spans="1:5" s="76" customFormat="1" ht="17.25" customHeight="1">
      <c r="A24" s="42"/>
      <c r="B24" s="43"/>
      <c r="C24" s="107"/>
      <c r="D24" s="44"/>
      <c r="E24" s="30"/>
    </row>
    <row r="25" spans="1:5" s="90" customFormat="1" ht="17.25" customHeight="1">
      <c r="A25" s="42">
        <v>13</v>
      </c>
      <c r="B25" s="258" t="s">
        <v>455</v>
      </c>
      <c r="C25" s="317">
        <f>SUM(C26:C28)</f>
        <v>1</v>
      </c>
      <c r="D25" s="317">
        <f>SUM(D26:D28)</f>
        <v>0</v>
      </c>
      <c r="E25" s="30">
        <f t="shared" si="0"/>
        <v>1</v>
      </c>
    </row>
    <row r="26" spans="1:5" s="76" customFormat="1" ht="17.25" customHeight="1">
      <c r="A26" s="42">
        <f>A25+1</f>
        <v>14</v>
      </c>
      <c r="B26" s="43" t="s">
        <v>378</v>
      </c>
      <c r="C26" s="107">
        <v>1</v>
      </c>
      <c r="D26" s="44">
        <v>0</v>
      </c>
      <c r="E26" s="30">
        <f t="shared" si="0"/>
        <v>1</v>
      </c>
    </row>
    <row r="27" spans="1:5" s="76" customFormat="1" ht="17.25" customHeight="1">
      <c r="A27" s="42">
        <f>A26+1</f>
        <v>15</v>
      </c>
      <c r="B27" s="43" t="s">
        <v>379</v>
      </c>
      <c r="C27" s="107">
        <v>0</v>
      </c>
      <c r="D27" s="44">
        <v>0</v>
      </c>
      <c r="E27" s="30">
        <f t="shared" si="0"/>
        <v>0</v>
      </c>
    </row>
    <row r="28" spans="1:5" s="76" customFormat="1" ht="17.25" customHeight="1">
      <c r="A28" s="42">
        <f>A27+1</f>
        <v>16</v>
      </c>
      <c r="B28" s="43" t="s">
        <v>380</v>
      </c>
      <c r="C28" s="107">
        <v>0</v>
      </c>
      <c r="D28" s="44">
        <v>0</v>
      </c>
      <c r="E28" s="30">
        <f t="shared" si="0"/>
        <v>0</v>
      </c>
    </row>
    <row r="29" spans="1:5" s="76" customFormat="1" ht="17.25" customHeight="1">
      <c r="A29" s="42"/>
      <c r="B29" s="43"/>
      <c r="C29" s="107"/>
      <c r="D29" s="44"/>
      <c r="E29" s="30"/>
    </row>
    <row r="30" spans="1:5" s="90" customFormat="1" ht="17.25" customHeight="1">
      <c r="A30" s="42">
        <v>17</v>
      </c>
      <c r="B30" s="258" t="s">
        <v>456</v>
      </c>
      <c r="C30" s="317">
        <f>SUM(C31:C33)</f>
        <v>0</v>
      </c>
      <c r="D30" s="317">
        <f>SUM(D31:D33)</f>
        <v>2</v>
      </c>
      <c r="E30" s="317">
        <f>SUM(E31:E33)</f>
        <v>2</v>
      </c>
    </row>
    <row r="31" spans="1:5" s="76" customFormat="1" ht="17.25" customHeight="1">
      <c r="A31" s="42">
        <f>A30+1</f>
        <v>18</v>
      </c>
      <c r="B31" s="43" t="s">
        <v>378</v>
      </c>
      <c r="C31" s="107">
        <v>0</v>
      </c>
      <c r="D31" s="44">
        <v>0</v>
      </c>
      <c r="E31" s="30">
        <f t="shared" si="0"/>
        <v>0</v>
      </c>
    </row>
    <row r="32" spans="1:5" s="76" customFormat="1" ht="17.25" customHeight="1">
      <c r="A32" s="42">
        <f>A31+1</f>
        <v>19</v>
      </c>
      <c r="B32" s="43" t="s">
        <v>379</v>
      </c>
      <c r="C32" s="107">
        <v>0</v>
      </c>
      <c r="D32" s="44">
        <v>2</v>
      </c>
      <c r="E32" s="30">
        <f t="shared" si="0"/>
        <v>2</v>
      </c>
    </row>
    <row r="33" spans="1:5" s="76" customFormat="1" ht="17.25" customHeight="1">
      <c r="A33" s="42">
        <f>A32+1</f>
        <v>20</v>
      </c>
      <c r="B33" s="43" t="s">
        <v>380</v>
      </c>
      <c r="C33" s="107">
        <v>0</v>
      </c>
      <c r="D33" s="44">
        <v>0</v>
      </c>
      <c r="E33" s="30">
        <f t="shared" si="0"/>
        <v>0</v>
      </c>
    </row>
    <row r="34" spans="1:5" s="76" customFormat="1" ht="17.25" customHeight="1">
      <c r="A34" s="42"/>
      <c r="B34" s="43"/>
      <c r="C34" s="107"/>
      <c r="D34" s="44"/>
      <c r="E34" s="30"/>
    </row>
    <row r="35" spans="1:5" s="90" customFormat="1" ht="17.25" customHeight="1">
      <c r="A35" s="319">
        <v>21</v>
      </c>
      <c r="B35" s="318" t="s">
        <v>457</v>
      </c>
      <c r="C35" s="49">
        <f>SUM(C36:C38)</f>
        <v>6</v>
      </c>
      <c r="D35" s="49">
        <f>SUM(D36:D38)</f>
        <v>16</v>
      </c>
      <c r="E35" s="49">
        <f>SUM(E36:E38)</f>
        <v>22</v>
      </c>
    </row>
    <row r="36" spans="1:5" s="90" customFormat="1" ht="17.25" customHeight="1">
      <c r="A36" s="42">
        <f>A35+1</f>
        <v>22</v>
      </c>
      <c r="B36" s="258" t="s">
        <v>378</v>
      </c>
      <c r="C36" s="30">
        <f aca="true" t="shared" si="1" ref="C36:E38">SUM(C11,C16,C21,C26,C31)</f>
        <v>5</v>
      </c>
      <c r="D36" s="30">
        <f t="shared" si="1"/>
        <v>14</v>
      </c>
      <c r="E36" s="30">
        <f t="shared" si="1"/>
        <v>19</v>
      </c>
    </row>
    <row r="37" spans="1:5" s="90" customFormat="1" ht="17.25" customHeight="1">
      <c r="A37" s="42">
        <f>A36+1</f>
        <v>23</v>
      </c>
      <c r="B37" s="258" t="s">
        <v>379</v>
      </c>
      <c r="C37" s="30">
        <f t="shared" si="1"/>
        <v>0</v>
      </c>
      <c r="D37" s="30">
        <f t="shared" si="1"/>
        <v>2</v>
      </c>
      <c r="E37" s="30">
        <f t="shared" si="1"/>
        <v>2</v>
      </c>
    </row>
    <row r="38" spans="1:5" s="90" customFormat="1" ht="17.25" customHeight="1">
      <c r="A38" s="231">
        <f>A37+1</f>
        <v>24</v>
      </c>
      <c r="B38" s="320" t="s">
        <v>380</v>
      </c>
      <c r="C38" s="46">
        <f t="shared" si="1"/>
        <v>1</v>
      </c>
      <c r="D38" s="46">
        <f t="shared" si="1"/>
        <v>0</v>
      </c>
      <c r="E38" s="46">
        <f t="shared" si="1"/>
        <v>1</v>
      </c>
    </row>
  </sheetData>
  <sheetProtection/>
  <mergeCells count="5">
    <mergeCell ref="A7:A8"/>
    <mergeCell ref="B7:B8"/>
    <mergeCell ref="C7:E7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9.75">
      <c r="A1" s="374" t="s">
        <v>600</v>
      </c>
      <c r="B1" s="374"/>
      <c r="C1" s="374"/>
      <c r="D1" s="374"/>
      <c r="E1" s="374"/>
    </row>
    <row r="3" spans="1:5" ht="25.5" customHeight="1">
      <c r="A3" s="375" t="s">
        <v>555</v>
      </c>
      <c r="B3" s="375"/>
      <c r="C3" s="375"/>
      <c r="D3" s="375"/>
      <c r="E3" s="375"/>
    </row>
    <row r="7" spans="1:5" ht="12.75" customHeight="1">
      <c r="A7" s="401" t="s">
        <v>74</v>
      </c>
      <c r="B7" s="401" t="s">
        <v>1</v>
      </c>
      <c r="C7" s="402" t="s">
        <v>75</v>
      </c>
      <c r="D7" s="403"/>
      <c r="E7" s="404"/>
    </row>
    <row r="8" spans="1:5" ht="9.75">
      <c r="A8" s="401"/>
      <c r="B8" s="401"/>
      <c r="C8" s="7" t="s">
        <v>23</v>
      </c>
      <c r="D8" s="7" t="s">
        <v>24</v>
      </c>
      <c r="E8" s="7" t="s">
        <v>73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3"/>
      <c r="B10" s="14"/>
      <c r="C10" s="15"/>
      <c r="D10" s="15"/>
      <c r="E10" s="15"/>
    </row>
    <row r="11" spans="1:5" ht="19.5" customHeight="1">
      <c r="A11" s="13"/>
      <c r="B11" s="14"/>
      <c r="C11" s="15"/>
      <c r="D11" s="15"/>
      <c r="E11" s="15"/>
    </row>
    <row r="12" spans="1:5" ht="19.5" customHeight="1">
      <c r="A12" s="13">
        <v>1</v>
      </c>
      <c r="B12" s="258" t="s">
        <v>382</v>
      </c>
      <c r="C12" s="15"/>
      <c r="D12" s="15"/>
      <c r="E12" s="15"/>
    </row>
    <row r="13" spans="1:5" ht="19.5" customHeight="1">
      <c r="A13" s="13">
        <f>A12+1</f>
        <v>2</v>
      </c>
      <c r="B13" s="14" t="s">
        <v>378</v>
      </c>
      <c r="C13" s="15">
        <v>0</v>
      </c>
      <c r="D13" s="15">
        <v>0</v>
      </c>
      <c r="E13" s="15">
        <v>0</v>
      </c>
    </row>
    <row r="14" spans="1:5" ht="19.5" customHeight="1">
      <c r="A14" s="13">
        <f>A13+1</f>
        <v>3</v>
      </c>
      <c r="B14" s="14" t="s">
        <v>379</v>
      </c>
      <c r="C14" s="259">
        <v>0</v>
      </c>
      <c r="D14" s="259">
        <v>0</v>
      </c>
      <c r="E14" s="105">
        <f>C14+D14</f>
        <v>0</v>
      </c>
    </row>
    <row r="15" spans="1:5" ht="19.5" customHeight="1">
      <c r="A15" s="13">
        <f>A14+1</f>
        <v>4</v>
      </c>
      <c r="B15" s="14" t="s">
        <v>380</v>
      </c>
      <c r="C15" s="44">
        <v>0</v>
      </c>
      <c r="D15" s="44">
        <v>0</v>
      </c>
      <c r="E15" s="105">
        <f>C15+D15</f>
        <v>0</v>
      </c>
    </row>
    <row r="16" spans="1:5" ht="19.5" customHeight="1">
      <c r="A16" s="13">
        <f>A15+1</f>
        <v>5</v>
      </c>
      <c r="B16" s="43" t="s">
        <v>381</v>
      </c>
      <c r="C16" s="44">
        <f>SUM(C13:C15)</f>
        <v>0</v>
      </c>
      <c r="D16" s="44">
        <f>SUM(D13:D15)</f>
        <v>0</v>
      </c>
      <c r="E16" s="44">
        <f>SUM(E13:E15)</f>
        <v>0</v>
      </c>
    </row>
    <row r="17" spans="1:5" ht="19.5" customHeight="1">
      <c r="A17" s="64"/>
      <c r="B17" s="43"/>
      <c r="C17" s="256"/>
      <c r="D17" s="256"/>
      <c r="E17" s="257"/>
    </row>
    <row r="18" spans="1:5" ht="24.75" customHeight="1">
      <c r="A18" s="19">
        <v>6</v>
      </c>
      <c r="B18" s="17" t="s">
        <v>365</v>
      </c>
      <c r="C18" s="18">
        <f>SUM(C16)</f>
        <v>0</v>
      </c>
      <c r="D18" s="18">
        <f>SUM(D16)</f>
        <v>0</v>
      </c>
      <c r="E18" s="18">
        <f>SUM(E16)</f>
        <v>0</v>
      </c>
    </row>
  </sheetData>
  <sheetProtection/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6" customWidth="1"/>
    <col min="2" max="2" width="34.00390625" style="246" customWidth="1"/>
    <col min="3" max="3" width="12.57421875" style="4" customWidth="1"/>
    <col min="4" max="4" width="12.421875" style="4" customWidth="1"/>
    <col min="5" max="5" width="11.421875" style="4" customWidth="1"/>
    <col min="6" max="6" width="11.28125" style="4" customWidth="1"/>
    <col min="7" max="16384" width="9.140625" style="4" customWidth="1"/>
  </cols>
  <sheetData>
    <row r="1" spans="1:6" ht="9.75">
      <c r="A1" s="374" t="s">
        <v>601</v>
      </c>
      <c r="B1" s="374"/>
      <c r="C1" s="374"/>
      <c r="D1" s="374"/>
      <c r="E1" s="374"/>
      <c r="F1" s="374"/>
    </row>
    <row r="2" spans="1:6" ht="9.75">
      <c r="A2" s="3"/>
      <c r="B2" s="247"/>
      <c r="C2" s="3"/>
      <c r="D2" s="3"/>
      <c r="E2" s="3"/>
      <c r="F2" s="3"/>
    </row>
    <row r="4" spans="1:6" ht="24.75" customHeight="1">
      <c r="A4" s="395" t="s">
        <v>556</v>
      </c>
      <c r="B4" s="395"/>
      <c r="C4" s="395"/>
      <c r="D4" s="395"/>
      <c r="E4" s="395"/>
      <c r="F4" s="395"/>
    </row>
    <row r="5" spans="1:6" ht="12.75" customHeight="1">
      <c r="A5" s="39"/>
      <c r="B5" s="39"/>
      <c r="C5" s="39"/>
      <c r="D5" s="39"/>
      <c r="E5" s="39"/>
      <c r="F5" s="39"/>
    </row>
    <row r="6" spans="1:6" s="6" customFormat="1" ht="9.75">
      <c r="A6" s="8"/>
      <c r="B6" s="217" t="s">
        <v>85</v>
      </c>
      <c r="C6" s="8" t="s">
        <v>86</v>
      </c>
      <c r="D6" s="8" t="s">
        <v>87</v>
      </c>
      <c r="E6" s="8" t="s">
        <v>88</v>
      </c>
      <c r="F6" s="8" t="s">
        <v>89</v>
      </c>
    </row>
    <row r="7" spans="1:6" ht="24">
      <c r="A7" s="7" t="s">
        <v>0</v>
      </c>
      <c r="B7" s="7" t="s">
        <v>1</v>
      </c>
      <c r="C7" s="223" t="s">
        <v>366</v>
      </c>
      <c r="D7" s="223" t="s">
        <v>367</v>
      </c>
      <c r="E7" s="223" t="s">
        <v>369</v>
      </c>
      <c r="F7" s="223" t="s">
        <v>73</v>
      </c>
    </row>
    <row r="8" spans="1:6" ht="9.75">
      <c r="A8" s="40"/>
      <c r="B8" s="218"/>
      <c r="C8" s="10"/>
      <c r="D8" s="10"/>
      <c r="E8" s="10"/>
      <c r="F8" s="10"/>
    </row>
    <row r="9" spans="1:6" ht="9.75">
      <c r="A9" s="42">
        <v>1</v>
      </c>
      <c r="B9" s="129" t="s">
        <v>2</v>
      </c>
      <c r="C9" s="15"/>
      <c r="D9" s="15"/>
      <c r="E9" s="15"/>
      <c r="F9" s="15"/>
    </row>
    <row r="10" spans="1:6" ht="9.75">
      <c r="A10" s="42"/>
      <c r="B10" s="109"/>
      <c r="C10" s="15"/>
      <c r="D10" s="15"/>
      <c r="E10" s="15"/>
      <c r="F10" s="15"/>
    </row>
    <row r="11" spans="1:6" ht="9.75">
      <c r="A11" s="42">
        <f>A9+1</f>
        <v>2</v>
      </c>
      <c r="B11" s="109" t="s">
        <v>120</v>
      </c>
      <c r="C11" s="15">
        <v>205400</v>
      </c>
      <c r="D11" s="15"/>
      <c r="E11" s="15"/>
      <c r="F11" s="15">
        <f aca="true" t="shared" si="0" ref="F11:F17">SUM(C11:E11)</f>
        <v>205400</v>
      </c>
    </row>
    <row r="12" spans="1:6" ht="24.75" customHeight="1">
      <c r="A12" s="42">
        <f aca="true" t="shared" si="1" ref="A12:A17">A11+1</f>
        <v>3</v>
      </c>
      <c r="B12" s="109" t="s">
        <v>156</v>
      </c>
      <c r="C12" s="15">
        <v>50</v>
      </c>
      <c r="D12" s="15">
        <v>57843</v>
      </c>
      <c r="E12" s="15"/>
      <c r="F12" s="15">
        <f t="shared" si="0"/>
        <v>57893</v>
      </c>
    </row>
    <row r="13" spans="1:6" ht="10.5" customHeight="1">
      <c r="A13" s="42">
        <f t="shared" si="1"/>
        <v>4</v>
      </c>
      <c r="B13" s="109" t="s">
        <v>493</v>
      </c>
      <c r="C13" s="15">
        <v>62700</v>
      </c>
      <c r="D13" s="15"/>
      <c r="E13" s="15"/>
      <c r="F13" s="15">
        <f t="shared" si="0"/>
        <v>62700</v>
      </c>
    </row>
    <row r="14" spans="1:6" ht="9.75">
      <c r="A14" s="42">
        <f t="shared" si="1"/>
        <v>5</v>
      </c>
      <c r="B14" s="109" t="s">
        <v>11</v>
      </c>
      <c r="C14" s="15">
        <v>16995</v>
      </c>
      <c r="D14" s="15">
        <v>2377</v>
      </c>
      <c r="E14" s="15">
        <v>3392</v>
      </c>
      <c r="F14" s="15">
        <f t="shared" si="0"/>
        <v>22764</v>
      </c>
    </row>
    <row r="15" spans="1:6" ht="9.75">
      <c r="A15" s="42">
        <f t="shared" si="1"/>
        <v>6</v>
      </c>
      <c r="B15" s="109" t="s">
        <v>417</v>
      </c>
      <c r="C15" s="15"/>
      <c r="D15" s="15">
        <v>1365</v>
      </c>
      <c r="E15" s="15"/>
      <c r="F15" s="15">
        <f t="shared" si="0"/>
        <v>1365</v>
      </c>
    </row>
    <row r="16" spans="1:6" ht="9.75">
      <c r="A16" s="42">
        <f t="shared" si="1"/>
        <v>7</v>
      </c>
      <c r="B16" s="109" t="s">
        <v>14</v>
      </c>
      <c r="C16" s="15"/>
      <c r="D16" s="15"/>
      <c r="E16" s="15"/>
      <c r="F16" s="15">
        <f t="shared" si="0"/>
        <v>0</v>
      </c>
    </row>
    <row r="17" spans="1:6" ht="9.75">
      <c r="A17" s="42">
        <f t="shared" si="1"/>
        <v>8</v>
      </c>
      <c r="B17" s="109" t="s">
        <v>557</v>
      </c>
      <c r="C17" s="15">
        <v>16889</v>
      </c>
      <c r="D17" s="15"/>
      <c r="E17" s="15"/>
      <c r="F17" s="15">
        <f t="shared" si="0"/>
        <v>16889</v>
      </c>
    </row>
    <row r="18" spans="1:6" ht="9.75">
      <c r="A18" s="42"/>
      <c r="B18" s="109"/>
      <c r="C18" s="15"/>
      <c r="D18" s="15"/>
      <c r="E18" s="15"/>
      <c r="F18" s="15"/>
    </row>
    <row r="19" spans="1:6" ht="22.5" customHeight="1">
      <c r="A19" s="19">
        <v>9</v>
      </c>
      <c r="B19" s="17" t="s">
        <v>418</v>
      </c>
      <c r="C19" s="18">
        <f>SUM(C11:C18)</f>
        <v>302034</v>
      </c>
      <c r="D19" s="18">
        <f>SUM(D11:D18)</f>
        <v>61585</v>
      </c>
      <c r="E19" s="18">
        <f>SUM(E11:E18)</f>
        <v>3392</v>
      </c>
      <c r="F19" s="18">
        <f>SUM(C19:E19)</f>
        <v>367011</v>
      </c>
    </row>
    <row r="20" spans="1:6" ht="9.75">
      <c r="A20" s="42"/>
      <c r="B20" s="109"/>
      <c r="C20" s="15"/>
      <c r="D20" s="15"/>
      <c r="E20" s="15"/>
      <c r="F20" s="15"/>
    </row>
    <row r="21" spans="1:6" ht="9.75">
      <c r="A21" s="42">
        <v>10</v>
      </c>
      <c r="B21" s="129" t="s">
        <v>15</v>
      </c>
      <c r="C21" s="15"/>
      <c r="D21" s="15"/>
      <c r="E21" s="15"/>
      <c r="F21" s="15"/>
    </row>
    <row r="22" spans="1:6" ht="9.75">
      <c r="A22" s="42"/>
      <c r="B22" s="109"/>
      <c r="C22" s="15"/>
      <c r="D22" s="15"/>
      <c r="E22" s="15"/>
      <c r="F22" s="15"/>
    </row>
    <row r="23" spans="1:6" ht="9.75">
      <c r="A23" s="42">
        <v>11</v>
      </c>
      <c r="B23" s="109" t="s">
        <v>383</v>
      </c>
      <c r="C23" s="15">
        <v>81403</v>
      </c>
      <c r="D23" s="15">
        <v>4270</v>
      </c>
      <c r="E23" s="15">
        <v>10827</v>
      </c>
      <c r="F23" s="15">
        <f aca="true" t="shared" si="2" ref="F23:F31">SUM(C23:E23)</f>
        <v>96500</v>
      </c>
    </row>
    <row r="24" spans="1:6" ht="9.75">
      <c r="A24" s="42">
        <f>A23+1</f>
        <v>12</v>
      </c>
      <c r="B24" s="109" t="s">
        <v>384</v>
      </c>
      <c r="C24" s="15">
        <v>14481</v>
      </c>
      <c r="D24" s="15">
        <v>734</v>
      </c>
      <c r="E24" s="15">
        <v>1938</v>
      </c>
      <c r="F24" s="15">
        <f t="shared" si="2"/>
        <v>17153</v>
      </c>
    </row>
    <row r="25" spans="1:6" ht="9.75">
      <c r="A25" s="42">
        <f aca="true" t="shared" si="3" ref="A25:A31">A24+1</f>
        <v>13</v>
      </c>
      <c r="B25" s="109" t="s">
        <v>20</v>
      </c>
      <c r="C25" s="15">
        <v>126347</v>
      </c>
      <c r="D25" s="15">
        <v>32855</v>
      </c>
      <c r="E25" s="15">
        <v>369</v>
      </c>
      <c r="F25" s="15">
        <f t="shared" si="2"/>
        <v>159571</v>
      </c>
    </row>
    <row r="26" spans="1:6" ht="9.75">
      <c r="A26" s="42">
        <f t="shared" si="3"/>
        <v>14</v>
      </c>
      <c r="B26" s="109" t="s">
        <v>385</v>
      </c>
      <c r="C26" s="15">
        <v>4417</v>
      </c>
      <c r="D26" s="15"/>
      <c r="E26" s="15">
        <v>29062</v>
      </c>
      <c r="F26" s="15">
        <f t="shared" si="2"/>
        <v>33479</v>
      </c>
    </row>
    <row r="27" spans="1:6" ht="9.75">
      <c r="A27" s="42">
        <f t="shared" si="3"/>
        <v>15</v>
      </c>
      <c r="B27" s="109" t="s">
        <v>386</v>
      </c>
      <c r="C27" s="15"/>
      <c r="D27" s="15">
        <v>11131</v>
      </c>
      <c r="E27" s="15">
        <v>300</v>
      </c>
      <c r="F27" s="15">
        <f t="shared" si="2"/>
        <v>11431</v>
      </c>
    </row>
    <row r="28" spans="1:6" ht="9.75">
      <c r="A28" s="42">
        <f t="shared" si="3"/>
        <v>16</v>
      </c>
      <c r="B28" s="109" t="s">
        <v>388</v>
      </c>
      <c r="C28" s="15">
        <v>2645</v>
      </c>
      <c r="D28" s="15">
        <v>1500</v>
      </c>
      <c r="E28" s="15"/>
      <c r="F28" s="15">
        <f t="shared" si="2"/>
        <v>4145</v>
      </c>
    </row>
    <row r="29" spans="1:6" ht="9.75">
      <c r="A29" s="42">
        <f t="shared" si="3"/>
        <v>17</v>
      </c>
      <c r="B29" s="109" t="s">
        <v>463</v>
      </c>
      <c r="C29" s="15">
        <v>5558</v>
      </c>
      <c r="D29" s="15"/>
      <c r="E29" s="15"/>
      <c r="F29" s="15">
        <f t="shared" si="2"/>
        <v>5558</v>
      </c>
    </row>
    <row r="30" spans="1:6" ht="9.75">
      <c r="A30" s="42">
        <f t="shared" si="3"/>
        <v>18</v>
      </c>
      <c r="B30" s="109" t="s">
        <v>468</v>
      </c>
      <c r="C30" s="15"/>
      <c r="D30" s="15"/>
      <c r="E30" s="15"/>
      <c r="F30" s="15">
        <f t="shared" si="2"/>
        <v>0</v>
      </c>
    </row>
    <row r="31" spans="1:6" ht="9.75">
      <c r="A31" s="42">
        <f t="shared" si="3"/>
        <v>19</v>
      </c>
      <c r="B31" s="109" t="s">
        <v>387</v>
      </c>
      <c r="C31" s="15">
        <v>5300</v>
      </c>
      <c r="D31" s="15"/>
      <c r="E31" s="15"/>
      <c r="F31" s="15">
        <f t="shared" si="2"/>
        <v>5300</v>
      </c>
    </row>
    <row r="32" spans="1:6" ht="9.75">
      <c r="A32" s="42"/>
      <c r="B32" s="109"/>
      <c r="C32" s="15"/>
      <c r="D32" s="15"/>
      <c r="E32" s="15"/>
      <c r="F32" s="15"/>
    </row>
    <row r="33" spans="1:6" ht="22.5" customHeight="1">
      <c r="A33" s="19">
        <v>20</v>
      </c>
      <c r="B33" s="17" t="s">
        <v>419</v>
      </c>
      <c r="C33" s="18">
        <f>SUM(C23:C32)</f>
        <v>240151</v>
      </c>
      <c r="D33" s="18">
        <f>SUM(D23:D32)</f>
        <v>50490</v>
      </c>
      <c r="E33" s="18">
        <f>SUM(E23:E32)</f>
        <v>42496</v>
      </c>
      <c r="F33" s="18">
        <f>SUM(C33:E33)</f>
        <v>333137</v>
      </c>
    </row>
    <row r="34" spans="1:6" ht="9.75">
      <c r="A34" s="42"/>
      <c r="B34" s="109"/>
      <c r="C34" s="15"/>
      <c r="D34" s="15"/>
      <c r="E34" s="15"/>
      <c r="F34" s="15"/>
    </row>
    <row r="35" spans="1:6" ht="9.75">
      <c r="A35" s="42">
        <v>21</v>
      </c>
      <c r="B35" s="129" t="s">
        <v>37</v>
      </c>
      <c r="C35" s="15"/>
      <c r="D35" s="15"/>
      <c r="E35" s="15"/>
      <c r="F35" s="15"/>
    </row>
    <row r="36" spans="1:6" ht="9.75">
      <c r="A36" s="42"/>
      <c r="B36" s="109"/>
      <c r="C36" s="15"/>
      <c r="D36" s="15"/>
      <c r="E36" s="15"/>
      <c r="F36" s="15"/>
    </row>
    <row r="37" spans="1:6" ht="9.75">
      <c r="A37" s="42">
        <v>22</v>
      </c>
      <c r="B37" s="109" t="s">
        <v>53</v>
      </c>
      <c r="C37" s="15"/>
      <c r="D37" s="15"/>
      <c r="E37" s="15"/>
      <c r="F37" s="15">
        <f aca="true" t="shared" si="4" ref="F37:F42">SUM(C37:E37)</f>
        <v>0</v>
      </c>
    </row>
    <row r="38" spans="1:6" ht="12.75" customHeight="1">
      <c r="A38" s="42">
        <f>A37+1</f>
        <v>23</v>
      </c>
      <c r="B38" s="109" t="s">
        <v>494</v>
      </c>
      <c r="C38" s="15"/>
      <c r="D38" s="15"/>
      <c r="E38" s="15"/>
      <c r="F38" s="15">
        <f t="shared" si="4"/>
        <v>0</v>
      </c>
    </row>
    <row r="39" spans="1:6" ht="9.75">
      <c r="A39" s="42">
        <f>A38+1</f>
        <v>24</v>
      </c>
      <c r="B39" s="109" t="s">
        <v>147</v>
      </c>
      <c r="C39" s="15"/>
      <c r="D39" s="15"/>
      <c r="E39" s="15"/>
      <c r="F39" s="15">
        <f t="shared" si="4"/>
        <v>0</v>
      </c>
    </row>
    <row r="40" spans="1:6" ht="9.75">
      <c r="A40" s="42">
        <f>A39+1</f>
        <v>25</v>
      </c>
      <c r="B40" s="109" t="s">
        <v>145</v>
      </c>
      <c r="C40" s="15">
        <v>33500</v>
      </c>
      <c r="D40" s="15"/>
      <c r="E40" s="15"/>
      <c r="F40" s="15">
        <f t="shared" si="4"/>
        <v>33500</v>
      </c>
    </row>
    <row r="41" spans="1:6" ht="9.75">
      <c r="A41" s="42">
        <f>A40+1</f>
        <v>26</v>
      </c>
      <c r="B41" s="130" t="s">
        <v>479</v>
      </c>
      <c r="C41" s="15"/>
      <c r="D41" s="15">
        <v>51000</v>
      </c>
      <c r="E41" s="15"/>
      <c r="F41" s="15">
        <f t="shared" si="4"/>
        <v>51000</v>
      </c>
    </row>
    <row r="42" spans="1:6" ht="9.75">
      <c r="A42" s="42">
        <f>A41+1</f>
        <v>27</v>
      </c>
      <c r="B42" s="246" t="s">
        <v>558</v>
      </c>
      <c r="C42" s="15">
        <v>305470</v>
      </c>
      <c r="D42" s="15"/>
      <c r="E42" s="15"/>
      <c r="F42" s="15">
        <f t="shared" si="4"/>
        <v>305470</v>
      </c>
    </row>
    <row r="43" spans="1:6" ht="9.75">
      <c r="A43" s="42"/>
      <c r="B43" s="109"/>
      <c r="C43" s="15"/>
      <c r="D43" s="15"/>
      <c r="E43" s="15"/>
      <c r="F43" s="15"/>
    </row>
    <row r="44" spans="1:6" ht="22.5" customHeight="1">
      <c r="A44" s="19">
        <v>28</v>
      </c>
      <c r="B44" s="17" t="s">
        <v>420</v>
      </c>
      <c r="C44" s="18">
        <f>SUM(C37:C43)</f>
        <v>338970</v>
      </c>
      <c r="D44" s="18">
        <f>SUM(D37:D43)</f>
        <v>51000</v>
      </c>
      <c r="E44" s="18">
        <f>SUM(E37:E43)</f>
        <v>0</v>
      </c>
      <c r="F44" s="18">
        <f>SUM(C44:E44)</f>
        <v>389970</v>
      </c>
    </row>
    <row r="45" spans="1:6" ht="9.75">
      <c r="A45" s="42"/>
      <c r="B45" s="109"/>
      <c r="C45" s="15"/>
      <c r="D45" s="15"/>
      <c r="E45" s="15"/>
      <c r="F45" s="15"/>
    </row>
    <row r="46" spans="1:6" ht="9.75">
      <c r="A46" s="42">
        <v>29</v>
      </c>
      <c r="B46" s="129" t="s">
        <v>38</v>
      </c>
      <c r="C46" s="15"/>
      <c r="D46" s="15"/>
      <c r="E46" s="15"/>
      <c r="F46" s="15"/>
    </row>
    <row r="47" spans="1:6" ht="9.75">
      <c r="A47" s="42"/>
      <c r="B47" s="109"/>
      <c r="C47" s="15"/>
      <c r="D47" s="15"/>
      <c r="E47" s="15"/>
      <c r="F47" s="15"/>
    </row>
    <row r="48" spans="1:6" ht="9.75">
      <c r="A48" s="42">
        <v>29</v>
      </c>
      <c r="B48" s="109" t="s">
        <v>325</v>
      </c>
      <c r="C48" s="15">
        <v>82995</v>
      </c>
      <c r="D48" s="15">
        <v>18161</v>
      </c>
      <c r="E48" s="15">
        <v>127</v>
      </c>
      <c r="F48" s="15">
        <f>SUM(C48:E48)</f>
        <v>101283</v>
      </c>
    </row>
    <row r="49" spans="1:6" ht="9.75">
      <c r="A49" s="42">
        <f aca="true" t="shared" si="5" ref="A49:A55">A48+1</f>
        <v>30</v>
      </c>
      <c r="B49" s="109" t="s">
        <v>39</v>
      </c>
      <c r="C49" s="15">
        <v>28308</v>
      </c>
      <c r="D49" s="15"/>
      <c r="E49" s="15"/>
      <c r="F49" s="15">
        <f aca="true" t="shared" si="6" ref="F49:F55">SUM(C49:E49)</f>
        <v>28308</v>
      </c>
    </row>
    <row r="50" spans="1:6" ht="9.75">
      <c r="A50" s="42">
        <f t="shared" si="5"/>
        <v>31</v>
      </c>
      <c r="B50" s="109" t="s">
        <v>135</v>
      </c>
      <c r="C50" s="15"/>
      <c r="D50" s="15"/>
      <c r="E50" s="15"/>
      <c r="F50" s="15">
        <f t="shared" si="6"/>
        <v>0</v>
      </c>
    </row>
    <row r="51" spans="1:6" ht="9.75">
      <c r="A51" s="42">
        <f t="shared" si="5"/>
        <v>32</v>
      </c>
      <c r="B51" s="109" t="s">
        <v>469</v>
      </c>
      <c r="C51" s="15"/>
      <c r="D51" s="15"/>
      <c r="E51" s="15"/>
      <c r="F51" s="15">
        <f t="shared" si="6"/>
        <v>0</v>
      </c>
    </row>
    <row r="52" spans="1:6" ht="9.75">
      <c r="A52" s="42">
        <f t="shared" si="5"/>
        <v>33</v>
      </c>
      <c r="B52" s="109" t="s">
        <v>495</v>
      </c>
      <c r="C52" s="15"/>
      <c r="D52" s="15"/>
      <c r="E52" s="15"/>
      <c r="F52" s="15">
        <f t="shared" si="6"/>
        <v>0</v>
      </c>
    </row>
    <row r="53" spans="1:6" ht="14.25" customHeight="1">
      <c r="A53" s="42">
        <f t="shared" si="5"/>
        <v>34</v>
      </c>
      <c r="B53" s="109" t="s">
        <v>389</v>
      </c>
      <c r="C53" s="15">
        <v>294253</v>
      </c>
      <c r="D53" s="15"/>
      <c r="E53" s="15"/>
      <c r="F53" s="15">
        <f t="shared" si="6"/>
        <v>294253</v>
      </c>
    </row>
    <row r="54" spans="1:6" ht="22.5" customHeight="1">
      <c r="A54" s="42">
        <f t="shared" si="5"/>
        <v>35</v>
      </c>
      <c r="B54" s="109" t="s">
        <v>390</v>
      </c>
      <c r="C54" s="15"/>
      <c r="D54" s="15"/>
      <c r="E54" s="15"/>
      <c r="F54" s="15">
        <f t="shared" si="6"/>
        <v>0</v>
      </c>
    </row>
    <row r="55" spans="1:6" ht="12.75" customHeight="1">
      <c r="A55" s="42">
        <f t="shared" si="5"/>
        <v>36</v>
      </c>
      <c r="B55" s="109" t="s">
        <v>391</v>
      </c>
      <c r="C55" s="15"/>
      <c r="D55" s="15"/>
      <c r="E55" s="15"/>
      <c r="F55" s="15">
        <f t="shared" si="6"/>
        <v>0</v>
      </c>
    </row>
    <row r="56" spans="1:6" ht="9.75">
      <c r="A56" s="42"/>
      <c r="B56" s="109"/>
      <c r="C56" s="15"/>
      <c r="D56" s="15"/>
      <c r="E56" s="15"/>
      <c r="F56" s="15"/>
    </row>
    <row r="57" spans="1:6" ht="22.5" customHeight="1">
      <c r="A57" s="19">
        <v>37</v>
      </c>
      <c r="B57" s="17" t="s">
        <v>421</v>
      </c>
      <c r="C57" s="18">
        <f>SUM(C48:C55)</f>
        <v>405556</v>
      </c>
      <c r="D57" s="18">
        <f>SUM(D48:D55)</f>
        <v>18161</v>
      </c>
      <c r="E57" s="18">
        <f>SUM(E48:E55)</f>
        <v>127</v>
      </c>
      <c r="F57" s="18">
        <f>SUM(C57:E57)</f>
        <v>423844</v>
      </c>
    </row>
    <row r="58" ht="9.75">
      <c r="F58" s="28"/>
    </row>
    <row r="59" ht="9.75">
      <c r="F59" s="28"/>
    </row>
  </sheetData>
  <sheetProtection/>
  <mergeCells count="2">
    <mergeCell ref="A4:F4"/>
    <mergeCell ref="A1:F1"/>
  </mergeCells>
  <printOptions/>
  <pageMargins left="0.75" right="0.75" top="1" bottom="1" header="0.5" footer="0.5"/>
  <pageSetup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9.75">
      <c r="B1" s="374" t="s">
        <v>602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3" spans="2:16" ht="29.25" customHeight="1">
      <c r="B3" s="375" t="s">
        <v>215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</row>
    <row r="5" spans="13:16" ht="9.75">
      <c r="M5" s="405" t="s">
        <v>18</v>
      </c>
      <c r="N5" s="405"/>
      <c r="O5" s="405"/>
      <c r="P5" s="405"/>
    </row>
    <row r="6" spans="1:16" s="6" customFormat="1" ht="9.75">
      <c r="A6" s="8"/>
      <c r="B6" s="8" t="s">
        <v>85</v>
      </c>
      <c r="C6" s="8" t="s">
        <v>86</v>
      </c>
      <c r="D6" s="8" t="s">
        <v>87</v>
      </c>
      <c r="E6" s="8" t="s">
        <v>89</v>
      </c>
      <c r="F6" s="8" t="s">
        <v>90</v>
      </c>
      <c r="G6" s="8" t="s">
        <v>91</v>
      </c>
      <c r="H6" s="8" t="s">
        <v>92</v>
      </c>
      <c r="I6" s="8" t="s">
        <v>93</v>
      </c>
      <c r="J6" s="8" t="s">
        <v>94</v>
      </c>
      <c r="K6" s="8" t="s">
        <v>95</v>
      </c>
      <c r="L6" s="8" t="s">
        <v>96</v>
      </c>
      <c r="M6" s="8" t="s">
        <v>98</v>
      </c>
      <c r="N6" s="8" t="s">
        <v>99</v>
      </c>
      <c r="O6" s="8" t="s">
        <v>100</v>
      </c>
      <c r="P6" s="8" t="s">
        <v>101</v>
      </c>
    </row>
    <row r="7" spans="1:16" ht="12.75" customHeight="1">
      <c r="A7" s="384" t="s">
        <v>0</v>
      </c>
      <c r="B7" s="384" t="s">
        <v>1</v>
      </c>
      <c r="C7" s="384" t="s">
        <v>31</v>
      </c>
      <c r="D7" s="384" t="s">
        <v>79</v>
      </c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3"/>
    </row>
    <row r="8" spans="1:16" ht="20.25">
      <c r="A8" s="386"/>
      <c r="B8" s="386"/>
      <c r="C8" s="386"/>
      <c r="D8" s="386"/>
      <c r="E8" s="7" t="s">
        <v>32</v>
      </c>
      <c r="F8" s="7" t="s">
        <v>54</v>
      </c>
      <c r="G8" s="7" t="s">
        <v>55</v>
      </c>
      <c r="H8" s="7" t="s">
        <v>56</v>
      </c>
      <c r="I8" s="7" t="s">
        <v>458</v>
      </c>
      <c r="J8" s="7" t="s">
        <v>459</v>
      </c>
      <c r="K8" s="7" t="s">
        <v>460</v>
      </c>
      <c r="L8" s="7" t="s">
        <v>486</v>
      </c>
      <c r="M8" s="7" t="s">
        <v>487</v>
      </c>
      <c r="N8" s="7" t="s">
        <v>500</v>
      </c>
      <c r="O8" s="7" t="s">
        <v>510</v>
      </c>
      <c r="P8" s="7" t="s">
        <v>583</v>
      </c>
    </row>
    <row r="9" spans="1:16" ht="12.75" customHeight="1">
      <c r="A9" s="14"/>
      <c r="B9" s="48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2.75" customHeight="1">
      <c r="A10" s="42">
        <v>1</v>
      </c>
      <c r="B10" s="71" t="s">
        <v>33</v>
      </c>
      <c r="C10" s="72"/>
      <c r="D10" s="72">
        <v>0</v>
      </c>
      <c r="E10" s="72">
        <v>0</v>
      </c>
      <c r="F10" s="72"/>
      <c r="G10" s="72">
        <v>0</v>
      </c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12.75" customHeight="1">
      <c r="A11" s="42"/>
      <c r="B11" s="43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ht="12.75" customHeight="1">
      <c r="A12" s="42"/>
      <c r="B12" s="43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ht="12.75" customHeight="1">
      <c r="A13" s="42">
        <v>2</v>
      </c>
      <c r="B13" s="71" t="s">
        <v>34</v>
      </c>
      <c r="C13" s="72"/>
      <c r="D13" s="72">
        <v>0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ht="12.75" customHeight="1">
      <c r="A14" s="42"/>
      <c r="B14" s="43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ht="12.75" customHeight="1">
      <c r="A15" s="42"/>
      <c r="B15" s="43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12.75" customHeight="1">
      <c r="A16" s="42"/>
      <c r="B16" s="45"/>
      <c r="C16" s="73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9.5" customHeight="1">
      <c r="A17" s="19">
        <v>3</v>
      </c>
      <c r="B17" s="74" t="s">
        <v>35</v>
      </c>
      <c r="C17" s="75"/>
      <c r="D17" s="75">
        <f>SUM(D10:D16)</f>
        <v>0</v>
      </c>
      <c r="E17" s="75">
        <f aca="true" t="shared" si="0" ref="E17:P17">SUM(E10:E16)</f>
        <v>0</v>
      </c>
      <c r="F17" s="75">
        <f t="shared" si="0"/>
        <v>0</v>
      </c>
      <c r="G17" s="75">
        <f t="shared" si="0"/>
        <v>0</v>
      </c>
      <c r="H17" s="75">
        <f t="shared" si="0"/>
        <v>0</v>
      </c>
      <c r="I17" s="75">
        <f t="shared" si="0"/>
        <v>0</v>
      </c>
      <c r="J17" s="75">
        <f t="shared" si="0"/>
        <v>0</v>
      </c>
      <c r="K17" s="75">
        <f t="shared" si="0"/>
        <v>0</v>
      </c>
      <c r="L17" s="75">
        <f t="shared" si="0"/>
        <v>0</v>
      </c>
      <c r="M17" s="75">
        <f t="shared" si="0"/>
        <v>0</v>
      </c>
      <c r="N17" s="75">
        <f t="shared" si="0"/>
        <v>0</v>
      </c>
      <c r="O17" s="75">
        <f t="shared" si="0"/>
        <v>0</v>
      </c>
      <c r="P17" s="75">
        <f t="shared" si="0"/>
        <v>0</v>
      </c>
    </row>
    <row r="18" spans="2:16" ht="19.5" customHeight="1"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3:16" ht="9.75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3:16" ht="9.7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3:16" ht="9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3:16" ht="9.7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3:16" ht="9.7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3:16" ht="9.7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3:16" ht="9.7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3:16" ht="9.7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3:16" ht="9.7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3:16" ht="9.7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3:16" ht="9.7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3:16" ht="9.7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3:16" ht="9.7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3:16" ht="9.7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3:16" ht="9.7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3:16" ht="9.7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3:16" ht="9.7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3" customWidth="1"/>
    <col min="4" max="4" width="18.8515625" style="4" customWidth="1"/>
    <col min="5" max="16384" width="9.140625" style="4" customWidth="1"/>
  </cols>
  <sheetData>
    <row r="1" spans="1:4" ht="9.75">
      <c r="A1" s="374" t="s">
        <v>603</v>
      </c>
      <c r="B1" s="374"/>
      <c r="C1" s="374"/>
      <c r="D1" s="374"/>
    </row>
    <row r="3" spans="1:4" ht="12.75">
      <c r="A3" s="380" t="s">
        <v>559</v>
      </c>
      <c r="B3" s="380"/>
      <c r="C3" s="380"/>
      <c r="D3" s="380"/>
    </row>
    <row r="5" ht="9.75">
      <c r="D5" s="3" t="s">
        <v>18</v>
      </c>
    </row>
    <row r="6" spans="1:4" s="6" customFormat="1" ht="9.75">
      <c r="A6" s="8"/>
      <c r="B6" s="8" t="s">
        <v>85</v>
      </c>
      <c r="C6" s="8" t="s">
        <v>86</v>
      </c>
      <c r="D6" s="8" t="s">
        <v>87</v>
      </c>
    </row>
    <row r="7" spans="1:5" s="90" customFormat="1" ht="24.75" customHeight="1">
      <c r="A7" s="7" t="s">
        <v>0</v>
      </c>
      <c r="B7" s="7" t="s">
        <v>58</v>
      </c>
      <c r="C7" s="7" t="s">
        <v>584</v>
      </c>
      <c r="D7" s="7" t="s">
        <v>59</v>
      </c>
      <c r="E7" s="104"/>
    </row>
    <row r="8" spans="1:4" ht="9.75">
      <c r="A8" s="9"/>
      <c r="B8" s="10"/>
      <c r="C8" s="87"/>
      <c r="D8" s="25"/>
    </row>
    <row r="9" spans="1:4" ht="9.75">
      <c r="A9" s="13">
        <v>1</v>
      </c>
      <c r="B9" s="20" t="s">
        <v>42</v>
      </c>
      <c r="C9" s="88"/>
      <c r="D9" s="89"/>
    </row>
    <row r="10" spans="1:4" ht="9.75">
      <c r="A10" s="13"/>
      <c r="B10" s="14"/>
      <c r="C10" s="88"/>
      <c r="D10" s="89"/>
    </row>
    <row r="11" spans="1:4" ht="9.75">
      <c r="A11" s="13"/>
      <c r="B11" s="14"/>
      <c r="C11" s="1"/>
      <c r="D11" s="89"/>
    </row>
    <row r="12" spans="1:4" ht="9.75">
      <c r="A12" s="13">
        <v>2</v>
      </c>
      <c r="B12" s="29" t="s">
        <v>42</v>
      </c>
      <c r="C12" s="1">
        <v>5300</v>
      </c>
      <c r="D12" s="89" t="s">
        <v>60</v>
      </c>
    </row>
    <row r="13" spans="1:4" ht="9.75">
      <c r="A13" s="13"/>
      <c r="B13" s="14"/>
      <c r="C13" s="1"/>
      <c r="D13" s="89"/>
    </row>
    <row r="14" spans="1:4" ht="9.75">
      <c r="A14" s="13"/>
      <c r="B14" s="14"/>
      <c r="C14" s="1"/>
      <c r="D14" s="89"/>
    </row>
    <row r="15" spans="1:4" ht="9.75">
      <c r="A15" s="13"/>
      <c r="B15" s="14"/>
      <c r="C15" s="1"/>
      <c r="D15" s="89"/>
    </row>
    <row r="16" spans="1:4" s="90" customFormat="1" ht="24.75" customHeight="1">
      <c r="A16" s="19">
        <v>3</v>
      </c>
      <c r="B16" s="37" t="s">
        <v>61</v>
      </c>
      <c r="C16" s="47">
        <f>SUM(C12)</f>
        <v>5300</v>
      </c>
      <c r="D16" s="19"/>
    </row>
    <row r="17" spans="1:4" ht="9.75">
      <c r="A17" s="13"/>
      <c r="B17" s="14"/>
      <c r="C17" s="88"/>
      <c r="D17" s="89"/>
    </row>
    <row r="18" spans="1:4" ht="9.75">
      <c r="A18" s="13"/>
      <c r="B18" s="14"/>
      <c r="C18" s="88"/>
      <c r="D18" s="89"/>
    </row>
    <row r="19" spans="1:4" ht="9.75">
      <c r="A19" s="13"/>
      <c r="B19" s="14"/>
      <c r="C19" s="88"/>
      <c r="D19" s="89"/>
    </row>
    <row r="20" spans="1:4" ht="9.75">
      <c r="A20" s="13">
        <v>4</v>
      </c>
      <c r="B20" s="20" t="s">
        <v>57</v>
      </c>
      <c r="C20" s="88"/>
      <c r="D20" s="89"/>
    </row>
    <row r="21" spans="1:4" ht="9.75">
      <c r="A21" s="13"/>
      <c r="B21" s="14"/>
      <c r="C21" s="88"/>
      <c r="D21" s="89"/>
    </row>
    <row r="22" spans="1:4" ht="9.75">
      <c r="A22" s="13"/>
      <c r="B22" s="14"/>
      <c r="C22" s="1"/>
      <c r="D22" s="103"/>
    </row>
    <row r="23" spans="1:4" ht="9.75">
      <c r="A23" s="13">
        <v>5</v>
      </c>
      <c r="B23" s="14" t="s">
        <v>57</v>
      </c>
      <c r="C23" s="1">
        <v>294253</v>
      </c>
      <c r="D23" s="103" t="s">
        <v>60</v>
      </c>
    </row>
    <row r="24" spans="1:4" ht="9.75">
      <c r="A24" s="13"/>
      <c r="B24" s="14"/>
      <c r="C24" s="1"/>
      <c r="D24" s="89"/>
    </row>
    <row r="25" spans="1:4" ht="9.75">
      <c r="A25" s="13"/>
      <c r="B25" s="14"/>
      <c r="C25" s="1"/>
      <c r="D25" s="89"/>
    </row>
    <row r="26" spans="1:4" ht="9.75">
      <c r="A26" s="21"/>
      <c r="B26" s="16"/>
      <c r="C26" s="86"/>
      <c r="D26" s="91"/>
    </row>
    <row r="27" spans="1:4" ht="24.75" customHeight="1">
      <c r="A27" s="19">
        <v>6</v>
      </c>
      <c r="B27" s="69" t="s">
        <v>104</v>
      </c>
      <c r="C27" s="18">
        <f>SUM(C22:C26)</f>
        <v>294253</v>
      </c>
      <c r="D27" s="92"/>
    </row>
    <row r="28" spans="1:4" ht="24.75" customHeight="1">
      <c r="A28" s="19">
        <v>7</v>
      </c>
      <c r="B28" s="68" t="s">
        <v>105</v>
      </c>
      <c r="C28" s="46">
        <f>C16+C27</f>
        <v>299553</v>
      </c>
      <c r="D28" s="93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65" t="s">
        <v>586</v>
      </c>
      <c r="B2" s="365"/>
      <c r="C2" s="365"/>
      <c r="D2" s="365"/>
      <c r="E2" s="365"/>
      <c r="F2" s="192"/>
      <c r="G2" s="192"/>
      <c r="H2" s="192"/>
      <c r="I2" s="192"/>
      <c r="J2" s="192"/>
    </row>
    <row r="4" spans="1:10" ht="12.75">
      <c r="A4" s="366" t="s">
        <v>358</v>
      </c>
      <c r="B4" s="366"/>
      <c r="C4" s="366"/>
      <c r="D4" s="366"/>
      <c r="E4" s="366"/>
      <c r="F4" s="192"/>
      <c r="G4" s="192"/>
      <c r="H4" s="192"/>
      <c r="I4" s="192"/>
      <c r="J4" s="192"/>
    </row>
    <row r="5" spans="1:10" ht="28.5" customHeight="1">
      <c r="A5" s="364" t="s">
        <v>569</v>
      </c>
      <c r="B5" s="364"/>
      <c r="C5" s="364"/>
      <c r="D5" s="364"/>
      <c r="E5" s="364"/>
      <c r="F5" s="122"/>
      <c r="G5" s="122"/>
      <c r="H5" s="122"/>
      <c r="I5" s="122"/>
      <c r="J5" s="122"/>
    </row>
    <row r="6" spans="2:10" ht="28.5" customHeight="1">
      <c r="B6" s="193"/>
      <c r="C6" s="193"/>
      <c r="D6" s="193"/>
      <c r="E6" s="193" t="s">
        <v>362</v>
      </c>
      <c r="F6" s="122"/>
      <c r="G6" s="122"/>
      <c r="H6" s="122"/>
      <c r="I6" s="122"/>
      <c r="J6" s="122"/>
    </row>
    <row r="7" spans="1:10" s="136" customFormat="1" ht="12.75" customHeight="1">
      <c r="A7" s="123" t="s">
        <v>85</v>
      </c>
      <c r="B7" s="125" t="s">
        <v>86</v>
      </c>
      <c r="C7" s="125" t="s">
        <v>87</v>
      </c>
      <c r="D7" s="125" t="s">
        <v>88</v>
      </c>
      <c r="E7" s="125" t="s">
        <v>356</v>
      </c>
      <c r="F7" s="193"/>
      <c r="G7" s="193"/>
      <c r="H7" s="193"/>
      <c r="I7" s="193"/>
      <c r="J7" s="193"/>
    </row>
    <row r="8" spans="1:5" s="122" customFormat="1" ht="63" customHeight="1">
      <c r="A8" s="194" t="s">
        <v>74</v>
      </c>
      <c r="B8" s="194" t="s">
        <v>357</v>
      </c>
      <c r="C8" s="125" t="s">
        <v>572</v>
      </c>
      <c r="D8" s="125" t="s">
        <v>573</v>
      </c>
      <c r="E8" s="125" t="s">
        <v>574</v>
      </c>
    </row>
    <row r="9" spans="1:5" ht="12.75">
      <c r="A9" s="195"/>
      <c r="B9" s="150"/>
      <c r="C9" s="150"/>
      <c r="D9" s="150"/>
      <c r="E9" s="150"/>
    </row>
    <row r="10" spans="1:5" ht="12.75">
      <c r="A10" s="196">
        <v>1</v>
      </c>
      <c r="B10" s="156" t="s">
        <v>570</v>
      </c>
      <c r="C10" s="156">
        <v>16889</v>
      </c>
      <c r="D10" s="156">
        <v>16889</v>
      </c>
      <c r="E10" s="156">
        <v>0</v>
      </c>
    </row>
    <row r="11" spans="1:5" ht="12.75">
      <c r="A11" s="196">
        <v>2</v>
      </c>
      <c r="B11" s="156" t="s">
        <v>571</v>
      </c>
      <c r="C11" s="156">
        <v>305470</v>
      </c>
      <c r="D11" s="156">
        <v>0</v>
      </c>
      <c r="E11" s="156">
        <v>305470</v>
      </c>
    </row>
    <row r="12" spans="1:5" ht="12.75">
      <c r="A12" s="196"/>
      <c r="B12" s="156"/>
      <c r="C12" s="156"/>
      <c r="D12" s="156"/>
      <c r="E12" s="156"/>
    </row>
    <row r="13" spans="1:5" s="198" customFormat="1" ht="24.75" customHeight="1">
      <c r="A13" s="126">
        <v>3</v>
      </c>
      <c r="B13" s="197" t="s">
        <v>73</v>
      </c>
      <c r="C13" s="197">
        <f>SUM(C10:C12)</f>
        <v>322359</v>
      </c>
      <c r="D13" s="197">
        <f>SUM(D10:D12)</f>
        <v>16889</v>
      </c>
      <c r="E13" s="197">
        <f>SUM(E10:E12)</f>
        <v>305470</v>
      </c>
    </row>
  </sheetData>
  <sheetProtection/>
  <mergeCells count="3">
    <mergeCell ref="A5:E5"/>
    <mergeCell ref="A2:E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N2" sqref="N2"/>
    </sheetView>
  </sheetViews>
  <sheetFormatPr defaultColWidth="9.140625" defaultRowHeight="18" customHeight="1"/>
  <cols>
    <col min="1" max="1" width="18.7109375" style="0" customWidth="1"/>
    <col min="2" max="2" width="8.7109375" style="0" customWidth="1"/>
    <col min="3" max="3" width="8.28125" style="0" customWidth="1"/>
    <col min="4" max="14" width="8.7109375" style="0" customWidth="1"/>
    <col min="15" max="16" width="7.7109375" style="0" customWidth="1"/>
  </cols>
  <sheetData>
    <row r="1" ht="18" customHeight="1">
      <c r="N1" s="3" t="s">
        <v>604</v>
      </c>
    </row>
    <row r="2" ht="18" customHeight="1">
      <c r="N2" s="3"/>
    </row>
    <row r="3" s="133" customFormat="1" ht="18" customHeight="1">
      <c r="B3" s="133" t="s">
        <v>560</v>
      </c>
    </row>
    <row r="4" spans="2:5" ht="18" customHeight="1">
      <c r="B4" t="s">
        <v>65</v>
      </c>
      <c r="D4" s="133"/>
      <c r="E4" s="133"/>
    </row>
    <row r="7" spans="1:14" s="133" customFormat="1" ht="18" customHeight="1">
      <c r="A7" s="135" t="s">
        <v>1</v>
      </c>
      <c r="B7" s="273" t="s">
        <v>185</v>
      </c>
      <c r="C7" s="273" t="s">
        <v>186</v>
      </c>
      <c r="D7" s="273" t="s">
        <v>187</v>
      </c>
      <c r="E7" s="273" t="s">
        <v>188</v>
      </c>
      <c r="F7" s="273" t="s">
        <v>189</v>
      </c>
      <c r="G7" s="273" t="s">
        <v>190</v>
      </c>
      <c r="H7" s="273" t="s">
        <v>191</v>
      </c>
      <c r="I7" s="273" t="s">
        <v>192</v>
      </c>
      <c r="J7" s="273" t="s">
        <v>193</v>
      </c>
      <c r="K7" s="273" t="s">
        <v>194</v>
      </c>
      <c r="L7" s="273" t="s">
        <v>195</v>
      </c>
      <c r="M7" s="273" t="s">
        <v>196</v>
      </c>
      <c r="N7" s="273" t="s">
        <v>197</v>
      </c>
    </row>
    <row r="8" spans="1:14" s="133" customFormat="1" ht="18" customHeight="1">
      <c r="A8" s="134" t="s">
        <v>40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24"/>
    </row>
    <row r="9" spans="1:14" ht="18" customHeight="1">
      <c r="A9" s="124" t="s">
        <v>3</v>
      </c>
      <c r="B9" s="124">
        <v>2631</v>
      </c>
      <c r="C9" s="124">
        <v>2915</v>
      </c>
      <c r="D9" s="124">
        <v>78245</v>
      </c>
      <c r="E9" s="124">
        <v>12749</v>
      </c>
      <c r="F9" s="124">
        <v>58880</v>
      </c>
      <c r="G9" s="124">
        <v>21732</v>
      </c>
      <c r="H9" s="124">
        <v>24694</v>
      </c>
      <c r="I9" s="124">
        <v>24659</v>
      </c>
      <c r="J9" s="124">
        <v>65669</v>
      </c>
      <c r="K9" s="124">
        <v>9236</v>
      </c>
      <c r="L9" s="124">
        <v>7116</v>
      </c>
      <c r="M9" s="124">
        <v>5767</v>
      </c>
      <c r="N9" s="135">
        <f>SUM(B9:M9)</f>
        <v>314293</v>
      </c>
    </row>
    <row r="10" spans="1:14" ht="18" customHeight="1">
      <c r="A10" s="124" t="s">
        <v>198</v>
      </c>
      <c r="B10" s="124">
        <v>1458</v>
      </c>
      <c r="C10" s="124">
        <v>1646</v>
      </c>
      <c r="D10" s="124">
        <v>7378</v>
      </c>
      <c r="E10" s="124">
        <v>6468</v>
      </c>
      <c r="F10" s="124">
        <v>2618</v>
      </c>
      <c r="G10" s="124">
        <v>1821</v>
      </c>
      <c r="H10" s="124">
        <v>457</v>
      </c>
      <c r="I10" s="124">
        <v>33957</v>
      </c>
      <c r="J10" s="124">
        <v>457</v>
      </c>
      <c r="K10" s="124">
        <v>457</v>
      </c>
      <c r="L10" s="124">
        <v>456</v>
      </c>
      <c r="M10" s="124">
        <v>456</v>
      </c>
      <c r="N10" s="135">
        <f>SUM(B10:M10)</f>
        <v>57629</v>
      </c>
    </row>
    <row r="11" spans="1:14" ht="18" customHeight="1">
      <c r="A11" s="124" t="s">
        <v>213</v>
      </c>
      <c r="B11" s="124">
        <v>0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35">
        <f>SUM(B11:M11)</f>
        <v>0</v>
      </c>
    </row>
    <row r="12" spans="1:14" ht="18" customHeight="1">
      <c r="A12" s="124" t="s">
        <v>10</v>
      </c>
      <c r="B12" s="124">
        <v>7524</v>
      </c>
      <c r="C12" s="124">
        <v>5016</v>
      </c>
      <c r="D12" s="124">
        <v>5016</v>
      </c>
      <c r="E12" s="124">
        <v>5016</v>
      </c>
      <c r="F12" s="124">
        <v>5016</v>
      </c>
      <c r="G12" s="124">
        <v>5016</v>
      </c>
      <c r="H12" s="124">
        <v>5016</v>
      </c>
      <c r="I12" s="124">
        <v>5016</v>
      </c>
      <c r="J12" s="124">
        <v>5016</v>
      </c>
      <c r="K12" s="124">
        <v>5016</v>
      </c>
      <c r="L12" s="124">
        <v>5016</v>
      </c>
      <c r="M12" s="124">
        <v>5016</v>
      </c>
      <c r="N12" s="135">
        <f>SUM(B12:M12)</f>
        <v>62700</v>
      </c>
    </row>
    <row r="13" spans="1:14" ht="18" customHeight="1">
      <c r="A13" s="124" t="s">
        <v>199</v>
      </c>
      <c r="B13" s="124">
        <v>322359</v>
      </c>
      <c r="C13" s="124">
        <f aca="true" t="shared" si="0" ref="C13:M13">SUM(B23)</f>
        <v>315937</v>
      </c>
      <c r="D13" s="124">
        <f t="shared" si="0"/>
        <v>286412</v>
      </c>
      <c r="E13" s="124">
        <f t="shared" si="0"/>
        <v>359203</v>
      </c>
      <c r="F13" s="124">
        <f t="shared" si="0"/>
        <v>339320</v>
      </c>
      <c r="G13" s="124">
        <f t="shared" si="0"/>
        <v>330394</v>
      </c>
      <c r="H13" s="124">
        <f t="shared" si="0"/>
        <v>282710</v>
      </c>
      <c r="I13" s="124">
        <f t="shared" si="0"/>
        <v>234418</v>
      </c>
      <c r="J13" s="124">
        <f t="shared" si="0"/>
        <v>220986</v>
      </c>
      <c r="K13" s="124">
        <f t="shared" si="0"/>
        <v>195542</v>
      </c>
      <c r="L13" s="124">
        <f t="shared" si="0"/>
        <v>124119</v>
      </c>
      <c r="M13" s="124">
        <f t="shared" si="0"/>
        <v>61928</v>
      </c>
      <c r="N13" s="135">
        <f>SUM(B13)</f>
        <v>322359</v>
      </c>
    </row>
    <row r="14" spans="1:14" s="133" customFormat="1" ht="18" customHeight="1">
      <c r="A14" s="135" t="s">
        <v>200</v>
      </c>
      <c r="B14" s="135">
        <f aca="true" t="shared" si="1" ref="B14:N14">SUM(B9:B13)</f>
        <v>333972</v>
      </c>
      <c r="C14" s="135">
        <f t="shared" si="1"/>
        <v>325514</v>
      </c>
      <c r="D14" s="135">
        <f t="shared" si="1"/>
        <v>377051</v>
      </c>
      <c r="E14" s="135">
        <f t="shared" si="1"/>
        <v>383436</v>
      </c>
      <c r="F14" s="135">
        <f t="shared" si="1"/>
        <v>405834</v>
      </c>
      <c r="G14" s="135">
        <f t="shared" si="1"/>
        <v>358963</v>
      </c>
      <c r="H14" s="135">
        <f t="shared" si="1"/>
        <v>312877</v>
      </c>
      <c r="I14" s="135">
        <f t="shared" si="1"/>
        <v>298050</v>
      </c>
      <c r="J14" s="135">
        <f t="shared" si="1"/>
        <v>292128</v>
      </c>
      <c r="K14" s="135">
        <f t="shared" si="1"/>
        <v>210251</v>
      </c>
      <c r="L14" s="135">
        <f t="shared" si="1"/>
        <v>136707</v>
      </c>
      <c r="M14" s="135">
        <f t="shared" si="1"/>
        <v>73167</v>
      </c>
      <c r="N14" s="135">
        <f t="shared" si="1"/>
        <v>756981</v>
      </c>
    </row>
    <row r="15" ht="18" customHeight="1">
      <c r="N15" s="133"/>
    </row>
    <row r="16" spans="1:14" ht="18" customHeight="1">
      <c r="A16" s="134" t="s">
        <v>41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35"/>
    </row>
    <row r="17" spans="1:14" ht="18" customHeight="1">
      <c r="A17" s="124" t="s">
        <v>15</v>
      </c>
      <c r="B17" s="124">
        <v>18035</v>
      </c>
      <c r="C17" s="124">
        <v>39102</v>
      </c>
      <c r="D17" s="124">
        <v>17848</v>
      </c>
      <c r="E17" s="124">
        <v>38090</v>
      </c>
      <c r="F17" s="124">
        <v>30443</v>
      </c>
      <c r="G17" s="124">
        <v>29968</v>
      </c>
      <c r="H17" s="124">
        <v>28512</v>
      </c>
      <c r="I17" s="124">
        <v>27560</v>
      </c>
      <c r="J17" s="124">
        <v>32506</v>
      </c>
      <c r="K17" s="124">
        <v>20639</v>
      </c>
      <c r="L17" s="124">
        <v>26452</v>
      </c>
      <c r="M17" s="124">
        <v>18682</v>
      </c>
      <c r="N17" s="135">
        <f>SUM(B17:M17)</f>
        <v>327837</v>
      </c>
    </row>
    <row r="18" spans="1:14" ht="18" customHeight="1">
      <c r="A18" s="124" t="s">
        <v>39</v>
      </c>
      <c r="B18" s="124">
        <v>0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12000</v>
      </c>
      <c r="K18" s="124">
        <v>16308</v>
      </c>
      <c r="L18" s="124">
        <v>0</v>
      </c>
      <c r="M18" s="124">
        <v>0</v>
      </c>
      <c r="N18" s="135">
        <f>SUM(B18:M18)</f>
        <v>28308</v>
      </c>
    </row>
    <row r="19" spans="1:14" ht="18" customHeight="1">
      <c r="A19" s="124" t="s">
        <v>201</v>
      </c>
      <c r="B19" s="124">
        <v>0</v>
      </c>
      <c r="C19" s="124">
        <v>0</v>
      </c>
      <c r="D19" s="124">
        <v>0</v>
      </c>
      <c r="E19" s="124">
        <v>6026</v>
      </c>
      <c r="F19" s="124">
        <v>44997</v>
      </c>
      <c r="G19" s="124">
        <v>46285</v>
      </c>
      <c r="H19" s="124">
        <v>762</v>
      </c>
      <c r="I19" s="124">
        <v>318</v>
      </c>
      <c r="J19" s="124">
        <v>2895</v>
      </c>
      <c r="K19" s="124">
        <v>0</v>
      </c>
      <c r="L19" s="124">
        <v>0</v>
      </c>
      <c r="M19" s="124">
        <v>0</v>
      </c>
      <c r="N19" s="135">
        <f>SUM(B19:M19)</f>
        <v>101283</v>
      </c>
    </row>
    <row r="20" spans="1:14" ht="18" customHeight="1">
      <c r="A20" s="124" t="s">
        <v>297</v>
      </c>
      <c r="B20" s="124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35">
        <f>SUM(B20:M20)</f>
        <v>0</v>
      </c>
    </row>
    <row r="21" spans="1:14" ht="18" customHeight="1">
      <c r="A21" s="274" t="s">
        <v>202</v>
      </c>
      <c r="B21" s="124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49185</v>
      </c>
      <c r="I21" s="124">
        <v>49186</v>
      </c>
      <c r="J21" s="124">
        <v>49185</v>
      </c>
      <c r="K21" s="124">
        <v>49185</v>
      </c>
      <c r="L21" s="124">
        <v>48327</v>
      </c>
      <c r="M21" s="124">
        <v>54485</v>
      </c>
      <c r="N21" s="135">
        <f>SUM(B21:M21)</f>
        <v>299553</v>
      </c>
    </row>
    <row r="22" spans="1:14" s="133" customFormat="1" ht="18" customHeight="1">
      <c r="A22" s="137" t="s">
        <v>203</v>
      </c>
      <c r="B22" s="137">
        <f aca="true" t="shared" si="2" ref="B22:N22">SUM(B17:B21)</f>
        <v>18035</v>
      </c>
      <c r="C22" s="137">
        <f t="shared" si="2"/>
        <v>39102</v>
      </c>
      <c r="D22" s="137">
        <f t="shared" si="2"/>
        <v>17848</v>
      </c>
      <c r="E22" s="137">
        <f t="shared" si="2"/>
        <v>44116</v>
      </c>
      <c r="F22" s="137">
        <f t="shared" si="2"/>
        <v>75440</v>
      </c>
      <c r="G22" s="137">
        <f t="shared" si="2"/>
        <v>76253</v>
      </c>
      <c r="H22" s="137">
        <f t="shared" si="2"/>
        <v>78459</v>
      </c>
      <c r="I22" s="137">
        <f t="shared" si="2"/>
        <v>77064</v>
      </c>
      <c r="J22" s="137">
        <f t="shared" si="2"/>
        <v>96586</v>
      </c>
      <c r="K22" s="137">
        <f t="shared" si="2"/>
        <v>86132</v>
      </c>
      <c r="L22" s="137">
        <f t="shared" si="2"/>
        <v>74779</v>
      </c>
      <c r="M22" s="137">
        <f t="shared" si="2"/>
        <v>73167</v>
      </c>
      <c r="N22" s="137">
        <f t="shared" si="2"/>
        <v>756981</v>
      </c>
    </row>
    <row r="23" spans="1:14" s="133" customFormat="1" ht="18" customHeight="1">
      <c r="A23" s="137" t="s">
        <v>204</v>
      </c>
      <c r="B23" s="138">
        <f aca="true" t="shared" si="3" ref="B23:N23">B14-B22</f>
        <v>315937</v>
      </c>
      <c r="C23" s="137">
        <f t="shared" si="3"/>
        <v>286412</v>
      </c>
      <c r="D23" s="138">
        <f t="shared" si="3"/>
        <v>359203</v>
      </c>
      <c r="E23" s="137">
        <f t="shared" si="3"/>
        <v>339320</v>
      </c>
      <c r="F23" s="138">
        <f t="shared" si="3"/>
        <v>330394</v>
      </c>
      <c r="G23" s="137">
        <f t="shared" si="3"/>
        <v>282710</v>
      </c>
      <c r="H23" s="138">
        <f t="shared" si="3"/>
        <v>234418</v>
      </c>
      <c r="I23" s="137">
        <f t="shared" si="3"/>
        <v>220986</v>
      </c>
      <c r="J23" s="138">
        <f t="shared" si="3"/>
        <v>195542</v>
      </c>
      <c r="K23" s="137">
        <f t="shared" si="3"/>
        <v>124119</v>
      </c>
      <c r="L23" s="138">
        <f t="shared" si="3"/>
        <v>61928</v>
      </c>
      <c r="M23" s="137">
        <f t="shared" si="3"/>
        <v>0</v>
      </c>
      <c r="N23" s="139">
        <f t="shared" si="3"/>
        <v>0</v>
      </c>
    </row>
    <row r="24" spans="1:14" s="133" customFormat="1" ht="18" customHeight="1">
      <c r="A24" s="140" t="s">
        <v>205</v>
      </c>
      <c r="B24" s="141"/>
      <c r="C24" s="140"/>
      <c r="D24" s="141"/>
      <c r="E24" s="140"/>
      <c r="F24" s="141"/>
      <c r="G24" s="140"/>
      <c r="H24" s="141"/>
      <c r="I24" s="140"/>
      <c r="J24" s="141"/>
      <c r="K24" s="140"/>
      <c r="L24" s="141"/>
      <c r="M24" s="140"/>
      <c r="N24" s="142"/>
    </row>
  </sheetData>
  <sheetProtection/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9.75">
      <c r="A1" s="374" t="s">
        <v>605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3" spans="1:16" ht="30.75" customHeight="1">
      <c r="A3" s="375" t="s">
        <v>298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06" t="s">
        <v>62</v>
      </c>
      <c r="P4" s="406"/>
    </row>
    <row r="5" spans="1:16" s="23" customFormat="1" ht="9.75">
      <c r="A5" s="65"/>
      <c r="B5" s="65" t="s">
        <v>85</v>
      </c>
      <c r="C5" s="65" t="s">
        <v>86</v>
      </c>
      <c r="D5" s="65" t="s">
        <v>87</v>
      </c>
      <c r="E5" s="65" t="s">
        <v>88</v>
      </c>
      <c r="F5" s="65" t="s">
        <v>89</v>
      </c>
      <c r="G5" s="65" t="s">
        <v>91</v>
      </c>
      <c r="H5" s="65" t="s">
        <v>92</v>
      </c>
      <c r="I5" s="65" t="s">
        <v>93</v>
      </c>
      <c r="J5" s="65" t="s">
        <v>94</v>
      </c>
      <c r="K5" s="65" t="s">
        <v>95</v>
      </c>
      <c r="L5" s="65" t="s">
        <v>96</v>
      </c>
      <c r="M5" s="65" t="s">
        <v>98</v>
      </c>
      <c r="N5" s="65" t="s">
        <v>99</v>
      </c>
      <c r="O5" s="65" t="s">
        <v>100</v>
      </c>
      <c r="P5" s="65" t="s">
        <v>101</v>
      </c>
    </row>
    <row r="6" spans="1:16" ht="12.75" customHeight="1">
      <c r="A6" s="401" t="s">
        <v>0</v>
      </c>
      <c r="B6" s="401" t="s">
        <v>25</v>
      </c>
      <c r="C6" s="401" t="s">
        <v>27</v>
      </c>
      <c r="D6" s="407" t="s">
        <v>30</v>
      </c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</row>
    <row r="7" spans="1:16" ht="56.25" customHeight="1">
      <c r="A7" s="401"/>
      <c r="B7" s="401"/>
      <c r="C7" s="401"/>
      <c r="D7" s="401" t="s">
        <v>36</v>
      </c>
      <c r="E7" s="401" t="s">
        <v>102</v>
      </c>
      <c r="F7" s="401" t="s">
        <v>26</v>
      </c>
      <c r="G7" s="7">
        <v>2021</v>
      </c>
      <c r="H7" s="7">
        <v>2022</v>
      </c>
      <c r="I7" s="7">
        <v>2023</v>
      </c>
      <c r="J7" s="7">
        <v>2024</v>
      </c>
      <c r="K7" s="7">
        <v>2025</v>
      </c>
      <c r="L7" s="7">
        <v>2026</v>
      </c>
      <c r="M7" s="7">
        <v>2027</v>
      </c>
      <c r="N7" s="7">
        <v>2028</v>
      </c>
      <c r="O7" s="7">
        <v>2029</v>
      </c>
      <c r="P7" s="7">
        <v>2030</v>
      </c>
    </row>
    <row r="8" spans="1:16" ht="9.75">
      <c r="A8" s="401"/>
      <c r="B8" s="401"/>
      <c r="C8" s="401"/>
      <c r="D8" s="401"/>
      <c r="E8" s="401"/>
      <c r="F8" s="401"/>
      <c r="G8" s="408"/>
      <c r="H8" s="408"/>
      <c r="I8" s="408"/>
      <c r="J8" s="408"/>
      <c r="K8" s="408"/>
      <c r="L8" s="408"/>
      <c r="M8" s="408"/>
      <c r="N8" s="408"/>
      <c r="O8" s="408"/>
      <c r="P8" s="408"/>
    </row>
    <row r="9" spans="1:16" ht="9.75">
      <c r="A9" s="13">
        <v>1</v>
      </c>
      <c r="B9" s="20" t="s">
        <v>103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9.75">
      <c r="A10" s="13"/>
      <c r="B10" s="14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ht="22.5" customHeight="1">
      <c r="A11" s="64">
        <v>2</v>
      </c>
      <c r="B11" s="43"/>
      <c r="C11" s="80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/>
      <c r="J11" s="72"/>
      <c r="K11" s="72"/>
      <c r="L11" s="72"/>
      <c r="M11" s="72"/>
      <c r="N11" s="72"/>
      <c r="O11" s="72"/>
      <c r="P11" s="72"/>
    </row>
    <row r="12" spans="1:16" ht="9.75">
      <c r="A12" s="13"/>
      <c r="B12" s="14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9.75">
      <c r="A13" s="13">
        <v>3</v>
      </c>
      <c r="B13" s="20" t="s">
        <v>28</v>
      </c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9.75">
      <c r="A14" s="13"/>
      <c r="B14" s="14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9.75">
      <c r="A15" s="13"/>
      <c r="B15" s="14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9.75">
      <c r="A16" s="13"/>
      <c r="B16" s="14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9.75">
      <c r="A17" s="11">
        <v>4</v>
      </c>
      <c r="B17" s="82" t="s">
        <v>29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9.75">
      <c r="A18" s="13"/>
      <c r="B18" s="14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2.75">
      <c r="A19" s="13">
        <v>5</v>
      </c>
      <c r="B19" s="143"/>
      <c r="C19" s="14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</row>
    <row r="20" spans="1:16" ht="9.75">
      <c r="A20" s="11"/>
      <c r="B20" s="56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9.75">
      <c r="A21" s="11"/>
      <c r="B21" s="5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24.75" customHeight="1">
      <c r="A22" s="19">
        <v>6</v>
      </c>
      <c r="B22" s="37" t="s">
        <v>35</v>
      </c>
      <c r="C22" s="83">
        <f aca="true" t="shared" si="0" ref="C22:P22">SUM(C11:C20)</f>
        <v>0</v>
      </c>
      <c r="D22" s="83">
        <f t="shared" si="0"/>
        <v>0</v>
      </c>
      <c r="E22" s="83">
        <f t="shared" si="0"/>
        <v>0</v>
      </c>
      <c r="F22" s="83">
        <f t="shared" si="0"/>
        <v>0</v>
      </c>
      <c r="G22" s="83">
        <f t="shared" si="0"/>
        <v>0</v>
      </c>
      <c r="H22" s="83">
        <f t="shared" si="0"/>
        <v>0</v>
      </c>
      <c r="I22" s="83">
        <f t="shared" si="0"/>
        <v>0</v>
      </c>
      <c r="J22" s="83">
        <f t="shared" si="0"/>
        <v>0</v>
      </c>
      <c r="K22" s="83">
        <f t="shared" si="0"/>
        <v>0</v>
      </c>
      <c r="L22" s="83">
        <f t="shared" si="0"/>
        <v>0</v>
      </c>
      <c r="M22" s="83">
        <f t="shared" si="0"/>
        <v>0</v>
      </c>
      <c r="N22" s="83">
        <f t="shared" si="0"/>
        <v>0</v>
      </c>
      <c r="O22" s="83">
        <f t="shared" si="0"/>
        <v>0</v>
      </c>
      <c r="P22" s="83">
        <f t="shared" si="0"/>
        <v>0</v>
      </c>
    </row>
    <row r="23" spans="3:16" ht="9.75">
      <c r="C23" s="84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ht="24.75" customHeight="1"/>
    <row r="25" spans="3:16" ht="9.75"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  <row r="26" spans="3:16" ht="9.75"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3:16" ht="9.75"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3:16" ht="9.75"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3:16" ht="9.75"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3:16" ht="9.75"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3:16" ht="9.75"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3:16" ht="9.75"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3:16" ht="9.75"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3:16" ht="9.75"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  <row r="35" spans="3:16" ht="9.75"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  <row r="36" spans="3:16" ht="9.75"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</row>
    <row r="37" spans="3:16" ht="9.75"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3:16" ht="9.75"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</row>
    <row r="39" spans="3:16" ht="9.75"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3:16" ht="9.75"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</row>
    <row r="41" spans="3:16" ht="9.75"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</row>
    <row r="42" spans="3:16" ht="9.75"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</row>
    <row r="43" spans="3:16" ht="9.75"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3:16" ht="9.75"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3:16" ht="9.75"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3:16" ht="9.7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3:16" ht="9.75"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</row>
    <row r="48" spans="3:16" ht="9.75"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3:16" ht="9.75"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3:16" ht="9.75"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3:16" ht="9.75"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3:16" ht="9.75"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</row>
    <row r="53" spans="3:16" ht="9.75"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</row>
    <row r="54" spans="3:16" ht="9.75"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</row>
    <row r="55" spans="3:16" ht="9.75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</row>
    <row r="56" spans="3:16" ht="9.75"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3:16" ht="9.75"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3:16" ht="9.75"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</row>
  </sheetData>
  <sheetProtection/>
  <mergeCells count="11">
    <mergeCell ref="A3:P3"/>
    <mergeCell ref="O4:P4"/>
    <mergeCell ref="A1:P1"/>
    <mergeCell ref="D6:P6"/>
    <mergeCell ref="G8:P8"/>
    <mergeCell ref="A6:A8"/>
    <mergeCell ref="B6:B8"/>
    <mergeCell ref="C6:C8"/>
    <mergeCell ref="D7:D8"/>
    <mergeCell ref="E7:E8"/>
    <mergeCell ref="F7:F8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9.8515625" style="0" customWidth="1"/>
    <col min="4" max="4" width="7.140625" style="0" customWidth="1"/>
    <col min="5" max="5" width="25.7109375" style="0" customWidth="1"/>
    <col min="6" max="6" width="8.7109375" style="0" customWidth="1"/>
  </cols>
  <sheetData>
    <row r="1" spans="3:5" ht="15" customHeight="1">
      <c r="C1" t="s">
        <v>606</v>
      </c>
      <c r="E1" s="133"/>
    </row>
    <row r="2" ht="15" customHeight="1">
      <c r="A2" t="s">
        <v>216</v>
      </c>
    </row>
    <row r="3" spans="1:6" s="133" customFormat="1" ht="15" customHeight="1">
      <c r="A3" s="411" t="s">
        <v>217</v>
      </c>
      <c r="B3" s="411"/>
      <c r="C3" s="411"/>
      <c r="D3" s="411"/>
      <c r="E3" s="411"/>
      <c r="F3" s="411"/>
    </row>
    <row r="4" spans="1:6" s="133" customFormat="1" ht="15" customHeight="1">
      <c r="A4" s="368" t="s">
        <v>561</v>
      </c>
      <c r="B4" s="368"/>
      <c r="C4" s="368"/>
      <c r="D4" s="368"/>
      <c r="E4" s="368"/>
      <c r="F4" s="368"/>
    </row>
    <row r="5" spans="1:6" ht="15" customHeight="1">
      <c r="A5" s="123" t="s">
        <v>216</v>
      </c>
      <c r="B5" s="123" t="s">
        <v>85</v>
      </c>
      <c r="C5" s="123" t="s">
        <v>86</v>
      </c>
      <c r="D5" s="123" t="s">
        <v>87</v>
      </c>
      <c r="E5" s="123" t="s">
        <v>88</v>
      </c>
      <c r="F5" s="123" t="s">
        <v>89</v>
      </c>
    </row>
    <row r="6" spans="1:6" s="133" customFormat="1" ht="15" customHeight="1">
      <c r="A6" s="409" t="s">
        <v>151</v>
      </c>
      <c r="B6" s="147" t="s">
        <v>218</v>
      </c>
      <c r="C6" s="138" t="s">
        <v>219</v>
      </c>
      <c r="D6" s="409" t="s">
        <v>151</v>
      </c>
      <c r="E6" s="138" t="s">
        <v>220</v>
      </c>
      <c r="F6" s="137" t="s">
        <v>219</v>
      </c>
    </row>
    <row r="7" spans="1:6" s="133" customFormat="1" ht="15" customHeight="1">
      <c r="A7" s="410"/>
      <c r="B7" s="148" t="s">
        <v>221</v>
      </c>
      <c r="C7" s="141"/>
      <c r="D7" s="410"/>
      <c r="E7" s="141"/>
      <c r="F7" s="140"/>
    </row>
    <row r="8" spans="1:6" ht="15" customHeight="1">
      <c r="A8" s="149">
        <v>1</v>
      </c>
      <c r="B8" s="150" t="s">
        <v>222</v>
      </c>
      <c r="C8" s="150">
        <f>SUM(C11,C13,C15)</f>
        <v>0</v>
      </c>
      <c r="D8" s="149">
        <v>1</v>
      </c>
      <c r="E8" s="150" t="s">
        <v>223</v>
      </c>
      <c r="F8" s="150">
        <f>SUM(F11,F13,F15)</f>
        <v>0</v>
      </c>
    </row>
    <row r="9" spans="1:6" ht="15" customHeight="1">
      <c r="A9" s="151"/>
      <c r="B9" s="152"/>
      <c r="C9" s="152"/>
      <c r="D9" s="151"/>
      <c r="E9" s="152" t="s">
        <v>224</v>
      </c>
      <c r="F9" s="152"/>
    </row>
    <row r="10" spans="1:6" ht="15" customHeight="1">
      <c r="A10" s="126">
        <v>2</v>
      </c>
      <c r="B10" s="124" t="s">
        <v>225</v>
      </c>
      <c r="C10" s="124" t="s">
        <v>226</v>
      </c>
      <c r="D10" s="126">
        <v>2</v>
      </c>
      <c r="E10" s="124" t="s">
        <v>225</v>
      </c>
      <c r="F10" s="124" t="s">
        <v>226</v>
      </c>
    </row>
    <row r="11" spans="1:6" ht="15" customHeight="1">
      <c r="A11" s="149">
        <v>3</v>
      </c>
      <c r="B11" s="150" t="s">
        <v>227</v>
      </c>
      <c r="C11" s="150"/>
      <c r="D11" s="149">
        <v>3</v>
      </c>
      <c r="E11" s="150" t="s">
        <v>228</v>
      </c>
      <c r="F11" s="150"/>
    </row>
    <row r="12" spans="1:6" ht="15" customHeight="1">
      <c r="A12" s="151"/>
      <c r="B12" s="152"/>
      <c r="C12" s="152"/>
      <c r="D12" s="151"/>
      <c r="E12" s="152" t="s">
        <v>229</v>
      </c>
      <c r="F12" s="152"/>
    </row>
    <row r="13" spans="1:6" ht="15" customHeight="1">
      <c r="A13" s="149">
        <v>4</v>
      </c>
      <c r="B13" s="150" t="s">
        <v>230</v>
      </c>
      <c r="C13" s="150"/>
      <c r="D13" s="149">
        <v>4</v>
      </c>
      <c r="E13" s="150" t="s">
        <v>231</v>
      </c>
      <c r="F13" s="150">
        <v>0</v>
      </c>
    </row>
    <row r="14" spans="1:6" ht="15" customHeight="1">
      <c r="A14" s="153"/>
      <c r="B14" s="152"/>
      <c r="C14" s="152"/>
      <c r="D14" s="153"/>
      <c r="E14" s="152" t="s">
        <v>232</v>
      </c>
      <c r="F14" s="152"/>
    </row>
    <row r="15" spans="1:6" ht="15" customHeight="1">
      <c r="A15" s="149">
        <v>5</v>
      </c>
      <c r="B15" s="154" t="s">
        <v>233</v>
      </c>
      <c r="C15" s="150"/>
      <c r="D15" s="149">
        <v>5</v>
      </c>
      <c r="E15" s="150" t="s">
        <v>234</v>
      </c>
      <c r="F15" s="150"/>
    </row>
    <row r="16" spans="1:6" ht="15" customHeight="1">
      <c r="A16" s="153"/>
      <c r="B16" s="155" t="s">
        <v>235</v>
      </c>
      <c r="C16" s="156"/>
      <c r="D16" s="153"/>
      <c r="E16" s="156" t="s">
        <v>236</v>
      </c>
      <c r="F16" s="156"/>
    </row>
    <row r="17" spans="1:6" ht="15" customHeight="1">
      <c r="A17" s="151"/>
      <c r="B17" s="157" t="s">
        <v>237</v>
      </c>
      <c r="C17" s="152"/>
      <c r="D17" s="151"/>
      <c r="E17" s="152" t="s">
        <v>238</v>
      </c>
      <c r="F17" s="152"/>
    </row>
    <row r="18" spans="1:6" ht="15" customHeight="1">
      <c r="A18" s="149">
        <v>6</v>
      </c>
      <c r="B18" s="150" t="s">
        <v>239</v>
      </c>
      <c r="C18" s="150">
        <v>0</v>
      </c>
      <c r="D18" s="149">
        <v>6</v>
      </c>
      <c r="E18" s="150" t="s">
        <v>240</v>
      </c>
      <c r="F18" s="150">
        <v>0</v>
      </c>
    </row>
    <row r="19" spans="1:6" ht="15" customHeight="1">
      <c r="A19" s="151" t="s">
        <v>216</v>
      </c>
      <c r="B19" s="152" t="s">
        <v>241</v>
      </c>
      <c r="C19" s="152"/>
      <c r="D19" s="151" t="s">
        <v>216</v>
      </c>
      <c r="E19" s="152" t="s">
        <v>242</v>
      </c>
      <c r="F19" s="152"/>
    </row>
    <row r="20" spans="1:6" ht="15" customHeight="1">
      <c r="A20" s="149">
        <v>7</v>
      </c>
      <c r="B20" s="150" t="s">
        <v>243</v>
      </c>
      <c r="C20" s="150">
        <v>57893</v>
      </c>
      <c r="D20" s="149">
        <v>7</v>
      </c>
      <c r="E20" s="150" t="s">
        <v>244</v>
      </c>
      <c r="F20" s="150">
        <v>0</v>
      </c>
    </row>
    <row r="21" spans="1:6" ht="15" customHeight="1">
      <c r="A21" s="151"/>
      <c r="B21" s="152" t="s">
        <v>245</v>
      </c>
      <c r="C21" s="152"/>
      <c r="D21" s="151"/>
      <c r="E21" s="152" t="s">
        <v>242</v>
      </c>
      <c r="F21" s="152"/>
    </row>
    <row r="22" spans="1:6" ht="15" customHeight="1">
      <c r="A22" s="126">
        <v>8</v>
      </c>
      <c r="B22" s="124" t="s">
        <v>225</v>
      </c>
      <c r="C22" s="124" t="s">
        <v>226</v>
      </c>
      <c r="D22" s="126">
        <v>8</v>
      </c>
      <c r="E22" s="124" t="s">
        <v>246</v>
      </c>
      <c r="F22" s="124" t="s">
        <v>226</v>
      </c>
    </row>
    <row r="23" spans="1:6" ht="15" customHeight="1">
      <c r="A23" s="149">
        <v>9</v>
      </c>
      <c r="B23" s="150" t="s">
        <v>247</v>
      </c>
      <c r="C23" s="150">
        <v>57893</v>
      </c>
      <c r="D23" s="149">
        <v>9</v>
      </c>
      <c r="E23" s="150" t="s">
        <v>247</v>
      </c>
      <c r="F23" s="150">
        <v>0</v>
      </c>
    </row>
    <row r="24" spans="1:6" ht="15" customHeight="1">
      <c r="A24" s="151"/>
      <c r="B24" s="152" t="s">
        <v>248</v>
      </c>
      <c r="C24" s="152"/>
      <c r="D24" s="151"/>
      <c r="E24" s="152" t="s">
        <v>249</v>
      </c>
      <c r="F24" s="152"/>
    </row>
    <row r="25" spans="1:6" ht="15" customHeight="1">
      <c r="A25" s="149">
        <v>10</v>
      </c>
      <c r="B25" s="150" t="s">
        <v>250</v>
      </c>
      <c r="C25" s="150"/>
      <c r="D25" s="149">
        <v>10</v>
      </c>
      <c r="E25" s="150" t="s">
        <v>250</v>
      </c>
      <c r="F25" s="150" t="s">
        <v>216</v>
      </c>
    </row>
    <row r="26" spans="1:6" ht="15" customHeight="1">
      <c r="A26" s="151" t="s">
        <v>216</v>
      </c>
      <c r="B26" s="152" t="s">
        <v>251</v>
      </c>
      <c r="C26" s="152" t="s">
        <v>216</v>
      </c>
      <c r="D26" s="151" t="s">
        <v>216</v>
      </c>
      <c r="E26" s="152" t="s">
        <v>252</v>
      </c>
      <c r="F26" s="152" t="s">
        <v>216</v>
      </c>
    </row>
    <row r="27" spans="1:6" ht="15" customHeight="1">
      <c r="A27" s="149">
        <v>11</v>
      </c>
      <c r="B27" s="150"/>
      <c r="C27" s="150"/>
      <c r="D27" s="149">
        <v>11</v>
      </c>
      <c r="E27" s="150" t="s">
        <v>253</v>
      </c>
      <c r="F27" s="150"/>
    </row>
    <row r="28" spans="1:6" ht="15" customHeight="1">
      <c r="A28" s="151"/>
      <c r="B28" s="152"/>
      <c r="C28" s="152"/>
      <c r="D28" s="151"/>
      <c r="E28" s="152" t="s">
        <v>254</v>
      </c>
      <c r="F28" s="152"/>
    </row>
    <row r="29" spans="1:6" ht="15" customHeight="1">
      <c r="A29" s="149">
        <v>12</v>
      </c>
      <c r="B29" s="150" t="s">
        <v>255</v>
      </c>
      <c r="C29" s="150">
        <f>SUM(C32)</f>
        <v>259082</v>
      </c>
      <c r="D29" s="149">
        <v>12</v>
      </c>
      <c r="E29" s="150" t="s">
        <v>256</v>
      </c>
      <c r="F29" s="150">
        <f>SUM(F32)</f>
        <v>56082</v>
      </c>
    </row>
    <row r="30" spans="1:6" ht="15" customHeight="1">
      <c r="A30" s="151"/>
      <c r="B30" s="152"/>
      <c r="C30" s="152"/>
      <c r="D30" s="151"/>
      <c r="E30" s="152" t="s">
        <v>257</v>
      </c>
      <c r="F30" s="152"/>
    </row>
    <row r="31" spans="1:6" ht="15" customHeight="1">
      <c r="A31" s="149">
        <v>13</v>
      </c>
      <c r="B31" s="150" t="s">
        <v>225</v>
      </c>
      <c r="C31" s="150" t="s">
        <v>226</v>
      </c>
      <c r="D31" s="149">
        <v>13</v>
      </c>
      <c r="E31" s="150" t="s">
        <v>225</v>
      </c>
      <c r="F31" s="150" t="s">
        <v>226</v>
      </c>
    </row>
    <row r="32" spans="1:6" ht="15" customHeight="1">
      <c r="A32" s="126">
        <v>14</v>
      </c>
      <c r="B32" s="124" t="s">
        <v>258</v>
      </c>
      <c r="C32" s="124">
        <f>SUM(C33:C36)</f>
        <v>259082</v>
      </c>
      <c r="D32" s="126">
        <v>14</v>
      </c>
      <c r="E32" s="124" t="s">
        <v>259</v>
      </c>
      <c r="F32" s="124">
        <f>SUM(F33:F36)</f>
        <v>56082</v>
      </c>
    </row>
    <row r="33" spans="1:6" ht="15" customHeight="1">
      <c r="A33" s="149">
        <v>15</v>
      </c>
      <c r="B33" s="124" t="s">
        <v>260</v>
      </c>
      <c r="C33" s="124">
        <v>17000</v>
      </c>
      <c r="D33" s="149">
        <v>15</v>
      </c>
      <c r="E33" s="124" t="s">
        <v>261</v>
      </c>
      <c r="F33" s="124">
        <v>0</v>
      </c>
    </row>
    <row r="34" spans="1:6" ht="15" customHeight="1">
      <c r="A34" s="126">
        <v>16</v>
      </c>
      <c r="B34" s="124" t="s">
        <v>262</v>
      </c>
      <c r="C34" s="124">
        <v>172621</v>
      </c>
      <c r="D34" s="126">
        <v>16</v>
      </c>
      <c r="E34" s="124" t="s">
        <v>263</v>
      </c>
      <c r="F34" s="124">
        <v>29621</v>
      </c>
    </row>
    <row r="35" spans="1:6" ht="15" customHeight="1">
      <c r="A35" s="149">
        <v>17</v>
      </c>
      <c r="B35" s="124" t="s">
        <v>264</v>
      </c>
      <c r="C35" s="124">
        <v>44461</v>
      </c>
      <c r="D35" s="149">
        <v>17</v>
      </c>
      <c r="E35" s="124" t="s">
        <v>265</v>
      </c>
      <c r="F35" s="124">
        <v>26461</v>
      </c>
    </row>
    <row r="36" spans="1:6" ht="15" customHeight="1">
      <c r="A36" s="126">
        <v>18</v>
      </c>
      <c r="B36" s="124" t="s">
        <v>266</v>
      </c>
      <c r="C36" s="124">
        <v>25000</v>
      </c>
      <c r="D36" s="126">
        <v>18</v>
      </c>
      <c r="E36" s="124" t="s">
        <v>267</v>
      </c>
      <c r="F36" s="124">
        <v>0</v>
      </c>
    </row>
    <row r="37" spans="1:6" ht="15" customHeight="1">
      <c r="A37" s="149">
        <v>19</v>
      </c>
      <c r="B37" s="150" t="s">
        <v>268</v>
      </c>
      <c r="C37" s="150">
        <f>SUM(C40)</f>
        <v>2000</v>
      </c>
      <c r="D37" s="149">
        <v>19</v>
      </c>
      <c r="E37" s="150" t="s">
        <v>269</v>
      </c>
      <c r="F37" s="150">
        <v>0</v>
      </c>
    </row>
    <row r="38" spans="1:6" ht="15" customHeight="1">
      <c r="A38" s="151"/>
      <c r="B38" s="152"/>
      <c r="C38" s="152"/>
      <c r="D38" s="151"/>
      <c r="E38" s="152" t="s">
        <v>224</v>
      </c>
      <c r="F38" s="152"/>
    </row>
    <row r="39" spans="1:6" ht="15" customHeight="1">
      <c r="A39" s="126">
        <v>20</v>
      </c>
      <c r="B39" s="124" t="s">
        <v>225</v>
      </c>
      <c r="C39" s="124" t="s">
        <v>226</v>
      </c>
      <c r="D39" s="126">
        <v>20</v>
      </c>
      <c r="E39" s="124" t="s">
        <v>225</v>
      </c>
      <c r="F39" s="124" t="s">
        <v>216</v>
      </c>
    </row>
    <row r="40" spans="1:6" ht="15" customHeight="1">
      <c r="A40" s="149">
        <v>21</v>
      </c>
      <c r="B40" s="150" t="s">
        <v>270</v>
      </c>
      <c r="C40" s="150">
        <v>2000</v>
      </c>
      <c r="D40" s="149">
        <v>21</v>
      </c>
      <c r="E40" s="150" t="s">
        <v>271</v>
      </c>
      <c r="F40" s="150">
        <v>0</v>
      </c>
    </row>
    <row r="41" spans="1:6" ht="15" customHeight="1">
      <c r="A41" s="151"/>
      <c r="B41" s="152"/>
      <c r="C41" s="152"/>
      <c r="D41" s="151"/>
      <c r="E41" s="152" t="s">
        <v>229</v>
      </c>
      <c r="F41" s="152"/>
    </row>
    <row r="42" spans="1:6" ht="15" customHeight="1">
      <c r="A42" s="149">
        <v>22</v>
      </c>
      <c r="B42" s="150" t="s">
        <v>272</v>
      </c>
      <c r="C42" s="150">
        <v>0</v>
      </c>
      <c r="D42" s="149">
        <v>22</v>
      </c>
      <c r="E42" s="150" t="s">
        <v>273</v>
      </c>
      <c r="F42" s="150">
        <v>0</v>
      </c>
    </row>
    <row r="43" spans="1:6" ht="15" customHeight="1">
      <c r="A43" s="151"/>
      <c r="B43" s="152"/>
      <c r="C43" s="152"/>
      <c r="D43" s="151"/>
      <c r="E43" s="152" t="s">
        <v>224</v>
      </c>
      <c r="F43" s="140"/>
    </row>
    <row r="44" spans="1:5" ht="15" customHeight="1">
      <c r="A44" t="s">
        <v>274</v>
      </c>
      <c r="C44">
        <f>SUM(C8,C18,C20,C29,C37,C42)</f>
        <v>318975</v>
      </c>
      <c r="E44" s="158" t="s">
        <v>275</v>
      </c>
    </row>
    <row r="45" spans="1:6" ht="15" customHeight="1">
      <c r="A45" t="s">
        <v>276</v>
      </c>
      <c r="F45">
        <f>SUM(F8,F18,F20,F29,F37,F42)</f>
        <v>56082</v>
      </c>
    </row>
    <row r="46" spans="1:5" ht="15" customHeight="1">
      <c r="A46" t="s">
        <v>562</v>
      </c>
      <c r="C46">
        <v>262893</v>
      </c>
      <c r="E46" s="133" t="s">
        <v>275</v>
      </c>
    </row>
    <row r="47" spans="1:6" s="133" customFormat="1" ht="15" customHeight="1">
      <c r="A47" s="133" t="s">
        <v>277</v>
      </c>
      <c r="C47" s="133">
        <f>C44-C46</f>
        <v>56082</v>
      </c>
      <c r="E47" s="133" t="s">
        <v>278</v>
      </c>
      <c r="F47" s="133">
        <f>SUM(F45)</f>
        <v>56082</v>
      </c>
    </row>
    <row r="48" s="133" customFormat="1" ht="15" customHeight="1"/>
    <row r="49" ht="15" customHeight="1">
      <c r="A49" s="159" t="s">
        <v>279</v>
      </c>
    </row>
    <row r="50" s="160" customFormat="1" ht="15" customHeight="1">
      <c r="A50" s="159" t="s">
        <v>280</v>
      </c>
    </row>
    <row r="51" ht="12.75" customHeight="1">
      <c r="A51" s="161"/>
    </row>
    <row r="52" ht="12.75" customHeight="1">
      <c r="A52" s="159" t="s">
        <v>281</v>
      </c>
    </row>
    <row r="53" ht="12.75" customHeight="1">
      <c r="A53" s="162"/>
    </row>
    <row r="54" ht="12.75" customHeight="1">
      <c r="A54" s="162"/>
    </row>
    <row r="55" ht="12.75" customHeight="1">
      <c r="A55" s="162"/>
    </row>
    <row r="56" ht="12.75" customHeight="1">
      <c r="A56" s="159" t="s">
        <v>282</v>
      </c>
    </row>
    <row r="57" ht="12.75" customHeight="1">
      <c r="A57" s="159" t="s">
        <v>563</v>
      </c>
    </row>
    <row r="58" ht="12.75" customHeight="1">
      <c r="A58" s="162" t="s">
        <v>564</v>
      </c>
    </row>
    <row r="59" ht="12.75" customHeight="1">
      <c r="A59" s="162" t="s">
        <v>288</v>
      </c>
    </row>
    <row r="60" ht="12.75" customHeight="1">
      <c r="A60" s="162" t="s">
        <v>287</v>
      </c>
    </row>
    <row r="61" ht="12.75" customHeight="1">
      <c r="A61" s="159" t="s">
        <v>565</v>
      </c>
    </row>
    <row r="62" ht="12.75" customHeight="1">
      <c r="A62" s="162"/>
    </row>
    <row r="63" ht="12.75" customHeight="1">
      <c r="A63" s="162" t="s">
        <v>566</v>
      </c>
    </row>
    <row r="64" ht="12.75" customHeight="1">
      <c r="A64" s="162" t="s">
        <v>290</v>
      </c>
    </row>
    <row r="65" ht="12.75" customHeight="1">
      <c r="A65" s="162" t="s">
        <v>289</v>
      </c>
    </row>
    <row r="66" ht="12.75" customHeight="1">
      <c r="A66" s="159" t="s">
        <v>567</v>
      </c>
    </row>
    <row r="67" ht="12.75" customHeight="1">
      <c r="A67" s="162"/>
    </row>
    <row r="68" ht="12.75" customHeight="1">
      <c r="A68" s="159" t="s">
        <v>283</v>
      </c>
    </row>
    <row r="69" ht="12.75" customHeight="1">
      <c r="A69" s="159" t="s">
        <v>568</v>
      </c>
    </row>
    <row r="70" ht="12.75" customHeight="1">
      <c r="A70" s="159"/>
    </row>
    <row r="71" ht="12.75" customHeight="1">
      <c r="A71" s="159" t="s">
        <v>284</v>
      </c>
    </row>
    <row r="72" ht="12.75" customHeight="1">
      <c r="A72" s="159" t="s">
        <v>285</v>
      </c>
    </row>
    <row r="73" ht="12.75" customHeight="1">
      <c r="A73" s="161"/>
    </row>
    <row r="74" ht="12.75" customHeight="1">
      <c r="A74" s="164" t="s">
        <v>295</v>
      </c>
    </row>
    <row r="75" ht="12.75" customHeight="1">
      <c r="A75" s="162" t="s">
        <v>296</v>
      </c>
    </row>
    <row r="76" ht="12.75" customHeight="1">
      <c r="A76" s="162" t="s">
        <v>291</v>
      </c>
    </row>
    <row r="77" ht="12.75" customHeight="1">
      <c r="A77" s="162" t="s">
        <v>292</v>
      </c>
    </row>
    <row r="78" ht="12.75" customHeight="1">
      <c r="A78" s="159" t="s">
        <v>293</v>
      </c>
    </row>
    <row r="79" ht="12.75" customHeight="1">
      <c r="A79" s="162"/>
    </row>
    <row r="80" ht="12.75" customHeight="1">
      <c r="A80" s="159" t="s">
        <v>286</v>
      </c>
    </row>
    <row r="81" s="163" customFormat="1" ht="12.75" customHeight="1">
      <c r="A81" s="159" t="s">
        <v>294</v>
      </c>
    </row>
    <row r="82" ht="12.75" customHeight="1">
      <c r="A82" s="159"/>
    </row>
    <row r="83" ht="12.75" customHeight="1">
      <c r="A83" s="161" t="s">
        <v>216</v>
      </c>
    </row>
    <row r="84" ht="12.75" customHeight="1"/>
  </sheetData>
  <sheetProtection/>
  <mergeCells count="4">
    <mergeCell ref="A6:A7"/>
    <mergeCell ref="D6:D7"/>
    <mergeCell ref="A3:F3"/>
    <mergeCell ref="A4:F4"/>
  </mergeCells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65" t="s">
        <v>587</v>
      </c>
      <c r="B2" s="365"/>
      <c r="C2" s="365"/>
      <c r="D2" s="365"/>
      <c r="E2" s="192"/>
      <c r="F2" s="192"/>
      <c r="G2" s="192"/>
      <c r="H2" s="192"/>
      <c r="I2" s="192"/>
    </row>
    <row r="4" spans="1:9" ht="12.75">
      <c r="A4" s="366" t="s">
        <v>358</v>
      </c>
      <c r="B4" s="366"/>
      <c r="C4" s="366"/>
      <c r="D4" s="366"/>
      <c r="E4" s="192"/>
      <c r="F4" s="192"/>
      <c r="G4" s="192"/>
      <c r="H4" s="192"/>
      <c r="I4" s="192"/>
    </row>
    <row r="5" spans="1:9" ht="28.5" customHeight="1">
      <c r="A5" s="364" t="s">
        <v>359</v>
      </c>
      <c r="B5" s="364"/>
      <c r="C5" s="364"/>
      <c r="D5" s="364"/>
      <c r="E5" s="122"/>
      <c r="F5" s="122"/>
      <c r="G5" s="122"/>
      <c r="H5" s="122"/>
      <c r="I5" s="122"/>
    </row>
    <row r="6" spans="2:9" ht="28.5" customHeight="1">
      <c r="B6" s="193"/>
      <c r="C6" s="193"/>
      <c r="D6" s="193" t="s">
        <v>362</v>
      </c>
      <c r="E6" s="122"/>
      <c r="F6" s="122"/>
      <c r="G6" s="122"/>
      <c r="H6" s="122"/>
      <c r="I6" s="122"/>
    </row>
    <row r="7" spans="1:9" s="136" customFormat="1" ht="12.75" customHeight="1">
      <c r="A7" s="123" t="s">
        <v>85</v>
      </c>
      <c r="B7" s="125" t="s">
        <v>86</v>
      </c>
      <c r="C7" s="125" t="s">
        <v>87</v>
      </c>
      <c r="D7" s="125" t="s">
        <v>88</v>
      </c>
      <c r="E7" s="193"/>
      <c r="F7" s="193"/>
      <c r="G7" s="193"/>
      <c r="H7" s="193"/>
      <c r="I7" s="193"/>
    </row>
    <row r="8" spans="1:4" s="122" customFormat="1" ht="45" customHeight="1">
      <c r="A8" s="194" t="s">
        <v>74</v>
      </c>
      <c r="B8" s="194" t="s">
        <v>357</v>
      </c>
      <c r="C8" s="125" t="s">
        <v>360</v>
      </c>
      <c r="D8" s="125" t="s">
        <v>361</v>
      </c>
    </row>
    <row r="9" spans="1:4" ht="12.75">
      <c r="A9" s="195"/>
      <c r="B9" s="150"/>
      <c r="C9" s="150"/>
      <c r="D9" s="150"/>
    </row>
    <row r="10" spans="1:4" ht="12.75">
      <c r="A10" s="196">
        <v>1</v>
      </c>
      <c r="B10" s="156" t="s">
        <v>213</v>
      </c>
      <c r="C10" s="156">
        <v>0</v>
      </c>
      <c r="D10" s="156">
        <v>0</v>
      </c>
    </row>
    <row r="11" spans="1:4" ht="12.75">
      <c r="A11" s="196"/>
      <c r="B11" s="156"/>
      <c r="C11" s="156"/>
      <c r="D11" s="156"/>
    </row>
    <row r="12" spans="1:4" s="198" customFormat="1" ht="24.75" customHeight="1">
      <c r="A12" s="126">
        <v>2</v>
      </c>
      <c r="B12" s="197" t="s">
        <v>73</v>
      </c>
      <c r="C12" s="197">
        <f>SUM(C10:C11)</f>
        <v>0</v>
      </c>
      <c r="D12" s="197">
        <f>SUM(D10:D11)</f>
        <v>0</v>
      </c>
    </row>
  </sheetData>
  <sheetProtection/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E5" sqref="E5"/>
    </sheetView>
  </sheetViews>
  <sheetFormatPr defaultColWidth="9.140625" defaultRowHeight="19.5" customHeight="1"/>
  <cols>
    <col min="1" max="1" width="37.00390625" style="314" customWidth="1"/>
    <col min="2" max="2" width="12.57421875" style="314" customWidth="1"/>
    <col min="3" max="3" width="12.00390625" style="314" customWidth="1"/>
    <col min="4" max="4" width="12.421875" style="314" customWidth="1"/>
    <col min="5" max="5" width="12.28125" style="314" customWidth="1"/>
    <col min="6" max="6" width="10.7109375" style="314" customWidth="1"/>
  </cols>
  <sheetData>
    <row r="1" spans="1:8" ht="15.75" customHeight="1">
      <c r="A1"/>
      <c r="B1" s="365" t="s">
        <v>588</v>
      </c>
      <c r="C1" s="365"/>
      <c r="D1" s="365"/>
      <c r="E1" s="365"/>
      <c r="F1" s="133"/>
      <c r="H1" s="133"/>
    </row>
    <row r="2" spans="1:6" ht="15.75" customHeight="1">
      <c r="A2"/>
      <c r="B2"/>
      <c r="C2" s="246"/>
      <c r="D2" s="246"/>
      <c r="E2" s="246"/>
      <c r="F2" s="246"/>
    </row>
    <row r="3" spans="1:7" ht="15.75" customHeight="1">
      <c r="A3" s="367" t="s">
        <v>422</v>
      </c>
      <c r="B3" s="367"/>
      <c r="C3" s="367"/>
      <c r="D3" s="367"/>
      <c r="E3" s="367"/>
      <c r="F3" s="133"/>
      <c r="G3" s="133"/>
    </row>
    <row r="4" spans="1:7" ht="15.75" customHeight="1">
      <c r="A4" s="368" t="s">
        <v>512</v>
      </c>
      <c r="B4" s="368"/>
      <c r="C4" s="368"/>
      <c r="D4" s="368"/>
      <c r="E4" s="368"/>
      <c r="F4" s="133"/>
      <c r="G4" s="133"/>
    </row>
    <row r="5" spans="1:6" ht="15.75" customHeight="1">
      <c r="A5"/>
      <c r="B5"/>
      <c r="C5"/>
      <c r="D5"/>
      <c r="E5"/>
      <c r="F5"/>
    </row>
    <row r="6" spans="1:9" ht="15.75" customHeight="1">
      <c r="A6" s="133" t="s">
        <v>423</v>
      </c>
      <c r="B6" s="133"/>
      <c r="C6" s="133"/>
      <c r="D6" s="133"/>
      <c r="E6" s="133"/>
      <c r="F6" s="133"/>
      <c r="G6" s="133"/>
      <c r="H6" s="133"/>
      <c r="I6" s="133"/>
    </row>
    <row r="7" spans="1:5" s="133" customFormat="1" ht="15.75" customHeight="1">
      <c r="A7" s="311" t="s">
        <v>424</v>
      </c>
      <c r="B7" s="311" t="s">
        <v>480</v>
      </c>
      <c r="C7" s="311" t="s">
        <v>497</v>
      </c>
      <c r="D7" s="311" t="s">
        <v>501</v>
      </c>
      <c r="E7" s="311" t="s">
        <v>513</v>
      </c>
    </row>
    <row r="8" spans="1:6" ht="15.75" customHeight="1">
      <c r="A8" s="312" t="s">
        <v>308</v>
      </c>
      <c r="B8" s="124">
        <v>57893</v>
      </c>
      <c r="C8" s="124">
        <v>25000</v>
      </c>
      <c r="D8" s="124">
        <v>25000</v>
      </c>
      <c r="E8" s="124">
        <v>25000</v>
      </c>
      <c r="F8"/>
    </row>
    <row r="9" spans="1:6" ht="15.75" customHeight="1">
      <c r="A9" s="124" t="s">
        <v>425</v>
      </c>
      <c r="B9" s="124">
        <v>205400</v>
      </c>
      <c r="C9" s="124">
        <v>144000</v>
      </c>
      <c r="D9" s="124">
        <v>144000</v>
      </c>
      <c r="E9" s="124">
        <v>144000</v>
      </c>
      <c r="F9"/>
    </row>
    <row r="10" spans="1:5" ht="15.75" customHeight="1">
      <c r="A10" s="313" t="s">
        <v>488</v>
      </c>
      <c r="B10" s="313">
        <v>62700</v>
      </c>
      <c r="C10" s="313">
        <v>60000</v>
      </c>
      <c r="D10" s="313">
        <v>61000</v>
      </c>
      <c r="E10" s="313">
        <v>62000</v>
      </c>
    </row>
    <row r="11" spans="1:5" ht="15.75" customHeight="1">
      <c r="A11" s="313" t="s">
        <v>48</v>
      </c>
      <c r="B11" s="313">
        <v>22764</v>
      </c>
      <c r="C11" s="313">
        <v>39000</v>
      </c>
      <c r="D11" s="313">
        <v>40000</v>
      </c>
      <c r="E11" s="313">
        <v>40000</v>
      </c>
    </row>
    <row r="12" spans="1:5" ht="15.75" customHeight="1">
      <c r="A12" s="313" t="s">
        <v>426</v>
      </c>
      <c r="B12" s="313">
        <v>0</v>
      </c>
      <c r="C12" s="313">
        <v>0</v>
      </c>
      <c r="D12" s="313">
        <v>0</v>
      </c>
      <c r="E12" s="313">
        <v>0</v>
      </c>
    </row>
    <row r="13" spans="1:5" ht="15.75" customHeight="1">
      <c r="A13" s="313" t="s">
        <v>213</v>
      </c>
      <c r="B13" s="313">
        <v>0</v>
      </c>
      <c r="C13" s="313">
        <v>0</v>
      </c>
      <c r="D13" s="313">
        <v>0</v>
      </c>
      <c r="E13" s="313">
        <v>0</v>
      </c>
    </row>
    <row r="14" spans="1:5" ht="15.75" customHeight="1">
      <c r="A14" s="313" t="s">
        <v>427</v>
      </c>
      <c r="B14" s="313">
        <v>1365</v>
      </c>
      <c r="C14" s="313">
        <v>0</v>
      </c>
      <c r="D14" s="313">
        <v>0</v>
      </c>
      <c r="E14" s="313">
        <v>0</v>
      </c>
    </row>
    <row r="15" spans="1:5" ht="15.75" customHeight="1">
      <c r="A15" s="313" t="s">
        <v>575</v>
      </c>
      <c r="B15" s="313">
        <v>16889</v>
      </c>
      <c r="C15" s="313">
        <v>5010</v>
      </c>
      <c r="D15" s="313">
        <v>5000</v>
      </c>
      <c r="E15" s="313">
        <v>5000</v>
      </c>
    </row>
    <row r="16" spans="1:6" s="133" customFormat="1" ht="15.75" customHeight="1">
      <c r="A16" s="315" t="s">
        <v>428</v>
      </c>
      <c r="B16" s="315">
        <f>SUM(B8:B15)</f>
        <v>367011</v>
      </c>
      <c r="C16" s="315">
        <f>SUM(C8:C15)</f>
        <v>273010</v>
      </c>
      <c r="D16" s="315">
        <f>SUM(D8:D15)</f>
        <v>275000</v>
      </c>
      <c r="E16" s="315">
        <f>SUM(E8:E15)</f>
        <v>276000</v>
      </c>
      <c r="F16" s="316"/>
    </row>
    <row r="17" spans="1:5" ht="15.75" customHeight="1">
      <c r="A17" s="313" t="s">
        <v>429</v>
      </c>
      <c r="B17" s="313">
        <v>96500</v>
      </c>
      <c r="C17" s="313">
        <v>67000</v>
      </c>
      <c r="D17" s="313">
        <v>67000</v>
      </c>
      <c r="E17" s="313">
        <v>67000</v>
      </c>
    </row>
    <row r="18" spans="1:5" ht="15.75" customHeight="1">
      <c r="A18" s="313" t="s">
        <v>309</v>
      </c>
      <c r="B18" s="313">
        <v>17153</v>
      </c>
      <c r="C18" s="313">
        <v>15000</v>
      </c>
      <c r="D18" s="313">
        <v>15000</v>
      </c>
      <c r="E18" s="313">
        <v>15000</v>
      </c>
    </row>
    <row r="19" spans="1:5" ht="15.75" customHeight="1">
      <c r="A19" s="313" t="s">
        <v>430</v>
      </c>
      <c r="B19" s="313">
        <v>159571</v>
      </c>
      <c r="C19" s="313">
        <v>120000</v>
      </c>
      <c r="D19" s="313">
        <v>120000</v>
      </c>
      <c r="E19" s="313">
        <v>120000</v>
      </c>
    </row>
    <row r="20" spans="1:5" ht="15.75" customHeight="1">
      <c r="A20" s="313" t="s">
        <v>319</v>
      </c>
      <c r="B20" s="313">
        <v>33479</v>
      </c>
      <c r="C20" s="313">
        <v>17000</v>
      </c>
      <c r="D20" s="313">
        <v>17000</v>
      </c>
      <c r="E20" s="313">
        <v>17000</v>
      </c>
    </row>
    <row r="21" spans="1:5" ht="15.75" customHeight="1">
      <c r="A21" s="313" t="s">
        <v>431</v>
      </c>
      <c r="B21" s="313">
        <v>11431</v>
      </c>
      <c r="C21" s="313">
        <v>15000</v>
      </c>
      <c r="D21" s="313">
        <v>13000</v>
      </c>
      <c r="E21" s="313">
        <v>14000</v>
      </c>
    </row>
    <row r="22" spans="1:5" ht="15.75" customHeight="1">
      <c r="A22" s="313" t="s">
        <v>432</v>
      </c>
      <c r="B22" s="313">
        <v>4145</v>
      </c>
      <c r="C22" s="313">
        <v>5000</v>
      </c>
      <c r="D22" s="313">
        <v>5100</v>
      </c>
      <c r="E22" s="313">
        <v>5200</v>
      </c>
    </row>
    <row r="23" spans="1:5" ht="15.75" customHeight="1">
      <c r="A23" s="313" t="s">
        <v>463</v>
      </c>
      <c r="B23" s="313">
        <v>5558</v>
      </c>
      <c r="C23" s="313">
        <v>0</v>
      </c>
      <c r="D23" s="313">
        <v>0</v>
      </c>
      <c r="E23" s="313">
        <v>0</v>
      </c>
    </row>
    <row r="24" spans="1:5" ht="15.75" customHeight="1">
      <c r="A24" s="313" t="s">
        <v>433</v>
      </c>
      <c r="B24" s="313">
        <v>0</v>
      </c>
      <c r="C24" s="313">
        <v>0</v>
      </c>
      <c r="D24" s="313">
        <v>0</v>
      </c>
      <c r="E24" s="313">
        <v>0</v>
      </c>
    </row>
    <row r="25" spans="1:5" ht="15.75" customHeight="1">
      <c r="A25" s="313" t="s">
        <v>434</v>
      </c>
      <c r="B25" s="313">
        <v>5300</v>
      </c>
      <c r="C25" s="313">
        <v>4000</v>
      </c>
      <c r="D25" s="313">
        <v>3890</v>
      </c>
      <c r="E25" s="313">
        <v>5000</v>
      </c>
    </row>
    <row r="26" spans="1:6" s="133" customFormat="1" ht="15.75" customHeight="1">
      <c r="A26" s="315" t="s">
        <v>435</v>
      </c>
      <c r="B26" s="315">
        <f>SUM(B17:B25)</f>
        <v>333137</v>
      </c>
      <c r="C26" s="315">
        <f>SUM(C17:C25)</f>
        <v>243000</v>
      </c>
      <c r="D26" s="315">
        <f>SUM(D17:D25)</f>
        <v>240990</v>
      </c>
      <c r="E26" s="315">
        <f>SUM(E17:E25)</f>
        <v>243200</v>
      </c>
      <c r="F26" s="316"/>
    </row>
    <row r="27" ht="15.75" customHeight="1"/>
    <row r="28" ht="15.75" customHeight="1">
      <c r="A28" s="316" t="s">
        <v>436</v>
      </c>
    </row>
    <row r="29" spans="1:5" s="133" customFormat="1" ht="15.75" customHeight="1">
      <c r="A29" s="311" t="s">
        <v>424</v>
      </c>
      <c r="B29" s="311" t="s">
        <v>480</v>
      </c>
      <c r="C29" s="311" t="s">
        <v>497</v>
      </c>
      <c r="D29" s="311" t="s">
        <v>501</v>
      </c>
      <c r="E29" s="311" t="s">
        <v>513</v>
      </c>
    </row>
    <row r="30" spans="1:5" ht="15.75" customHeight="1">
      <c r="A30" s="313" t="s">
        <v>437</v>
      </c>
      <c r="B30" s="313">
        <v>0</v>
      </c>
      <c r="C30" s="313">
        <v>0</v>
      </c>
      <c r="D30" s="313">
        <v>0</v>
      </c>
      <c r="E30" s="313">
        <v>0</v>
      </c>
    </row>
    <row r="31" spans="1:5" ht="15.75" customHeight="1">
      <c r="A31" s="313" t="s">
        <v>489</v>
      </c>
      <c r="B31" s="313">
        <v>0</v>
      </c>
      <c r="C31" s="313"/>
      <c r="D31" s="313"/>
      <c r="E31" s="313"/>
    </row>
    <row r="32" spans="1:5" ht="15.75" customHeight="1">
      <c r="A32" s="313" t="s">
        <v>147</v>
      </c>
      <c r="B32" s="313">
        <v>0</v>
      </c>
      <c r="C32" s="313">
        <v>40000</v>
      </c>
      <c r="D32" s="313">
        <v>20000</v>
      </c>
      <c r="E32" s="313">
        <v>20000</v>
      </c>
    </row>
    <row r="33" spans="1:5" ht="15.75" customHeight="1">
      <c r="A33" s="313" t="s">
        <v>438</v>
      </c>
      <c r="B33" s="313">
        <v>33500</v>
      </c>
      <c r="C33" s="313">
        <v>0</v>
      </c>
      <c r="D33" s="313">
        <v>0</v>
      </c>
      <c r="E33" s="313">
        <v>0</v>
      </c>
    </row>
    <row r="34" spans="1:5" ht="15.75" customHeight="1">
      <c r="A34" s="313" t="s">
        <v>159</v>
      </c>
      <c r="B34" s="313">
        <v>0</v>
      </c>
      <c r="C34" s="313">
        <v>1200</v>
      </c>
      <c r="D34" s="313">
        <v>1200</v>
      </c>
      <c r="E34" s="313">
        <v>1200</v>
      </c>
    </row>
    <row r="35" spans="1:5" ht="15.75" customHeight="1">
      <c r="A35" s="313" t="s">
        <v>470</v>
      </c>
      <c r="B35" s="313">
        <v>51000</v>
      </c>
      <c r="C35" s="313">
        <v>0</v>
      </c>
      <c r="D35" s="313">
        <v>0</v>
      </c>
      <c r="E35" s="313">
        <v>0</v>
      </c>
    </row>
    <row r="36" spans="1:5" ht="15.75" customHeight="1">
      <c r="A36" s="313" t="s">
        <v>576</v>
      </c>
      <c r="B36" s="313">
        <v>305470</v>
      </c>
      <c r="C36" s="313">
        <v>5000</v>
      </c>
      <c r="D36" s="313">
        <v>5000</v>
      </c>
      <c r="E36" s="313">
        <v>5000</v>
      </c>
    </row>
    <row r="37" spans="1:6" s="133" customFormat="1" ht="15.75" customHeight="1">
      <c r="A37" s="315" t="s">
        <v>439</v>
      </c>
      <c r="B37" s="315">
        <f>SUM(B30:B36)</f>
        <v>389970</v>
      </c>
      <c r="C37" s="315">
        <f>SUM(C30:C36)</f>
        <v>46200</v>
      </c>
      <c r="D37" s="315">
        <f>SUM(D30:D36)</f>
        <v>26200</v>
      </c>
      <c r="E37" s="315">
        <f>SUM(E30:E36)</f>
        <v>26200</v>
      </c>
      <c r="F37" s="316"/>
    </row>
    <row r="38" spans="1:5" ht="15.75" customHeight="1">
      <c r="A38" s="313" t="s">
        <v>440</v>
      </c>
      <c r="B38" s="313">
        <v>101283</v>
      </c>
      <c r="C38" s="313">
        <v>15000</v>
      </c>
      <c r="D38" s="313">
        <v>15000</v>
      </c>
      <c r="E38" s="313">
        <v>15000</v>
      </c>
    </row>
    <row r="39" spans="1:5" ht="15.75" customHeight="1">
      <c r="A39" s="313" t="s">
        <v>441</v>
      </c>
      <c r="B39" s="313">
        <v>28308</v>
      </c>
      <c r="C39" s="313">
        <v>56000</v>
      </c>
      <c r="D39" s="313">
        <v>40000</v>
      </c>
      <c r="E39" s="313">
        <v>38790</v>
      </c>
    </row>
    <row r="40" spans="1:5" ht="15.75" customHeight="1">
      <c r="A40" s="313" t="s">
        <v>328</v>
      </c>
      <c r="B40" s="313">
        <v>0</v>
      </c>
      <c r="C40" s="313">
        <v>0</v>
      </c>
      <c r="D40" s="313">
        <v>0</v>
      </c>
      <c r="E40" s="313">
        <v>0</v>
      </c>
    </row>
    <row r="41" spans="1:5" ht="15.75" customHeight="1">
      <c r="A41" s="313" t="s">
        <v>442</v>
      </c>
      <c r="B41" s="313">
        <v>0</v>
      </c>
      <c r="C41" s="313">
        <v>0</v>
      </c>
      <c r="D41" s="313">
        <v>0</v>
      </c>
      <c r="E41" s="313">
        <v>0</v>
      </c>
    </row>
    <row r="42" spans="1:5" ht="15.75" customHeight="1">
      <c r="A42" s="313" t="s">
        <v>443</v>
      </c>
      <c r="B42" s="313">
        <v>0</v>
      </c>
      <c r="C42" s="313">
        <v>0</v>
      </c>
      <c r="D42" s="313">
        <v>0</v>
      </c>
      <c r="E42" s="313">
        <v>0</v>
      </c>
    </row>
    <row r="43" spans="1:5" ht="15.75" customHeight="1">
      <c r="A43" s="313" t="s">
        <v>469</v>
      </c>
      <c r="B43" s="313">
        <v>0</v>
      </c>
      <c r="C43" s="313">
        <v>0</v>
      </c>
      <c r="D43" s="313">
        <v>0</v>
      </c>
      <c r="E43" s="313">
        <v>0</v>
      </c>
    </row>
    <row r="44" spans="1:5" ht="15.75" customHeight="1">
      <c r="A44" s="313" t="s">
        <v>444</v>
      </c>
      <c r="B44" s="313">
        <v>0</v>
      </c>
      <c r="C44" s="313">
        <v>210</v>
      </c>
      <c r="D44" s="313">
        <v>210</v>
      </c>
      <c r="E44" s="313">
        <v>210</v>
      </c>
    </row>
    <row r="45" spans="1:5" ht="15.75" customHeight="1">
      <c r="A45" s="313" t="s">
        <v>445</v>
      </c>
      <c r="B45" s="313">
        <v>294253</v>
      </c>
      <c r="C45" s="313">
        <v>5000</v>
      </c>
      <c r="D45" s="313">
        <v>5000</v>
      </c>
      <c r="E45" s="313">
        <v>5000</v>
      </c>
    </row>
    <row r="46" spans="1:6" s="133" customFormat="1" ht="15.75" customHeight="1">
      <c r="A46" s="315" t="s">
        <v>446</v>
      </c>
      <c r="B46" s="315">
        <f>SUM(B38:B45)</f>
        <v>423844</v>
      </c>
      <c r="C46" s="315">
        <f>SUM(C38:C45)</f>
        <v>76210</v>
      </c>
      <c r="D46" s="315">
        <f>SUM(D38:D45)</f>
        <v>60210</v>
      </c>
      <c r="E46" s="315">
        <f>SUM(E38:E45)</f>
        <v>59000</v>
      </c>
      <c r="F46" s="316"/>
    </row>
    <row r="47" spans="1:6" s="133" customFormat="1" ht="15.75" customHeight="1">
      <c r="A47" s="315" t="s">
        <v>447</v>
      </c>
      <c r="B47" s="315">
        <f>B16+B37</f>
        <v>756981</v>
      </c>
      <c r="C47" s="315">
        <f>C16+C37</f>
        <v>319210</v>
      </c>
      <c r="D47" s="315">
        <f>D16+D37</f>
        <v>301200</v>
      </c>
      <c r="E47" s="315">
        <f>E16+E37</f>
        <v>302200</v>
      </c>
      <c r="F47" s="316"/>
    </row>
    <row r="48" spans="1:6" s="133" customFormat="1" ht="15.75" customHeight="1">
      <c r="A48" s="315" t="s">
        <v>448</v>
      </c>
      <c r="B48" s="315">
        <f>B26+B46</f>
        <v>756981</v>
      </c>
      <c r="C48" s="315">
        <f>C26+C46</f>
        <v>319210</v>
      </c>
      <c r="D48" s="315">
        <f>D26+D46</f>
        <v>301200</v>
      </c>
      <c r="E48" s="315">
        <f>E26+E46</f>
        <v>302200</v>
      </c>
      <c r="F48" s="316"/>
    </row>
    <row r="49" ht="15.75" customHeight="1"/>
    <row r="50" ht="15.75" customHeight="1"/>
    <row r="51" ht="15.75" customHeight="1"/>
    <row r="52" ht="15.75" customHeight="1"/>
  </sheetData>
  <sheetProtection/>
  <mergeCells count="3">
    <mergeCell ref="B1:E1"/>
    <mergeCell ref="A3:E3"/>
    <mergeCell ref="A4:E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65" customWidth="1"/>
    <col min="2" max="2" width="41.7109375" style="165" customWidth="1"/>
    <col min="3" max="3" width="13.421875" style="165" customWidth="1"/>
    <col min="4" max="4" width="9.421875" style="165" customWidth="1"/>
    <col min="5" max="5" width="40.7109375" style="165" customWidth="1"/>
    <col min="6" max="6" width="10.7109375" style="165" customWidth="1"/>
    <col min="7" max="16384" width="9.140625" style="165" customWidth="1"/>
  </cols>
  <sheetData>
    <row r="1" ht="12.75">
      <c r="E1" s="166"/>
    </row>
    <row r="2" spans="1:6" ht="12.75">
      <c r="A2" s="365" t="s">
        <v>589</v>
      </c>
      <c r="B2" s="365"/>
      <c r="C2" s="365"/>
      <c r="D2" s="365"/>
      <c r="E2" s="365"/>
      <c r="F2" s="365"/>
    </row>
    <row r="4" spans="1:6" ht="12.75">
      <c r="A4" s="369" t="s">
        <v>299</v>
      </c>
      <c r="B4" s="369"/>
      <c r="C4" s="369"/>
      <c r="D4" s="369"/>
      <c r="E4" s="369"/>
      <c r="F4" s="369"/>
    </row>
    <row r="5" spans="1:6" ht="12.75">
      <c r="A5" s="369" t="s">
        <v>511</v>
      </c>
      <c r="B5" s="369"/>
      <c r="C5" s="369"/>
      <c r="D5" s="369"/>
      <c r="E5" s="369"/>
      <c r="F5" s="369"/>
    </row>
    <row r="6" spans="1:6" ht="12.75">
      <c r="A6" s="167"/>
      <c r="B6" s="167"/>
      <c r="C6" s="167"/>
      <c r="D6" s="167"/>
      <c r="E6" s="167"/>
      <c r="F6" s="167"/>
    </row>
    <row r="7" spans="1:6" ht="12.75">
      <c r="A7" s="168"/>
      <c r="B7" s="168" t="s">
        <v>85</v>
      </c>
      <c r="C7" s="168" t="s">
        <v>86</v>
      </c>
      <c r="D7" s="168"/>
      <c r="E7" s="168" t="s">
        <v>87</v>
      </c>
      <c r="F7" s="168" t="s">
        <v>88</v>
      </c>
    </row>
    <row r="8" spans="1:6" s="171" customFormat="1" ht="12.75">
      <c r="A8" s="169" t="s">
        <v>74</v>
      </c>
      <c r="B8" s="370" t="s">
        <v>300</v>
      </c>
      <c r="C8" s="370"/>
      <c r="D8" s="170" t="s">
        <v>74</v>
      </c>
      <c r="E8" s="370" t="s">
        <v>301</v>
      </c>
      <c r="F8" s="370"/>
    </row>
    <row r="9" spans="1:6" ht="12.75">
      <c r="A9" s="172"/>
      <c r="B9" s="173" t="s">
        <v>1</v>
      </c>
      <c r="C9" s="174" t="s">
        <v>302</v>
      </c>
      <c r="D9" s="174"/>
      <c r="E9" s="173" t="s">
        <v>1</v>
      </c>
      <c r="F9" s="174" t="s">
        <v>302</v>
      </c>
    </row>
    <row r="10" spans="1:6" ht="12.75">
      <c r="A10" s="175">
        <v>1</v>
      </c>
      <c r="B10" s="176" t="s">
        <v>303</v>
      </c>
      <c r="C10" s="177">
        <f>SUM(C11)</f>
        <v>434622</v>
      </c>
      <c r="D10" s="178">
        <v>1</v>
      </c>
      <c r="E10" s="176" t="s">
        <v>304</v>
      </c>
      <c r="F10" s="177">
        <f>SUM(F11,F30)</f>
        <v>756981</v>
      </c>
    </row>
    <row r="11" spans="1:6" ht="12.75">
      <c r="A11" s="175">
        <v>2</v>
      </c>
      <c r="B11" s="179" t="s">
        <v>305</v>
      </c>
      <c r="C11" s="177">
        <f>SUM(C12,C23)</f>
        <v>434622</v>
      </c>
      <c r="D11" s="178">
        <v>2</v>
      </c>
      <c r="E11" s="179" t="s">
        <v>306</v>
      </c>
      <c r="F11" s="177">
        <f>SUM(F12,F23)</f>
        <v>457428</v>
      </c>
    </row>
    <row r="12" spans="1:6" ht="12.75">
      <c r="A12" s="175">
        <v>3</v>
      </c>
      <c r="B12" s="179" t="s">
        <v>307</v>
      </c>
      <c r="C12" s="177">
        <f>SUM(C13,C16,C17,C19:C21)</f>
        <v>350122</v>
      </c>
      <c r="D12" s="178">
        <v>3</v>
      </c>
      <c r="E12" s="179" t="s">
        <v>307</v>
      </c>
      <c r="F12" s="177">
        <f>SUM(F13:F22)</f>
        <v>327837</v>
      </c>
    </row>
    <row r="13" spans="1:6" ht="12.75">
      <c r="A13" s="175">
        <v>4</v>
      </c>
      <c r="B13" s="180" t="s">
        <v>2</v>
      </c>
      <c r="C13" s="181">
        <f>SUM(C14:C15)</f>
        <v>263293</v>
      </c>
      <c r="D13" s="178">
        <v>4</v>
      </c>
      <c r="E13" s="180" t="s">
        <v>19</v>
      </c>
      <c r="F13" s="181">
        <v>96500</v>
      </c>
    </row>
    <row r="14" spans="1:6" ht="12.75">
      <c r="A14" s="175">
        <v>5</v>
      </c>
      <c r="B14" s="182" t="s">
        <v>308</v>
      </c>
      <c r="C14" s="183">
        <v>57893</v>
      </c>
      <c r="D14" s="178">
        <v>5</v>
      </c>
      <c r="E14" s="180" t="s">
        <v>309</v>
      </c>
      <c r="F14" s="181">
        <v>17153</v>
      </c>
    </row>
    <row r="15" spans="1:6" ht="12.75">
      <c r="A15" s="175">
        <v>6</v>
      </c>
      <c r="B15" s="182" t="s">
        <v>310</v>
      </c>
      <c r="C15" s="183">
        <v>205400</v>
      </c>
      <c r="D15" s="178">
        <v>6</v>
      </c>
      <c r="E15" s="180" t="s">
        <v>311</v>
      </c>
      <c r="F15" s="181">
        <v>159571</v>
      </c>
    </row>
    <row r="16" spans="1:6" ht="12.75">
      <c r="A16" s="175">
        <v>7</v>
      </c>
      <c r="B16" s="180" t="s">
        <v>312</v>
      </c>
      <c r="C16" s="181">
        <v>0</v>
      </c>
      <c r="D16" s="178">
        <v>7</v>
      </c>
      <c r="E16" s="180" t="s">
        <v>464</v>
      </c>
      <c r="F16" s="181">
        <v>5558</v>
      </c>
    </row>
    <row r="17" spans="1:6" ht="12.75">
      <c r="A17" s="175">
        <v>8</v>
      </c>
      <c r="B17" s="180" t="s">
        <v>313</v>
      </c>
      <c r="C17" s="181">
        <v>22764</v>
      </c>
      <c r="D17" s="178">
        <v>8</v>
      </c>
      <c r="E17" s="180" t="s">
        <v>314</v>
      </c>
      <c r="F17" s="181">
        <v>4070</v>
      </c>
    </row>
    <row r="18" spans="1:6" ht="12.75">
      <c r="A18" s="175">
        <v>9</v>
      </c>
      <c r="B18" s="182" t="s">
        <v>315</v>
      </c>
      <c r="C18" s="183">
        <v>5118</v>
      </c>
      <c r="D18" s="178">
        <v>9</v>
      </c>
      <c r="E18" s="180" t="s">
        <v>316</v>
      </c>
      <c r="F18" s="181">
        <v>75</v>
      </c>
    </row>
    <row r="19" spans="1:6" ht="12.75">
      <c r="A19" s="175">
        <v>10</v>
      </c>
      <c r="B19" s="180" t="s">
        <v>317</v>
      </c>
      <c r="C19" s="181">
        <v>0</v>
      </c>
      <c r="D19" s="178">
        <v>10</v>
      </c>
      <c r="E19" s="180" t="s">
        <v>318</v>
      </c>
      <c r="F19" s="181">
        <v>0</v>
      </c>
    </row>
    <row r="20" spans="1:6" ht="12.75">
      <c r="A20" s="175">
        <v>11</v>
      </c>
      <c r="B20" s="321" t="s">
        <v>490</v>
      </c>
      <c r="C20" s="181">
        <v>62700</v>
      </c>
      <c r="D20" s="178">
        <v>11</v>
      </c>
      <c r="E20" s="180" t="s">
        <v>319</v>
      </c>
      <c r="F20" s="181">
        <v>33479</v>
      </c>
    </row>
    <row r="21" spans="1:6" ht="12.75">
      <c r="A21" s="175">
        <v>12</v>
      </c>
      <c r="B21" s="180" t="s">
        <v>320</v>
      </c>
      <c r="C21" s="181">
        <v>1365</v>
      </c>
      <c r="D21" s="178">
        <v>12</v>
      </c>
      <c r="E21" s="180" t="s">
        <v>321</v>
      </c>
      <c r="F21" s="181">
        <v>11431</v>
      </c>
    </row>
    <row r="22" spans="1:6" ht="12.75">
      <c r="A22" s="175">
        <v>13</v>
      </c>
      <c r="B22" s="180"/>
      <c r="C22" s="181"/>
      <c r="D22" s="178">
        <v>13</v>
      </c>
      <c r="E22" s="180" t="s">
        <v>322</v>
      </c>
      <c r="F22" s="181">
        <v>0</v>
      </c>
    </row>
    <row r="23" spans="1:6" ht="12.75">
      <c r="A23" s="175">
        <v>14</v>
      </c>
      <c r="B23" s="179" t="s">
        <v>323</v>
      </c>
      <c r="C23" s="177">
        <f>SUM(C24:C29)</f>
        <v>84500</v>
      </c>
      <c r="D23" s="178">
        <v>14</v>
      </c>
      <c r="E23" s="179" t="s">
        <v>324</v>
      </c>
      <c r="F23" s="177">
        <f>SUM(F24:F29)</f>
        <v>129591</v>
      </c>
    </row>
    <row r="24" spans="1:6" ht="12.75">
      <c r="A24" s="175">
        <v>15</v>
      </c>
      <c r="B24" s="180" t="s">
        <v>53</v>
      </c>
      <c r="C24" s="181">
        <v>0</v>
      </c>
      <c r="D24" s="178">
        <v>15</v>
      </c>
      <c r="E24" s="180" t="s">
        <v>325</v>
      </c>
      <c r="F24" s="181">
        <v>101283</v>
      </c>
    </row>
    <row r="25" spans="1:6" ht="12.75">
      <c r="A25" s="175">
        <v>16</v>
      </c>
      <c r="B25" s="180" t="s">
        <v>326</v>
      </c>
      <c r="C25" s="181"/>
      <c r="D25" s="178">
        <v>16</v>
      </c>
      <c r="E25" s="180" t="s">
        <v>327</v>
      </c>
      <c r="F25" s="181">
        <v>28308</v>
      </c>
    </row>
    <row r="26" spans="1:6" ht="12.75">
      <c r="A26" s="175">
        <v>17</v>
      </c>
      <c r="B26" s="180" t="s">
        <v>145</v>
      </c>
      <c r="C26" s="181">
        <v>33500</v>
      </c>
      <c r="D26" s="178">
        <v>17</v>
      </c>
      <c r="E26" s="180" t="s">
        <v>328</v>
      </c>
      <c r="F26" s="181">
        <v>0</v>
      </c>
    </row>
    <row r="27" spans="1:6" ht="12.75">
      <c r="A27" s="175">
        <v>18</v>
      </c>
      <c r="B27" s="321" t="s">
        <v>470</v>
      </c>
      <c r="C27" s="181">
        <v>51000</v>
      </c>
      <c r="D27" s="178">
        <v>18</v>
      </c>
      <c r="E27" s="180" t="s">
        <v>329</v>
      </c>
      <c r="F27" s="181">
        <v>0</v>
      </c>
    </row>
    <row r="28" spans="1:6" ht="12.75">
      <c r="A28" s="175">
        <v>19</v>
      </c>
      <c r="B28" s="180" t="s">
        <v>320</v>
      </c>
      <c r="C28" s="181">
        <v>0</v>
      </c>
      <c r="D28" s="178">
        <v>19</v>
      </c>
      <c r="E28" s="180" t="s">
        <v>355</v>
      </c>
      <c r="F28" s="181">
        <v>0</v>
      </c>
    </row>
    <row r="29" spans="1:6" ht="12.75">
      <c r="A29" s="175">
        <v>20</v>
      </c>
      <c r="B29" s="321" t="s">
        <v>491</v>
      </c>
      <c r="C29" s="181">
        <v>0</v>
      </c>
      <c r="D29" s="178">
        <v>20</v>
      </c>
      <c r="E29" s="180" t="s">
        <v>330</v>
      </c>
      <c r="F29" s="181">
        <v>0</v>
      </c>
    </row>
    <row r="30" spans="1:6" ht="12.75">
      <c r="A30" s="175">
        <v>21</v>
      </c>
      <c r="B30" s="179"/>
      <c r="C30" s="181"/>
      <c r="D30" s="178">
        <v>21</v>
      </c>
      <c r="E30" s="179" t="s">
        <v>331</v>
      </c>
      <c r="F30" s="177">
        <f>SUM(F31,F34)</f>
        <v>299553</v>
      </c>
    </row>
    <row r="31" spans="1:6" ht="12.75">
      <c r="A31" s="175">
        <v>22</v>
      </c>
      <c r="B31" s="179"/>
      <c r="C31" s="181"/>
      <c r="D31" s="178">
        <v>22</v>
      </c>
      <c r="E31" s="179" t="s">
        <v>332</v>
      </c>
      <c r="F31" s="177">
        <f>SUM(F32:F33)</f>
        <v>5300</v>
      </c>
    </row>
    <row r="32" spans="1:6" ht="12.75">
      <c r="A32" s="175">
        <v>23</v>
      </c>
      <c r="B32" s="184"/>
      <c r="C32" s="181"/>
      <c r="D32" s="178">
        <v>23</v>
      </c>
      <c r="E32" s="180" t="s">
        <v>42</v>
      </c>
      <c r="F32" s="181">
        <v>5300</v>
      </c>
    </row>
    <row r="33" spans="1:6" ht="12.75">
      <c r="A33" s="175">
        <v>24</v>
      </c>
      <c r="B33" s="184"/>
      <c r="C33" s="181"/>
      <c r="D33" s="178">
        <v>24</v>
      </c>
      <c r="E33" s="180" t="s">
        <v>333</v>
      </c>
      <c r="F33" s="181">
        <v>0</v>
      </c>
    </row>
    <row r="34" spans="1:6" ht="12.75">
      <c r="A34" s="175">
        <v>25</v>
      </c>
      <c r="B34" s="179"/>
      <c r="C34" s="181"/>
      <c r="D34" s="178">
        <v>25</v>
      </c>
      <c r="E34" s="179" t="s">
        <v>334</v>
      </c>
      <c r="F34" s="177">
        <f>SUM(F35)</f>
        <v>294253</v>
      </c>
    </row>
    <row r="35" spans="1:6" ht="12.75">
      <c r="A35" s="175">
        <v>26</v>
      </c>
      <c r="B35" s="184"/>
      <c r="C35" s="181"/>
      <c r="D35" s="178">
        <v>26</v>
      </c>
      <c r="E35" s="180" t="s">
        <v>335</v>
      </c>
      <c r="F35" s="181">
        <v>294253</v>
      </c>
    </row>
    <row r="36" spans="1:6" ht="12.75">
      <c r="A36" s="185"/>
      <c r="B36" s="186"/>
      <c r="C36" s="187"/>
      <c r="D36" s="188"/>
      <c r="E36" s="189"/>
      <c r="F36" s="187"/>
    </row>
    <row r="37" spans="1:6" ht="12.75">
      <c r="A37" s="185"/>
      <c r="B37" s="186"/>
      <c r="C37" s="187"/>
      <c r="D37" s="188"/>
      <c r="E37" s="189"/>
      <c r="F37" s="187"/>
    </row>
    <row r="38" spans="1:6" ht="12.75">
      <c r="A38" s="369" t="s">
        <v>299</v>
      </c>
      <c r="B38" s="369"/>
      <c r="C38" s="369"/>
      <c r="D38" s="369"/>
      <c r="E38" s="369"/>
      <c r="F38" s="369"/>
    </row>
    <row r="39" spans="1:6" ht="12.75">
      <c r="A39" s="369" t="s">
        <v>511</v>
      </c>
      <c r="B39" s="369"/>
      <c r="C39" s="369"/>
      <c r="D39" s="369"/>
      <c r="E39" s="369"/>
      <c r="F39" s="369"/>
    </row>
    <row r="40" spans="1:6" ht="12.75">
      <c r="A40" s="185"/>
      <c r="B40" s="186"/>
      <c r="C40" s="187"/>
      <c r="D40" s="188"/>
      <c r="E40" s="189"/>
      <c r="F40" s="187"/>
    </row>
    <row r="41" spans="1:6" ht="12.75">
      <c r="A41" s="168"/>
      <c r="B41" s="168" t="s">
        <v>85</v>
      </c>
      <c r="C41" s="168" t="s">
        <v>86</v>
      </c>
      <c r="D41" s="168"/>
      <c r="E41" s="168" t="s">
        <v>87</v>
      </c>
      <c r="F41" s="168" t="s">
        <v>88</v>
      </c>
    </row>
    <row r="42" spans="1:6" s="171" customFormat="1" ht="12.75">
      <c r="A42" s="169" t="s">
        <v>74</v>
      </c>
      <c r="B42" s="370" t="s">
        <v>300</v>
      </c>
      <c r="C42" s="370"/>
      <c r="D42" s="170" t="s">
        <v>74</v>
      </c>
      <c r="E42" s="370" t="s">
        <v>301</v>
      </c>
      <c r="F42" s="370"/>
    </row>
    <row r="43" spans="1:6" ht="12.75">
      <c r="A43" s="175">
        <v>27</v>
      </c>
      <c r="B43" s="176"/>
      <c r="C43" s="181"/>
      <c r="D43" s="190">
        <v>27</v>
      </c>
      <c r="E43" s="176" t="s">
        <v>336</v>
      </c>
      <c r="F43" s="177">
        <f>SUM(F44:F45)</f>
        <v>-322359</v>
      </c>
    </row>
    <row r="44" spans="1:6" ht="12.75">
      <c r="A44" s="175">
        <v>28</v>
      </c>
      <c r="B44" s="184"/>
      <c r="C44" s="181"/>
      <c r="D44" s="190">
        <v>28</v>
      </c>
      <c r="E44" s="180" t="s">
        <v>337</v>
      </c>
      <c r="F44" s="181">
        <f>C12-F12-F32</f>
        <v>16985</v>
      </c>
    </row>
    <row r="45" spans="1:6" ht="12.75">
      <c r="A45" s="175">
        <v>29</v>
      </c>
      <c r="B45" s="184"/>
      <c r="C45" s="181"/>
      <c r="D45" s="190">
        <v>29</v>
      </c>
      <c r="E45" s="180" t="s">
        <v>338</v>
      </c>
      <c r="F45" s="181">
        <f>C23-F23-F34</f>
        <v>-339344</v>
      </c>
    </row>
    <row r="46" spans="1:6" ht="12.75">
      <c r="A46" s="175">
        <v>30</v>
      </c>
      <c r="B46" s="176"/>
      <c r="C46" s="181"/>
      <c r="D46" s="190">
        <v>30</v>
      </c>
      <c r="E46" s="176" t="s">
        <v>339</v>
      </c>
      <c r="F46" s="177">
        <f>SUM(F47:F48)</f>
        <v>0</v>
      </c>
    </row>
    <row r="47" spans="1:6" ht="12.75">
      <c r="A47" s="175">
        <v>31</v>
      </c>
      <c r="B47" s="184"/>
      <c r="C47" s="181"/>
      <c r="D47" s="190">
        <v>31</v>
      </c>
      <c r="E47" s="180" t="s">
        <v>340</v>
      </c>
      <c r="F47" s="181">
        <v>0</v>
      </c>
    </row>
    <row r="48" spans="1:6" ht="12.75">
      <c r="A48" s="175">
        <v>32</v>
      </c>
      <c r="B48" s="184"/>
      <c r="C48" s="181"/>
      <c r="D48" s="190">
        <v>32</v>
      </c>
      <c r="E48" s="180" t="s">
        <v>341</v>
      </c>
      <c r="F48" s="181">
        <v>0</v>
      </c>
    </row>
    <row r="49" spans="1:6" ht="44.25" customHeight="1">
      <c r="A49" s="175">
        <v>33</v>
      </c>
      <c r="B49" s="191" t="s">
        <v>342</v>
      </c>
      <c r="C49" s="177">
        <f>SUM(C11)</f>
        <v>434622</v>
      </c>
      <c r="D49" s="190">
        <v>33</v>
      </c>
      <c r="E49" s="176" t="s">
        <v>343</v>
      </c>
      <c r="F49" s="177">
        <f>SUM(F11)</f>
        <v>457428</v>
      </c>
    </row>
    <row r="50" spans="1:6" ht="12.75">
      <c r="A50" s="175">
        <v>34</v>
      </c>
      <c r="B50" s="176"/>
      <c r="C50" s="181"/>
      <c r="D50" s="190">
        <v>34</v>
      </c>
      <c r="E50" s="176" t="s">
        <v>363</v>
      </c>
      <c r="F50" s="177">
        <f>SUM(F51:F52)</f>
        <v>-322359</v>
      </c>
    </row>
    <row r="51" spans="1:6" ht="12.75">
      <c r="A51" s="175">
        <v>35</v>
      </c>
      <c r="B51" s="184"/>
      <c r="C51" s="181"/>
      <c r="D51" s="190">
        <v>35</v>
      </c>
      <c r="E51" s="180" t="s">
        <v>337</v>
      </c>
      <c r="F51" s="181">
        <f>C12-F12-F31</f>
        <v>16985</v>
      </c>
    </row>
    <row r="52" spans="1:6" ht="12.75">
      <c r="A52" s="175">
        <v>36</v>
      </c>
      <c r="B52" s="184"/>
      <c r="C52" s="181"/>
      <c r="D52" s="190">
        <v>36</v>
      </c>
      <c r="E52" s="180" t="s">
        <v>364</v>
      </c>
      <c r="F52" s="181">
        <f>C23-F23-F34</f>
        <v>-339344</v>
      </c>
    </row>
    <row r="53" spans="1:6" ht="12.75">
      <c r="A53" s="175">
        <v>37</v>
      </c>
      <c r="B53" s="176" t="s">
        <v>344</v>
      </c>
      <c r="C53" s="177"/>
      <c r="D53" s="190">
        <v>37</v>
      </c>
      <c r="E53" s="176"/>
      <c r="F53" s="181"/>
    </row>
    <row r="54" spans="1:6" ht="12.75">
      <c r="A54" s="175">
        <v>38</v>
      </c>
      <c r="B54" s="179" t="s">
        <v>345</v>
      </c>
      <c r="C54" s="177">
        <f>SUM(C55:C56)</f>
        <v>322359</v>
      </c>
      <c r="D54" s="190">
        <v>38</v>
      </c>
      <c r="E54" s="184"/>
      <c r="F54" s="181"/>
    </row>
    <row r="55" spans="1:6" ht="12.75">
      <c r="A55" s="175">
        <v>39</v>
      </c>
      <c r="B55" s="184" t="s">
        <v>577</v>
      </c>
      <c r="C55" s="181">
        <v>16889</v>
      </c>
      <c r="D55" s="190">
        <v>39</v>
      </c>
      <c r="E55" s="180"/>
      <c r="F55" s="181"/>
    </row>
    <row r="56" spans="1:6" ht="12.75">
      <c r="A56" s="175">
        <v>40</v>
      </c>
      <c r="B56" s="184" t="s">
        <v>578</v>
      </c>
      <c r="C56" s="181">
        <v>305470</v>
      </c>
      <c r="D56" s="190">
        <v>40</v>
      </c>
      <c r="E56" s="180"/>
      <c r="F56" s="181"/>
    </row>
    <row r="57" spans="1:6" ht="12.75">
      <c r="A57" s="175">
        <v>41</v>
      </c>
      <c r="B57" s="179" t="s">
        <v>346</v>
      </c>
      <c r="C57" s="177">
        <f>SUM(C58:C59)</f>
        <v>0</v>
      </c>
      <c r="D57" s="190">
        <v>41</v>
      </c>
      <c r="E57" s="184"/>
      <c r="F57" s="181"/>
    </row>
    <row r="58" spans="1:6" ht="12.75">
      <c r="A58" s="175">
        <v>42</v>
      </c>
      <c r="B58" s="184" t="s">
        <v>347</v>
      </c>
      <c r="C58" s="181">
        <v>0</v>
      </c>
      <c r="D58" s="190">
        <v>42</v>
      </c>
      <c r="E58" s="180"/>
      <c r="F58" s="181"/>
    </row>
    <row r="59" spans="1:6" ht="12.75">
      <c r="A59" s="175">
        <v>43</v>
      </c>
      <c r="B59" s="184" t="s">
        <v>348</v>
      </c>
      <c r="C59" s="181">
        <v>0</v>
      </c>
      <c r="D59" s="190">
        <v>43</v>
      </c>
      <c r="E59" s="180"/>
      <c r="F59" s="181"/>
    </row>
    <row r="60" spans="1:6" ht="12.75">
      <c r="A60" s="175">
        <v>44</v>
      </c>
      <c r="B60" s="176" t="s">
        <v>349</v>
      </c>
      <c r="C60" s="177">
        <f>SUM(C61:C62)</f>
        <v>756981</v>
      </c>
      <c r="D60" s="190">
        <v>44</v>
      </c>
      <c r="E60" s="176" t="s">
        <v>350</v>
      </c>
      <c r="F60" s="177">
        <f>SUM(F61:F62)</f>
        <v>756981</v>
      </c>
    </row>
    <row r="61" spans="1:6" ht="12.75">
      <c r="A61" s="175">
        <v>45</v>
      </c>
      <c r="B61" s="184" t="s">
        <v>351</v>
      </c>
      <c r="C61" s="181">
        <f>SUM(C12,C55,C58)</f>
        <v>367011</v>
      </c>
      <c r="D61" s="190">
        <v>45</v>
      </c>
      <c r="E61" s="180" t="s">
        <v>352</v>
      </c>
      <c r="F61" s="181">
        <f>SUM(F12,F31,F47)</f>
        <v>333137</v>
      </c>
    </row>
    <row r="62" spans="1:6" ht="12.75">
      <c r="A62" s="175">
        <v>46</v>
      </c>
      <c r="B62" s="184" t="s">
        <v>353</v>
      </c>
      <c r="C62" s="181">
        <f>SUM(C23,C56,C59)</f>
        <v>389970</v>
      </c>
      <c r="D62" s="190">
        <v>46</v>
      </c>
      <c r="E62" s="180" t="s">
        <v>354</v>
      </c>
      <c r="F62" s="181">
        <f>SUM(F23,F34,F48)</f>
        <v>423844</v>
      </c>
    </row>
    <row r="63" spans="1:4" ht="12.75">
      <c r="A63" s="185"/>
      <c r="D63" s="185"/>
    </row>
    <row r="64" spans="1:4" ht="12.75">
      <c r="A64" s="185"/>
      <c r="D64" s="185"/>
    </row>
    <row r="65" spans="1:4" ht="12.75">
      <c r="A65" s="185"/>
      <c r="D65" s="185"/>
    </row>
    <row r="66" spans="1:4" ht="12.75">
      <c r="A66" s="185"/>
      <c r="D66" s="185"/>
    </row>
    <row r="67" spans="1:4" ht="12.75">
      <c r="A67" s="185"/>
      <c r="D67" s="185"/>
    </row>
    <row r="68" spans="1:4" ht="12.75">
      <c r="A68" s="185"/>
      <c r="D68" s="185"/>
    </row>
    <row r="69" spans="1:4" ht="12.75">
      <c r="A69" s="185"/>
      <c r="D69" s="185"/>
    </row>
    <row r="70" spans="1:4" ht="12.75">
      <c r="A70" s="185"/>
      <c r="D70" s="185"/>
    </row>
    <row r="71" spans="1:4" ht="12.75">
      <c r="A71" s="185"/>
      <c r="D71" s="185"/>
    </row>
    <row r="72" spans="1:4" ht="12.75">
      <c r="A72" s="185"/>
      <c r="D72" s="185"/>
    </row>
    <row r="73" spans="1:4" ht="12.75">
      <c r="A73" s="185"/>
      <c r="D73" s="185"/>
    </row>
    <row r="74" spans="1:4" ht="12.75">
      <c r="A74" s="185"/>
      <c r="D74" s="185"/>
    </row>
    <row r="75" spans="1:4" ht="12.75">
      <c r="A75" s="185"/>
      <c r="D75" s="185"/>
    </row>
    <row r="76" spans="1:4" ht="12.75">
      <c r="A76" s="185"/>
      <c r="D76" s="185"/>
    </row>
    <row r="77" spans="1:4" ht="12.75">
      <c r="A77" s="185"/>
      <c r="D77" s="185"/>
    </row>
    <row r="78" spans="1:4" ht="12.75">
      <c r="A78" s="185"/>
      <c r="D78" s="185"/>
    </row>
    <row r="79" spans="1:4" ht="12.75">
      <c r="A79" s="185"/>
      <c r="D79" s="185"/>
    </row>
  </sheetData>
  <sheetProtection/>
  <mergeCells count="9">
    <mergeCell ref="A39:F39"/>
    <mergeCell ref="B42:C42"/>
    <mergeCell ref="E42:F42"/>
    <mergeCell ref="A2:F2"/>
    <mergeCell ref="A4:F4"/>
    <mergeCell ref="A5:F5"/>
    <mergeCell ref="B8:C8"/>
    <mergeCell ref="E8:F8"/>
    <mergeCell ref="A38:F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140625" style="5" customWidth="1"/>
    <col min="2" max="2" width="37.421875" style="22" customWidth="1"/>
    <col min="3" max="3" width="10.28125" style="22" customWidth="1"/>
    <col min="4" max="4" width="11.140625" style="22" customWidth="1"/>
    <col min="5" max="5" width="10.57421875" style="22" customWidth="1"/>
    <col min="6" max="6" width="10.00390625" style="23" customWidth="1"/>
    <col min="7" max="16384" width="9.140625" style="22" customWidth="1"/>
  </cols>
  <sheetData>
    <row r="1" spans="1:6" ht="12.75">
      <c r="A1" s="374" t="s">
        <v>590</v>
      </c>
      <c r="B1" s="374"/>
      <c r="C1" s="374"/>
      <c r="D1" s="374"/>
      <c r="E1" s="374"/>
      <c r="F1" s="374"/>
    </row>
    <row r="3" spans="1:6" ht="25.5" customHeight="1">
      <c r="A3" s="375" t="s">
        <v>514</v>
      </c>
      <c r="B3" s="375"/>
      <c r="C3" s="375"/>
      <c r="D3" s="375"/>
      <c r="E3" s="375"/>
      <c r="F3" s="375"/>
    </row>
    <row r="4" spans="1:6" ht="12.75" customHeight="1">
      <c r="A4" s="112"/>
      <c r="B4" s="112"/>
      <c r="C4" s="112"/>
      <c r="D4" s="112"/>
      <c r="E4" s="112"/>
      <c r="F4" s="120" t="s">
        <v>18</v>
      </c>
    </row>
    <row r="5" spans="1:6" s="4" customFormat="1" ht="9.75">
      <c r="A5" s="8"/>
      <c r="B5" s="217" t="s">
        <v>85</v>
      </c>
      <c r="C5" s="8" t="s">
        <v>86</v>
      </c>
      <c r="D5" s="8" t="s">
        <v>87</v>
      </c>
      <c r="E5" s="8" t="s">
        <v>88</v>
      </c>
      <c r="F5" s="8" t="s">
        <v>356</v>
      </c>
    </row>
    <row r="6" spans="1:6" s="4" customFormat="1" ht="9.75">
      <c r="A6" s="8"/>
      <c r="B6" s="217"/>
      <c r="C6" s="371" t="s">
        <v>511</v>
      </c>
      <c r="D6" s="372"/>
      <c r="E6" s="372"/>
      <c r="F6" s="373"/>
    </row>
    <row r="7" spans="1:6" s="32" customFormat="1" ht="36">
      <c r="A7" s="7" t="s">
        <v>0</v>
      </c>
      <c r="B7" s="24" t="s">
        <v>1</v>
      </c>
      <c r="C7" s="223" t="s">
        <v>366</v>
      </c>
      <c r="D7" s="223" t="s">
        <v>367</v>
      </c>
      <c r="E7" s="223" t="s">
        <v>369</v>
      </c>
      <c r="F7" s="223" t="s">
        <v>73</v>
      </c>
    </row>
    <row r="8" spans="1:6" ht="12.75">
      <c r="A8" s="9"/>
      <c r="B8" s="218"/>
      <c r="C8" s="25"/>
      <c r="D8" s="25"/>
      <c r="E8" s="25"/>
      <c r="F8" s="25"/>
    </row>
    <row r="9" spans="1:6" s="27" customFormat="1" ht="13.5">
      <c r="A9" s="13">
        <v>1</v>
      </c>
      <c r="B9" s="219" t="s">
        <v>116</v>
      </c>
      <c r="C9" s="26">
        <f>C11+C15</f>
        <v>205450</v>
      </c>
      <c r="D9" s="26">
        <f>D11+D15</f>
        <v>59208</v>
      </c>
      <c r="E9" s="26">
        <f>E11+E15</f>
        <v>0</v>
      </c>
      <c r="F9" s="2">
        <f>SUM(C9:E9)</f>
        <v>264658</v>
      </c>
    </row>
    <row r="10" spans="1:6" s="27" customFormat="1" ht="13.5">
      <c r="A10" s="13"/>
      <c r="B10" s="219"/>
      <c r="C10" s="26"/>
      <c r="D10" s="26"/>
      <c r="E10" s="26"/>
      <c r="F10" s="2"/>
    </row>
    <row r="11" spans="1:6" s="27" customFormat="1" ht="26.25" customHeight="1">
      <c r="A11" s="13">
        <v>2</v>
      </c>
      <c r="B11" s="129" t="s">
        <v>117</v>
      </c>
      <c r="C11" s="2">
        <f>C13</f>
        <v>0</v>
      </c>
      <c r="D11" s="2">
        <f>D13</f>
        <v>0</v>
      </c>
      <c r="E11" s="2">
        <f>E13</f>
        <v>0</v>
      </c>
      <c r="F11" s="2">
        <f aca="true" t="shared" si="0" ref="F11:F53">SUM(C11:E11)</f>
        <v>0</v>
      </c>
    </row>
    <row r="12" spans="1:6" s="27" customFormat="1" ht="13.5">
      <c r="A12" s="13"/>
      <c r="B12" s="219"/>
      <c r="C12" s="26"/>
      <c r="D12" s="26"/>
      <c r="E12" s="26"/>
      <c r="F12" s="2">
        <f t="shared" si="0"/>
        <v>0</v>
      </c>
    </row>
    <row r="13" spans="1:6" ht="25.5" customHeight="1">
      <c r="A13" s="13">
        <v>3</v>
      </c>
      <c r="B13" s="127" t="s">
        <v>408</v>
      </c>
      <c r="C13" s="2">
        <v>0</v>
      </c>
      <c r="D13" s="2">
        <v>0</v>
      </c>
      <c r="E13" s="2">
        <v>0</v>
      </c>
      <c r="F13" s="2">
        <f t="shared" si="0"/>
        <v>0</v>
      </c>
    </row>
    <row r="14" spans="1:6" ht="12.75">
      <c r="A14" s="13"/>
      <c r="B14" s="12"/>
      <c r="C14" s="30"/>
      <c r="D14" s="30"/>
      <c r="E14" s="30"/>
      <c r="F14" s="2"/>
    </row>
    <row r="15" spans="1:6" ht="12.75">
      <c r="A15" s="13">
        <v>4</v>
      </c>
      <c r="B15" s="82" t="s">
        <v>119</v>
      </c>
      <c r="C15" s="30">
        <f>SUM(C17,C31)</f>
        <v>205450</v>
      </c>
      <c r="D15" s="30">
        <f>SUM(D17,D31)</f>
        <v>59208</v>
      </c>
      <c r="E15" s="30">
        <f>SUM(E17,E31)</f>
        <v>0</v>
      </c>
      <c r="F15" s="2">
        <f t="shared" si="0"/>
        <v>264658</v>
      </c>
    </row>
    <row r="16" spans="1:6" ht="12.75">
      <c r="A16" s="13"/>
      <c r="B16" s="117"/>
      <c r="C16" s="30"/>
      <c r="D16" s="30"/>
      <c r="E16" s="30"/>
      <c r="F16" s="2"/>
    </row>
    <row r="17" spans="1:6" ht="12.75">
      <c r="A17" s="13">
        <v>5</v>
      </c>
      <c r="B17" s="117" t="s">
        <v>120</v>
      </c>
      <c r="C17" s="105">
        <f>C19+C25+C28</f>
        <v>205400</v>
      </c>
      <c r="D17" s="105">
        <f>D19+D25+D28</f>
        <v>0</v>
      </c>
      <c r="E17" s="105">
        <f>E19+E25+E28</f>
        <v>0</v>
      </c>
      <c r="F17" s="2">
        <f t="shared" si="0"/>
        <v>205400</v>
      </c>
    </row>
    <row r="18" spans="1:6" ht="12.75">
      <c r="A18" s="13"/>
      <c r="B18" s="109"/>
      <c r="C18" s="15"/>
      <c r="D18" s="15"/>
      <c r="E18" s="15"/>
      <c r="F18" s="2"/>
    </row>
    <row r="19" spans="1:6" s="32" customFormat="1" ht="12.75">
      <c r="A19" s="13">
        <v>6</v>
      </c>
      <c r="B19" s="127" t="s">
        <v>43</v>
      </c>
      <c r="C19" s="2">
        <f>SUM(C20:C24)</f>
        <v>203300</v>
      </c>
      <c r="D19" s="2">
        <f>SUM(D20:D24)</f>
        <v>0</v>
      </c>
      <c r="E19" s="2">
        <f>SUM(E20:E24)</f>
        <v>0</v>
      </c>
      <c r="F19" s="2">
        <f t="shared" si="0"/>
        <v>203300</v>
      </c>
    </row>
    <row r="20" spans="1:6" s="32" customFormat="1" ht="12.75">
      <c r="A20" s="13">
        <f aca="true" t="shared" si="1" ref="A20:A29">A19+1</f>
        <v>7</v>
      </c>
      <c r="B20" s="109" t="s">
        <v>6</v>
      </c>
      <c r="C20" s="15">
        <v>143000</v>
      </c>
      <c r="D20" s="15"/>
      <c r="E20" s="15"/>
      <c r="F20" s="2">
        <f t="shared" si="0"/>
        <v>143000</v>
      </c>
    </row>
    <row r="21" spans="1:6" s="32" customFormat="1" ht="12.75">
      <c r="A21" s="13">
        <f t="shared" si="1"/>
        <v>8</v>
      </c>
      <c r="B21" s="109" t="s">
        <v>7</v>
      </c>
      <c r="C21" s="15">
        <v>18000</v>
      </c>
      <c r="D21" s="15"/>
      <c r="E21" s="15"/>
      <c r="F21" s="2">
        <f t="shared" si="0"/>
        <v>18000</v>
      </c>
    </row>
    <row r="22" spans="1:6" s="32" customFormat="1" ht="12.75">
      <c r="A22" s="13">
        <f t="shared" si="1"/>
        <v>9</v>
      </c>
      <c r="B22" s="109" t="s">
        <v>8</v>
      </c>
      <c r="C22" s="15">
        <v>25000</v>
      </c>
      <c r="D22" s="15"/>
      <c r="E22" s="15"/>
      <c r="F22" s="2">
        <f t="shared" si="0"/>
        <v>25000</v>
      </c>
    </row>
    <row r="23" spans="1:6" s="32" customFormat="1" ht="12.75">
      <c r="A23" s="13">
        <f t="shared" si="1"/>
        <v>10</v>
      </c>
      <c r="B23" s="109" t="s">
        <v>9</v>
      </c>
      <c r="C23" s="15">
        <v>17000</v>
      </c>
      <c r="D23" s="15"/>
      <c r="E23" s="15"/>
      <c r="F23" s="2">
        <f t="shared" si="0"/>
        <v>17000</v>
      </c>
    </row>
    <row r="24" spans="1:6" s="32" customFormat="1" ht="12.75">
      <c r="A24" s="13">
        <f t="shared" si="1"/>
        <v>11</v>
      </c>
      <c r="B24" s="109" t="s">
        <v>63</v>
      </c>
      <c r="C24" s="15">
        <v>300</v>
      </c>
      <c r="D24" s="15"/>
      <c r="E24" s="15"/>
      <c r="F24" s="2">
        <f t="shared" si="0"/>
        <v>300</v>
      </c>
    </row>
    <row r="25" spans="1:6" s="32" customFormat="1" ht="21">
      <c r="A25" s="13">
        <f t="shared" si="1"/>
        <v>12</v>
      </c>
      <c r="B25" s="127" t="s">
        <v>118</v>
      </c>
      <c r="C25" s="2">
        <f>SUM(C26:C27)</f>
        <v>100</v>
      </c>
      <c r="D25" s="2">
        <f>SUM(D26:D27)</f>
        <v>0</v>
      </c>
      <c r="E25" s="2">
        <f>SUM(E26:E27)</f>
        <v>0</v>
      </c>
      <c r="F25" s="2">
        <f t="shared" si="0"/>
        <v>100</v>
      </c>
    </row>
    <row r="26" spans="1:6" s="32" customFormat="1" ht="12.75">
      <c r="A26" s="13">
        <f t="shared" si="1"/>
        <v>13</v>
      </c>
      <c r="B26" s="109" t="s">
        <v>64</v>
      </c>
      <c r="C26" s="15">
        <v>0</v>
      </c>
      <c r="D26" s="15"/>
      <c r="E26" s="15"/>
      <c r="F26" s="2">
        <f t="shared" si="0"/>
        <v>0</v>
      </c>
    </row>
    <row r="27" spans="1:6" s="32" customFormat="1" ht="12.75">
      <c r="A27" s="13">
        <f t="shared" si="1"/>
        <v>14</v>
      </c>
      <c r="B27" s="109" t="s">
        <v>44</v>
      </c>
      <c r="C27" s="15">
        <v>100</v>
      </c>
      <c r="D27" s="15"/>
      <c r="E27" s="15"/>
      <c r="F27" s="2">
        <f t="shared" si="0"/>
        <v>100</v>
      </c>
    </row>
    <row r="28" spans="1:6" ht="12.75">
      <c r="A28" s="13">
        <f t="shared" si="1"/>
        <v>15</v>
      </c>
      <c r="B28" s="127" t="s">
        <v>4</v>
      </c>
      <c r="C28" s="2">
        <f>C29</f>
        <v>2000</v>
      </c>
      <c r="D28" s="2">
        <f>D29</f>
        <v>0</v>
      </c>
      <c r="E28" s="2">
        <f>E29</f>
        <v>0</v>
      </c>
      <c r="F28" s="2">
        <f t="shared" si="0"/>
        <v>2000</v>
      </c>
    </row>
    <row r="29" spans="1:6" ht="12.75">
      <c r="A29" s="13">
        <f t="shared" si="1"/>
        <v>16</v>
      </c>
      <c r="B29" s="109" t="s">
        <v>5</v>
      </c>
      <c r="C29" s="15">
        <v>2000</v>
      </c>
      <c r="D29" s="15"/>
      <c r="E29" s="15"/>
      <c r="F29" s="2">
        <f t="shared" si="0"/>
        <v>2000</v>
      </c>
    </row>
    <row r="30" spans="1:6" ht="12.75">
      <c r="A30" s="13"/>
      <c r="B30" s="109"/>
      <c r="C30" s="15"/>
      <c r="D30" s="15"/>
      <c r="E30" s="15"/>
      <c r="F30" s="2"/>
    </row>
    <row r="31" spans="1:6" ht="12.75">
      <c r="A31" s="13">
        <v>17</v>
      </c>
      <c r="B31" s="220" t="s">
        <v>152</v>
      </c>
      <c r="C31" s="2">
        <f>SUM(C33)</f>
        <v>50</v>
      </c>
      <c r="D31" s="2">
        <f>SUM(D33)</f>
        <v>59208</v>
      </c>
      <c r="E31" s="2">
        <f>SUM(E33)</f>
        <v>0</v>
      </c>
      <c r="F31" s="2">
        <f t="shared" si="0"/>
        <v>59258</v>
      </c>
    </row>
    <row r="32" spans="1:6" ht="12.75">
      <c r="A32" s="13"/>
      <c r="B32" s="220"/>
      <c r="C32" s="2"/>
      <c r="D32" s="2"/>
      <c r="E32" s="2"/>
      <c r="F32" s="2"/>
    </row>
    <row r="33" spans="1:6" ht="12.75">
      <c r="A33" s="13">
        <v>18</v>
      </c>
      <c r="B33" s="127" t="s">
        <v>156</v>
      </c>
      <c r="C33" s="2">
        <f>SUM(C34:C37)</f>
        <v>50</v>
      </c>
      <c r="D33" s="2">
        <f>SUM(D34:D37)</f>
        <v>59208</v>
      </c>
      <c r="E33" s="2">
        <f>SUM(E34:E37)</f>
        <v>0</v>
      </c>
      <c r="F33" s="2">
        <f t="shared" si="0"/>
        <v>59258</v>
      </c>
    </row>
    <row r="34" spans="1:6" ht="21">
      <c r="A34" s="13">
        <f>A33+1</f>
        <v>19</v>
      </c>
      <c r="B34" s="109" t="s">
        <v>153</v>
      </c>
      <c r="C34" s="15">
        <v>50</v>
      </c>
      <c r="D34" s="15">
        <v>52543</v>
      </c>
      <c r="E34" s="15"/>
      <c r="F34" s="2">
        <f t="shared" si="0"/>
        <v>52593</v>
      </c>
    </row>
    <row r="35" spans="1:6" ht="12.75">
      <c r="A35" s="13">
        <f>A34+1</f>
        <v>20</v>
      </c>
      <c r="B35" s="109" t="s">
        <v>154</v>
      </c>
      <c r="C35" s="15"/>
      <c r="D35" s="15">
        <v>5000</v>
      </c>
      <c r="E35" s="15"/>
      <c r="F35" s="2">
        <f t="shared" si="0"/>
        <v>5000</v>
      </c>
    </row>
    <row r="36" spans="1:6" ht="12.75">
      <c r="A36" s="13">
        <f>A35+1</f>
        <v>21</v>
      </c>
      <c r="B36" s="109" t="s">
        <v>155</v>
      </c>
      <c r="C36" s="15"/>
      <c r="D36" s="15">
        <v>300</v>
      </c>
      <c r="E36" s="15"/>
      <c r="F36" s="2">
        <f t="shared" si="0"/>
        <v>300</v>
      </c>
    </row>
    <row r="37" spans="1:6" ht="12.75">
      <c r="A37" s="13">
        <f>A36+1</f>
        <v>22</v>
      </c>
      <c r="B37" s="109" t="s">
        <v>211</v>
      </c>
      <c r="C37" s="15"/>
      <c r="D37" s="15">
        <v>1365</v>
      </c>
      <c r="E37" s="15"/>
      <c r="F37" s="2">
        <f t="shared" si="0"/>
        <v>1365</v>
      </c>
    </row>
    <row r="38" spans="1:6" ht="12.75">
      <c r="A38" s="13"/>
      <c r="B38" s="109"/>
      <c r="C38" s="15"/>
      <c r="D38" s="15"/>
      <c r="E38" s="15"/>
      <c r="F38" s="2"/>
    </row>
    <row r="39" spans="1:6" ht="12.75">
      <c r="A39" s="13">
        <v>23</v>
      </c>
      <c r="B39" s="219" t="s">
        <v>45</v>
      </c>
      <c r="C39" s="26">
        <f>C41</f>
        <v>62700</v>
      </c>
      <c r="D39" s="26">
        <f>D41</f>
        <v>0</v>
      </c>
      <c r="E39" s="26">
        <f>E41</f>
        <v>0</v>
      </c>
      <c r="F39" s="2">
        <f t="shared" si="0"/>
        <v>62700</v>
      </c>
    </row>
    <row r="40" spans="1:6" ht="12.75">
      <c r="A40" s="13"/>
      <c r="B40" s="219"/>
      <c r="C40" s="26"/>
      <c r="D40" s="26"/>
      <c r="E40" s="26"/>
      <c r="F40" s="2"/>
    </row>
    <row r="41" spans="1:6" ht="12.75">
      <c r="A41" s="13">
        <v>24</v>
      </c>
      <c r="B41" s="129" t="s">
        <v>122</v>
      </c>
      <c r="C41" s="2">
        <f>C43</f>
        <v>62700</v>
      </c>
      <c r="D41" s="2">
        <f>D43</f>
        <v>0</v>
      </c>
      <c r="E41" s="2">
        <f>E43</f>
        <v>0</v>
      </c>
      <c r="F41" s="2">
        <f t="shared" si="0"/>
        <v>62700</v>
      </c>
    </row>
    <row r="42" spans="1:6" ht="12.75">
      <c r="A42" s="13"/>
      <c r="B42" s="221"/>
      <c r="C42" s="26"/>
      <c r="D42" s="26"/>
      <c r="E42" s="26"/>
      <c r="F42" s="2"/>
    </row>
    <row r="43" spans="1:6" ht="21">
      <c r="A43" s="13">
        <v>25</v>
      </c>
      <c r="B43" s="127" t="s">
        <v>370</v>
      </c>
      <c r="C43" s="2">
        <f>SUM(C44:C53)</f>
        <v>62700</v>
      </c>
      <c r="D43" s="2">
        <f>SUM(D44:D53)</f>
        <v>0</v>
      </c>
      <c r="E43" s="2">
        <f>SUM(E44:E53)</f>
        <v>0</v>
      </c>
      <c r="F43" s="2">
        <f t="shared" si="0"/>
        <v>62700</v>
      </c>
    </row>
    <row r="44" spans="1:6" ht="12.75">
      <c r="A44" s="13">
        <f>A43+1</f>
        <v>26</v>
      </c>
      <c r="B44" s="109" t="s">
        <v>465</v>
      </c>
      <c r="C44" s="15">
        <v>55932</v>
      </c>
      <c r="D44" s="15"/>
      <c r="E44" s="15"/>
      <c r="F44" s="2">
        <f t="shared" si="0"/>
        <v>55932</v>
      </c>
    </row>
    <row r="45" spans="1:6" ht="24.75" customHeight="1">
      <c r="A45" s="21">
        <f>A44+1</f>
        <v>27</v>
      </c>
      <c r="B45" s="131" t="s">
        <v>466</v>
      </c>
      <c r="C45" s="33">
        <v>4968</v>
      </c>
      <c r="D45" s="33"/>
      <c r="E45" s="33"/>
      <c r="F45" s="96">
        <f t="shared" si="0"/>
        <v>4968</v>
      </c>
    </row>
    <row r="46" spans="1:6" s="121" customFormat="1" ht="12.75">
      <c r="A46" s="100"/>
      <c r="B46" s="130"/>
      <c r="C46" s="1"/>
      <c r="D46" s="1"/>
      <c r="E46" s="1"/>
      <c r="F46" s="222"/>
    </row>
    <row r="47" spans="1:6" s="121" customFormat="1" ht="12.75">
      <c r="A47" s="100"/>
      <c r="B47" s="130"/>
      <c r="C47" s="1"/>
      <c r="D47" s="1"/>
      <c r="E47" s="1"/>
      <c r="F47" s="222"/>
    </row>
    <row r="48" spans="1:6" s="121" customFormat="1" ht="12.75">
      <c r="A48" s="100"/>
      <c r="B48" s="130"/>
      <c r="C48" s="1"/>
      <c r="D48" s="1"/>
      <c r="E48" s="1"/>
      <c r="F48" s="222"/>
    </row>
    <row r="49" spans="1:6" s="4" customFormat="1" ht="9.75">
      <c r="A49" s="8"/>
      <c r="B49" s="217" t="s">
        <v>85</v>
      </c>
      <c r="C49" s="8" t="s">
        <v>86</v>
      </c>
      <c r="D49" s="8" t="s">
        <v>87</v>
      </c>
      <c r="E49" s="8" t="s">
        <v>88</v>
      </c>
      <c r="F49" s="8" t="s">
        <v>356</v>
      </c>
    </row>
    <row r="50" spans="1:6" s="4" customFormat="1" ht="9.75">
      <c r="A50" s="8"/>
      <c r="B50" s="217"/>
      <c r="C50" s="371" t="s">
        <v>511</v>
      </c>
      <c r="D50" s="372"/>
      <c r="E50" s="372"/>
      <c r="F50" s="373"/>
    </row>
    <row r="51" spans="1:6" s="32" customFormat="1" ht="36">
      <c r="A51" s="7" t="s">
        <v>0</v>
      </c>
      <c r="B51" s="24" t="s">
        <v>1</v>
      </c>
      <c r="C51" s="223" t="s">
        <v>366</v>
      </c>
      <c r="D51" s="223" t="s">
        <v>367</v>
      </c>
      <c r="E51" s="223" t="s">
        <v>369</v>
      </c>
      <c r="F51" s="223" t="s">
        <v>73</v>
      </c>
    </row>
    <row r="52" spans="1:6" ht="21">
      <c r="A52" s="40">
        <f>A45+1</f>
        <v>28</v>
      </c>
      <c r="B52" s="233" t="s">
        <v>371</v>
      </c>
      <c r="C52" s="36">
        <v>1800</v>
      </c>
      <c r="D52" s="36"/>
      <c r="E52" s="324"/>
      <c r="F52" s="98">
        <f t="shared" si="0"/>
        <v>1800</v>
      </c>
    </row>
    <row r="53" spans="1:6" ht="21">
      <c r="A53" s="38">
        <f>A52+1</f>
        <v>29</v>
      </c>
      <c r="B53" s="229" t="s">
        <v>467</v>
      </c>
      <c r="C53" s="15">
        <v>0</v>
      </c>
      <c r="D53" s="15"/>
      <c r="E53" s="15"/>
      <c r="F53" s="2">
        <f t="shared" si="0"/>
        <v>0</v>
      </c>
    </row>
    <row r="54" spans="1:6" ht="12.75">
      <c r="A54" s="38"/>
      <c r="B54" s="229"/>
      <c r="C54" s="15"/>
      <c r="D54" s="15"/>
      <c r="E54" s="15"/>
      <c r="F54" s="15"/>
    </row>
    <row r="55" spans="1:6" s="27" customFormat="1" ht="13.5">
      <c r="A55" s="38">
        <v>30</v>
      </c>
      <c r="B55" s="230" t="s">
        <v>46</v>
      </c>
      <c r="C55" s="26">
        <f>C57</f>
        <v>0</v>
      </c>
      <c r="D55" s="26">
        <f>D57</f>
        <v>51000</v>
      </c>
      <c r="E55" s="26">
        <f>E57</f>
        <v>0</v>
      </c>
      <c r="F55" s="2">
        <f>SUM(C55:E55)</f>
        <v>51000</v>
      </c>
    </row>
    <row r="56" spans="1:6" s="27" customFormat="1" ht="13.5">
      <c r="A56" s="38"/>
      <c r="B56" s="230"/>
      <c r="C56" s="26"/>
      <c r="D56" s="26"/>
      <c r="E56" s="26"/>
      <c r="F56" s="2"/>
    </row>
    <row r="57" spans="1:6" s="27" customFormat="1" ht="27" customHeight="1">
      <c r="A57" s="38">
        <v>31</v>
      </c>
      <c r="B57" s="226" t="s">
        <v>121</v>
      </c>
      <c r="C57" s="2">
        <f>C59+C63+C64+C65+C66</f>
        <v>0</v>
      </c>
      <c r="D57" s="2">
        <f>D59+D63+D64+D65+D66</f>
        <v>51000</v>
      </c>
      <c r="E57" s="2">
        <f>E59+E63+E64+E65+E66</f>
        <v>0</v>
      </c>
      <c r="F57" s="2">
        <f aca="true" t="shared" si="2" ref="F57:F91">SUM(C57:E57)</f>
        <v>51000</v>
      </c>
    </row>
    <row r="58" spans="1:6" s="27" customFormat="1" ht="13.5">
      <c r="A58" s="38"/>
      <c r="B58" s="227"/>
      <c r="C58" s="26"/>
      <c r="D58" s="26"/>
      <c r="E58" s="26"/>
      <c r="F58" s="2"/>
    </row>
    <row r="59" spans="1:6" s="32" customFormat="1" ht="12.75">
      <c r="A59" s="38">
        <v>32</v>
      </c>
      <c r="B59" s="228" t="s">
        <v>157</v>
      </c>
      <c r="C59" s="2">
        <f>SUM(C60:C62)</f>
        <v>0</v>
      </c>
      <c r="D59" s="2">
        <f>SUM(D60:D62)</f>
        <v>0</v>
      </c>
      <c r="E59" s="2">
        <f>SUM(E60:E62)</f>
        <v>0</v>
      </c>
      <c r="F59" s="2">
        <f t="shared" si="2"/>
        <v>0</v>
      </c>
    </row>
    <row r="60" spans="1:6" ht="12.75">
      <c r="A60" s="38">
        <f aca="true" t="shared" si="3" ref="A60:A66">A59+1</f>
        <v>33</v>
      </c>
      <c r="B60" s="229" t="s">
        <v>158</v>
      </c>
      <c r="C60" s="15"/>
      <c r="D60" s="15">
        <v>0</v>
      </c>
      <c r="E60" s="15"/>
      <c r="F60" s="2">
        <f t="shared" si="2"/>
        <v>0</v>
      </c>
    </row>
    <row r="61" spans="1:6" ht="12.75">
      <c r="A61" s="38">
        <f t="shared" si="3"/>
        <v>34</v>
      </c>
      <c r="B61" s="229" t="s">
        <v>405</v>
      </c>
      <c r="C61" s="15"/>
      <c r="D61" s="15">
        <v>0</v>
      </c>
      <c r="E61" s="15"/>
      <c r="F61" s="2"/>
    </row>
    <row r="62" spans="1:6" ht="12.75">
      <c r="A62" s="38">
        <f t="shared" si="3"/>
        <v>35</v>
      </c>
      <c r="B62" s="229" t="s">
        <v>449</v>
      </c>
      <c r="C62" s="15"/>
      <c r="D62" s="15"/>
      <c r="E62" s="15"/>
      <c r="F62" s="2">
        <f t="shared" si="2"/>
        <v>0</v>
      </c>
    </row>
    <row r="63" spans="1:6" ht="12.75">
      <c r="A63" s="38">
        <f t="shared" si="3"/>
        <v>36</v>
      </c>
      <c r="B63" s="228" t="s">
        <v>146</v>
      </c>
      <c r="C63" s="2"/>
      <c r="D63" s="2">
        <v>0</v>
      </c>
      <c r="E63" s="2"/>
      <c r="F63" s="2">
        <f t="shared" si="2"/>
        <v>0</v>
      </c>
    </row>
    <row r="64" spans="1:6" ht="12.75">
      <c r="A64" s="38">
        <f t="shared" si="3"/>
        <v>37</v>
      </c>
      <c r="B64" s="228" t="s">
        <v>470</v>
      </c>
      <c r="C64" s="2"/>
      <c r="D64" s="2">
        <v>51000</v>
      </c>
      <c r="E64" s="2"/>
      <c r="F64" s="2">
        <f t="shared" si="2"/>
        <v>51000</v>
      </c>
    </row>
    <row r="65" spans="1:6" ht="12.75">
      <c r="A65" s="38">
        <f t="shared" si="3"/>
        <v>38</v>
      </c>
      <c r="B65" s="228" t="s">
        <v>492</v>
      </c>
      <c r="C65" s="2"/>
      <c r="D65" s="2"/>
      <c r="E65" s="2"/>
      <c r="F65" s="2">
        <f t="shared" si="2"/>
        <v>0</v>
      </c>
    </row>
    <row r="66" spans="1:6" s="32" customFormat="1" ht="12.75">
      <c r="A66" s="38">
        <f t="shared" si="3"/>
        <v>39</v>
      </c>
      <c r="B66" s="228" t="s">
        <v>159</v>
      </c>
      <c r="C66" s="2"/>
      <c r="D66" s="2">
        <v>0</v>
      </c>
      <c r="E66" s="2"/>
      <c r="F66" s="2">
        <f t="shared" si="2"/>
        <v>0</v>
      </c>
    </row>
    <row r="67" spans="1:6" ht="12.75">
      <c r="A67" s="38"/>
      <c r="B67" s="229"/>
      <c r="C67" s="15"/>
      <c r="D67" s="15"/>
      <c r="E67" s="15"/>
      <c r="F67" s="2"/>
    </row>
    <row r="68" spans="1:6" ht="12.75">
      <c r="A68" s="38">
        <v>40</v>
      </c>
      <c r="B68" s="230" t="s">
        <v>47</v>
      </c>
      <c r="C68" s="26">
        <f>SUM(C70,C81)</f>
        <v>16995</v>
      </c>
      <c r="D68" s="26">
        <f>SUM(D70,D81)</f>
        <v>2377</v>
      </c>
      <c r="E68" s="26">
        <f>SUM(E70,E81)</f>
        <v>3392</v>
      </c>
      <c r="F68" s="2">
        <f t="shared" si="2"/>
        <v>22764</v>
      </c>
    </row>
    <row r="69" spans="1:6" ht="12.75">
      <c r="A69" s="38"/>
      <c r="B69" s="230"/>
      <c r="C69" s="26"/>
      <c r="D69" s="26"/>
      <c r="E69" s="26"/>
      <c r="F69" s="2"/>
    </row>
    <row r="70" spans="1:6" ht="12.75">
      <c r="A70" s="38">
        <v>41</v>
      </c>
      <c r="B70" s="226" t="s">
        <v>409</v>
      </c>
      <c r="C70" s="2">
        <f>C72+C77</f>
        <v>0</v>
      </c>
      <c r="D70" s="2">
        <f>D72+D77</f>
        <v>0</v>
      </c>
      <c r="E70" s="2">
        <f>E72+E77</f>
        <v>0</v>
      </c>
      <c r="F70" s="2">
        <f t="shared" si="2"/>
        <v>0</v>
      </c>
    </row>
    <row r="71" spans="1:6" ht="12.75">
      <c r="A71" s="38"/>
      <c r="B71" s="227"/>
      <c r="C71" s="26"/>
      <c r="D71" s="26"/>
      <c r="E71" s="26"/>
      <c r="F71" s="2"/>
    </row>
    <row r="72" spans="1:6" ht="12.75">
      <c r="A72" s="38">
        <f>A70+1</f>
        <v>42</v>
      </c>
      <c r="B72" s="228" t="s">
        <v>48</v>
      </c>
      <c r="C72" s="2">
        <f>SUM(C73:C75)</f>
        <v>0</v>
      </c>
      <c r="D72" s="2">
        <f>SUM(D73:D75)</f>
        <v>0</v>
      </c>
      <c r="E72" s="2">
        <f>SUM(E73:E75)</f>
        <v>0</v>
      </c>
      <c r="F72" s="2">
        <f t="shared" si="2"/>
        <v>0</v>
      </c>
    </row>
    <row r="73" spans="1:6" ht="12.75">
      <c r="A73" s="38">
        <f>A72+1</f>
        <v>43</v>
      </c>
      <c r="B73" s="229" t="s">
        <v>169</v>
      </c>
      <c r="C73" s="15"/>
      <c r="D73" s="15"/>
      <c r="E73" s="15"/>
      <c r="F73" s="2">
        <f t="shared" si="2"/>
        <v>0</v>
      </c>
    </row>
    <row r="74" spans="1:6" ht="12.75">
      <c r="A74" s="38">
        <f>A73+1</f>
        <v>44</v>
      </c>
      <c r="B74" s="229" t="s">
        <v>168</v>
      </c>
      <c r="C74" s="15"/>
      <c r="D74" s="15"/>
      <c r="E74" s="15"/>
      <c r="F74" s="2">
        <f t="shared" si="2"/>
        <v>0</v>
      </c>
    </row>
    <row r="75" spans="1:6" ht="12.75">
      <c r="A75" s="38">
        <f>A74+1</f>
        <v>45</v>
      </c>
      <c r="B75" s="229" t="s">
        <v>13</v>
      </c>
      <c r="C75" s="15"/>
      <c r="D75" s="15"/>
      <c r="E75" s="15"/>
      <c r="F75" s="2">
        <f t="shared" si="2"/>
        <v>0</v>
      </c>
    </row>
    <row r="76" spans="1:6" ht="12.75">
      <c r="A76" s="38"/>
      <c r="B76" s="229"/>
      <c r="C76" s="15"/>
      <c r="D76" s="15"/>
      <c r="E76" s="15"/>
      <c r="F76" s="2"/>
    </row>
    <row r="77" spans="1:6" s="32" customFormat="1" ht="12.75">
      <c r="A77" s="38">
        <v>46</v>
      </c>
      <c r="B77" s="228" t="s">
        <v>147</v>
      </c>
      <c r="C77" s="2">
        <f>SUM(C78)</f>
        <v>0</v>
      </c>
      <c r="D77" s="2">
        <f>SUM(D78)</f>
        <v>0</v>
      </c>
      <c r="E77" s="2">
        <f>SUM(E78)</f>
        <v>0</v>
      </c>
      <c r="F77" s="2">
        <f t="shared" si="2"/>
        <v>0</v>
      </c>
    </row>
    <row r="78" spans="1:6" ht="12.75">
      <c r="A78" s="38">
        <f>A77+1</f>
        <v>47</v>
      </c>
      <c r="B78" s="229" t="s">
        <v>168</v>
      </c>
      <c r="C78" s="15"/>
      <c r="D78" s="15"/>
      <c r="E78" s="15"/>
      <c r="F78" s="2">
        <f t="shared" si="2"/>
        <v>0</v>
      </c>
    </row>
    <row r="79" spans="1:6" ht="12.75">
      <c r="A79" s="38"/>
      <c r="B79" s="229"/>
      <c r="C79" s="15"/>
      <c r="D79" s="15"/>
      <c r="E79" s="15"/>
      <c r="F79" s="2">
        <f t="shared" si="2"/>
        <v>0</v>
      </c>
    </row>
    <row r="80" spans="1:6" ht="12.75">
      <c r="A80" s="38"/>
      <c r="B80" s="229"/>
      <c r="C80" s="15"/>
      <c r="D80" s="15"/>
      <c r="E80" s="15"/>
      <c r="F80" s="2"/>
    </row>
    <row r="81" spans="1:6" ht="12.75">
      <c r="A81" s="38">
        <v>48</v>
      </c>
      <c r="B81" s="226" t="s">
        <v>123</v>
      </c>
      <c r="C81" s="2">
        <f>SUM(C83,C90)</f>
        <v>16995</v>
      </c>
      <c r="D81" s="2">
        <f>SUM(D83,D90)</f>
        <v>2377</v>
      </c>
      <c r="E81" s="2">
        <f>SUM(E83,E90)</f>
        <v>3392</v>
      </c>
      <c r="F81" s="2">
        <f t="shared" si="2"/>
        <v>22764</v>
      </c>
    </row>
    <row r="82" spans="1:6" ht="12.75">
      <c r="A82" s="38"/>
      <c r="B82" s="229"/>
      <c r="C82" s="15"/>
      <c r="D82" s="15"/>
      <c r="E82" s="15"/>
      <c r="F82" s="2"/>
    </row>
    <row r="83" spans="1:6" ht="12.75">
      <c r="A83" s="38">
        <v>49</v>
      </c>
      <c r="B83" s="228" t="s">
        <v>48</v>
      </c>
      <c r="C83" s="2">
        <f>SUM(C84:C88)</f>
        <v>16995</v>
      </c>
      <c r="D83" s="2">
        <f>SUM(D84:D88)</f>
        <v>2377</v>
      </c>
      <c r="E83" s="2">
        <f>SUM(E84:E88)</f>
        <v>3392</v>
      </c>
      <c r="F83" s="2">
        <f t="shared" si="2"/>
        <v>22764</v>
      </c>
    </row>
    <row r="84" spans="1:6" ht="12.75">
      <c r="A84" s="38">
        <f>A83+1</f>
        <v>50</v>
      </c>
      <c r="B84" s="229" t="s">
        <v>12</v>
      </c>
      <c r="C84" s="15"/>
      <c r="D84" s="15"/>
      <c r="E84" s="15"/>
      <c r="F84" s="2">
        <f t="shared" si="2"/>
        <v>0</v>
      </c>
    </row>
    <row r="85" spans="1:6" ht="12.75">
      <c r="A85" s="38">
        <f>A84+1</f>
        <v>51</v>
      </c>
      <c r="B85" s="229" t="s">
        <v>13</v>
      </c>
      <c r="C85" s="15">
        <v>2457</v>
      </c>
      <c r="D85" s="15"/>
      <c r="E85" s="15">
        <v>3392</v>
      </c>
      <c r="F85" s="2">
        <f t="shared" si="2"/>
        <v>5849</v>
      </c>
    </row>
    <row r="86" spans="1:6" ht="12.75">
      <c r="A86" s="38">
        <f>A85+1</f>
        <v>52</v>
      </c>
      <c r="B86" s="229" t="s">
        <v>168</v>
      </c>
      <c r="C86" s="15">
        <v>9420</v>
      </c>
      <c r="D86" s="15">
        <v>2377</v>
      </c>
      <c r="E86" s="15"/>
      <c r="F86" s="2">
        <f t="shared" si="2"/>
        <v>11797</v>
      </c>
    </row>
    <row r="87" spans="1:6" ht="12.75">
      <c r="A87" s="38">
        <f>A86+1</f>
        <v>53</v>
      </c>
      <c r="B87" s="229" t="s">
        <v>209</v>
      </c>
      <c r="C87" s="15">
        <v>5118</v>
      </c>
      <c r="D87" s="15"/>
      <c r="E87" s="15"/>
      <c r="F87" s="2">
        <f t="shared" si="2"/>
        <v>5118</v>
      </c>
    </row>
    <row r="88" spans="1:6" ht="12.75">
      <c r="A88" s="38">
        <f>A87+1</f>
        <v>54</v>
      </c>
      <c r="B88" s="229" t="s">
        <v>169</v>
      </c>
      <c r="C88" s="15"/>
      <c r="D88" s="15"/>
      <c r="E88" s="15"/>
      <c r="F88" s="2">
        <f t="shared" si="2"/>
        <v>0</v>
      </c>
    </row>
    <row r="89" spans="1:6" ht="12.75">
      <c r="A89" s="38"/>
      <c r="B89" s="229"/>
      <c r="C89" s="15"/>
      <c r="D89" s="15"/>
      <c r="E89" s="15"/>
      <c r="F89" s="2"/>
    </row>
    <row r="90" spans="1:6" s="32" customFormat="1" ht="12.75">
      <c r="A90" s="38">
        <v>55</v>
      </c>
      <c r="B90" s="228" t="s">
        <v>147</v>
      </c>
      <c r="C90" s="2">
        <f>SUM(C91:C101)</f>
        <v>0</v>
      </c>
      <c r="D90" s="2">
        <f>SUM(D91:D101)</f>
        <v>0</v>
      </c>
      <c r="E90" s="2">
        <f>SUM(E91:E101)</f>
        <v>0</v>
      </c>
      <c r="F90" s="2">
        <f t="shared" si="2"/>
        <v>0</v>
      </c>
    </row>
    <row r="91" spans="1:6" s="32" customFormat="1" ht="12.75">
      <c r="A91" s="42">
        <f>A90+1</f>
        <v>56</v>
      </c>
      <c r="B91" s="229" t="s">
        <v>471</v>
      </c>
      <c r="C91" s="15"/>
      <c r="D91" s="15"/>
      <c r="E91" s="15"/>
      <c r="F91" s="2">
        <f t="shared" si="2"/>
        <v>0</v>
      </c>
    </row>
    <row r="92" spans="1:6" ht="21">
      <c r="A92" s="231">
        <v>57</v>
      </c>
      <c r="B92" s="322" t="s">
        <v>502</v>
      </c>
      <c r="C92" s="33"/>
      <c r="D92" s="33"/>
      <c r="E92" s="33"/>
      <c r="F92" s="323">
        <f>SUM(C92:E92)</f>
        <v>0</v>
      </c>
    </row>
    <row r="93" spans="1:6" s="121" customFormat="1" ht="12.75">
      <c r="A93" s="145"/>
      <c r="B93" s="130"/>
      <c r="C93" s="1"/>
      <c r="D93" s="1"/>
      <c r="E93" s="1"/>
      <c r="F93" s="222"/>
    </row>
    <row r="94" spans="1:6" s="121" customFormat="1" ht="12.75">
      <c r="A94" s="145"/>
      <c r="B94" s="130"/>
      <c r="C94" s="1"/>
      <c r="D94" s="1"/>
      <c r="E94" s="1"/>
      <c r="F94" s="222"/>
    </row>
    <row r="95" spans="1:6" s="121" customFormat="1" ht="12.75">
      <c r="A95" s="145"/>
      <c r="B95" s="130"/>
      <c r="C95" s="1"/>
      <c r="D95" s="1"/>
      <c r="E95" s="1"/>
      <c r="F95" s="222"/>
    </row>
    <row r="96" spans="1:6" s="121" customFormat="1" ht="12.75">
      <c r="A96" s="145"/>
      <c r="B96" s="130"/>
      <c r="C96" s="1"/>
      <c r="D96" s="1"/>
      <c r="E96" s="1"/>
      <c r="F96" s="222"/>
    </row>
    <row r="97" spans="1:6" s="121" customFormat="1" ht="12.75">
      <c r="A97" s="145"/>
      <c r="B97" s="130"/>
      <c r="C97" s="1"/>
      <c r="D97" s="1"/>
      <c r="E97" s="1"/>
      <c r="F97" s="222"/>
    </row>
    <row r="98" spans="1:6" s="121" customFormat="1" ht="12.75">
      <c r="A98" s="145"/>
      <c r="B98" s="130"/>
      <c r="C98" s="1"/>
      <c r="D98" s="1"/>
      <c r="E98" s="1"/>
      <c r="F98" s="222"/>
    </row>
    <row r="99" spans="1:6" s="4" customFormat="1" ht="9.75">
      <c r="A99" s="8"/>
      <c r="B99" s="217" t="s">
        <v>85</v>
      </c>
      <c r="C99" s="8" t="s">
        <v>86</v>
      </c>
      <c r="D99" s="8" t="s">
        <v>87</v>
      </c>
      <c r="E99" s="8" t="s">
        <v>88</v>
      </c>
      <c r="F99" s="8" t="s">
        <v>356</v>
      </c>
    </row>
    <row r="100" spans="1:6" s="4" customFormat="1" ht="9.75">
      <c r="A100" s="8"/>
      <c r="B100" s="217"/>
      <c r="C100" s="371" t="s">
        <v>511</v>
      </c>
      <c r="D100" s="372"/>
      <c r="E100" s="372"/>
      <c r="F100" s="373"/>
    </row>
    <row r="101" spans="1:6" s="32" customFormat="1" ht="36">
      <c r="A101" s="7" t="s">
        <v>0</v>
      </c>
      <c r="B101" s="24" t="s">
        <v>1</v>
      </c>
      <c r="C101" s="223" t="s">
        <v>366</v>
      </c>
      <c r="D101" s="223" t="s">
        <v>367</v>
      </c>
      <c r="E101" s="223" t="s">
        <v>369</v>
      </c>
      <c r="F101" s="223" t="s">
        <v>73</v>
      </c>
    </row>
    <row r="102" spans="1:6" s="121" customFormat="1" ht="12.75">
      <c r="A102" s="38"/>
      <c r="B102" s="130"/>
      <c r="C102" s="15"/>
      <c r="D102" s="15"/>
      <c r="E102" s="15"/>
      <c r="F102" s="54"/>
    </row>
    <row r="103" spans="1:6" ht="12.75">
      <c r="A103" s="38">
        <v>58</v>
      </c>
      <c r="B103" s="225" t="s">
        <v>49</v>
      </c>
      <c r="C103" s="26">
        <f>C105+C111+C117</f>
        <v>33500</v>
      </c>
      <c r="D103" s="26">
        <f>D105+D111+D117</f>
        <v>0</v>
      </c>
      <c r="E103" s="26">
        <f>E105+E111+E117</f>
        <v>0</v>
      </c>
      <c r="F103" s="58">
        <f>SUM(C103:E103)</f>
        <v>33500</v>
      </c>
    </row>
    <row r="104" spans="1:6" ht="12.75">
      <c r="A104" s="38"/>
      <c r="B104" s="225"/>
      <c r="C104" s="26"/>
      <c r="D104" s="26"/>
      <c r="E104" s="26"/>
      <c r="F104" s="58"/>
    </row>
    <row r="105" spans="1:6" ht="21">
      <c r="A105" s="38">
        <v>59</v>
      </c>
      <c r="B105" s="235" t="s">
        <v>125</v>
      </c>
      <c r="C105" s="2">
        <f>C107</f>
        <v>0</v>
      </c>
      <c r="D105" s="2">
        <f>D107</f>
        <v>0</v>
      </c>
      <c r="E105" s="2">
        <f>E107</f>
        <v>0</v>
      </c>
      <c r="F105" s="58">
        <f aca="true" t="shared" si="4" ref="F105:F120">SUM(C105:E105)</f>
        <v>0</v>
      </c>
    </row>
    <row r="106" spans="1:6" ht="12.75">
      <c r="A106" s="38"/>
      <c r="B106" s="236"/>
      <c r="C106" s="26"/>
      <c r="D106" s="26"/>
      <c r="E106" s="26"/>
      <c r="F106" s="58"/>
    </row>
    <row r="107" spans="1:6" s="32" customFormat="1" ht="21">
      <c r="A107" s="38">
        <v>60</v>
      </c>
      <c r="B107" s="237" t="s">
        <v>50</v>
      </c>
      <c r="C107" s="2">
        <f>SUM(C108:C109)</f>
        <v>0</v>
      </c>
      <c r="D107" s="2">
        <f>SUM(D108:D109)</f>
        <v>0</v>
      </c>
      <c r="E107" s="2">
        <f>SUM(E108:E109)</f>
        <v>0</v>
      </c>
      <c r="F107" s="58">
        <f t="shared" si="4"/>
        <v>0</v>
      </c>
    </row>
    <row r="108" spans="1:6" ht="12.75">
      <c r="A108" s="38">
        <f>A107+1</f>
        <v>61</v>
      </c>
      <c r="B108" s="130" t="s">
        <v>160</v>
      </c>
      <c r="C108" s="15"/>
      <c r="D108" s="15">
        <v>0</v>
      </c>
      <c r="E108" s="15"/>
      <c r="F108" s="58">
        <f t="shared" si="4"/>
        <v>0</v>
      </c>
    </row>
    <row r="109" spans="1:6" ht="12.75">
      <c r="A109" s="38">
        <f>A108+1</f>
        <v>62</v>
      </c>
      <c r="B109" s="238" t="s">
        <v>210</v>
      </c>
      <c r="C109" s="15"/>
      <c r="D109" s="15">
        <v>0</v>
      </c>
      <c r="E109" s="15"/>
      <c r="F109" s="58">
        <f t="shared" si="4"/>
        <v>0</v>
      </c>
    </row>
    <row r="110" spans="1:6" ht="12.75">
      <c r="A110" s="38"/>
      <c r="B110" s="238"/>
      <c r="C110" s="15"/>
      <c r="D110" s="15"/>
      <c r="E110" s="15"/>
      <c r="F110" s="58"/>
    </row>
    <row r="111" spans="1:6" ht="21">
      <c r="A111" s="42">
        <v>63</v>
      </c>
      <c r="B111" s="235" t="s">
        <v>461</v>
      </c>
      <c r="C111" s="2">
        <f>C114</f>
        <v>0</v>
      </c>
      <c r="D111" s="2">
        <f>D114</f>
        <v>0</v>
      </c>
      <c r="E111" s="2">
        <f>E114</f>
        <v>0</v>
      </c>
      <c r="F111" s="58">
        <f t="shared" si="4"/>
        <v>0</v>
      </c>
    </row>
    <row r="112" spans="1:6" ht="12.75">
      <c r="A112" s="38"/>
      <c r="B112" s="130"/>
      <c r="C112" s="15"/>
      <c r="D112" s="15"/>
      <c r="E112" s="15"/>
      <c r="F112" s="58"/>
    </row>
    <row r="113" spans="1:6" ht="21">
      <c r="A113" s="38">
        <v>64</v>
      </c>
      <c r="B113" s="237" t="s">
        <v>50</v>
      </c>
      <c r="C113" s="2">
        <f>C114</f>
        <v>0</v>
      </c>
      <c r="D113" s="2">
        <f>D114</f>
        <v>0</v>
      </c>
      <c r="E113" s="2">
        <f>E114</f>
        <v>0</v>
      </c>
      <c r="F113" s="58">
        <f t="shared" si="4"/>
        <v>0</v>
      </c>
    </row>
    <row r="114" spans="1:6" ht="12.75">
      <c r="A114" s="38">
        <f>A113+1</f>
        <v>65</v>
      </c>
      <c r="B114" s="130" t="s">
        <v>160</v>
      </c>
      <c r="C114" s="15">
        <v>0</v>
      </c>
      <c r="D114" s="15">
        <v>0</v>
      </c>
      <c r="E114" s="15">
        <v>0</v>
      </c>
      <c r="F114" s="58">
        <f t="shared" si="4"/>
        <v>0</v>
      </c>
    </row>
    <row r="115" spans="1:6" ht="12.75">
      <c r="A115" s="38">
        <f>A114+1</f>
        <v>66</v>
      </c>
      <c r="B115" s="238" t="s">
        <v>161</v>
      </c>
      <c r="C115" s="15">
        <v>0</v>
      </c>
      <c r="D115" s="15">
        <v>0</v>
      </c>
      <c r="E115" s="15">
        <v>0</v>
      </c>
      <c r="F115" s="58">
        <f t="shared" si="4"/>
        <v>0</v>
      </c>
    </row>
    <row r="116" spans="1:6" ht="12.75">
      <c r="A116" s="38"/>
      <c r="B116" s="238"/>
      <c r="C116" s="15"/>
      <c r="D116" s="15"/>
      <c r="E116" s="15"/>
      <c r="F116" s="58"/>
    </row>
    <row r="117" spans="1:6" ht="21">
      <c r="A117" s="38">
        <v>67</v>
      </c>
      <c r="B117" s="235" t="s">
        <v>126</v>
      </c>
      <c r="C117" s="2">
        <f>C119</f>
        <v>33500</v>
      </c>
      <c r="D117" s="2">
        <f>D119</f>
        <v>0</v>
      </c>
      <c r="E117" s="2">
        <f>E119</f>
        <v>0</v>
      </c>
      <c r="F117" s="58">
        <f t="shared" si="4"/>
        <v>33500</v>
      </c>
    </row>
    <row r="118" spans="1:6" ht="12.75">
      <c r="A118" s="38"/>
      <c r="B118" s="130"/>
      <c r="C118" s="15"/>
      <c r="D118" s="15"/>
      <c r="E118" s="15"/>
      <c r="F118" s="58"/>
    </row>
    <row r="119" spans="1:6" ht="21">
      <c r="A119" s="38">
        <v>68</v>
      </c>
      <c r="B119" s="237" t="s">
        <v>51</v>
      </c>
      <c r="C119" s="2">
        <f>C120</f>
        <v>33500</v>
      </c>
      <c r="D119" s="2">
        <f>D120</f>
        <v>0</v>
      </c>
      <c r="E119" s="2">
        <f>E120</f>
        <v>0</v>
      </c>
      <c r="F119" s="58">
        <f t="shared" si="4"/>
        <v>33500</v>
      </c>
    </row>
    <row r="120" spans="1:6" ht="12.75">
      <c r="A120" s="38">
        <f>A119+1</f>
        <v>69</v>
      </c>
      <c r="B120" s="130" t="s">
        <v>515</v>
      </c>
      <c r="C120" s="15">
        <v>33500</v>
      </c>
      <c r="D120" s="15"/>
      <c r="E120" s="15"/>
      <c r="F120" s="58">
        <f t="shared" si="4"/>
        <v>33500</v>
      </c>
    </row>
    <row r="121" spans="1:6" s="102" customFormat="1" ht="12.75">
      <c r="A121" s="231"/>
      <c r="B121" s="238"/>
      <c r="C121" s="240"/>
      <c r="D121" s="240"/>
      <c r="E121" s="240"/>
      <c r="F121" s="239"/>
    </row>
    <row r="122" spans="1:6" s="110" customFormat="1" ht="12.75">
      <c r="A122" s="8">
        <v>70</v>
      </c>
      <c r="B122" s="24" t="s">
        <v>410</v>
      </c>
      <c r="C122" s="35">
        <f>SUM(C13,C70,C111)</f>
        <v>0</v>
      </c>
      <c r="D122" s="35">
        <f>SUM(D13,D70,D111)</f>
        <v>0</v>
      </c>
      <c r="E122" s="35">
        <f>SUM(E13,E70,E111)</f>
        <v>0</v>
      </c>
      <c r="F122" s="35">
        <f>SUM(C122:E122)</f>
        <v>0</v>
      </c>
    </row>
    <row r="123" spans="1:6" s="102" customFormat="1" ht="12.75">
      <c r="A123" s="8">
        <v>71</v>
      </c>
      <c r="B123" s="24" t="s">
        <v>124</v>
      </c>
      <c r="C123" s="35">
        <f>SUM(C15,C41,C57,C81,C105,C117)</f>
        <v>318645</v>
      </c>
      <c r="D123" s="35">
        <f>SUM(D15,D41,D57,D81,D105,D117)</f>
        <v>112585</v>
      </c>
      <c r="E123" s="35">
        <f>SUM(E15,E41,E57,E81,E105,E117)</f>
        <v>3392</v>
      </c>
      <c r="F123" s="35">
        <f>SUM(C123:E123)</f>
        <v>434622</v>
      </c>
    </row>
    <row r="124" spans="1:6" s="102" customFormat="1" ht="12.75">
      <c r="A124" s="11"/>
      <c r="B124" s="12"/>
      <c r="C124" s="101"/>
      <c r="D124" s="101"/>
      <c r="E124" s="101"/>
      <c r="F124" s="101"/>
    </row>
    <row r="125" spans="1:6" s="110" customFormat="1" ht="24.75" customHeight="1">
      <c r="A125" s="7">
        <v>72</v>
      </c>
      <c r="B125" s="17" t="s">
        <v>80</v>
      </c>
      <c r="C125" s="35">
        <f>C122+C123</f>
        <v>318645</v>
      </c>
      <c r="D125" s="35">
        <f>D122+D123</f>
        <v>112585</v>
      </c>
      <c r="E125" s="35">
        <f>E122+E123</f>
        <v>3392</v>
      </c>
      <c r="F125" s="35">
        <f>SUM(C125:E125)</f>
        <v>434622</v>
      </c>
    </row>
    <row r="126" spans="1:6" s="232" customFormat="1" ht="12.75" customHeight="1">
      <c r="A126" s="128"/>
      <c r="B126" s="146"/>
      <c r="C126" s="106"/>
      <c r="D126" s="106"/>
      <c r="E126" s="106"/>
      <c r="F126" s="106"/>
    </row>
    <row r="127" spans="1:6" s="232" customFormat="1" ht="12.75" customHeight="1">
      <c r="A127" s="128"/>
      <c r="B127" s="146"/>
      <c r="C127" s="106"/>
      <c r="D127" s="106"/>
      <c r="E127" s="106"/>
      <c r="F127" s="106"/>
    </row>
    <row r="128" spans="1:6" s="232" customFormat="1" ht="12.75" customHeight="1">
      <c r="A128" s="128"/>
      <c r="B128" s="146"/>
      <c r="C128" s="106"/>
      <c r="D128" s="106"/>
      <c r="E128" s="106"/>
      <c r="F128" s="106"/>
    </row>
    <row r="129" spans="1:6" s="232" customFormat="1" ht="12.75" customHeight="1">
      <c r="A129" s="128"/>
      <c r="B129" s="146"/>
      <c r="C129" s="106"/>
      <c r="D129" s="106"/>
      <c r="E129" s="106"/>
      <c r="F129" s="106"/>
    </row>
    <row r="130" spans="1:6" s="232" customFormat="1" ht="12.75" customHeight="1">
      <c r="A130" s="128"/>
      <c r="B130" s="146"/>
      <c r="C130" s="106"/>
      <c r="D130" s="106"/>
      <c r="E130" s="106"/>
      <c r="F130" s="106"/>
    </row>
    <row r="131" spans="1:6" s="232" customFormat="1" ht="12.75" customHeight="1">
      <c r="A131" s="128"/>
      <c r="B131" s="146"/>
      <c r="C131" s="106"/>
      <c r="D131" s="106"/>
      <c r="E131" s="106"/>
      <c r="F131" s="106"/>
    </row>
    <row r="132" spans="1:6" s="232" customFormat="1" ht="12.75" customHeight="1">
      <c r="A132" s="128"/>
      <c r="B132" s="146"/>
      <c r="C132" s="106"/>
      <c r="D132" s="106"/>
      <c r="E132" s="106"/>
      <c r="F132" s="106"/>
    </row>
    <row r="133" spans="1:6" s="232" customFormat="1" ht="12.75" customHeight="1">
      <c r="A133" s="128"/>
      <c r="B133" s="146"/>
      <c r="C133" s="106"/>
      <c r="D133" s="106"/>
      <c r="E133" s="106"/>
      <c r="F133" s="106"/>
    </row>
    <row r="134" spans="1:6" s="232" customFormat="1" ht="12.75" customHeight="1">
      <c r="A134" s="128"/>
      <c r="B134" s="146"/>
      <c r="C134" s="106"/>
      <c r="D134" s="106"/>
      <c r="E134" s="106"/>
      <c r="F134" s="106"/>
    </row>
    <row r="135" spans="1:6" s="232" customFormat="1" ht="12.75" customHeight="1">
      <c r="A135" s="128"/>
      <c r="B135" s="146"/>
      <c r="C135" s="106"/>
      <c r="D135" s="106"/>
      <c r="E135" s="106"/>
      <c r="F135" s="106"/>
    </row>
    <row r="136" spans="1:6" s="232" customFormat="1" ht="12.75" customHeight="1">
      <c r="A136" s="128"/>
      <c r="B136" s="146"/>
      <c r="C136" s="106"/>
      <c r="D136" s="106"/>
      <c r="E136" s="106"/>
      <c r="F136" s="106"/>
    </row>
    <row r="137" spans="1:6" s="232" customFormat="1" ht="12.75" customHeight="1">
      <c r="A137" s="128"/>
      <c r="B137" s="146"/>
      <c r="C137" s="106"/>
      <c r="D137" s="106"/>
      <c r="E137" s="106"/>
      <c r="F137" s="106"/>
    </row>
    <row r="138" spans="1:6" s="232" customFormat="1" ht="12.75" customHeight="1">
      <c r="A138" s="128"/>
      <c r="B138" s="146"/>
      <c r="C138" s="106"/>
      <c r="D138" s="106"/>
      <c r="E138" s="106"/>
      <c r="F138" s="106"/>
    </row>
    <row r="139" spans="1:6" s="232" customFormat="1" ht="12.75" customHeight="1">
      <c r="A139" s="128"/>
      <c r="B139" s="146"/>
      <c r="C139" s="106"/>
      <c r="D139" s="106"/>
      <c r="E139" s="106"/>
      <c r="F139" s="106"/>
    </row>
    <row r="140" spans="1:6" s="232" customFormat="1" ht="12.75" customHeight="1">
      <c r="A140" s="128"/>
      <c r="B140" s="146"/>
      <c r="C140" s="106"/>
      <c r="D140" s="106"/>
      <c r="E140" s="106"/>
      <c r="F140" s="106"/>
    </row>
    <row r="141" spans="1:6" s="232" customFormat="1" ht="12.75" customHeight="1">
      <c r="A141" s="128"/>
      <c r="B141" s="146"/>
      <c r="C141" s="106"/>
      <c r="D141" s="106"/>
      <c r="E141" s="106"/>
      <c r="F141" s="106"/>
    </row>
    <row r="142" spans="1:6" s="232" customFormat="1" ht="12.75" customHeight="1">
      <c r="A142" s="128"/>
      <c r="B142" s="146"/>
      <c r="C142" s="106"/>
      <c r="D142" s="106"/>
      <c r="E142" s="106"/>
      <c r="F142" s="106"/>
    </row>
    <row r="143" spans="1:6" s="232" customFormat="1" ht="12.75" customHeight="1">
      <c r="A143" s="128"/>
      <c r="B143" s="146"/>
      <c r="C143" s="106"/>
      <c r="D143" s="106"/>
      <c r="E143" s="106"/>
      <c r="F143" s="106"/>
    </row>
    <row r="144" spans="1:6" s="232" customFormat="1" ht="12.75" customHeight="1">
      <c r="A144" s="128"/>
      <c r="B144" s="146"/>
      <c r="C144" s="106"/>
      <c r="D144" s="106"/>
      <c r="E144" s="106"/>
      <c r="F144" s="106"/>
    </row>
    <row r="145" spans="1:6" s="232" customFormat="1" ht="12.75" customHeight="1">
      <c r="A145" s="128"/>
      <c r="B145" s="146"/>
      <c r="C145" s="106"/>
      <c r="D145" s="106"/>
      <c r="E145" s="106"/>
      <c r="F145" s="106"/>
    </row>
    <row r="146" spans="1:6" s="232" customFormat="1" ht="12.75" customHeight="1">
      <c r="A146" s="128"/>
      <c r="B146" s="146"/>
      <c r="C146" s="106"/>
      <c r="D146" s="106"/>
      <c r="E146" s="106"/>
      <c r="F146" s="106"/>
    </row>
    <row r="147" spans="1:6" s="4" customFormat="1" ht="9.75">
      <c r="A147" s="8"/>
      <c r="B147" s="217" t="s">
        <v>85</v>
      </c>
      <c r="C147" s="8" t="s">
        <v>86</v>
      </c>
      <c r="D147" s="8" t="s">
        <v>87</v>
      </c>
      <c r="E147" s="8" t="s">
        <v>88</v>
      </c>
      <c r="F147" s="8" t="s">
        <v>356</v>
      </c>
    </row>
    <row r="148" spans="1:6" s="4" customFormat="1" ht="9.75">
      <c r="A148" s="8"/>
      <c r="B148" s="217"/>
      <c r="C148" s="371" t="s">
        <v>511</v>
      </c>
      <c r="D148" s="372"/>
      <c r="E148" s="372"/>
      <c r="F148" s="373"/>
    </row>
    <row r="149" spans="1:6" s="32" customFormat="1" ht="36">
      <c r="A149" s="7" t="s">
        <v>0</v>
      </c>
      <c r="B149" s="24" t="s">
        <v>1</v>
      </c>
      <c r="C149" s="223" t="s">
        <v>366</v>
      </c>
      <c r="D149" s="223" t="s">
        <v>367</v>
      </c>
      <c r="E149" s="223" t="s">
        <v>369</v>
      </c>
      <c r="F149" s="223" t="s">
        <v>73</v>
      </c>
    </row>
    <row r="150" spans="1:6" ht="12.75">
      <c r="A150" s="13">
        <v>73</v>
      </c>
      <c r="B150" s="219" t="s">
        <v>579</v>
      </c>
      <c r="C150" s="26">
        <f>SUM(C152,C156)</f>
        <v>322359</v>
      </c>
      <c r="D150" s="26">
        <f>SUM(D152,D156)</f>
        <v>0</v>
      </c>
      <c r="E150" s="26">
        <f>SUM(E152,E156)</f>
        <v>0</v>
      </c>
      <c r="F150" s="2">
        <f>SUM(C150:E150)</f>
        <v>322359</v>
      </c>
    </row>
    <row r="151" spans="1:6" ht="12.75">
      <c r="A151" s="13"/>
      <c r="B151" s="127"/>
      <c r="C151" s="2"/>
      <c r="D151" s="2"/>
      <c r="E151" s="2"/>
      <c r="F151" s="2"/>
    </row>
    <row r="152" spans="1:6" s="27" customFormat="1" ht="21">
      <c r="A152" s="13">
        <v>74</v>
      </c>
      <c r="B152" s="129" t="s">
        <v>167</v>
      </c>
      <c r="C152" s="2">
        <f>SUM(C154:C154)</f>
        <v>0</v>
      </c>
      <c r="D152" s="2">
        <f>SUM(D154:D154)</f>
        <v>0</v>
      </c>
      <c r="E152" s="2">
        <f>SUM(E154:E154)</f>
        <v>0</v>
      </c>
      <c r="F152" s="2">
        <f aca="true" t="shared" si="5" ref="F152:F166">SUM(C152:E152)</f>
        <v>0</v>
      </c>
    </row>
    <row r="153" spans="1:6" s="27" customFormat="1" ht="13.5">
      <c r="A153" s="13"/>
      <c r="B153" s="219"/>
      <c r="C153" s="26"/>
      <c r="D153" s="26"/>
      <c r="E153" s="26"/>
      <c r="F153" s="2"/>
    </row>
    <row r="154" spans="1:6" ht="12.75">
      <c r="A154" s="13">
        <v>75</v>
      </c>
      <c r="B154" s="127" t="s">
        <v>411</v>
      </c>
      <c r="C154" s="2">
        <v>0</v>
      </c>
      <c r="D154" s="2">
        <v>0</v>
      </c>
      <c r="E154" s="2">
        <v>0</v>
      </c>
      <c r="F154" s="2">
        <f t="shared" si="5"/>
        <v>0</v>
      </c>
    </row>
    <row r="155" spans="1:6" ht="12.75">
      <c r="A155" s="13"/>
      <c r="B155" s="127"/>
      <c r="C155" s="2"/>
      <c r="D155" s="2"/>
      <c r="E155" s="2"/>
      <c r="F155" s="2"/>
    </row>
    <row r="156" spans="1:6" ht="12.75">
      <c r="A156" s="13">
        <v>76</v>
      </c>
      <c r="B156" s="82" t="s">
        <v>580</v>
      </c>
      <c r="C156" s="2">
        <f>SUM(C158:C159)</f>
        <v>322359</v>
      </c>
      <c r="D156" s="2">
        <f>SUM(D158:D159)</f>
        <v>0</v>
      </c>
      <c r="E156" s="2">
        <f>SUM(E158:E159)</f>
        <v>0</v>
      </c>
      <c r="F156" s="2">
        <f t="shared" si="5"/>
        <v>322359</v>
      </c>
    </row>
    <row r="157" spans="1:6" ht="12.75">
      <c r="A157" s="13"/>
      <c r="B157" s="127"/>
      <c r="C157" s="2"/>
      <c r="D157" s="2"/>
      <c r="E157" s="2"/>
      <c r="F157" s="2"/>
    </row>
    <row r="158" spans="1:6" ht="12.75">
      <c r="A158" s="13">
        <v>77</v>
      </c>
      <c r="B158" s="127" t="s">
        <v>581</v>
      </c>
      <c r="C158" s="2">
        <v>16889</v>
      </c>
      <c r="D158" s="2">
        <v>0</v>
      </c>
      <c r="E158" s="2"/>
      <c r="F158" s="2">
        <f t="shared" si="5"/>
        <v>16889</v>
      </c>
    </row>
    <row r="159" spans="1:6" ht="12.75">
      <c r="A159" s="13">
        <f>A158+1</f>
        <v>78</v>
      </c>
      <c r="B159" s="127" t="s">
        <v>582</v>
      </c>
      <c r="C159" s="2">
        <v>305470</v>
      </c>
      <c r="D159" s="2"/>
      <c r="E159" s="2"/>
      <c r="F159" s="2">
        <f t="shared" si="5"/>
        <v>305470</v>
      </c>
    </row>
    <row r="160" spans="1:6" ht="12.75">
      <c r="A160" s="13"/>
      <c r="B160" s="127"/>
      <c r="C160" s="2"/>
      <c r="D160" s="2"/>
      <c r="E160" s="2"/>
      <c r="F160" s="2"/>
    </row>
    <row r="161" spans="1:6" ht="12.75">
      <c r="A161" s="13">
        <v>79</v>
      </c>
      <c r="B161" s="219" t="s">
        <v>84</v>
      </c>
      <c r="C161" s="26">
        <f>SUM(C163:C167)</f>
        <v>0</v>
      </c>
      <c r="D161" s="26">
        <f>SUM(D163:D167)</f>
        <v>0</v>
      </c>
      <c r="E161" s="26">
        <f>SUM(E163:E167)</f>
        <v>0</v>
      </c>
      <c r="F161" s="2">
        <f t="shared" si="5"/>
        <v>0</v>
      </c>
    </row>
    <row r="162" spans="1:6" ht="12.75">
      <c r="A162" s="13"/>
      <c r="B162" s="221"/>
      <c r="C162" s="15"/>
      <c r="D162" s="15"/>
      <c r="E162" s="15"/>
      <c r="F162" s="2"/>
    </row>
    <row r="163" spans="1:6" s="32" customFormat="1" ht="12.75">
      <c r="A163" s="13">
        <f>A161+1</f>
        <v>80</v>
      </c>
      <c r="B163" s="127" t="s">
        <v>52</v>
      </c>
      <c r="C163" s="2"/>
      <c r="D163" s="2"/>
      <c r="E163" s="2"/>
      <c r="F163" s="2">
        <f t="shared" si="5"/>
        <v>0</v>
      </c>
    </row>
    <row r="164" spans="1:6" s="32" customFormat="1" ht="12.75">
      <c r="A164" s="13">
        <f>A163+1</f>
        <v>81</v>
      </c>
      <c r="B164" s="127" t="s">
        <v>144</v>
      </c>
      <c r="C164" s="2"/>
      <c r="D164" s="2"/>
      <c r="E164" s="2"/>
      <c r="F164" s="2">
        <f t="shared" si="5"/>
        <v>0</v>
      </c>
    </row>
    <row r="165" spans="1:6" s="32" customFormat="1" ht="12.75">
      <c r="A165" s="13">
        <f>A164+1</f>
        <v>82</v>
      </c>
      <c r="B165" s="127" t="s">
        <v>162</v>
      </c>
      <c r="C165" s="2"/>
      <c r="D165" s="2"/>
      <c r="E165" s="2"/>
      <c r="F165" s="2">
        <f t="shared" si="5"/>
        <v>0</v>
      </c>
    </row>
    <row r="166" spans="1:6" s="32" customFormat="1" ht="12.75">
      <c r="A166" s="13">
        <f>A165+1</f>
        <v>83</v>
      </c>
      <c r="B166" s="127" t="s">
        <v>34</v>
      </c>
      <c r="C166" s="2"/>
      <c r="D166" s="2"/>
      <c r="E166" s="2"/>
      <c r="F166" s="2">
        <f t="shared" si="5"/>
        <v>0</v>
      </c>
    </row>
    <row r="167" spans="1:6" s="32" customFormat="1" ht="12.75">
      <c r="A167" s="13"/>
      <c r="B167" s="127"/>
      <c r="C167" s="2"/>
      <c r="D167" s="2"/>
      <c r="E167" s="2"/>
      <c r="F167" s="2"/>
    </row>
    <row r="168" spans="1:6" ht="12.75">
      <c r="A168" s="13"/>
      <c r="B168" s="109"/>
      <c r="C168" s="15"/>
      <c r="D168" s="15"/>
      <c r="E168" s="15"/>
      <c r="F168" s="15"/>
    </row>
    <row r="169" spans="1:6" ht="24.75" customHeight="1">
      <c r="A169" s="19">
        <v>84</v>
      </c>
      <c r="B169" s="17" t="s">
        <v>115</v>
      </c>
      <c r="C169" s="18">
        <f>C125+C161+C150</f>
        <v>641004</v>
      </c>
      <c r="D169" s="18">
        <f>D125+D161+D150</f>
        <v>112585</v>
      </c>
      <c r="E169" s="18">
        <f>E125+E161+E150</f>
        <v>3392</v>
      </c>
      <c r="F169" s="18">
        <f>SUM(C169:E169)</f>
        <v>756981</v>
      </c>
    </row>
    <row r="170" spans="1:6" ht="12.75">
      <c r="A170" s="6"/>
      <c r="B170" s="4"/>
      <c r="C170" s="4"/>
      <c r="D170" s="4"/>
      <c r="E170" s="4"/>
      <c r="F170" s="28"/>
    </row>
    <row r="171" spans="1:6" ht="12.75">
      <c r="A171" s="6"/>
      <c r="B171" s="4"/>
      <c r="C171" s="4"/>
      <c r="D171" s="4"/>
      <c r="E171" s="4"/>
      <c r="F171" s="28"/>
    </row>
    <row r="172" spans="1:6" ht="12.75">
      <c r="A172" s="6"/>
      <c r="B172" s="4"/>
      <c r="C172" s="4"/>
      <c r="D172" s="4"/>
      <c r="E172" s="4"/>
      <c r="F172" s="28"/>
    </row>
    <row r="173" spans="1:6" ht="12.75">
      <c r="A173" s="6"/>
      <c r="B173" s="4"/>
      <c r="C173" s="4"/>
      <c r="D173" s="4"/>
      <c r="E173" s="4"/>
      <c r="F173" s="28"/>
    </row>
    <row r="174" spans="1:6" ht="12.75">
      <c r="A174" s="6"/>
      <c r="B174" s="4"/>
      <c r="C174" s="4"/>
      <c r="D174" s="4"/>
      <c r="E174" s="4"/>
      <c r="F174" s="28"/>
    </row>
    <row r="175" spans="1:6" ht="12.75">
      <c r="A175" s="6"/>
      <c r="B175" s="4"/>
      <c r="C175" s="4"/>
      <c r="D175" s="4"/>
      <c r="E175" s="4"/>
      <c r="F175" s="28"/>
    </row>
    <row r="176" spans="1:6" ht="12.75">
      <c r="A176" s="6"/>
      <c r="B176" s="4"/>
      <c r="C176" s="4"/>
      <c r="D176" s="4"/>
      <c r="E176" s="4"/>
      <c r="F176" s="28"/>
    </row>
    <row r="177" spans="1:6" ht="12.75">
      <c r="A177" s="6"/>
      <c r="B177" s="4"/>
      <c r="C177" s="4"/>
      <c r="D177" s="4"/>
      <c r="E177" s="4"/>
      <c r="F177" s="28"/>
    </row>
    <row r="178" spans="1:6" ht="12.75">
      <c r="A178" s="6"/>
      <c r="B178" s="4"/>
      <c r="C178" s="4"/>
      <c r="D178" s="4"/>
      <c r="E178" s="4"/>
      <c r="F178" s="28"/>
    </row>
    <row r="179" spans="1:6" ht="12.75">
      <c r="A179" s="6"/>
      <c r="B179" s="4"/>
      <c r="C179" s="4"/>
      <c r="D179" s="4"/>
      <c r="E179" s="4"/>
      <c r="F179" s="28"/>
    </row>
    <row r="180" spans="1:6" ht="12.75">
      <c r="A180" s="6"/>
      <c r="B180" s="4"/>
      <c r="C180" s="4"/>
      <c r="D180" s="4"/>
      <c r="E180" s="4"/>
      <c r="F180" s="28"/>
    </row>
    <row r="181" spans="1:6" ht="12.75">
      <c r="A181" s="6"/>
      <c r="B181" s="4"/>
      <c r="C181" s="4"/>
      <c r="D181" s="4"/>
      <c r="E181" s="4"/>
      <c r="F181" s="28"/>
    </row>
    <row r="182" spans="1:6" ht="12.75">
      <c r="A182" s="6"/>
      <c r="B182" s="4"/>
      <c r="C182" s="4"/>
      <c r="D182" s="4"/>
      <c r="E182" s="4"/>
      <c r="F182" s="28"/>
    </row>
    <row r="183" spans="1:6" ht="12.75">
      <c r="A183" s="6"/>
      <c r="B183" s="4"/>
      <c r="C183" s="4"/>
      <c r="D183" s="4"/>
      <c r="E183" s="4"/>
      <c r="F183" s="28"/>
    </row>
  </sheetData>
  <sheetProtection/>
  <mergeCells count="6">
    <mergeCell ref="C100:F100"/>
    <mergeCell ref="C148:F148"/>
    <mergeCell ref="A1:F1"/>
    <mergeCell ref="A3:F3"/>
    <mergeCell ref="C6:F6"/>
    <mergeCell ref="C50:F50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140625" style="5" customWidth="1"/>
    <col min="2" max="2" width="36.7109375" style="22" customWidth="1"/>
    <col min="3" max="3" width="10.57421875" style="119" customWidth="1"/>
    <col min="4" max="4" width="11.421875" style="119" customWidth="1"/>
    <col min="5" max="5" width="11.140625" style="119" customWidth="1"/>
    <col min="6" max="6" width="10.00390625" style="23" customWidth="1"/>
    <col min="7" max="16384" width="9.140625" style="22" customWidth="1"/>
  </cols>
  <sheetData>
    <row r="1" spans="1:6" ht="12.75">
      <c r="A1" s="374" t="s">
        <v>591</v>
      </c>
      <c r="B1" s="374"/>
      <c r="C1" s="374"/>
      <c r="D1" s="374"/>
      <c r="E1" s="374"/>
      <c r="F1" s="374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30" customHeight="1">
      <c r="A5" s="376" t="s">
        <v>516</v>
      </c>
      <c r="B5" s="376"/>
      <c r="C5" s="376"/>
      <c r="D5" s="376"/>
      <c r="E5" s="376"/>
      <c r="F5" s="376"/>
    </row>
    <row r="6" spans="1:6" ht="12.75" customHeight="1">
      <c r="A6" s="112"/>
      <c r="B6" s="112"/>
      <c r="C6" s="118"/>
      <c r="D6" s="118"/>
      <c r="E6" s="118"/>
      <c r="F6" s="112"/>
    </row>
    <row r="7" spans="1:6" s="4" customFormat="1" ht="9.75">
      <c r="A7" s="8"/>
      <c r="B7" s="217" t="s">
        <v>85</v>
      </c>
      <c r="C7" s="8" t="s">
        <v>86</v>
      </c>
      <c r="D7" s="8" t="s">
        <v>87</v>
      </c>
      <c r="E7" s="8" t="s">
        <v>88</v>
      </c>
      <c r="F7" s="8" t="s">
        <v>356</v>
      </c>
    </row>
    <row r="8" spans="1:6" s="4" customFormat="1" ht="9.75">
      <c r="A8" s="8"/>
      <c r="B8" s="217"/>
      <c r="C8" s="371" t="s">
        <v>511</v>
      </c>
      <c r="D8" s="372"/>
      <c r="E8" s="372"/>
      <c r="F8" s="373"/>
    </row>
    <row r="9" spans="1:6" s="32" customFormat="1" ht="24">
      <c r="A9" s="7" t="s">
        <v>0</v>
      </c>
      <c r="B9" s="24" t="s">
        <v>1</v>
      </c>
      <c r="C9" s="223" t="s">
        <v>366</v>
      </c>
      <c r="D9" s="223" t="s">
        <v>367</v>
      </c>
      <c r="E9" s="223" t="s">
        <v>369</v>
      </c>
      <c r="F9" s="223" t="s">
        <v>73</v>
      </c>
    </row>
    <row r="10" spans="1:6" ht="12.75">
      <c r="A10" s="40"/>
      <c r="B10" s="218"/>
      <c r="C10" s="36"/>
      <c r="D10" s="36"/>
      <c r="E10" s="36"/>
      <c r="F10" s="36"/>
    </row>
    <row r="11" spans="1:6" s="32" customFormat="1" ht="12.75">
      <c r="A11" s="38">
        <v>1</v>
      </c>
      <c r="B11" s="219" t="s">
        <v>116</v>
      </c>
      <c r="C11" s="2">
        <f>C13+C21</f>
        <v>240151</v>
      </c>
      <c r="D11" s="2">
        <f>D13+D21</f>
        <v>50490</v>
      </c>
      <c r="E11" s="2">
        <f>E13+E21</f>
        <v>42496</v>
      </c>
      <c r="F11" s="2">
        <f>SUM(C11:E11)</f>
        <v>333137</v>
      </c>
    </row>
    <row r="12" spans="1:6" ht="12.75">
      <c r="A12" s="38"/>
      <c r="B12" s="109"/>
      <c r="C12" s="15"/>
      <c r="D12" s="15"/>
      <c r="E12" s="15"/>
      <c r="F12" s="2"/>
    </row>
    <row r="13" spans="1:6" ht="21">
      <c r="A13" s="38">
        <v>2</v>
      </c>
      <c r="B13" s="129" t="s">
        <v>127</v>
      </c>
      <c r="C13" s="2">
        <f>SUM(C15)</f>
        <v>0</v>
      </c>
      <c r="D13" s="2">
        <f>SUM(D15)</f>
        <v>0</v>
      </c>
      <c r="E13" s="2">
        <f>SUM(E15)</f>
        <v>0</v>
      </c>
      <c r="F13" s="2">
        <f aca="true" t="shared" si="0" ref="F13:F71">SUM(C13:E13)</f>
        <v>0</v>
      </c>
    </row>
    <row r="14" spans="1:6" ht="12.75">
      <c r="A14" s="38"/>
      <c r="B14" s="127"/>
      <c r="C14" s="26"/>
      <c r="D14" s="26"/>
      <c r="E14" s="26"/>
      <c r="F14" s="2"/>
    </row>
    <row r="15" spans="1:6" ht="12.75">
      <c r="A15" s="38">
        <v>3</v>
      </c>
      <c r="B15" s="127" t="s">
        <v>412</v>
      </c>
      <c r="C15" s="2">
        <f>SUM(C16:C19)</f>
        <v>0</v>
      </c>
      <c r="D15" s="2">
        <f>SUM(D16:D19)</f>
        <v>0</v>
      </c>
      <c r="E15" s="2">
        <f>SUM(E16:E19)</f>
        <v>0</v>
      </c>
      <c r="F15" s="2">
        <f t="shared" si="0"/>
        <v>0</v>
      </c>
    </row>
    <row r="16" spans="1:6" ht="12.75">
      <c r="A16" s="38">
        <f>A15+1</f>
        <v>4</v>
      </c>
      <c r="B16" s="109" t="s">
        <v>16</v>
      </c>
      <c r="C16" s="15"/>
      <c r="D16" s="15"/>
      <c r="E16" s="15"/>
      <c r="F16" s="2">
        <f t="shared" si="0"/>
        <v>0</v>
      </c>
    </row>
    <row r="17" spans="1:6" ht="21">
      <c r="A17" s="38">
        <f>A16+1</f>
        <v>5</v>
      </c>
      <c r="B17" s="109" t="s">
        <v>128</v>
      </c>
      <c r="C17" s="15"/>
      <c r="D17" s="15"/>
      <c r="E17" s="15"/>
      <c r="F17" s="2">
        <f t="shared" si="0"/>
        <v>0</v>
      </c>
    </row>
    <row r="18" spans="1:6" ht="12.75">
      <c r="A18" s="38">
        <f>A17+1</f>
        <v>6</v>
      </c>
      <c r="B18" s="109" t="s">
        <v>131</v>
      </c>
      <c r="C18" s="15"/>
      <c r="D18" s="15"/>
      <c r="E18" s="15"/>
      <c r="F18" s="2">
        <f t="shared" si="0"/>
        <v>0</v>
      </c>
    </row>
    <row r="19" spans="1:6" ht="12.75">
      <c r="A19" s="38">
        <f>A18+1</f>
        <v>7</v>
      </c>
      <c r="B19" s="109" t="s">
        <v>129</v>
      </c>
      <c r="C19" s="15"/>
      <c r="D19" s="15"/>
      <c r="E19" s="15"/>
      <c r="F19" s="2">
        <f t="shared" si="0"/>
        <v>0</v>
      </c>
    </row>
    <row r="20" spans="1:6" ht="12.75">
      <c r="A20" s="38"/>
      <c r="B20" s="109"/>
      <c r="C20" s="15"/>
      <c r="D20" s="15"/>
      <c r="E20" s="15"/>
      <c r="F20" s="2"/>
    </row>
    <row r="21" spans="1:6" ht="12.75">
      <c r="A21" s="38">
        <v>8</v>
      </c>
      <c r="B21" s="127" t="s">
        <v>133</v>
      </c>
      <c r="C21" s="2">
        <f>SUM(C22:C27)</f>
        <v>240151</v>
      </c>
      <c r="D21" s="2">
        <f>SUM(D22:D27)</f>
        <v>50490</v>
      </c>
      <c r="E21" s="2">
        <f>SUM(E22:E27)</f>
        <v>42496</v>
      </c>
      <c r="F21" s="2">
        <f t="shared" si="0"/>
        <v>333137</v>
      </c>
    </row>
    <row r="22" spans="1:6" ht="12.75">
      <c r="A22" s="38">
        <f aca="true" t="shared" si="1" ref="A22:A27">A21+1</f>
        <v>9</v>
      </c>
      <c r="B22" s="109" t="s">
        <v>132</v>
      </c>
      <c r="C22" s="15">
        <v>81403</v>
      </c>
      <c r="D22" s="15">
        <v>4270</v>
      </c>
      <c r="E22" s="15">
        <v>10827</v>
      </c>
      <c r="F22" s="2">
        <f t="shared" si="0"/>
        <v>96500</v>
      </c>
    </row>
    <row r="23" spans="1:6" ht="21">
      <c r="A23" s="38">
        <f t="shared" si="1"/>
        <v>10</v>
      </c>
      <c r="B23" s="109" t="s">
        <v>140</v>
      </c>
      <c r="C23" s="15">
        <v>14481</v>
      </c>
      <c r="D23" s="15">
        <v>734</v>
      </c>
      <c r="E23" s="15">
        <v>1938</v>
      </c>
      <c r="F23" s="2">
        <f t="shared" si="0"/>
        <v>17153</v>
      </c>
    </row>
    <row r="24" spans="1:6" ht="12.75">
      <c r="A24" s="38">
        <f t="shared" si="1"/>
        <v>11</v>
      </c>
      <c r="B24" s="109" t="s">
        <v>134</v>
      </c>
      <c r="C24" s="15">
        <v>126347</v>
      </c>
      <c r="D24" s="15">
        <v>32855</v>
      </c>
      <c r="E24" s="15">
        <v>369</v>
      </c>
      <c r="F24" s="2">
        <f t="shared" si="0"/>
        <v>159571</v>
      </c>
    </row>
    <row r="25" spans="1:6" ht="12.75">
      <c r="A25" s="38">
        <f t="shared" si="1"/>
        <v>12</v>
      </c>
      <c r="B25" s="109" t="s">
        <v>170</v>
      </c>
      <c r="C25" s="15">
        <v>2645</v>
      </c>
      <c r="D25" s="15">
        <v>1500</v>
      </c>
      <c r="E25" s="15"/>
      <c r="F25" s="2">
        <f t="shared" si="0"/>
        <v>4145</v>
      </c>
    </row>
    <row r="26" spans="1:6" ht="12.75">
      <c r="A26" s="38">
        <f t="shared" si="1"/>
        <v>13</v>
      </c>
      <c r="B26" s="109" t="s">
        <v>142</v>
      </c>
      <c r="C26" s="15">
        <v>9975</v>
      </c>
      <c r="D26" s="15">
        <v>11131</v>
      </c>
      <c r="E26" s="15">
        <v>29362</v>
      </c>
      <c r="F26" s="2">
        <f t="shared" si="0"/>
        <v>50468</v>
      </c>
    </row>
    <row r="27" spans="1:6" ht="12.75">
      <c r="A27" s="38">
        <f t="shared" si="1"/>
        <v>14</v>
      </c>
      <c r="B27" s="109" t="s">
        <v>137</v>
      </c>
      <c r="C27" s="15">
        <v>5300</v>
      </c>
      <c r="D27" s="15"/>
      <c r="E27" s="15"/>
      <c r="F27" s="2">
        <f t="shared" si="0"/>
        <v>5300</v>
      </c>
    </row>
    <row r="28" spans="1:6" ht="12.75">
      <c r="A28" s="38"/>
      <c r="B28" s="127"/>
      <c r="C28" s="2"/>
      <c r="D28" s="2"/>
      <c r="E28" s="2"/>
      <c r="F28" s="2"/>
    </row>
    <row r="29" spans="1:6" s="32" customFormat="1" ht="12.75">
      <c r="A29" s="38">
        <v>15</v>
      </c>
      <c r="B29" s="219" t="s">
        <v>130</v>
      </c>
      <c r="C29" s="26">
        <f>SUM(C35,C68)</f>
        <v>405556</v>
      </c>
      <c r="D29" s="26">
        <f>SUM(D35,D68)</f>
        <v>18161</v>
      </c>
      <c r="E29" s="26">
        <f>SUM(E35,E68)</f>
        <v>127</v>
      </c>
      <c r="F29" s="2">
        <f t="shared" si="0"/>
        <v>423844</v>
      </c>
    </row>
    <row r="30" spans="1:6" s="32" customFormat="1" ht="12.75">
      <c r="A30" s="38"/>
      <c r="B30" s="219"/>
      <c r="C30" s="26"/>
      <c r="D30" s="26"/>
      <c r="E30" s="26"/>
      <c r="F30" s="2"/>
    </row>
    <row r="31" spans="1:6" ht="12.75">
      <c r="A31" s="38"/>
      <c r="B31" s="109"/>
      <c r="C31" s="15"/>
      <c r="D31" s="15"/>
      <c r="E31" s="15"/>
      <c r="F31" s="2">
        <f t="shared" si="0"/>
        <v>0</v>
      </c>
    </row>
    <row r="32" spans="1:6" ht="12.75">
      <c r="A32" s="38">
        <v>16</v>
      </c>
      <c r="B32" s="109" t="s">
        <v>413</v>
      </c>
      <c r="C32" s="15"/>
      <c r="D32" s="15"/>
      <c r="E32" s="15"/>
      <c r="F32" s="2">
        <f t="shared" si="0"/>
        <v>0</v>
      </c>
    </row>
    <row r="33" spans="1:6" ht="12.75">
      <c r="A33" s="38">
        <f>A32+1</f>
        <v>17</v>
      </c>
      <c r="B33" s="109" t="s">
        <v>414</v>
      </c>
      <c r="C33" s="15"/>
      <c r="D33" s="15"/>
      <c r="E33" s="15"/>
      <c r="F33" s="2">
        <f t="shared" si="0"/>
        <v>0</v>
      </c>
    </row>
    <row r="34" spans="1:6" ht="12.75">
      <c r="A34" s="38"/>
      <c r="B34" s="127"/>
      <c r="C34" s="2"/>
      <c r="D34" s="2"/>
      <c r="E34" s="2"/>
      <c r="F34" s="2"/>
    </row>
    <row r="35" spans="1:6" ht="21">
      <c r="A35" s="231">
        <v>18</v>
      </c>
      <c r="B35" s="245" t="s">
        <v>415</v>
      </c>
      <c r="C35" s="96">
        <f>SUM(C33,C32)</f>
        <v>0</v>
      </c>
      <c r="D35" s="96">
        <f>SUM(D33,D32)</f>
        <v>0</v>
      </c>
      <c r="E35" s="96">
        <f>SUM(E33,E32)</f>
        <v>0</v>
      </c>
      <c r="F35" s="96">
        <f t="shared" si="0"/>
        <v>0</v>
      </c>
    </row>
    <row r="36" spans="1:6" s="121" customFormat="1" ht="12.75">
      <c r="A36" s="145"/>
      <c r="B36" s="237"/>
      <c r="C36" s="97"/>
      <c r="D36" s="97"/>
      <c r="E36" s="97"/>
      <c r="F36" s="97"/>
    </row>
    <row r="37" spans="1:6" s="121" customFormat="1" ht="12.75">
      <c r="A37" s="145"/>
      <c r="B37" s="237"/>
      <c r="C37" s="97"/>
      <c r="D37" s="97"/>
      <c r="E37" s="97"/>
      <c r="F37" s="97"/>
    </row>
    <row r="38" spans="1:6" s="121" customFormat="1" ht="12.75">
      <c r="A38" s="145"/>
      <c r="B38" s="237"/>
      <c r="C38" s="97"/>
      <c r="D38" s="97"/>
      <c r="E38" s="97"/>
      <c r="F38" s="97"/>
    </row>
    <row r="39" spans="1:6" s="121" customFormat="1" ht="12.75">
      <c r="A39" s="145"/>
      <c r="B39" s="237"/>
      <c r="C39" s="97"/>
      <c r="D39" s="97"/>
      <c r="E39" s="97"/>
      <c r="F39" s="97"/>
    </row>
    <row r="40" spans="1:6" s="121" customFormat="1" ht="12.75">
      <c r="A40" s="145"/>
      <c r="B40" s="237"/>
      <c r="C40" s="97"/>
      <c r="D40" s="97"/>
      <c r="E40" s="97"/>
      <c r="F40" s="97"/>
    </row>
    <row r="41" spans="1:6" s="121" customFormat="1" ht="12.75">
      <c r="A41" s="145"/>
      <c r="B41" s="237"/>
      <c r="C41" s="97"/>
      <c r="D41" s="97"/>
      <c r="E41" s="97"/>
      <c r="F41" s="97"/>
    </row>
    <row r="42" spans="1:6" s="121" customFormat="1" ht="12.75">
      <c r="A42" s="145"/>
      <c r="B42" s="237"/>
      <c r="C42" s="97"/>
      <c r="D42" s="97"/>
      <c r="E42" s="97"/>
      <c r="F42" s="97"/>
    </row>
    <row r="43" spans="1:6" s="121" customFormat="1" ht="12.75">
      <c r="A43" s="145"/>
      <c r="B43" s="237"/>
      <c r="C43" s="97"/>
      <c r="D43" s="97"/>
      <c r="E43" s="97"/>
      <c r="F43" s="97"/>
    </row>
    <row r="44" spans="1:6" s="121" customFormat="1" ht="12.75">
      <c r="A44" s="145"/>
      <c r="B44" s="237"/>
      <c r="C44" s="97"/>
      <c r="D44" s="97"/>
      <c r="E44" s="97"/>
      <c r="F44" s="97"/>
    </row>
    <row r="45" spans="1:6" s="121" customFormat="1" ht="12.75">
      <c r="A45" s="145"/>
      <c r="B45" s="237"/>
      <c r="C45" s="97"/>
      <c r="D45" s="97"/>
      <c r="E45" s="97"/>
      <c r="F45" s="97"/>
    </row>
    <row r="46" spans="1:6" s="121" customFormat="1" ht="12.75">
      <c r="A46" s="145"/>
      <c r="B46" s="237"/>
      <c r="C46" s="97"/>
      <c r="D46" s="97"/>
      <c r="E46" s="97"/>
      <c r="F46" s="97"/>
    </row>
    <row r="47" spans="1:6" s="121" customFormat="1" ht="12.75">
      <c r="A47" s="145"/>
      <c r="B47" s="237"/>
      <c r="C47" s="97"/>
      <c r="D47" s="97"/>
      <c r="E47" s="97"/>
      <c r="F47" s="97"/>
    </row>
    <row r="48" spans="1:6" s="121" customFormat="1" ht="12.75">
      <c r="A48" s="145"/>
      <c r="B48" s="237"/>
      <c r="C48" s="97"/>
      <c r="D48" s="97"/>
      <c r="E48" s="97"/>
      <c r="F48" s="97"/>
    </row>
    <row r="49" spans="1:6" s="121" customFormat="1" ht="12.75">
      <c r="A49" s="145"/>
      <c r="B49" s="237"/>
      <c r="C49" s="97"/>
      <c r="D49" s="97"/>
      <c r="E49" s="97"/>
      <c r="F49" s="97"/>
    </row>
    <row r="50" spans="1:6" s="121" customFormat="1" ht="12.75">
      <c r="A50" s="145"/>
      <c r="B50" s="237"/>
      <c r="C50" s="97"/>
      <c r="D50" s="97"/>
      <c r="E50" s="97"/>
      <c r="F50" s="97"/>
    </row>
    <row r="51" spans="1:6" s="121" customFormat="1" ht="12.75">
      <c r="A51" s="145"/>
      <c r="B51" s="237"/>
      <c r="C51" s="97"/>
      <c r="D51" s="97"/>
      <c r="E51" s="97"/>
      <c r="F51" s="97"/>
    </row>
    <row r="52" spans="1:6" s="121" customFormat="1" ht="12.75">
      <c r="A52" s="145"/>
      <c r="B52" s="237"/>
      <c r="C52" s="97"/>
      <c r="D52" s="97"/>
      <c r="E52" s="97"/>
      <c r="F52" s="97"/>
    </row>
    <row r="53" spans="1:6" s="4" customFormat="1" ht="9.75">
      <c r="A53" s="8"/>
      <c r="B53" s="217" t="s">
        <v>85</v>
      </c>
      <c r="C53" s="8" t="s">
        <v>86</v>
      </c>
      <c r="D53" s="8" t="s">
        <v>87</v>
      </c>
      <c r="E53" s="8" t="s">
        <v>88</v>
      </c>
      <c r="F53" s="8" t="s">
        <v>356</v>
      </c>
    </row>
    <row r="54" spans="1:6" s="4" customFormat="1" ht="9.75">
      <c r="A54" s="8"/>
      <c r="B54" s="217"/>
      <c r="C54" s="371" t="s">
        <v>511</v>
      </c>
      <c r="D54" s="372"/>
      <c r="E54" s="372"/>
      <c r="F54" s="373"/>
    </row>
    <row r="55" spans="1:6" s="32" customFormat="1" ht="24">
      <c r="A55" s="7" t="s">
        <v>0</v>
      </c>
      <c r="B55" s="24" t="s">
        <v>1</v>
      </c>
      <c r="C55" s="223" t="s">
        <v>366</v>
      </c>
      <c r="D55" s="223" t="s">
        <v>367</v>
      </c>
      <c r="E55" s="223" t="s">
        <v>369</v>
      </c>
      <c r="F55" s="223" t="s">
        <v>73</v>
      </c>
    </row>
    <row r="56" spans="1:6" ht="12.75">
      <c r="A56" s="62"/>
      <c r="B56" s="224"/>
      <c r="C56" s="62"/>
      <c r="D56" s="62"/>
      <c r="E56" s="62"/>
      <c r="F56" s="98"/>
    </row>
    <row r="57" spans="1:6" s="32" customFormat="1" ht="12.75">
      <c r="A57" s="38">
        <v>19</v>
      </c>
      <c r="B57" s="109" t="s">
        <v>143</v>
      </c>
      <c r="C57" s="15">
        <v>82995</v>
      </c>
      <c r="D57" s="15">
        <v>18161</v>
      </c>
      <c r="E57" s="15">
        <v>127</v>
      </c>
      <c r="F57" s="2">
        <f t="shared" si="0"/>
        <v>101283</v>
      </c>
    </row>
    <row r="58" spans="1:6" ht="12.75">
      <c r="A58" s="38">
        <f>A57+1</f>
        <v>20</v>
      </c>
      <c r="B58" s="109" t="s">
        <v>17</v>
      </c>
      <c r="C58" s="15">
        <v>28308</v>
      </c>
      <c r="D58" s="15"/>
      <c r="E58" s="15"/>
      <c r="F58" s="2">
        <f t="shared" si="0"/>
        <v>28308</v>
      </c>
    </row>
    <row r="59" spans="1:6" ht="12.75">
      <c r="A59" s="38">
        <f aca="true" t="shared" si="2" ref="A59:A66">A58+1</f>
        <v>21</v>
      </c>
      <c r="B59" s="109" t="s">
        <v>481</v>
      </c>
      <c r="C59" s="15"/>
      <c r="D59" s="15"/>
      <c r="E59" s="15"/>
      <c r="F59" s="2">
        <f t="shared" si="0"/>
        <v>0</v>
      </c>
    </row>
    <row r="60" spans="1:6" ht="21">
      <c r="A60" s="38">
        <f t="shared" si="2"/>
        <v>22</v>
      </c>
      <c r="B60" s="109" t="s">
        <v>498</v>
      </c>
      <c r="C60" s="15"/>
      <c r="D60" s="15"/>
      <c r="E60" s="15"/>
      <c r="F60" s="2">
        <f t="shared" si="0"/>
        <v>0</v>
      </c>
    </row>
    <row r="61" spans="1:6" ht="21">
      <c r="A61" s="38">
        <f t="shared" si="2"/>
        <v>23</v>
      </c>
      <c r="B61" s="109" t="s">
        <v>171</v>
      </c>
      <c r="C61" s="15"/>
      <c r="D61" s="15"/>
      <c r="E61" s="15"/>
      <c r="F61" s="2">
        <f t="shared" si="0"/>
        <v>0</v>
      </c>
    </row>
    <row r="62" spans="1:6" ht="12.75">
      <c r="A62" s="38">
        <f t="shared" si="2"/>
        <v>24</v>
      </c>
      <c r="B62" s="109" t="s">
        <v>469</v>
      </c>
      <c r="C62" s="15"/>
      <c r="D62" s="15"/>
      <c r="E62" s="15"/>
      <c r="F62" s="2">
        <f t="shared" si="0"/>
        <v>0</v>
      </c>
    </row>
    <row r="63" spans="1:6" ht="12.75">
      <c r="A63" s="38">
        <f t="shared" si="2"/>
        <v>25</v>
      </c>
      <c r="B63" s="109" t="s">
        <v>495</v>
      </c>
      <c r="C63" s="15"/>
      <c r="D63" s="15"/>
      <c r="E63" s="15"/>
      <c r="F63" s="2">
        <f t="shared" si="0"/>
        <v>0</v>
      </c>
    </row>
    <row r="64" spans="1:6" ht="12.75">
      <c r="A64" s="38">
        <f t="shared" si="2"/>
        <v>26</v>
      </c>
      <c r="B64" s="109" t="s">
        <v>172</v>
      </c>
      <c r="C64" s="15"/>
      <c r="D64" s="15"/>
      <c r="E64" s="15"/>
      <c r="F64" s="2">
        <f t="shared" si="0"/>
        <v>0</v>
      </c>
    </row>
    <row r="65" spans="1:6" ht="11.25" customHeight="1">
      <c r="A65" s="38">
        <f t="shared" si="2"/>
        <v>27</v>
      </c>
      <c r="B65" s="109" t="s">
        <v>57</v>
      </c>
      <c r="C65" s="15">
        <v>294253</v>
      </c>
      <c r="D65" s="15"/>
      <c r="E65" s="15"/>
      <c r="F65" s="2">
        <f t="shared" si="0"/>
        <v>294253</v>
      </c>
    </row>
    <row r="66" spans="1:6" ht="12.75">
      <c r="A66" s="38">
        <f t="shared" si="2"/>
        <v>28</v>
      </c>
      <c r="B66" s="109" t="s">
        <v>212</v>
      </c>
      <c r="C66" s="15"/>
      <c r="D66" s="15"/>
      <c r="E66" s="15"/>
      <c r="F66" s="2">
        <f t="shared" si="0"/>
        <v>0</v>
      </c>
    </row>
    <row r="67" spans="1:6" ht="12.75">
      <c r="A67" s="38"/>
      <c r="B67" s="127"/>
      <c r="C67" s="2"/>
      <c r="D67" s="2"/>
      <c r="E67" s="2"/>
      <c r="F67" s="2"/>
    </row>
    <row r="68" spans="1:6" ht="21">
      <c r="A68" s="38">
        <v>29</v>
      </c>
      <c r="B68" s="127" t="s">
        <v>138</v>
      </c>
      <c r="C68" s="2">
        <f>SUM(C57:C67)</f>
        <v>405556</v>
      </c>
      <c r="D68" s="2">
        <f>SUM(D57:D67)</f>
        <v>18161</v>
      </c>
      <c r="E68" s="2">
        <f>SUM(E57:E67)</f>
        <v>127</v>
      </c>
      <c r="F68" s="2">
        <f t="shared" si="0"/>
        <v>423844</v>
      </c>
    </row>
    <row r="69" spans="1:6" ht="12.75">
      <c r="A69" s="38"/>
      <c r="B69" s="127"/>
      <c r="C69" s="2"/>
      <c r="D69" s="2"/>
      <c r="E69" s="2"/>
      <c r="F69" s="2"/>
    </row>
    <row r="70" spans="1:6" ht="12.75">
      <c r="A70" s="61"/>
      <c r="B70" s="245"/>
      <c r="C70" s="96"/>
      <c r="D70" s="96"/>
      <c r="E70" s="96"/>
      <c r="F70" s="96"/>
    </row>
    <row r="71" spans="1:6" ht="24.75" customHeight="1">
      <c r="A71" s="19">
        <v>30</v>
      </c>
      <c r="B71" s="17" t="s">
        <v>83</v>
      </c>
      <c r="C71" s="18">
        <f>C11+C29</f>
        <v>645707</v>
      </c>
      <c r="D71" s="18">
        <f>D11+D29</f>
        <v>68651</v>
      </c>
      <c r="E71" s="18">
        <f>E11+E29</f>
        <v>42623</v>
      </c>
      <c r="F71" s="30">
        <f t="shared" si="0"/>
        <v>756981</v>
      </c>
    </row>
    <row r="72" spans="1:6" s="121" customFormat="1" ht="12.75">
      <c r="A72" s="40"/>
      <c r="B72" s="241"/>
      <c r="C72" s="98"/>
      <c r="D72" s="98"/>
      <c r="E72" s="98"/>
      <c r="F72" s="98"/>
    </row>
    <row r="73" spans="1:6" ht="12.75">
      <c r="A73" s="38">
        <v>31</v>
      </c>
      <c r="B73" s="219" t="s">
        <v>81</v>
      </c>
      <c r="C73" s="26">
        <f>SUM(C75:C77)</f>
        <v>0</v>
      </c>
      <c r="D73" s="26">
        <f>SUM(D75:D77)</f>
        <v>0</v>
      </c>
      <c r="E73" s="26">
        <f>SUM(E75:E77)</f>
        <v>0</v>
      </c>
      <c r="F73" s="2">
        <f>SUM(C73:E73)</f>
        <v>0</v>
      </c>
    </row>
    <row r="74" spans="1:6" ht="12.75">
      <c r="A74" s="38"/>
      <c r="B74" s="127"/>
      <c r="C74" s="2"/>
      <c r="D74" s="2"/>
      <c r="E74" s="2"/>
      <c r="F74" s="2">
        <f aca="true" t="shared" si="3" ref="F74:F81">SUM(C74:E74)</f>
        <v>0</v>
      </c>
    </row>
    <row r="75" spans="1:6" ht="12.75">
      <c r="A75" s="38">
        <v>32</v>
      </c>
      <c r="B75" s="127" t="s">
        <v>82</v>
      </c>
      <c r="C75" s="2">
        <v>0</v>
      </c>
      <c r="D75" s="2">
        <v>0</v>
      </c>
      <c r="E75" s="2">
        <v>0</v>
      </c>
      <c r="F75" s="2">
        <f t="shared" si="3"/>
        <v>0</v>
      </c>
    </row>
    <row r="76" spans="1:6" ht="12.75">
      <c r="A76" s="38">
        <f>A75+1</f>
        <v>33</v>
      </c>
      <c r="B76" s="127" t="s">
        <v>136</v>
      </c>
      <c r="C76" s="2">
        <v>0</v>
      </c>
      <c r="D76" s="2">
        <v>0</v>
      </c>
      <c r="E76" s="2">
        <v>0</v>
      </c>
      <c r="F76" s="2">
        <f t="shared" si="3"/>
        <v>0</v>
      </c>
    </row>
    <row r="77" spans="1:6" ht="12.75">
      <c r="A77" s="38"/>
      <c r="B77" s="127"/>
      <c r="C77" s="2"/>
      <c r="D77" s="2"/>
      <c r="E77" s="2"/>
      <c r="F77" s="2"/>
    </row>
    <row r="78" spans="1:6" ht="12.75">
      <c r="A78" s="108"/>
      <c r="B78" s="242"/>
      <c r="C78" s="89"/>
      <c r="D78" s="89"/>
      <c r="E78" s="89"/>
      <c r="F78" s="2"/>
    </row>
    <row r="79" spans="1:6" ht="12.75">
      <c r="A79" s="108"/>
      <c r="B79" s="242"/>
      <c r="C79" s="89"/>
      <c r="D79" s="89"/>
      <c r="E79" s="89"/>
      <c r="F79" s="2"/>
    </row>
    <row r="80" spans="1:6" ht="12.75">
      <c r="A80" s="61"/>
      <c r="B80" s="243"/>
      <c r="C80" s="33"/>
      <c r="D80" s="33"/>
      <c r="E80" s="33"/>
      <c r="F80" s="96"/>
    </row>
    <row r="81" spans="1:6" ht="24.75" customHeight="1">
      <c r="A81" s="19">
        <v>34</v>
      </c>
      <c r="B81" s="17" t="s">
        <v>109</v>
      </c>
      <c r="C81" s="18">
        <f>C71+C73</f>
        <v>645707</v>
      </c>
      <c r="D81" s="18">
        <f>D71+D73</f>
        <v>68651</v>
      </c>
      <c r="E81" s="18">
        <f>E71+E73</f>
        <v>42623</v>
      </c>
      <c r="F81" s="18">
        <f t="shared" si="3"/>
        <v>756981</v>
      </c>
    </row>
    <row r="82" ht="12.75">
      <c r="B82" s="244"/>
    </row>
    <row r="83" ht="12.75">
      <c r="B83" s="244"/>
    </row>
    <row r="84" ht="12.75">
      <c r="B84" s="244"/>
    </row>
    <row r="85" ht="12.75">
      <c r="B85" s="244"/>
    </row>
    <row r="86" ht="12.75">
      <c r="B86" s="244"/>
    </row>
    <row r="87" ht="12.75">
      <c r="B87" s="244"/>
    </row>
    <row r="88" ht="12.75">
      <c r="B88" s="244"/>
    </row>
    <row r="89" ht="12.75">
      <c r="B89" s="244"/>
    </row>
    <row r="90" ht="12.75">
      <c r="B90" s="244"/>
    </row>
    <row r="91" ht="12.75">
      <c r="B91" s="244"/>
    </row>
    <row r="92" ht="12.75">
      <c r="B92" s="244"/>
    </row>
    <row r="93" ht="12.75">
      <c r="B93" s="244"/>
    </row>
    <row r="94" ht="12.75">
      <c r="B94" s="244"/>
    </row>
    <row r="95" ht="12.75">
      <c r="B95" s="244"/>
    </row>
    <row r="96" ht="12.75">
      <c r="B96" s="244"/>
    </row>
    <row r="97" ht="12.75">
      <c r="B97" s="244"/>
    </row>
    <row r="98" ht="12.75">
      <c r="B98" s="244"/>
    </row>
    <row r="99" ht="12.75">
      <c r="B99" s="244"/>
    </row>
    <row r="100" ht="12.75">
      <c r="B100" s="244"/>
    </row>
    <row r="101" ht="12.75">
      <c r="B101" s="244"/>
    </row>
    <row r="102" ht="12.75">
      <c r="B102" s="244"/>
    </row>
    <row r="103" ht="12.75">
      <c r="B103" s="244"/>
    </row>
    <row r="104" ht="12.75">
      <c r="B104" s="244"/>
    </row>
    <row r="105" ht="12.75">
      <c r="B105" s="244"/>
    </row>
    <row r="106" ht="12.75">
      <c r="B106" s="244"/>
    </row>
    <row r="107" ht="12.75">
      <c r="B107" s="244"/>
    </row>
    <row r="108" ht="12.75">
      <c r="B108" s="244"/>
    </row>
    <row r="109" ht="12.75">
      <c r="B109" s="244"/>
    </row>
    <row r="110" ht="12.75">
      <c r="B110" s="244"/>
    </row>
    <row r="111" ht="12.75">
      <c r="B111" s="244"/>
    </row>
    <row r="112" ht="12.75">
      <c r="B112" s="244"/>
    </row>
    <row r="113" ht="12.75">
      <c r="B113" s="244"/>
    </row>
    <row r="114" ht="12.75">
      <c r="B114" s="244"/>
    </row>
    <row r="115" ht="12.75">
      <c r="B115" s="244"/>
    </row>
    <row r="116" ht="12.75">
      <c r="B116" s="244"/>
    </row>
    <row r="117" ht="12.75">
      <c r="B117" s="244"/>
    </row>
    <row r="118" ht="12.75">
      <c r="B118" s="244"/>
    </row>
    <row r="119" ht="12.75">
      <c r="B119" s="244"/>
    </row>
    <row r="120" ht="12.75">
      <c r="B120" s="244"/>
    </row>
    <row r="121" ht="12.75">
      <c r="B121" s="244"/>
    </row>
    <row r="122" ht="12.75">
      <c r="B122" s="244"/>
    </row>
    <row r="123" ht="12.75">
      <c r="B123" s="244"/>
    </row>
    <row r="124" ht="12.75">
      <c r="B124" s="244"/>
    </row>
    <row r="125" ht="12.75">
      <c r="B125" s="244"/>
    </row>
    <row r="126" ht="12.75">
      <c r="B126" s="244"/>
    </row>
    <row r="127" ht="12.75">
      <c r="B127" s="244"/>
    </row>
    <row r="128" ht="12.75">
      <c r="B128" s="244"/>
    </row>
    <row r="129" ht="12.75">
      <c r="B129" s="244"/>
    </row>
    <row r="130" ht="12.75">
      <c r="B130" s="244"/>
    </row>
    <row r="131" ht="12.75">
      <c r="B131" s="244"/>
    </row>
    <row r="132" ht="12.75">
      <c r="B132" s="244"/>
    </row>
    <row r="133" ht="12.75">
      <c r="B133" s="244"/>
    </row>
    <row r="134" ht="12.75">
      <c r="B134" s="244"/>
    </row>
    <row r="135" ht="12.75">
      <c r="B135" s="244"/>
    </row>
    <row r="136" ht="12.75">
      <c r="B136" s="244"/>
    </row>
    <row r="137" ht="12.75">
      <c r="B137" s="244"/>
    </row>
    <row r="138" ht="12.75">
      <c r="B138" s="244"/>
    </row>
    <row r="139" ht="12.75">
      <c r="B139" s="244"/>
    </row>
    <row r="140" ht="12.75">
      <c r="B140" s="244"/>
    </row>
    <row r="141" ht="12.75">
      <c r="B141" s="244"/>
    </row>
    <row r="142" ht="12.75">
      <c r="B142" s="244"/>
    </row>
    <row r="143" ht="12.75">
      <c r="B143" s="244"/>
    </row>
    <row r="144" ht="12.75">
      <c r="B144" s="244"/>
    </row>
    <row r="145" ht="12.75">
      <c r="B145" s="244"/>
    </row>
    <row r="146" ht="12.75">
      <c r="B146" s="244"/>
    </row>
    <row r="147" ht="12.75">
      <c r="B147" s="244"/>
    </row>
    <row r="148" ht="12.75">
      <c r="B148" s="244"/>
    </row>
    <row r="149" ht="12.75">
      <c r="B149" s="244"/>
    </row>
    <row r="150" ht="12.75">
      <c r="B150" s="244"/>
    </row>
    <row r="151" ht="12.75">
      <c r="B151" s="244"/>
    </row>
    <row r="152" ht="12.75">
      <c r="B152" s="244"/>
    </row>
    <row r="153" ht="12.75">
      <c r="B153" s="244"/>
    </row>
    <row r="154" ht="12.75">
      <c r="B154" s="244"/>
    </row>
    <row r="155" ht="12.75">
      <c r="B155" s="244"/>
    </row>
    <row r="156" ht="12.75">
      <c r="B156" s="244"/>
    </row>
    <row r="157" ht="12.75">
      <c r="B157" s="244"/>
    </row>
    <row r="158" ht="12.75">
      <c r="B158" s="244"/>
    </row>
    <row r="159" ht="12.75">
      <c r="B159" s="244"/>
    </row>
    <row r="160" ht="12.75">
      <c r="B160" s="244"/>
    </row>
    <row r="161" ht="12.75">
      <c r="B161" s="244"/>
    </row>
    <row r="162" ht="12.75">
      <c r="B162" s="244"/>
    </row>
    <row r="163" ht="12.75">
      <c r="B163" s="244"/>
    </row>
    <row r="164" ht="12.75">
      <c r="B164" s="244"/>
    </row>
    <row r="165" ht="12.75">
      <c r="B165" s="244"/>
    </row>
    <row r="166" ht="12.75">
      <c r="B166" s="244"/>
    </row>
    <row r="167" ht="12.75">
      <c r="B167" s="244"/>
    </row>
    <row r="168" ht="12.75">
      <c r="B168" s="244"/>
    </row>
    <row r="169" ht="12.75">
      <c r="B169" s="244"/>
    </row>
    <row r="170" ht="12.75">
      <c r="B170" s="244"/>
    </row>
    <row r="171" ht="12.75">
      <c r="B171" s="244"/>
    </row>
    <row r="172" ht="12.75">
      <c r="B172" s="244"/>
    </row>
    <row r="173" ht="12.75">
      <c r="B173" s="244"/>
    </row>
    <row r="174" ht="12.75">
      <c r="B174" s="244"/>
    </row>
    <row r="175" ht="12.75">
      <c r="B175" s="244"/>
    </row>
    <row r="176" ht="12.75">
      <c r="B176" s="244"/>
    </row>
    <row r="177" ht="12.75">
      <c r="B177" s="244"/>
    </row>
    <row r="178" ht="12.75">
      <c r="B178" s="244"/>
    </row>
    <row r="179" ht="12.75">
      <c r="B179" s="244"/>
    </row>
    <row r="180" ht="12.75">
      <c r="B180" s="244"/>
    </row>
    <row r="181" ht="12.75">
      <c r="B181" s="244"/>
    </row>
    <row r="182" ht="12.75">
      <c r="B182" s="244"/>
    </row>
    <row r="183" ht="12.75">
      <c r="B183" s="244"/>
    </row>
    <row r="184" ht="12.75">
      <c r="B184" s="244"/>
    </row>
    <row r="185" ht="12.75">
      <c r="B185" s="244"/>
    </row>
    <row r="186" ht="12.75">
      <c r="B186" s="244"/>
    </row>
    <row r="187" ht="12.75">
      <c r="B187" s="244"/>
    </row>
    <row r="188" ht="12.75">
      <c r="B188" s="244"/>
    </row>
    <row r="189" ht="12.75">
      <c r="B189" s="244"/>
    </row>
    <row r="190" ht="12.75">
      <c r="B190" s="244"/>
    </row>
    <row r="191" ht="12.75">
      <c r="B191" s="244"/>
    </row>
    <row r="192" ht="12.75">
      <c r="B192" s="244"/>
    </row>
  </sheetData>
  <sheetProtection/>
  <mergeCells count="4">
    <mergeCell ref="A1:F1"/>
    <mergeCell ref="A5:F5"/>
    <mergeCell ref="C8:F8"/>
    <mergeCell ref="C54:F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7.421875" style="28" customWidth="1"/>
    <col min="4" max="4" width="7.28125" style="28" customWidth="1"/>
    <col min="5" max="5" width="7.421875" style="28" customWidth="1"/>
    <col min="6" max="6" width="9.421875" style="28" customWidth="1"/>
    <col min="7" max="7" width="9.00390625" style="31" customWidth="1"/>
    <col min="8" max="8" width="7.140625" style="31" customWidth="1"/>
    <col min="9" max="9" width="7.7109375" style="28" customWidth="1"/>
    <col min="10" max="10" width="9.8515625" style="28" customWidth="1"/>
    <col min="11" max="11" width="8.8515625" style="28" customWidth="1"/>
    <col min="12" max="12" width="8.28125" style="28" customWidth="1"/>
    <col min="13" max="13" width="10.7109375" style="31" customWidth="1"/>
    <col min="14" max="14" width="9.28125" style="31" customWidth="1"/>
    <col min="15" max="16384" width="9.140625" style="4" customWidth="1"/>
  </cols>
  <sheetData>
    <row r="1" spans="1:14" ht="9.75">
      <c r="A1" s="374" t="s">
        <v>592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9.75">
      <c r="A2" s="3"/>
      <c r="B2" s="3"/>
      <c r="G2" s="28"/>
      <c r="H2" s="28"/>
      <c r="M2" s="28"/>
      <c r="N2" s="28"/>
    </row>
    <row r="4" spans="1:14" ht="12.75">
      <c r="A4" s="380" t="s">
        <v>517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6" ht="9.75">
      <c r="N6" s="28" t="s">
        <v>18</v>
      </c>
    </row>
    <row r="7" spans="1:14" ht="12.75" customHeight="1">
      <c r="A7" s="384" t="s">
        <v>0</v>
      </c>
      <c r="B7" s="8" t="s">
        <v>85</v>
      </c>
      <c r="C7" s="111" t="s">
        <v>86</v>
      </c>
      <c r="D7" s="111" t="s">
        <v>87</v>
      </c>
      <c r="E7" s="111" t="s">
        <v>88</v>
      </c>
      <c r="F7" s="111" t="s">
        <v>89</v>
      </c>
      <c r="G7" s="111" t="s">
        <v>91</v>
      </c>
      <c r="H7" s="111" t="s">
        <v>92</v>
      </c>
      <c r="I7" s="111" t="s">
        <v>93</v>
      </c>
      <c r="J7" s="111" t="s">
        <v>94</v>
      </c>
      <c r="K7" s="111"/>
      <c r="L7" s="111" t="s">
        <v>95</v>
      </c>
      <c r="M7" s="111" t="s">
        <v>96</v>
      </c>
      <c r="N7" s="111" t="s">
        <v>98</v>
      </c>
    </row>
    <row r="8" spans="1:14" ht="12.75" customHeight="1">
      <c r="A8" s="385"/>
      <c r="B8" s="384" t="s">
        <v>1</v>
      </c>
      <c r="C8" s="381" t="s">
        <v>113</v>
      </c>
      <c r="D8" s="382"/>
      <c r="E8" s="382"/>
      <c r="F8" s="382"/>
      <c r="G8" s="383"/>
      <c r="H8" s="377" t="s">
        <v>114</v>
      </c>
      <c r="I8" s="378"/>
      <c r="J8" s="378"/>
      <c r="K8" s="378"/>
      <c r="L8" s="378"/>
      <c r="M8" s="379"/>
      <c r="N8" s="96"/>
    </row>
    <row r="9" spans="1:14" ht="51">
      <c r="A9" s="386"/>
      <c r="B9" s="386"/>
      <c r="C9" s="99" t="s">
        <v>3</v>
      </c>
      <c r="D9" s="99" t="s">
        <v>174</v>
      </c>
      <c r="E9" s="99" t="s">
        <v>178</v>
      </c>
      <c r="F9" s="99" t="s">
        <v>173</v>
      </c>
      <c r="G9" s="99" t="s">
        <v>177</v>
      </c>
      <c r="H9" s="99" t="s">
        <v>175</v>
      </c>
      <c r="I9" s="99" t="s">
        <v>178</v>
      </c>
      <c r="J9" s="99" t="s">
        <v>173</v>
      </c>
      <c r="K9" s="99" t="s">
        <v>558</v>
      </c>
      <c r="L9" s="99" t="s">
        <v>213</v>
      </c>
      <c r="M9" s="99" t="s">
        <v>176</v>
      </c>
      <c r="N9" s="99" t="s">
        <v>115</v>
      </c>
    </row>
    <row r="10" spans="1:14" ht="9.75">
      <c r="A10" s="11"/>
      <c r="B10" s="11"/>
      <c r="C10" s="115"/>
      <c r="D10" s="116"/>
      <c r="E10" s="106"/>
      <c r="F10" s="94"/>
      <c r="G10" s="94"/>
      <c r="H10" s="132"/>
      <c r="I10" s="60"/>
      <c r="J10" s="94"/>
      <c r="K10" s="94"/>
      <c r="L10" s="94"/>
      <c r="M10" s="94"/>
      <c r="N10" s="116"/>
    </row>
    <row r="11" spans="1:14" s="66" customFormat="1" ht="9.75">
      <c r="A11" s="114"/>
      <c r="B11" s="41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s="66" customFormat="1" ht="10.5">
      <c r="A12" s="13"/>
      <c r="B12" s="29"/>
      <c r="C12" s="67"/>
      <c r="D12" s="67"/>
      <c r="E12" s="67"/>
      <c r="F12" s="67"/>
      <c r="G12" s="26"/>
      <c r="H12" s="26"/>
      <c r="I12" s="67"/>
      <c r="J12" s="67"/>
      <c r="K12" s="67"/>
      <c r="L12" s="67"/>
      <c r="M12" s="26"/>
      <c r="N12" s="26"/>
    </row>
    <row r="13" spans="1:14" s="66" customFormat="1" ht="10.5">
      <c r="A13" s="13">
        <v>1</v>
      </c>
      <c r="B13" s="29" t="s">
        <v>207</v>
      </c>
      <c r="C13" s="67"/>
      <c r="D13" s="67"/>
      <c r="E13" s="67"/>
      <c r="F13" s="67"/>
      <c r="G13" s="26"/>
      <c r="H13" s="26"/>
      <c r="I13" s="67"/>
      <c r="J13" s="67"/>
      <c r="K13" s="67"/>
      <c r="L13" s="67"/>
      <c r="M13" s="26"/>
      <c r="N13" s="26"/>
    </row>
    <row r="14" spans="1:14" s="66" customFormat="1" ht="9.75">
      <c r="A14" s="13">
        <v>2</v>
      </c>
      <c r="B14" s="14" t="s">
        <v>372</v>
      </c>
      <c r="C14" s="15">
        <v>50</v>
      </c>
      <c r="D14" s="15">
        <v>268100</v>
      </c>
      <c r="E14" s="15">
        <v>16995</v>
      </c>
      <c r="F14" s="15">
        <v>16889</v>
      </c>
      <c r="G14" s="2">
        <f>SUM(C14:F14)</f>
        <v>302034</v>
      </c>
      <c r="H14" s="15">
        <v>0</v>
      </c>
      <c r="I14" s="15">
        <v>0</v>
      </c>
      <c r="J14" s="15">
        <v>33500</v>
      </c>
      <c r="K14" s="15">
        <v>305470</v>
      </c>
      <c r="L14" s="15">
        <v>0</v>
      </c>
      <c r="M14" s="2">
        <f>SUM(H14:L14)</f>
        <v>338970</v>
      </c>
      <c r="N14" s="2">
        <f>G14+M14</f>
        <v>641004</v>
      </c>
    </row>
    <row r="15" spans="1:14" s="66" customFormat="1" ht="9.75">
      <c r="A15" s="13">
        <v>3</v>
      </c>
      <c r="B15" s="14" t="s">
        <v>373</v>
      </c>
      <c r="C15" s="15">
        <v>57843</v>
      </c>
      <c r="D15" s="15">
        <v>0</v>
      </c>
      <c r="E15" s="15">
        <v>2377</v>
      </c>
      <c r="F15" s="15">
        <v>1365</v>
      </c>
      <c r="G15" s="2">
        <f>SUM(C15:F15)</f>
        <v>61585</v>
      </c>
      <c r="H15" s="15">
        <v>0</v>
      </c>
      <c r="I15" s="15">
        <v>0</v>
      </c>
      <c r="J15" s="15">
        <v>51000</v>
      </c>
      <c r="K15" s="15">
        <v>0</v>
      </c>
      <c r="L15" s="15">
        <v>0</v>
      </c>
      <c r="M15" s="2">
        <f>SUM(H15:L15)</f>
        <v>51000</v>
      </c>
      <c r="N15" s="2">
        <f>G15+M15</f>
        <v>112585</v>
      </c>
    </row>
    <row r="16" spans="1:14" s="66" customFormat="1" ht="9.75">
      <c r="A16" s="13">
        <v>4</v>
      </c>
      <c r="B16" s="14" t="s">
        <v>374</v>
      </c>
      <c r="C16" s="15">
        <v>0</v>
      </c>
      <c r="D16" s="15">
        <v>0</v>
      </c>
      <c r="E16" s="15">
        <v>3392</v>
      </c>
      <c r="F16" s="15">
        <v>0</v>
      </c>
      <c r="G16" s="2">
        <f>SUM(C16:F16)</f>
        <v>3392</v>
      </c>
      <c r="H16" s="2">
        <v>0</v>
      </c>
      <c r="I16" s="15">
        <v>0</v>
      </c>
      <c r="J16" s="15">
        <v>0</v>
      </c>
      <c r="K16" s="15">
        <v>0</v>
      </c>
      <c r="L16" s="15">
        <v>0</v>
      </c>
      <c r="M16" s="2">
        <f>SUM(H16:L16)</f>
        <v>0</v>
      </c>
      <c r="N16" s="2">
        <f>G16+M16</f>
        <v>3392</v>
      </c>
    </row>
    <row r="17" spans="1:14" s="113" customFormat="1" ht="10.5">
      <c r="A17" s="13">
        <v>5</v>
      </c>
      <c r="B17" s="29" t="s">
        <v>73</v>
      </c>
      <c r="C17" s="2">
        <f>SUM(C14:C16)</f>
        <v>57893</v>
      </c>
      <c r="D17" s="2">
        <f aca="true" t="shared" si="0" ref="D17:N17">SUM(D14:D16)</f>
        <v>268100</v>
      </c>
      <c r="E17" s="2">
        <f t="shared" si="0"/>
        <v>22764</v>
      </c>
      <c r="F17" s="2">
        <f t="shared" si="0"/>
        <v>18254</v>
      </c>
      <c r="G17" s="2">
        <f t="shared" si="0"/>
        <v>367011</v>
      </c>
      <c r="H17" s="2">
        <f t="shared" si="0"/>
        <v>0</v>
      </c>
      <c r="I17" s="2">
        <f t="shared" si="0"/>
        <v>0</v>
      </c>
      <c r="J17" s="2">
        <f t="shared" si="0"/>
        <v>84500</v>
      </c>
      <c r="K17" s="2">
        <f t="shared" si="0"/>
        <v>305470</v>
      </c>
      <c r="L17" s="2">
        <f t="shared" si="0"/>
        <v>0</v>
      </c>
      <c r="M17" s="2">
        <f t="shared" si="0"/>
        <v>389970</v>
      </c>
      <c r="N17" s="2">
        <f t="shared" si="0"/>
        <v>756981</v>
      </c>
    </row>
    <row r="18" spans="1:14" ht="9.75">
      <c r="A18" s="13"/>
      <c r="B18" s="16"/>
      <c r="C18" s="33"/>
      <c r="D18" s="33"/>
      <c r="E18" s="33"/>
      <c r="F18" s="33"/>
      <c r="G18" s="96"/>
      <c r="H18" s="96"/>
      <c r="I18" s="33"/>
      <c r="J18" s="33"/>
      <c r="K18" s="33"/>
      <c r="L18" s="33"/>
      <c r="M18" s="96"/>
      <c r="N18" s="96"/>
    </row>
    <row r="19" spans="1:14" ht="9.75">
      <c r="A19" s="40">
        <v>6</v>
      </c>
      <c r="B19" s="41" t="s">
        <v>97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9.75">
      <c r="A20" s="38">
        <v>7</v>
      </c>
      <c r="B20" s="14" t="s">
        <v>372</v>
      </c>
      <c r="C20" s="30">
        <f>SUM(C14)</f>
        <v>50</v>
      </c>
      <c r="D20" s="30">
        <f aca="true" t="shared" si="1" ref="D20:N20">SUM(D14)</f>
        <v>268100</v>
      </c>
      <c r="E20" s="30">
        <f t="shared" si="1"/>
        <v>16995</v>
      </c>
      <c r="F20" s="30">
        <f t="shared" si="1"/>
        <v>16889</v>
      </c>
      <c r="G20" s="30">
        <f t="shared" si="1"/>
        <v>302034</v>
      </c>
      <c r="H20" s="30">
        <f t="shared" si="1"/>
        <v>0</v>
      </c>
      <c r="I20" s="30">
        <f t="shared" si="1"/>
        <v>0</v>
      </c>
      <c r="J20" s="30">
        <f t="shared" si="1"/>
        <v>33500</v>
      </c>
      <c r="K20" s="30">
        <f t="shared" si="1"/>
        <v>305470</v>
      </c>
      <c r="L20" s="30">
        <f t="shared" si="1"/>
        <v>0</v>
      </c>
      <c r="M20" s="30">
        <f t="shared" si="1"/>
        <v>338970</v>
      </c>
      <c r="N20" s="30">
        <f t="shared" si="1"/>
        <v>641004</v>
      </c>
    </row>
    <row r="21" spans="1:14" ht="9.75">
      <c r="A21" s="38">
        <v>8</v>
      </c>
      <c r="B21" s="14" t="s">
        <v>373</v>
      </c>
      <c r="C21" s="30">
        <f>SUM(C15)</f>
        <v>57843</v>
      </c>
      <c r="D21" s="30">
        <f aca="true" t="shared" si="2" ref="D21:N21">SUM(D15)</f>
        <v>0</v>
      </c>
      <c r="E21" s="30">
        <f t="shared" si="2"/>
        <v>2377</v>
      </c>
      <c r="F21" s="30">
        <f t="shared" si="2"/>
        <v>1365</v>
      </c>
      <c r="G21" s="30">
        <f t="shared" si="2"/>
        <v>61585</v>
      </c>
      <c r="H21" s="30">
        <f t="shared" si="2"/>
        <v>0</v>
      </c>
      <c r="I21" s="30">
        <f t="shared" si="2"/>
        <v>0</v>
      </c>
      <c r="J21" s="30">
        <f t="shared" si="2"/>
        <v>51000</v>
      </c>
      <c r="K21" s="30">
        <f t="shared" si="2"/>
        <v>0</v>
      </c>
      <c r="L21" s="30">
        <f t="shared" si="2"/>
        <v>0</v>
      </c>
      <c r="M21" s="30">
        <f t="shared" si="2"/>
        <v>51000</v>
      </c>
      <c r="N21" s="30">
        <f t="shared" si="2"/>
        <v>112585</v>
      </c>
    </row>
    <row r="22" spans="1:14" ht="9.75">
      <c r="A22" s="38">
        <v>9</v>
      </c>
      <c r="B22" s="14" t="s">
        <v>374</v>
      </c>
      <c r="C22" s="30">
        <f aca="true" t="shared" si="3" ref="C22:N22">SUM(C16)</f>
        <v>0</v>
      </c>
      <c r="D22" s="30">
        <f t="shared" si="3"/>
        <v>0</v>
      </c>
      <c r="E22" s="30">
        <f t="shared" si="3"/>
        <v>3392</v>
      </c>
      <c r="F22" s="30">
        <f t="shared" si="3"/>
        <v>0</v>
      </c>
      <c r="G22" s="30">
        <f t="shared" si="3"/>
        <v>3392</v>
      </c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  <c r="M22" s="30">
        <f t="shared" si="3"/>
        <v>0</v>
      </c>
      <c r="N22" s="30">
        <f t="shared" si="3"/>
        <v>3392</v>
      </c>
    </row>
    <row r="23" spans="1:14" ht="9.75">
      <c r="A23" s="61">
        <v>10</v>
      </c>
      <c r="B23" s="95" t="s">
        <v>73</v>
      </c>
      <c r="C23" s="46">
        <f aca="true" t="shared" si="4" ref="C23:N23">SUM(C17)</f>
        <v>57893</v>
      </c>
      <c r="D23" s="46">
        <f t="shared" si="4"/>
        <v>268100</v>
      </c>
      <c r="E23" s="46">
        <f t="shared" si="4"/>
        <v>22764</v>
      </c>
      <c r="F23" s="46">
        <f t="shared" si="4"/>
        <v>18254</v>
      </c>
      <c r="G23" s="46">
        <f t="shared" si="4"/>
        <v>367011</v>
      </c>
      <c r="H23" s="46">
        <f t="shared" si="4"/>
        <v>0</v>
      </c>
      <c r="I23" s="46">
        <f t="shared" si="4"/>
        <v>0</v>
      </c>
      <c r="J23" s="46">
        <f t="shared" si="4"/>
        <v>84500</v>
      </c>
      <c r="K23" s="46">
        <f t="shared" si="4"/>
        <v>305470</v>
      </c>
      <c r="L23" s="46">
        <f t="shared" si="4"/>
        <v>0</v>
      </c>
      <c r="M23" s="46">
        <f t="shared" si="4"/>
        <v>389970</v>
      </c>
      <c r="N23" s="46">
        <f t="shared" si="4"/>
        <v>756981</v>
      </c>
    </row>
    <row r="24" ht="9.75">
      <c r="B24" s="34"/>
    </row>
  </sheetData>
  <sheetProtection/>
  <mergeCells count="6">
    <mergeCell ref="H8:M8"/>
    <mergeCell ref="A1:N1"/>
    <mergeCell ref="A4:N4"/>
    <mergeCell ref="C8:G8"/>
    <mergeCell ref="A7:A9"/>
    <mergeCell ref="B8:B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276" customWidth="1"/>
    <col min="2" max="2" width="29.421875" style="275" customWidth="1"/>
    <col min="3" max="4" width="8.140625" style="275" customWidth="1"/>
    <col min="5" max="5" width="7.7109375" style="275" customWidth="1"/>
    <col min="6" max="7" width="8.140625" style="275" customWidth="1"/>
    <col min="8" max="8" width="8.421875" style="275" customWidth="1"/>
    <col min="9" max="9" width="9.00390625" style="328" customWidth="1"/>
    <col min="10" max="10" width="8.00390625" style="275" customWidth="1"/>
    <col min="11" max="11" width="8.7109375" style="275" customWidth="1"/>
    <col min="12" max="13" width="7.57421875" style="275" customWidth="1"/>
    <col min="14" max="14" width="8.28125" style="328" customWidth="1"/>
    <col min="15" max="15" width="9.00390625" style="275" customWidth="1"/>
    <col min="16" max="16384" width="9.140625" style="275" customWidth="1"/>
  </cols>
  <sheetData>
    <row r="1" spans="1:15" ht="9.75">
      <c r="A1" s="387" t="s">
        <v>593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5" ht="9.75">
      <c r="A2" s="325"/>
      <c r="B2" s="325"/>
      <c r="C2" s="325"/>
      <c r="D2" s="325"/>
      <c r="E2" s="325"/>
      <c r="F2" s="325"/>
      <c r="G2" s="325"/>
      <c r="H2" s="325"/>
      <c r="I2" s="327"/>
      <c r="J2" s="325"/>
      <c r="K2" s="325"/>
      <c r="L2" s="325"/>
      <c r="M2" s="325"/>
      <c r="N2" s="327"/>
      <c r="O2" s="325"/>
    </row>
    <row r="4" spans="1:15" ht="12.75">
      <c r="A4" s="388" t="s">
        <v>518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</row>
    <row r="5" spans="1:15" ht="12.7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ht="12.7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325" t="s">
        <v>18</v>
      </c>
    </row>
    <row r="7" spans="1:15" ht="12.75" customHeight="1">
      <c r="A7" s="392" t="s">
        <v>0</v>
      </c>
      <c r="B7" s="280" t="s">
        <v>85</v>
      </c>
      <c r="C7" s="280" t="s">
        <v>86</v>
      </c>
      <c r="D7" s="280" t="s">
        <v>87</v>
      </c>
      <c r="E7" s="280" t="s">
        <v>88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0" t="s">
        <v>98</v>
      </c>
      <c r="O7" s="280" t="s">
        <v>99</v>
      </c>
    </row>
    <row r="8" spans="1:15" ht="12.75" customHeight="1">
      <c r="A8" s="393"/>
      <c r="B8" s="392" t="s">
        <v>1</v>
      </c>
      <c r="C8" s="389" t="s">
        <v>106</v>
      </c>
      <c r="D8" s="390"/>
      <c r="E8" s="390"/>
      <c r="F8" s="390"/>
      <c r="G8" s="390"/>
      <c r="H8" s="390"/>
      <c r="I8" s="391"/>
      <c r="J8" s="389" t="s">
        <v>108</v>
      </c>
      <c r="K8" s="390"/>
      <c r="L8" s="390"/>
      <c r="M8" s="390"/>
      <c r="N8" s="391"/>
      <c r="O8" s="392" t="s">
        <v>109</v>
      </c>
    </row>
    <row r="9" spans="1:15" ht="60.75">
      <c r="A9" s="394"/>
      <c r="B9" s="394"/>
      <c r="C9" s="326" t="s">
        <v>19</v>
      </c>
      <c r="D9" s="326" t="s">
        <v>180</v>
      </c>
      <c r="E9" s="326" t="s">
        <v>20</v>
      </c>
      <c r="F9" s="326" t="s">
        <v>179</v>
      </c>
      <c r="G9" s="326" t="s">
        <v>21</v>
      </c>
      <c r="H9" s="326" t="s">
        <v>111</v>
      </c>
      <c r="I9" s="326" t="s">
        <v>107</v>
      </c>
      <c r="J9" s="326" t="s">
        <v>22</v>
      </c>
      <c r="K9" s="326" t="s">
        <v>112</v>
      </c>
      <c r="L9" s="326" t="s">
        <v>375</v>
      </c>
      <c r="M9" s="326" t="s">
        <v>181</v>
      </c>
      <c r="N9" s="326" t="s">
        <v>182</v>
      </c>
      <c r="O9" s="394"/>
    </row>
    <row r="10" spans="1:15" ht="9.75">
      <c r="A10" s="329"/>
      <c r="B10" s="330"/>
      <c r="C10" s="284"/>
      <c r="D10" s="331"/>
      <c r="E10" s="284"/>
      <c r="F10" s="331"/>
      <c r="G10" s="284"/>
      <c r="H10" s="284"/>
      <c r="I10" s="284"/>
      <c r="J10" s="284"/>
      <c r="K10" s="284"/>
      <c r="L10" s="331"/>
      <c r="M10" s="284"/>
      <c r="N10" s="284"/>
      <c r="O10" s="284"/>
    </row>
    <row r="11" spans="1:15" ht="9.75">
      <c r="A11" s="332"/>
      <c r="B11" s="333"/>
      <c r="C11" s="334"/>
      <c r="D11" s="335"/>
      <c r="E11" s="334"/>
      <c r="F11" s="335"/>
      <c r="G11" s="334"/>
      <c r="H11" s="334"/>
      <c r="I11" s="334"/>
      <c r="J11" s="334"/>
      <c r="K11" s="334"/>
      <c r="L11" s="335"/>
      <c r="M11" s="334"/>
      <c r="N11" s="334"/>
      <c r="O11" s="334"/>
    </row>
    <row r="12" spans="1:15" ht="9.75">
      <c r="A12" s="332">
        <v>1</v>
      </c>
      <c r="B12" s="333" t="s">
        <v>207</v>
      </c>
      <c r="C12" s="336"/>
      <c r="D12" s="337"/>
      <c r="E12" s="336"/>
      <c r="F12" s="337"/>
      <c r="G12" s="336"/>
      <c r="H12" s="336"/>
      <c r="I12" s="338"/>
      <c r="J12" s="336"/>
      <c r="K12" s="336"/>
      <c r="L12" s="337"/>
      <c r="M12" s="336"/>
      <c r="N12" s="338"/>
      <c r="O12" s="336"/>
    </row>
    <row r="13" spans="1:15" ht="9.75">
      <c r="A13" s="332">
        <f>A12+1</f>
        <v>2</v>
      </c>
      <c r="B13" s="336" t="s">
        <v>372</v>
      </c>
      <c r="C13" s="339">
        <v>81403</v>
      </c>
      <c r="D13" s="340">
        <v>14481</v>
      </c>
      <c r="E13" s="339">
        <v>126347</v>
      </c>
      <c r="F13" s="340">
        <v>5300</v>
      </c>
      <c r="G13" s="339">
        <v>2645</v>
      </c>
      <c r="H13" s="339">
        <v>9975</v>
      </c>
      <c r="I13" s="341">
        <f>SUM(C13:H13)</f>
        <v>240151</v>
      </c>
      <c r="J13" s="339">
        <v>28308</v>
      </c>
      <c r="K13" s="339">
        <v>82995</v>
      </c>
      <c r="L13" s="340">
        <v>294253</v>
      </c>
      <c r="M13" s="339">
        <v>0</v>
      </c>
      <c r="N13" s="341">
        <f>SUM(J13:M13)</f>
        <v>405556</v>
      </c>
      <c r="O13" s="341">
        <f>I13+N13</f>
        <v>645707</v>
      </c>
    </row>
    <row r="14" spans="1:15" ht="9.75">
      <c r="A14" s="332">
        <f>A13+1</f>
        <v>3</v>
      </c>
      <c r="B14" s="336" t="s">
        <v>373</v>
      </c>
      <c r="C14" s="339">
        <v>4270</v>
      </c>
      <c r="D14" s="340">
        <v>734</v>
      </c>
      <c r="E14" s="339">
        <v>32855</v>
      </c>
      <c r="F14" s="340"/>
      <c r="G14" s="339">
        <v>1500</v>
      </c>
      <c r="H14" s="339">
        <v>11131</v>
      </c>
      <c r="I14" s="341">
        <f>SUM(C14:H14)</f>
        <v>50490</v>
      </c>
      <c r="J14" s="339">
        <v>0</v>
      </c>
      <c r="K14" s="339">
        <v>18161</v>
      </c>
      <c r="L14" s="340">
        <v>0</v>
      </c>
      <c r="M14" s="339">
        <v>0</v>
      </c>
      <c r="N14" s="341">
        <f>SUM(J14:M14)</f>
        <v>18161</v>
      </c>
      <c r="O14" s="341">
        <f>I14+N14</f>
        <v>68651</v>
      </c>
    </row>
    <row r="15" spans="1:15" ht="9.75">
      <c r="A15" s="332">
        <f>A14+1</f>
        <v>4</v>
      </c>
      <c r="B15" s="336" t="s">
        <v>374</v>
      </c>
      <c r="C15" s="339">
        <v>10827</v>
      </c>
      <c r="D15" s="340">
        <v>1938</v>
      </c>
      <c r="E15" s="339">
        <v>369</v>
      </c>
      <c r="F15" s="340"/>
      <c r="G15" s="339"/>
      <c r="H15" s="339">
        <v>29362</v>
      </c>
      <c r="I15" s="341">
        <f>SUM(C15:H15)</f>
        <v>42496</v>
      </c>
      <c r="J15" s="339">
        <v>0</v>
      </c>
      <c r="K15" s="339">
        <v>127</v>
      </c>
      <c r="L15" s="340">
        <v>0</v>
      </c>
      <c r="M15" s="339">
        <v>0</v>
      </c>
      <c r="N15" s="341">
        <f>SUM(J15:M15)</f>
        <v>127</v>
      </c>
      <c r="O15" s="341">
        <f>I15+N15</f>
        <v>42623</v>
      </c>
    </row>
    <row r="16" spans="1:15" s="328" customFormat="1" ht="9.75">
      <c r="A16" s="332">
        <f>A15+1</f>
        <v>5</v>
      </c>
      <c r="B16" s="338" t="s">
        <v>73</v>
      </c>
      <c r="C16" s="341">
        <f>SUM(C13:C15)</f>
        <v>96500</v>
      </c>
      <c r="D16" s="341">
        <f aca="true" t="shared" si="0" ref="D16:O16">SUM(D13:D15)</f>
        <v>17153</v>
      </c>
      <c r="E16" s="341">
        <f t="shared" si="0"/>
        <v>159571</v>
      </c>
      <c r="F16" s="341">
        <f t="shared" si="0"/>
        <v>5300</v>
      </c>
      <c r="G16" s="341">
        <f t="shared" si="0"/>
        <v>4145</v>
      </c>
      <c r="H16" s="341">
        <f t="shared" si="0"/>
        <v>50468</v>
      </c>
      <c r="I16" s="341">
        <f t="shared" si="0"/>
        <v>333137</v>
      </c>
      <c r="J16" s="341">
        <f t="shared" si="0"/>
        <v>28308</v>
      </c>
      <c r="K16" s="341">
        <f t="shared" si="0"/>
        <v>101283</v>
      </c>
      <c r="L16" s="341">
        <f t="shared" si="0"/>
        <v>294253</v>
      </c>
      <c r="M16" s="341">
        <f t="shared" si="0"/>
        <v>0</v>
      </c>
      <c r="N16" s="341">
        <f t="shared" si="0"/>
        <v>423844</v>
      </c>
      <c r="O16" s="341">
        <f t="shared" si="0"/>
        <v>756981</v>
      </c>
    </row>
    <row r="17" spans="1:15" ht="9.75">
      <c r="A17" s="332"/>
      <c r="B17" s="337"/>
      <c r="C17" s="339"/>
      <c r="D17" s="340"/>
      <c r="E17" s="339"/>
      <c r="F17" s="340"/>
      <c r="G17" s="339"/>
      <c r="H17" s="339"/>
      <c r="I17" s="341"/>
      <c r="J17" s="339"/>
      <c r="K17" s="339"/>
      <c r="L17" s="340"/>
      <c r="M17" s="339"/>
      <c r="N17" s="341"/>
      <c r="O17" s="341"/>
    </row>
    <row r="18" spans="1:15" ht="9.75">
      <c r="A18" s="342"/>
      <c r="B18" s="337"/>
      <c r="C18" s="343"/>
      <c r="D18" s="344"/>
      <c r="E18" s="343"/>
      <c r="F18" s="344"/>
      <c r="G18" s="343"/>
      <c r="H18" s="343"/>
      <c r="I18" s="345"/>
      <c r="J18" s="343"/>
      <c r="K18" s="343"/>
      <c r="L18" s="344"/>
      <c r="M18" s="343"/>
      <c r="N18" s="345"/>
      <c r="O18" s="343"/>
    </row>
    <row r="19" spans="1:15" s="328" customFormat="1" ht="9.75">
      <c r="A19" s="329">
        <v>6</v>
      </c>
      <c r="B19" s="346" t="s">
        <v>110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</row>
    <row r="20" spans="1:15" s="328" customFormat="1" ht="9.75">
      <c r="A20" s="332">
        <f>A19+1</f>
        <v>7</v>
      </c>
      <c r="B20" s="336" t="s">
        <v>372</v>
      </c>
      <c r="C20" s="348">
        <f>SUM(C13)</f>
        <v>81403</v>
      </c>
      <c r="D20" s="348">
        <f aca="true" t="shared" si="1" ref="D20:O20">SUM(D13)</f>
        <v>14481</v>
      </c>
      <c r="E20" s="348">
        <f t="shared" si="1"/>
        <v>126347</v>
      </c>
      <c r="F20" s="348">
        <f t="shared" si="1"/>
        <v>5300</v>
      </c>
      <c r="G20" s="348">
        <f t="shared" si="1"/>
        <v>2645</v>
      </c>
      <c r="H20" s="348">
        <f t="shared" si="1"/>
        <v>9975</v>
      </c>
      <c r="I20" s="348">
        <f t="shared" si="1"/>
        <v>240151</v>
      </c>
      <c r="J20" s="348">
        <f t="shared" si="1"/>
        <v>28308</v>
      </c>
      <c r="K20" s="348">
        <f t="shared" si="1"/>
        <v>82995</v>
      </c>
      <c r="L20" s="348">
        <f t="shared" si="1"/>
        <v>294253</v>
      </c>
      <c r="M20" s="348">
        <f t="shared" si="1"/>
        <v>0</v>
      </c>
      <c r="N20" s="348">
        <f t="shared" si="1"/>
        <v>405556</v>
      </c>
      <c r="O20" s="348">
        <f t="shared" si="1"/>
        <v>645707</v>
      </c>
    </row>
    <row r="21" spans="1:15" s="328" customFormat="1" ht="9.75">
      <c r="A21" s="332">
        <f>A20+1</f>
        <v>8</v>
      </c>
      <c r="B21" s="336" t="s">
        <v>373</v>
      </c>
      <c r="C21" s="348">
        <f>SUM(C14)</f>
        <v>4270</v>
      </c>
      <c r="D21" s="348">
        <f aca="true" t="shared" si="2" ref="D21:O21">SUM(D14)</f>
        <v>734</v>
      </c>
      <c r="E21" s="348">
        <f t="shared" si="2"/>
        <v>32855</v>
      </c>
      <c r="F21" s="348">
        <f t="shared" si="2"/>
        <v>0</v>
      </c>
      <c r="G21" s="348">
        <f t="shared" si="2"/>
        <v>1500</v>
      </c>
      <c r="H21" s="348">
        <f t="shared" si="2"/>
        <v>11131</v>
      </c>
      <c r="I21" s="348">
        <f t="shared" si="2"/>
        <v>50490</v>
      </c>
      <c r="J21" s="348">
        <f t="shared" si="2"/>
        <v>0</v>
      </c>
      <c r="K21" s="348">
        <f t="shared" si="2"/>
        <v>18161</v>
      </c>
      <c r="L21" s="348">
        <f t="shared" si="2"/>
        <v>0</v>
      </c>
      <c r="M21" s="348">
        <f t="shared" si="2"/>
        <v>0</v>
      </c>
      <c r="N21" s="348">
        <f t="shared" si="2"/>
        <v>18161</v>
      </c>
      <c r="O21" s="348">
        <f t="shared" si="2"/>
        <v>68651</v>
      </c>
    </row>
    <row r="22" spans="1:15" s="328" customFormat="1" ht="9.75">
      <c r="A22" s="332">
        <f>A21+1</f>
        <v>9</v>
      </c>
      <c r="B22" s="336" t="s">
        <v>374</v>
      </c>
      <c r="C22" s="348">
        <f aca="true" t="shared" si="3" ref="C22:O22">SUM(C15)</f>
        <v>10827</v>
      </c>
      <c r="D22" s="348">
        <f t="shared" si="3"/>
        <v>1938</v>
      </c>
      <c r="E22" s="348">
        <f t="shared" si="3"/>
        <v>369</v>
      </c>
      <c r="F22" s="348">
        <f t="shared" si="3"/>
        <v>0</v>
      </c>
      <c r="G22" s="348">
        <f t="shared" si="3"/>
        <v>0</v>
      </c>
      <c r="H22" s="348">
        <f t="shared" si="3"/>
        <v>29362</v>
      </c>
      <c r="I22" s="348">
        <f t="shared" si="3"/>
        <v>42496</v>
      </c>
      <c r="J22" s="348">
        <f t="shared" si="3"/>
        <v>0</v>
      </c>
      <c r="K22" s="348">
        <f t="shared" si="3"/>
        <v>127</v>
      </c>
      <c r="L22" s="348">
        <f t="shared" si="3"/>
        <v>0</v>
      </c>
      <c r="M22" s="348">
        <f t="shared" si="3"/>
        <v>0</v>
      </c>
      <c r="N22" s="348">
        <f t="shared" si="3"/>
        <v>127</v>
      </c>
      <c r="O22" s="348">
        <f t="shared" si="3"/>
        <v>42623</v>
      </c>
    </row>
    <row r="23" spans="1:15" s="328" customFormat="1" ht="9.75">
      <c r="A23" s="342">
        <f>A22+1</f>
        <v>10</v>
      </c>
      <c r="B23" s="349" t="s">
        <v>73</v>
      </c>
      <c r="C23" s="345">
        <f aca="true" t="shared" si="4" ref="C23:O23">SUM(C16)</f>
        <v>96500</v>
      </c>
      <c r="D23" s="345">
        <f t="shared" si="4"/>
        <v>17153</v>
      </c>
      <c r="E23" s="345">
        <f t="shared" si="4"/>
        <v>159571</v>
      </c>
      <c r="F23" s="345">
        <f t="shared" si="4"/>
        <v>5300</v>
      </c>
      <c r="G23" s="345">
        <f t="shared" si="4"/>
        <v>4145</v>
      </c>
      <c r="H23" s="345">
        <f t="shared" si="4"/>
        <v>50468</v>
      </c>
      <c r="I23" s="345">
        <f t="shared" si="4"/>
        <v>333137</v>
      </c>
      <c r="J23" s="345">
        <f t="shared" si="4"/>
        <v>28308</v>
      </c>
      <c r="K23" s="345">
        <f t="shared" si="4"/>
        <v>101283</v>
      </c>
      <c r="L23" s="345">
        <f t="shared" si="4"/>
        <v>294253</v>
      </c>
      <c r="M23" s="345">
        <f t="shared" si="4"/>
        <v>0</v>
      </c>
      <c r="N23" s="345">
        <f t="shared" si="4"/>
        <v>423844</v>
      </c>
      <c r="O23" s="345">
        <f t="shared" si="4"/>
        <v>756981</v>
      </c>
    </row>
  </sheetData>
  <sheetProtection/>
  <mergeCells count="7">
    <mergeCell ref="A1:O1"/>
    <mergeCell ref="A4:O4"/>
    <mergeCell ref="C8:I8"/>
    <mergeCell ref="A7:A9"/>
    <mergeCell ref="B8:B9"/>
    <mergeCell ref="J8:N8"/>
    <mergeCell ref="O8:O9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2020-02-12T12:38:30Z</cp:lastPrinted>
  <dcterms:created xsi:type="dcterms:W3CDTF">2006-02-07T13:12:46Z</dcterms:created>
  <dcterms:modified xsi:type="dcterms:W3CDTF">2020-02-18T12:29:49Z</dcterms:modified>
  <cp:category/>
  <cp:version/>
  <cp:contentType/>
  <cp:contentStatus/>
</cp:coreProperties>
</file>