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2"/>
  </bookViews>
  <sheets>
    <sheet name="1 " sheetId="1" r:id="rId1"/>
    <sheet name="21" sheetId="2" r:id="rId2"/>
    <sheet name="22" sheetId="3" r:id="rId3"/>
  </sheets>
  <definedNames>
    <definedName name="_xlnm.Print_Titles" localSheetId="1">'21'!$3:$6</definedName>
  </definedNames>
  <calcPr fullCalcOnLoad="1"/>
</workbook>
</file>

<file path=xl/sharedStrings.xml><?xml version="1.0" encoding="utf-8"?>
<sst xmlns="http://schemas.openxmlformats.org/spreadsheetml/2006/main" count="222" uniqueCount="189">
  <si>
    <t>Eszközök</t>
  </si>
  <si>
    <t>állományi érték</t>
  </si>
  <si>
    <t>Források</t>
  </si>
  <si>
    <t>I. Immateriális javak</t>
  </si>
  <si>
    <t>II. Tárgyi eszközök</t>
  </si>
  <si>
    <t>1. Ingatlanok, kapcs.v.ért.j.</t>
  </si>
  <si>
    <t>1. Tartós részesedések</t>
  </si>
  <si>
    <t>I. Készletek</t>
  </si>
  <si>
    <t>Eszközök összesen:</t>
  </si>
  <si>
    <t>Források összesen:</t>
  </si>
  <si>
    <t>Sorszám</t>
  </si>
  <si>
    <t>előző időszak</t>
  </si>
  <si>
    <t>tárgyi időszak</t>
  </si>
  <si>
    <t>4. Beruházások, felújítások</t>
  </si>
  <si>
    <t>B./ Nemzeti vagyonba tartozó forgóeszközök</t>
  </si>
  <si>
    <t>1. Vásárolt készletek</t>
  </si>
  <si>
    <t>C./ Pénzeszközök</t>
  </si>
  <si>
    <t>II. Pénztárak</t>
  </si>
  <si>
    <t>III. Forintszámlák</t>
  </si>
  <si>
    <t>IV. Devizaszámlák</t>
  </si>
  <si>
    <t>D./ Követelések</t>
  </si>
  <si>
    <t>I. Költségvetési évben esedékes követelések</t>
  </si>
  <si>
    <t>III. Követelés jellegű sajátos elszámolások</t>
  </si>
  <si>
    <t>G./ Saját tőke</t>
  </si>
  <si>
    <t>I. Nemzeti vagyon induláskori értéke</t>
  </si>
  <si>
    <t>II. Nemzeti vagyon változásai</t>
  </si>
  <si>
    <t>IV. Felhalmozott eredmény</t>
  </si>
  <si>
    <t>VI. Mérleg szerinti eredmény</t>
  </si>
  <si>
    <t>I. Költségvetési évben esedékes kötelezettségek</t>
  </si>
  <si>
    <t>2. Szellemi termékek</t>
  </si>
  <si>
    <t>1. - személyi juttatásokra</t>
  </si>
  <si>
    <t>3. - dologi kiadásokra</t>
  </si>
  <si>
    <t>6. - beruházásokra</t>
  </si>
  <si>
    <t>7. - felújításokra</t>
  </si>
  <si>
    <t>III. Kötelezettség jellegű sajátos elszámolások</t>
  </si>
  <si>
    <t xml:space="preserve">1. Kapott előlegek </t>
  </si>
  <si>
    <t xml:space="preserve">3. Más szervezetet megillető bevételek elszámolása </t>
  </si>
  <si>
    <t>4. Forgótőke elszámolása</t>
  </si>
  <si>
    <t>A./ Nemzeti vagyonba tart. befektetett eszközök</t>
  </si>
  <si>
    <t>II. Költségvetési évet követően esedékes követ.</t>
  </si>
  <si>
    <t>II. Költségetési évet követően esedékes kötelezettségek</t>
  </si>
  <si>
    <t>H./ Kötelezettségek</t>
  </si>
  <si>
    <t>1. Vagyoni értékű jogok</t>
  </si>
  <si>
    <t>IV. Koncesszióba, vagyon-kezelésbe adott eszközök</t>
  </si>
  <si>
    <t>3. - közhatalmi bevételre</t>
  </si>
  <si>
    <t>4. - működési bevételre</t>
  </si>
  <si>
    <t>5. - felhalmozási bevételre</t>
  </si>
  <si>
    <t>6. - működési célú átvett pénzeszközre</t>
  </si>
  <si>
    <t>7. - felhalmozási célú átvett pénzeszközre</t>
  </si>
  <si>
    <t>III. Befektetett pü.eszközök</t>
  </si>
  <si>
    <t>1. Adott előlegek</t>
  </si>
  <si>
    <t>III. Egyéb eszközök indulás-kori értéke és változásai</t>
  </si>
  <si>
    <t>E./ Egyéb sajátos eszköz-oldali elszámolások</t>
  </si>
  <si>
    <t>2. Gépek,berend, járművek</t>
  </si>
  <si>
    <t>F./Aktív időbeli elhatárolás</t>
  </si>
  <si>
    <t>9. - finanszírozási kiadásokra</t>
  </si>
  <si>
    <t xml:space="preserve">6. - beruházásokra </t>
  </si>
  <si>
    <t>3. - Halasztott eredmény-szemléletű bevételek elhat.</t>
  </si>
  <si>
    <t>1. Vagyonkez. adott eszk.</t>
  </si>
  <si>
    <t>6. - műk.célú átvett pénzeszk</t>
  </si>
  <si>
    <t>Adatok: ezer forintban!</t>
  </si>
  <si>
    <t>ESZKÖZÖK</t>
  </si>
  <si>
    <t>Bruttó</t>
  </si>
  <si>
    <t xml:space="preserve">Könyv szerinti 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</si>
  <si>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</si>
  <si>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</si>
  <si>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</si>
  <si>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</si>
  <si>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</si>
  <si>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</si>
  <si>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</si>
  <si>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</si>
  <si>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</si>
  <si>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</si>
  <si>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</si>
  <si>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</si>
  <si>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</si>
  <si>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</si>
  <si>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</si>
  <si>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</si>
  <si>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</si>
  <si>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</si>
  <si>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</si>
  <si>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</si>
  <si>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</si>
  <si>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</si>
  <si>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</si>
  <si>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</si>
  <si>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</si>
  <si>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</si>
  <si>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</si>
  <si>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</si>
  <si>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</si>
  <si>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</si>
  <si>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</si>
  <si>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</si>
  <si>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</si>
  <si>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</si>
  <si>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</si>
  <si>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</si>
  <si>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</si>
  <si>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</si>
  <si>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</si>
  <si>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</si>
  <si>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</si>
  <si>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</si>
  <si>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</si>
  <si>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</si>
  <si>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</si>
  <si>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</si>
  <si>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</si>
  <si>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</si>
  <si>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</si>
  <si>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</si>
  <si>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</si>
  <si>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</si>
  <si>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</si>
  <si>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</si>
  <si>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</si>
  <si>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</si>
  <si>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</si>
  <si>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</si>
  <si>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</si>
  <si>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</si>
  <si>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</si>
  <si>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</si>
  <si>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</si>
  <si>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</si>
  <si>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</si>
  <si>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</si>
  <si>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</si>
  <si>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</si>
  <si>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</si>
  <si>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</si>
  <si>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</si>
  <si>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</si>
  <si>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</si>
  <si>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</si>
  <si>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</si>
  <si>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</si>
  <si>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</si>
  <si>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</si>
  <si>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</si>
  <si>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</si>
  <si>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</si>
  <si>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</si>
  <si>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</si>
  <si>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</si>
  <si>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</si>
  <si>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</si>
  <si>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</si>
  <si>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</si>
  <si>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</si>
  <si>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</si>
  <si>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</si>
  <si>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</si>
  <si>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</si>
  <si>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</si>
  <si>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</si>
  <si>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51.</t>
  </si>
  <si>
    <t>52.</t>
  </si>
  <si>
    <t>II. Költségvetési évet követően esedékes követelések</t>
  </si>
  <si>
    <t>D) KÖVETELÉSEK (54+55+56)</t>
  </si>
  <si>
    <t>F) AKTÍV IDŐBELI ELHATÁROLÁSOK</t>
  </si>
  <si>
    <t>VAGYONKIMUTATÁS
a könyvviteli mérlegben értékkel szereplő forrásokról</t>
  </si>
  <si>
    <t>FORRÁSOK</t>
  </si>
  <si>
    <t>állományi 
érték</t>
  </si>
  <si>
    <t>A</t>
  </si>
  <si>
    <t>III. Egyéb eszközök induláskori értéke és változásai</t>
  </si>
  <si>
    <t>V. Eszközök értékhelyesbítésének forrása</t>
  </si>
  <si>
    <t>G) SAJÁT TŐKE (01+….+06)</t>
  </si>
  <si>
    <t>II. Költségvetési évet követően esedékes kötelezettségek</t>
  </si>
  <si>
    <t>H) KÖTELEZETTSÉGEK (08+09+10)</t>
  </si>
  <si>
    <t>FORRÁSOK ÖSSZESEN  (07+11+12+13)</t>
  </si>
  <si>
    <t>I) EGYÉB SAJÁTOS ESZKÖZOLDALI ELSZÁMOLÁSOK</t>
  </si>
  <si>
    <t>7. -  felhalmozási célú átvett pénzeszközre</t>
  </si>
  <si>
    <t xml:space="preserve">8. Letétre, megőrzésre, fedezetre átvett pénzeszközök </t>
  </si>
  <si>
    <t>J./ Passzív időbeli elhatárolások</t>
  </si>
  <si>
    <t>2. - Költségek, ráfordítások passzív időbeli elhat.</t>
  </si>
  <si>
    <t>C) PÉNZESZKÖZÖK (49+50+51+52)</t>
  </si>
  <si>
    <t>4. - ellátottak pénzbeli juttatásaira</t>
  </si>
  <si>
    <t>I. Előzetesen felszámított levonható Áfa</t>
  </si>
  <si>
    <t>II. Fizetendő ÁFA elszámolása</t>
  </si>
  <si>
    <t>III. December havi illetmények, munkabérek elszámolása</t>
  </si>
  <si>
    <t>E) EGYÉB SAJÁTOS ESZKÖZOLDALI ELSZÁMOLÁSOK (58+59+60)</t>
  </si>
  <si>
    <t>ESZKÖZÖK ÖSSZESEN  (45+48+53+57+61+62)</t>
  </si>
  <si>
    <t>VAGYONKIMUTATÁS
a könyvviteli mérlegben értékkel szereplő eszközökről
2017.</t>
  </si>
  <si>
    <t>J) PASSZÍV IDŐBELI ELHATÁROLÁSOK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</si>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</sst>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0.0000%"/>
    <numFmt numFmtId="172" formatCode="0.0%"/>
    <numFmt numFmtId="173" formatCode="_-* #,##0.000\ _F_t_-;\-* #,##0.000\ _F_t_-;_-* &quot;-&quot;??\ _F_t_-;_-@_-"/>
    <numFmt numFmtId="174" formatCode="00"/>
    <numFmt numFmtId="175" formatCode="#,###\ _F_t;\-#,###\ _F_t"/>
    <numFmt numFmtId="176" formatCode="0.000%"/>
    <numFmt numFmtId="177" formatCode="0.000"/>
    <numFmt numFmtId="178" formatCode="0.00000%"/>
    <numFmt numFmtId="179" formatCode="0.0000000"/>
    <numFmt numFmtId="180" formatCode="0.000000"/>
    <numFmt numFmtId="181" formatCode="0.00000"/>
    <numFmt numFmtId="182" formatCode="_-* #,##0.000\ _F_t_-;\-* #,##0.000\ _F_t_-;_-* \-??\ _F_t_-;_-@_-"/>
    <numFmt numFmtId="183" formatCode="0.000000%"/>
    <numFmt numFmtId="184" formatCode="_-* #,##0.0000\ _F_t_-;\-* #,##0.0000\ _F_t_-;_-* \-??\ _F_t_-;_-@_-"/>
    <numFmt numFmtId="185" formatCode="#,###"/>
    <numFmt numFmtId="186" formatCode="#"/>
    <numFmt numFmtId="187" formatCode="#,##0.0"/>
    <numFmt numFmtId="188" formatCode="#,###__;\-#,###__"/>
    <numFmt numFmtId="189" formatCode="#,###__"/>
    <numFmt numFmtId="190" formatCode="0.0000"/>
    <numFmt numFmtId="191" formatCode="#,##0;[Red]#,##0"/>
    <numFmt numFmtId="192" formatCode="0;[Red]0"/>
    <numFmt numFmtId="193" formatCode="_-* #,##0.0\ _F_t_-;\-* #,##0.0\ _F_t_-;_-* &quot;-&quot;??\ _F_t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8"/>
      <name val="Book Antiqua"/>
      <family val="1"/>
    </font>
    <font>
      <sz val="9"/>
      <name val="Book Antiqua"/>
      <family val="1"/>
    </font>
    <font>
      <sz val="10"/>
      <name val="Arial CE"/>
      <family val="0"/>
    </font>
    <font>
      <b/>
      <sz val="8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0"/>
      <name val="Book Antiqua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b/>
      <i/>
      <sz val="9"/>
      <name val="Book Antiqua"/>
      <family val="1"/>
    </font>
    <font>
      <sz val="12"/>
      <name val="Book Antiqua"/>
      <family val="1"/>
    </font>
    <font>
      <b/>
      <i/>
      <sz val="8"/>
      <name val="Book Antiqua"/>
      <family val="1"/>
    </font>
    <font>
      <i/>
      <sz val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8" borderId="0" applyNumberFormat="0" applyBorder="0" applyAlignment="0" applyProtection="0"/>
    <xf numFmtId="0" fontId="38" fillId="5" borderId="0" applyNumberFormat="0" applyBorder="0" applyAlignment="0" applyProtection="0"/>
    <xf numFmtId="0" fontId="40" fillId="19" borderId="1" applyNumberFormat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11" fillId="0" borderId="2" applyNumberFormat="0" applyFill="0" applyAlignment="0" applyProtection="0"/>
    <xf numFmtId="0" fontId="27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41" fillId="20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44" fillId="22" borderId="0" applyNumberFormat="0" applyBorder="0" applyAlignment="0" applyProtection="0"/>
    <xf numFmtId="0" fontId="45" fillId="4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4" borderId="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64" applyFont="1" applyBorder="1" applyAlignment="1">
      <alignment horizontal="center" vertical="center" wrapText="1"/>
      <protection/>
    </xf>
    <xf numFmtId="0" fontId="7" fillId="0" borderId="0" xfId="64" applyFont="1">
      <alignment/>
      <protection/>
    </xf>
    <xf numFmtId="0" fontId="3" fillId="0" borderId="13" xfId="64" applyFont="1" applyBorder="1" applyAlignment="1">
      <alignment horizontal="center" vertical="center" wrapText="1"/>
      <protection/>
    </xf>
    <xf numFmtId="166" fontId="2" fillId="0" borderId="10" xfId="51" applyNumberFormat="1" applyFont="1" applyBorder="1" applyAlignment="1">
      <alignment/>
    </xf>
    <xf numFmtId="166" fontId="3" fillId="0" borderId="10" xfId="51" applyNumberFormat="1" applyFont="1" applyBorder="1" applyAlignment="1">
      <alignment/>
    </xf>
    <xf numFmtId="166" fontId="2" fillId="0" borderId="11" xfId="51" applyNumberFormat="1" applyFont="1" applyBorder="1" applyAlignment="1">
      <alignment/>
    </xf>
    <xf numFmtId="0" fontId="2" fillId="0" borderId="14" xfId="64" applyFont="1" applyBorder="1" applyAlignment="1">
      <alignment wrapText="1"/>
      <protection/>
    </xf>
    <xf numFmtId="0" fontId="2" fillId="0" borderId="10" xfId="64" applyFont="1" applyBorder="1" applyAlignment="1">
      <alignment wrapText="1"/>
      <protection/>
    </xf>
    <xf numFmtId="0" fontId="3" fillId="0" borderId="14" xfId="64" applyFont="1" applyBorder="1" applyAlignment="1">
      <alignment wrapText="1"/>
      <protection/>
    </xf>
    <xf numFmtId="0" fontId="2" fillId="0" borderId="10" xfId="64" applyFont="1" applyFill="1" applyBorder="1" applyAlignment="1">
      <alignment wrapText="1"/>
      <protection/>
    </xf>
    <xf numFmtId="0" fontId="2" fillId="0" borderId="15" xfId="64" applyFont="1" applyFill="1" applyBorder="1" applyAlignment="1">
      <alignment wrapText="1"/>
      <protection/>
    </xf>
    <xf numFmtId="0" fontId="2" fillId="0" borderId="14" xfId="64" applyFont="1" applyFill="1" applyBorder="1" applyAlignment="1">
      <alignment wrapText="1"/>
      <protection/>
    </xf>
    <xf numFmtId="166" fontId="2" fillId="0" borderId="16" xfId="51" applyNumberFormat="1" applyFont="1" applyBorder="1" applyAlignment="1">
      <alignment/>
    </xf>
    <xf numFmtId="166" fontId="3" fillId="0" borderId="16" xfId="51" applyNumberFormat="1" applyFont="1" applyBorder="1" applyAlignment="1">
      <alignment/>
    </xf>
    <xf numFmtId="0" fontId="2" fillId="0" borderId="14" xfId="64" applyFont="1" applyBorder="1" applyAlignment="1">
      <alignment/>
      <protection/>
    </xf>
    <xf numFmtId="0" fontId="14" fillId="0" borderId="0" xfId="65">
      <alignment/>
      <protection/>
    </xf>
    <xf numFmtId="0" fontId="14" fillId="0" borderId="0" xfId="66" applyFill="1" applyAlignment="1" applyProtection="1">
      <alignment vertical="center" wrapText="1"/>
      <protection/>
    </xf>
    <xf numFmtId="0" fontId="14" fillId="0" borderId="0" xfId="66" applyFill="1" applyAlignment="1" applyProtection="1">
      <alignment horizontal="center" vertical="center"/>
      <protection/>
    </xf>
    <xf numFmtId="49" fontId="14" fillId="0" borderId="0" xfId="66" applyNumberFormat="1" applyFont="1" applyFill="1" applyAlignment="1" applyProtection="1">
      <alignment horizontal="center" vertical="center"/>
      <protection/>
    </xf>
    <xf numFmtId="0" fontId="17" fillId="0" borderId="0" xfId="66" applyFont="1" applyFill="1" applyAlignment="1" applyProtection="1">
      <alignment horizontal="center" vertical="center"/>
      <protection/>
    </xf>
    <xf numFmtId="0" fontId="18" fillId="0" borderId="0" xfId="67" applyFont="1" applyFill="1" applyProtection="1">
      <alignment/>
      <protection/>
    </xf>
    <xf numFmtId="3" fontId="19" fillId="0" borderId="0" xfId="67" applyNumberFormat="1" applyFont="1" applyFill="1" applyProtection="1">
      <alignment/>
      <protection/>
    </xf>
    <xf numFmtId="0" fontId="19" fillId="0" borderId="0" xfId="67" applyFont="1" applyFill="1" applyProtection="1">
      <alignment/>
      <protection/>
    </xf>
    <xf numFmtId="0" fontId="14" fillId="0" borderId="0" xfId="66" applyFill="1" applyAlignment="1" applyProtection="1">
      <alignment vertical="center"/>
      <protection/>
    </xf>
    <xf numFmtId="0" fontId="14" fillId="0" borderId="0" xfId="66" applyFont="1" applyFill="1" applyAlignment="1" applyProtection="1">
      <alignment vertical="center"/>
      <protection/>
    </xf>
    <xf numFmtId="0" fontId="19" fillId="0" borderId="0" xfId="67" applyFont="1" applyFill="1" applyAlignment="1" applyProtection="1">
      <alignment/>
      <protection/>
    </xf>
    <xf numFmtId="0" fontId="2" fillId="0" borderId="0" xfId="66" applyFont="1" applyFill="1" applyAlignment="1" applyProtection="1">
      <alignment vertical="center" wrapText="1"/>
      <protection/>
    </xf>
    <xf numFmtId="0" fontId="7" fillId="0" borderId="0" xfId="66" applyFont="1" applyFill="1" applyAlignment="1" applyProtection="1">
      <alignment horizontal="center" vertical="center"/>
      <protection/>
    </xf>
    <xf numFmtId="0" fontId="2" fillId="0" borderId="0" xfId="66" applyFont="1" applyFill="1" applyAlignment="1" applyProtection="1">
      <alignment vertical="center"/>
      <protection/>
    </xf>
    <xf numFmtId="49" fontId="9" fillId="0" borderId="17" xfId="66" applyNumberFormat="1" applyFont="1" applyFill="1" applyBorder="1" applyAlignment="1" applyProtection="1">
      <alignment horizontal="center" vertical="center" wrapText="1"/>
      <protection/>
    </xf>
    <xf numFmtId="49" fontId="9" fillId="0" borderId="12" xfId="66" applyNumberFormat="1" applyFont="1" applyFill="1" applyBorder="1" applyAlignment="1" applyProtection="1">
      <alignment horizontal="center" vertical="center"/>
      <protection/>
    </xf>
    <xf numFmtId="49" fontId="9" fillId="0" borderId="13" xfId="66" applyNumberFormat="1" applyFont="1" applyFill="1" applyBorder="1" applyAlignment="1" applyProtection="1">
      <alignment horizontal="center" vertical="center"/>
      <protection/>
    </xf>
    <xf numFmtId="0" fontId="9" fillId="0" borderId="14" xfId="67" applyFont="1" applyFill="1" applyBorder="1" applyAlignment="1" applyProtection="1">
      <alignment vertical="center" wrapText="1"/>
      <protection/>
    </xf>
    <xf numFmtId="174" fontId="6" fillId="0" borderId="18" xfId="66" applyNumberFormat="1" applyFont="1" applyFill="1" applyBorder="1" applyAlignment="1" applyProtection="1">
      <alignment horizontal="center" vertical="center"/>
      <protection/>
    </xf>
    <xf numFmtId="175" fontId="6" fillId="0" borderId="19" xfId="66" applyNumberFormat="1" applyFont="1" applyFill="1" applyBorder="1" applyAlignment="1" applyProtection="1">
      <alignment vertical="center"/>
      <protection locked="0"/>
    </xf>
    <xf numFmtId="174" fontId="6" fillId="0" borderId="10" xfId="66" applyNumberFormat="1" applyFont="1" applyFill="1" applyBorder="1" applyAlignment="1" applyProtection="1">
      <alignment horizontal="center" vertical="center"/>
      <protection/>
    </xf>
    <xf numFmtId="175" fontId="6" fillId="0" borderId="11" xfId="66" applyNumberFormat="1" applyFont="1" applyFill="1" applyBorder="1" applyAlignment="1" applyProtection="1">
      <alignment vertical="center"/>
      <protection locked="0"/>
    </xf>
    <xf numFmtId="175" fontId="9" fillId="0" borderId="11" xfId="66" applyNumberFormat="1" applyFont="1" applyFill="1" applyBorder="1" applyAlignment="1" applyProtection="1">
      <alignment vertical="center"/>
      <protection/>
    </xf>
    <xf numFmtId="175" fontId="9" fillId="0" borderId="11" xfId="66" applyNumberFormat="1" applyFont="1" applyFill="1" applyBorder="1" applyAlignment="1" applyProtection="1">
      <alignment vertical="center"/>
      <protection locked="0"/>
    </xf>
    <xf numFmtId="0" fontId="9" fillId="0" borderId="17" xfId="66" applyFont="1" applyFill="1" applyBorder="1" applyAlignment="1" applyProtection="1">
      <alignment horizontal="left" vertical="center" wrapText="1"/>
      <protection/>
    </xf>
    <xf numFmtId="174" fontId="6" fillId="0" borderId="12" xfId="66" applyNumberFormat="1" applyFont="1" applyFill="1" applyBorder="1" applyAlignment="1" applyProtection="1">
      <alignment horizontal="center" vertical="center"/>
      <protection/>
    </xf>
    <xf numFmtId="0" fontId="6" fillId="0" borderId="0" xfId="67" applyFont="1" applyFill="1" applyProtection="1">
      <alignment/>
      <protection/>
    </xf>
    <xf numFmtId="0" fontId="22" fillId="0" borderId="0" xfId="67" applyFont="1" applyFill="1" applyProtection="1">
      <alignment/>
      <protection/>
    </xf>
    <xf numFmtId="3" fontId="22" fillId="0" borderId="0" xfId="67" applyNumberFormat="1" applyFont="1" applyFill="1" applyProtection="1">
      <alignment/>
      <protection/>
    </xf>
    <xf numFmtId="0" fontId="2" fillId="0" borderId="0" xfId="65" applyFont="1">
      <alignment/>
      <protection/>
    </xf>
    <xf numFmtId="0" fontId="23" fillId="0" borderId="17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3" fillId="0" borderId="13" xfId="67" applyFont="1" applyFill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174" fontId="6" fillId="0" borderId="21" xfId="66" applyNumberFormat="1" applyFont="1" applyFill="1" applyBorder="1" applyAlignment="1" applyProtection="1">
      <alignment horizontal="center" vertical="center"/>
      <protection/>
    </xf>
    <xf numFmtId="0" fontId="24" fillId="0" borderId="14" xfId="67" applyFont="1" applyFill="1" applyBorder="1" applyAlignment="1" applyProtection="1">
      <alignment horizontal="left" vertical="center" wrapText="1" indent="1"/>
      <protection/>
    </xf>
    <xf numFmtId="0" fontId="9" fillId="0" borderId="17" xfId="67" applyFont="1" applyFill="1" applyBorder="1" applyAlignment="1" applyProtection="1">
      <alignment vertical="center" wrapText="1"/>
      <protection/>
    </xf>
    <xf numFmtId="188" fontId="0" fillId="0" borderId="0" xfId="0" applyNumberFormat="1" applyAlignment="1">
      <alignment/>
    </xf>
    <xf numFmtId="0" fontId="24" fillId="0" borderId="17" xfId="67" applyFont="1" applyFill="1" applyBorder="1" applyAlignment="1" applyProtection="1">
      <alignment horizontal="left" vertical="center" wrapText="1" indent="1"/>
      <protection/>
    </xf>
    <xf numFmtId="0" fontId="24" fillId="0" borderId="20" xfId="67" applyFont="1" applyFill="1" applyBorder="1" applyAlignment="1" applyProtection="1">
      <alignment horizontal="left" vertical="center" wrapText="1" indent="1"/>
      <protection/>
    </xf>
    <xf numFmtId="188" fontId="3" fillId="25" borderId="21" xfId="67" applyNumberFormat="1" applyFont="1" applyFill="1" applyBorder="1" applyAlignment="1" applyProtection="1">
      <alignment horizontal="right" vertical="center" wrapText="1"/>
      <protection locked="0"/>
    </xf>
    <xf numFmtId="188" fontId="3" fillId="25" borderId="22" xfId="67" applyNumberFormat="1" applyFont="1" applyFill="1" applyBorder="1" applyAlignment="1" applyProtection="1">
      <alignment horizontal="right" vertical="center" wrapText="1"/>
      <protection locked="0"/>
    </xf>
    <xf numFmtId="188" fontId="3" fillId="25" borderId="10" xfId="67" applyNumberFormat="1" applyFont="1" applyFill="1" applyBorder="1" applyAlignment="1" applyProtection="1">
      <alignment horizontal="right" vertical="center" wrapText="1"/>
      <protection/>
    </xf>
    <xf numFmtId="188" fontId="3" fillId="25" borderId="11" xfId="67" applyNumberFormat="1" applyFont="1" applyFill="1" applyBorder="1" applyAlignment="1" applyProtection="1">
      <alignment horizontal="right" vertical="center" wrapText="1"/>
      <protection/>
    </xf>
    <xf numFmtId="188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188" fontId="3" fillId="0" borderId="11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10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11" xfId="67" applyNumberFormat="1" applyFont="1" applyFill="1" applyBorder="1" applyAlignment="1" applyProtection="1">
      <alignment horizontal="right" vertical="center" wrapText="1"/>
      <protection locked="0"/>
    </xf>
    <xf numFmtId="188" fontId="2" fillId="25" borderId="10" xfId="67" applyNumberFormat="1" applyFont="1" applyFill="1" applyBorder="1" applyAlignment="1" applyProtection="1">
      <alignment horizontal="right" vertical="center" wrapText="1"/>
      <protection/>
    </xf>
    <xf numFmtId="188" fontId="2" fillId="25" borderId="11" xfId="67" applyNumberFormat="1" applyFont="1" applyFill="1" applyBorder="1" applyAlignment="1" applyProtection="1">
      <alignment horizontal="right" vertical="center" wrapText="1"/>
      <protection/>
    </xf>
    <xf numFmtId="188" fontId="2" fillId="0" borderId="10" xfId="67" applyNumberFormat="1" applyFont="1" applyFill="1" applyBorder="1" applyAlignment="1" applyProtection="1">
      <alignment horizontal="right" vertical="center" wrapText="1"/>
      <protection/>
    </xf>
    <xf numFmtId="188" fontId="2" fillId="0" borderId="11" xfId="67" applyNumberFormat="1" applyFont="1" applyFill="1" applyBorder="1" applyAlignment="1" applyProtection="1">
      <alignment horizontal="right" vertical="center" wrapText="1"/>
      <protection/>
    </xf>
    <xf numFmtId="188" fontId="2" fillId="25" borderId="11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12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13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21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22" xfId="67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64" applyFont="1" applyFill="1" applyBorder="1" applyAlignment="1">
      <alignment vertical="center" wrapText="1"/>
      <protection/>
    </xf>
    <xf numFmtId="0" fontId="2" fillId="0" borderId="10" xfId="64" applyFont="1" applyBorder="1" applyAlignment="1">
      <alignment vertical="center" wrapText="1"/>
      <protection/>
    </xf>
    <xf numFmtId="166" fontId="2" fillId="0" borderId="10" xfId="51" applyNumberFormat="1" applyFont="1" applyBorder="1" applyAlignment="1">
      <alignment vertical="center"/>
    </xf>
    <xf numFmtId="166" fontId="2" fillId="0" borderId="11" xfId="51" applyNumberFormat="1" applyFont="1" applyBorder="1" applyAlignment="1">
      <alignment vertical="center"/>
    </xf>
    <xf numFmtId="166" fontId="3" fillId="0" borderId="10" xfId="51" applyNumberFormat="1" applyFont="1" applyBorder="1" applyAlignment="1">
      <alignment vertical="center"/>
    </xf>
    <xf numFmtId="166" fontId="2" fillId="0" borderId="16" xfId="51" applyNumberFormat="1" applyFont="1" applyBorder="1" applyAlignment="1">
      <alignment vertical="center"/>
    </xf>
    <xf numFmtId="0" fontId="3" fillId="0" borderId="10" xfId="64" applyFont="1" applyBorder="1" applyAlignment="1">
      <alignment vertical="center" wrapText="1"/>
      <protection/>
    </xf>
    <xf numFmtId="166" fontId="3" fillId="0" borderId="10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0" fontId="2" fillId="0" borderId="10" xfId="64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center"/>
    </xf>
    <xf numFmtId="166" fontId="3" fillId="0" borderId="11" xfId="51" applyNumberFormat="1" applyFont="1" applyBorder="1" applyAlignment="1">
      <alignment vertical="center"/>
    </xf>
    <xf numFmtId="0" fontId="4" fillId="0" borderId="0" xfId="0" applyFont="1" applyAlignment="1">
      <alignment/>
    </xf>
    <xf numFmtId="188" fontId="3" fillId="0" borderId="10" xfId="67" applyNumberFormat="1" applyFont="1" applyFill="1" applyBorder="1" applyAlignment="1" applyProtection="1">
      <alignment horizontal="right" vertical="center" wrapText="1"/>
      <protection/>
    </xf>
    <xf numFmtId="188" fontId="3" fillId="0" borderId="11" xfId="67" applyNumberFormat="1" applyFont="1" applyFill="1" applyBorder="1" applyAlignment="1" applyProtection="1">
      <alignment horizontal="right" vertical="center" wrapText="1"/>
      <protection/>
    </xf>
    <xf numFmtId="0" fontId="2" fillId="0" borderId="14" xfId="64" applyFont="1" applyBorder="1" applyAlignment="1">
      <alignment horizontal="left" vertical="center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19" fillId="0" borderId="0" xfId="67" applyFont="1" applyFill="1" applyAlignment="1" applyProtection="1">
      <alignment horizontal="left"/>
      <protection/>
    </xf>
    <xf numFmtId="0" fontId="20" fillId="0" borderId="0" xfId="67" applyFont="1" applyFill="1" applyAlignment="1" applyProtection="1">
      <alignment horizontal="center" vertical="center" wrapText="1"/>
      <protection/>
    </xf>
    <xf numFmtId="0" fontId="20" fillId="0" borderId="0" xfId="67" applyFont="1" applyFill="1" applyAlignment="1" applyProtection="1">
      <alignment horizontal="center" vertical="center"/>
      <protection/>
    </xf>
    <xf numFmtId="0" fontId="21" fillId="0" borderId="0" xfId="67" applyFont="1" applyFill="1" applyBorder="1" applyAlignment="1" applyProtection="1">
      <alignment horizontal="right"/>
      <protection/>
    </xf>
    <xf numFmtId="0" fontId="4" fillId="0" borderId="23" xfId="67" applyFont="1" applyFill="1" applyBorder="1" applyAlignment="1" applyProtection="1">
      <alignment horizontal="center" vertical="center" wrapText="1"/>
      <protection/>
    </xf>
    <xf numFmtId="0" fontId="4" fillId="0" borderId="15" xfId="67" applyFont="1" applyFill="1" applyBorder="1" applyAlignment="1" applyProtection="1">
      <alignment horizontal="center" vertical="center" wrapText="1"/>
      <protection/>
    </xf>
    <xf numFmtId="0" fontId="4" fillId="0" borderId="24" xfId="67" applyFont="1" applyFill="1" applyBorder="1" applyAlignment="1" applyProtection="1">
      <alignment horizontal="center" vertical="center" wrapText="1"/>
      <protection/>
    </xf>
    <xf numFmtId="0" fontId="21" fillId="0" borderId="25" xfId="66" applyFont="1" applyFill="1" applyBorder="1" applyAlignment="1" applyProtection="1">
      <alignment horizontal="center" vertical="center" textRotation="90"/>
      <protection/>
    </xf>
    <xf numFmtId="0" fontId="21" fillId="0" borderId="26" xfId="66" applyFont="1" applyFill="1" applyBorder="1" applyAlignment="1" applyProtection="1">
      <alignment horizontal="center" vertical="center" textRotation="90"/>
      <protection/>
    </xf>
    <xf numFmtId="0" fontId="21" fillId="0" borderId="18" xfId="66" applyFont="1" applyFill="1" applyBorder="1" applyAlignment="1" applyProtection="1">
      <alignment horizontal="center" vertical="center" textRotation="90"/>
      <protection/>
    </xf>
    <xf numFmtId="0" fontId="21" fillId="0" borderId="21" xfId="67" applyFont="1" applyFill="1" applyBorder="1" applyAlignment="1" applyProtection="1">
      <alignment horizontal="center" vertical="center" wrapText="1"/>
      <protection/>
    </xf>
    <xf numFmtId="0" fontId="21" fillId="0" borderId="10" xfId="67" applyFont="1" applyFill="1" applyBorder="1" applyAlignment="1" applyProtection="1">
      <alignment horizontal="center" vertical="center" wrapText="1"/>
      <protection/>
    </xf>
    <xf numFmtId="0" fontId="21" fillId="0" borderId="22" xfId="67" applyFont="1" applyFill="1" applyBorder="1" applyAlignment="1" applyProtection="1">
      <alignment horizontal="center" vertical="center" wrapText="1"/>
      <protection/>
    </xf>
    <xf numFmtId="0" fontId="21" fillId="0" borderId="11" xfId="67" applyFont="1" applyFill="1" applyBorder="1" applyAlignment="1" applyProtection="1">
      <alignment horizontal="center" vertical="center" wrapText="1"/>
      <protection/>
    </xf>
    <xf numFmtId="0" fontId="21" fillId="0" borderId="10" xfId="67" applyFont="1" applyFill="1" applyBorder="1" applyAlignment="1" applyProtection="1">
      <alignment horizontal="center" wrapText="1"/>
      <protection/>
    </xf>
    <xf numFmtId="0" fontId="21" fillId="0" borderId="11" xfId="67" applyFont="1" applyFill="1" applyBorder="1" applyAlignment="1" applyProtection="1">
      <alignment horizontal="center" wrapText="1"/>
      <protection/>
    </xf>
    <xf numFmtId="0" fontId="19" fillId="0" borderId="0" xfId="67" applyFont="1" applyFill="1" applyAlignment="1" applyProtection="1">
      <alignment horizontal="center"/>
      <protection/>
    </xf>
    <xf numFmtId="0" fontId="3" fillId="0" borderId="0" xfId="66" applyFont="1" applyFill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 wrapText="1"/>
      <protection/>
    </xf>
    <xf numFmtId="0" fontId="21" fillId="0" borderId="0" xfId="66" applyFont="1" applyFill="1" applyBorder="1" applyAlignment="1" applyProtection="1">
      <alignment horizontal="right" vertical="center"/>
      <protection/>
    </xf>
    <xf numFmtId="0" fontId="20" fillId="0" borderId="20" xfId="66" applyFont="1" applyFill="1" applyBorder="1" applyAlignment="1" applyProtection="1">
      <alignment horizontal="center" vertical="center" wrapText="1"/>
      <protection/>
    </xf>
    <xf numFmtId="0" fontId="20" fillId="0" borderId="14" xfId="66" applyFont="1" applyFill="1" applyBorder="1" applyAlignment="1" applyProtection="1">
      <alignment horizontal="center" vertical="center" wrapText="1"/>
      <protection/>
    </xf>
    <xf numFmtId="0" fontId="21" fillId="0" borderId="21" xfId="66" applyFont="1" applyFill="1" applyBorder="1" applyAlignment="1" applyProtection="1">
      <alignment horizontal="center" vertical="center" textRotation="90"/>
      <protection/>
    </xf>
    <xf numFmtId="0" fontId="21" fillId="0" borderId="10" xfId="66" applyFont="1" applyFill="1" applyBorder="1" applyAlignment="1" applyProtection="1">
      <alignment horizontal="center" vertical="center" textRotation="90"/>
      <protection/>
    </xf>
    <xf numFmtId="0" fontId="13" fillId="0" borderId="22" xfId="66" applyFont="1" applyFill="1" applyBorder="1" applyAlignment="1" applyProtection="1">
      <alignment horizontal="center" vertical="center" wrapText="1"/>
      <protection/>
    </xf>
    <xf numFmtId="0" fontId="13" fillId="0" borderId="11" xfId="66" applyFont="1" applyFill="1" applyBorder="1" applyAlignment="1" applyProtection="1">
      <alignment horizontal="center" vertical="center"/>
      <protection/>
    </xf>
    <xf numFmtId="0" fontId="3" fillId="0" borderId="20" xfId="64" applyFont="1" applyFill="1" applyBorder="1" applyAlignment="1">
      <alignment wrapText="1"/>
      <protection/>
    </xf>
    <xf numFmtId="166" fontId="3" fillId="0" borderId="21" xfId="51" applyNumberFormat="1" applyFont="1" applyFill="1" applyBorder="1" applyAlignment="1">
      <alignment vertical="center"/>
    </xf>
    <xf numFmtId="0" fontId="3" fillId="0" borderId="21" xfId="64" applyFont="1" applyFill="1" applyBorder="1" applyAlignment="1">
      <alignment vertical="center"/>
      <protection/>
    </xf>
    <xf numFmtId="166" fontId="3" fillId="0" borderId="22" xfId="51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166" fontId="2" fillId="0" borderId="10" xfId="51" applyNumberFormat="1" applyFont="1" applyFill="1" applyBorder="1" applyAlignment="1">
      <alignment vertical="center"/>
    </xf>
    <xf numFmtId="166" fontId="2" fillId="0" borderId="11" xfId="51" applyNumberFormat="1" applyFont="1" applyFill="1" applyBorder="1" applyAlignment="1">
      <alignment vertical="center"/>
    </xf>
    <xf numFmtId="166" fontId="2" fillId="0" borderId="10" xfId="51" applyNumberFormat="1" applyFont="1" applyFill="1" applyBorder="1" applyAlignment="1">
      <alignment/>
    </xf>
    <xf numFmtId="166" fontId="2" fillId="0" borderId="11" xfId="51" applyNumberFormat="1" applyFont="1" applyFill="1" applyBorder="1" applyAlignment="1">
      <alignment/>
    </xf>
    <xf numFmtId="0" fontId="2" fillId="0" borderId="14" xfId="64" applyFont="1" applyFill="1" applyBorder="1" applyAlignment="1">
      <alignment horizontal="left" wrapText="1"/>
      <protection/>
    </xf>
    <xf numFmtId="0" fontId="2" fillId="0" borderId="10" xfId="64" applyFont="1" applyFill="1" applyBorder="1">
      <alignment/>
      <protection/>
    </xf>
    <xf numFmtId="0" fontId="3" fillId="0" borderId="10" xfId="64" applyFont="1" applyFill="1" applyBorder="1">
      <alignment/>
      <protection/>
    </xf>
    <xf numFmtId="166" fontId="3" fillId="0" borderId="10" xfId="51" applyNumberFormat="1" applyFont="1" applyFill="1" applyBorder="1" applyAlignment="1">
      <alignment/>
    </xf>
    <xf numFmtId="166" fontId="3" fillId="0" borderId="11" xfId="51" applyNumberFormat="1" applyFont="1" applyFill="1" applyBorder="1" applyAlignment="1">
      <alignment/>
    </xf>
    <xf numFmtId="0" fontId="2" fillId="0" borderId="14" xfId="64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wrapText="1"/>
      <protection/>
    </xf>
    <xf numFmtId="166" fontId="3" fillId="0" borderId="10" xfId="5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66" fontId="3" fillId="0" borderId="16" xfId="51" applyNumberFormat="1" applyFont="1" applyFill="1" applyBorder="1" applyAlignment="1">
      <alignment/>
    </xf>
    <xf numFmtId="0" fontId="3" fillId="0" borderId="17" xfId="64" applyFont="1" applyFill="1" applyBorder="1">
      <alignment/>
      <protection/>
    </xf>
    <xf numFmtId="166" fontId="3" fillId="0" borderId="12" xfId="51" applyNumberFormat="1" applyFont="1" applyFill="1" applyBorder="1" applyAlignment="1">
      <alignment/>
    </xf>
    <xf numFmtId="0" fontId="3" fillId="0" borderId="12" xfId="64" applyFont="1" applyFill="1" applyBorder="1">
      <alignment/>
      <protection/>
    </xf>
    <xf numFmtId="166" fontId="3" fillId="0" borderId="13" xfId="51" applyNumberFormat="1" applyFont="1" applyFill="1" applyBorder="1" applyAlignment="1">
      <alignment/>
    </xf>
    <xf numFmtId="188" fontId="3" fillId="0" borderId="12" xfId="67" applyNumberFormat="1" applyFont="1" applyFill="1" applyBorder="1" applyAlignment="1" applyProtection="1">
      <alignment horizontal="right" vertical="center" wrapText="1"/>
      <protection/>
    </xf>
    <xf numFmtId="188" fontId="3" fillId="0" borderId="13" xfId="67" applyNumberFormat="1" applyFont="1" applyFill="1" applyBorder="1" applyAlignment="1" applyProtection="1">
      <alignment horizontal="right" vertical="center" wrapText="1"/>
      <protection/>
    </xf>
    <xf numFmtId="175" fontId="9" fillId="0" borderId="13" xfId="66" applyNumberFormat="1" applyFont="1" applyFill="1" applyBorder="1" applyAlignment="1" applyProtection="1">
      <alignment vertic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Ezres 2" xfId="49"/>
    <cellStyle name="Ezres 2 2" xfId="50"/>
    <cellStyle name="Ezres 3" xfId="51"/>
    <cellStyle name="Ezres 3 2" xfId="52"/>
    <cellStyle name="Ezres 4" xfId="53"/>
    <cellStyle name="Ezres 5" xfId="54"/>
    <cellStyle name="Figyelmeztetés" xfId="55"/>
    <cellStyle name="Hiperhivatkozás" xfId="56"/>
    <cellStyle name="Hivatkozott cella" xfId="57"/>
    <cellStyle name="Jegyzet" xfId="58"/>
    <cellStyle name="Jó" xfId="59"/>
    <cellStyle name="Kimenet" xfId="60"/>
    <cellStyle name="Magyarázó szöveg" xfId="61"/>
    <cellStyle name="Már látott hiperhivatkozás" xfId="62"/>
    <cellStyle name="Normál 2" xfId="63"/>
    <cellStyle name="Normál 3" xfId="64"/>
    <cellStyle name="Normál 4" xfId="65"/>
    <cellStyle name="Normál_VAGYONK" xfId="66"/>
    <cellStyle name="Normál_VAGYONKIM" xfId="67"/>
    <cellStyle name="Összesen" xfId="68"/>
    <cellStyle name="Currency" xfId="69"/>
    <cellStyle name="Currency [0]" xfId="70"/>
    <cellStyle name="Pénznem 2" xfId="71"/>
    <cellStyle name="Pénznem 3" xfId="72"/>
    <cellStyle name="Rossz" xfId="73"/>
    <cellStyle name="Semleges" xfId="74"/>
    <cellStyle name="Számítás" xfId="75"/>
    <cellStyle name="Percent" xfId="76"/>
    <cellStyle name="Százalék 2" xfId="77"/>
    <cellStyle name="Százalék 3" xfId="78"/>
    <cellStyle name="Százalék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4.8515625" style="1" customWidth="1"/>
    <col min="2" max="2" width="13.140625" style="1" bestFit="1" customWidth="1"/>
    <col min="3" max="3" width="12.7109375" style="1" customWidth="1"/>
    <col min="4" max="4" width="26.7109375" style="1" customWidth="1"/>
    <col min="5" max="5" width="13.140625" style="1" bestFit="1" customWidth="1"/>
    <col min="6" max="6" width="14.140625" style="1" bestFit="1" customWidth="1"/>
    <col min="7" max="16384" width="9.140625" style="1" customWidth="1"/>
  </cols>
  <sheetData>
    <row r="1" spans="1:6" ht="15">
      <c r="A1" s="92" t="s">
        <v>0</v>
      </c>
      <c r="B1" s="94" t="s">
        <v>1</v>
      </c>
      <c r="C1" s="94"/>
      <c r="D1" s="94" t="s">
        <v>2</v>
      </c>
      <c r="E1" s="94" t="s">
        <v>1</v>
      </c>
      <c r="F1" s="96"/>
    </row>
    <row r="2" spans="1:6" ht="19.5" customHeight="1" thickBot="1">
      <c r="A2" s="93"/>
      <c r="B2" s="4" t="s">
        <v>11</v>
      </c>
      <c r="C2" s="4" t="s">
        <v>12</v>
      </c>
      <c r="D2" s="95"/>
      <c r="E2" s="4" t="s">
        <v>11</v>
      </c>
      <c r="F2" s="6" t="s">
        <v>12</v>
      </c>
    </row>
    <row r="3" spans="1:6" s="127" customFormat="1" ht="30">
      <c r="A3" s="123" t="s">
        <v>38</v>
      </c>
      <c r="B3" s="124">
        <f>SUM(B4+B7+B11+B13)</f>
        <v>34633347</v>
      </c>
      <c r="C3" s="124">
        <f>SUM(C4+C7+C11+C13)</f>
        <v>33377169</v>
      </c>
      <c r="D3" s="125" t="s">
        <v>23</v>
      </c>
      <c r="E3" s="124">
        <f>SUM(E4:E8)</f>
        <v>34466790</v>
      </c>
      <c r="F3" s="126">
        <f>SUM(F4:F8)</f>
        <v>33021852</v>
      </c>
    </row>
    <row r="4" spans="1:6" s="127" customFormat="1" ht="27">
      <c r="A4" s="76" t="s">
        <v>3</v>
      </c>
      <c r="B4" s="128">
        <v>346</v>
      </c>
      <c r="C4" s="128">
        <v>179</v>
      </c>
      <c r="D4" s="13" t="s">
        <v>24</v>
      </c>
      <c r="E4" s="128">
        <v>37187420</v>
      </c>
      <c r="F4" s="129">
        <v>37187420</v>
      </c>
    </row>
    <row r="5" spans="1:6" s="127" customFormat="1" ht="13.5">
      <c r="A5" s="76" t="s">
        <v>42</v>
      </c>
      <c r="B5" s="128">
        <v>144</v>
      </c>
      <c r="C5" s="128">
        <v>33</v>
      </c>
      <c r="D5" s="13" t="s">
        <v>25</v>
      </c>
      <c r="E5" s="130">
        <v>-273906</v>
      </c>
      <c r="F5" s="131">
        <v>-1027272</v>
      </c>
    </row>
    <row r="6" spans="1:6" s="127" customFormat="1" ht="27">
      <c r="A6" s="76" t="s">
        <v>29</v>
      </c>
      <c r="B6" s="128">
        <v>202</v>
      </c>
      <c r="C6" s="128">
        <v>146</v>
      </c>
      <c r="D6" s="13" t="s">
        <v>51</v>
      </c>
      <c r="E6" s="128">
        <v>791507</v>
      </c>
      <c r="F6" s="129">
        <v>791507</v>
      </c>
    </row>
    <row r="7" spans="1:6" s="127" customFormat="1" ht="13.5">
      <c r="A7" s="15" t="s">
        <v>4</v>
      </c>
      <c r="B7" s="130">
        <f>SUM(B8:B10)</f>
        <v>33642559</v>
      </c>
      <c r="C7" s="130">
        <f>SUM(C8:C10)</f>
        <v>32371482</v>
      </c>
      <c r="D7" s="13" t="s">
        <v>26</v>
      </c>
      <c r="E7" s="130">
        <v>-3479635</v>
      </c>
      <c r="F7" s="131">
        <v>-3238231</v>
      </c>
    </row>
    <row r="8" spans="1:6" s="127" customFormat="1" ht="13.5">
      <c r="A8" s="132" t="s">
        <v>5</v>
      </c>
      <c r="B8" s="130">
        <v>32744684</v>
      </c>
      <c r="C8" s="130">
        <v>31341857</v>
      </c>
      <c r="D8" s="133" t="s">
        <v>27</v>
      </c>
      <c r="E8" s="130">
        <v>241404</v>
      </c>
      <c r="F8" s="131">
        <v>-691572</v>
      </c>
    </row>
    <row r="9" spans="1:6" s="127" customFormat="1" ht="15">
      <c r="A9" s="132" t="s">
        <v>53</v>
      </c>
      <c r="B9" s="130">
        <v>490940</v>
      </c>
      <c r="C9" s="130">
        <v>403342</v>
      </c>
      <c r="D9" s="134" t="s">
        <v>41</v>
      </c>
      <c r="E9" s="135">
        <f>E10+E16+E23</f>
        <v>244206</v>
      </c>
      <c r="F9" s="136">
        <f>F10+F16+F23</f>
        <v>241330</v>
      </c>
    </row>
    <row r="10" spans="1:6" s="127" customFormat="1" ht="27">
      <c r="A10" s="137" t="s">
        <v>13</v>
      </c>
      <c r="B10" s="128">
        <v>406935</v>
      </c>
      <c r="C10" s="128">
        <v>626283</v>
      </c>
      <c r="D10" s="13" t="s">
        <v>28</v>
      </c>
      <c r="E10" s="128">
        <f>SUM(E11:E15)</f>
        <v>29213</v>
      </c>
      <c r="F10" s="129">
        <v>27447</v>
      </c>
    </row>
    <row r="11" spans="1:6" s="127" customFormat="1" ht="13.5">
      <c r="A11" s="15" t="s">
        <v>49</v>
      </c>
      <c r="B11" s="130">
        <f>SUM(B12:B12)</f>
        <v>861637</v>
      </c>
      <c r="C11" s="130">
        <f>SUM(C12:C12)</f>
        <v>878362</v>
      </c>
      <c r="D11" s="13" t="s">
        <v>30</v>
      </c>
      <c r="E11" s="130">
        <v>59</v>
      </c>
      <c r="F11" s="131">
        <v>0</v>
      </c>
    </row>
    <row r="12" spans="1:6" s="127" customFormat="1" ht="13.5">
      <c r="A12" s="132" t="s">
        <v>6</v>
      </c>
      <c r="B12" s="130">
        <v>861637</v>
      </c>
      <c r="C12" s="130">
        <v>878362</v>
      </c>
      <c r="D12" s="13" t="s">
        <v>31</v>
      </c>
      <c r="E12" s="130">
        <v>27320</v>
      </c>
      <c r="F12" s="131">
        <v>17943</v>
      </c>
    </row>
    <row r="13" spans="1:6" s="127" customFormat="1" ht="27">
      <c r="A13" s="15" t="s">
        <v>43</v>
      </c>
      <c r="B13" s="128">
        <f>SUM(B14:B14)</f>
        <v>128805</v>
      </c>
      <c r="C13" s="128">
        <f>SUM(C14:C14)</f>
        <v>127146</v>
      </c>
      <c r="D13" s="13" t="s">
        <v>180</v>
      </c>
      <c r="E13" s="130">
        <v>600</v>
      </c>
      <c r="F13" s="131">
        <v>1020</v>
      </c>
    </row>
    <row r="14" spans="1:6" s="127" customFormat="1" ht="13.5">
      <c r="A14" s="132" t="s">
        <v>58</v>
      </c>
      <c r="B14" s="130">
        <v>128805</v>
      </c>
      <c r="C14" s="130">
        <v>127146</v>
      </c>
      <c r="D14" s="85" t="s">
        <v>32</v>
      </c>
      <c r="E14" s="128">
        <v>953</v>
      </c>
      <c r="F14" s="129">
        <v>8158</v>
      </c>
    </row>
    <row r="15" spans="1:6" ht="30">
      <c r="A15" s="12" t="s">
        <v>14</v>
      </c>
      <c r="B15" s="80">
        <f>SUM(B16)</f>
        <v>12134</v>
      </c>
      <c r="C15" s="80">
        <f>SUM(C16)</f>
        <v>3715</v>
      </c>
      <c r="D15" s="77" t="s">
        <v>33</v>
      </c>
      <c r="E15" s="78">
        <v>281</v>
      </c>
      <c r="F15" s="79">
        <v>325</v>
      </c>
    </row>
    <row r="16" spans="1:6" ht="32.25" customHeight="1">
      <c r="A16" s="91" t="s">
        <v>7</v>
      </c>
      <c r="B16" s="78">
        <f>SUM(B17:B17)</f>
        <v>12134</v>
      </c>
      <c r="C16" s="78">
        <f>SUM(C17:C17)</f>
        <v>3715</v>
      </c>
      <c r="D16" s="11" t="s">
        <v>40</v>
      </c>
      <c r="E16" s="78">
        <v>116807</v>
      </c>
      <c r="F16" s="79">
        <f>SUM(F17:F19)</f>
        <v>119988</v>
      </c>
    </row>
    <row r="17" spans="1:6" ht="13.5">
      <c r="A17" s="18" t="s">
        <v>15</v>
      </c>
      <c r="B17" s="7">
        <v>12134</v>
      </c>
      <c r="C17" s="16">
        <v>3715</v>
      </c>
      <c r="D17" s="11" t="s">
        <v>31</v>
      </c>
      <c r="E17" s="7">
        <v>0</v>
      </c>
      <c r="F17" s="9">
        <v>0</v>
      </c>
    </row>
    <row r="18" spans="1:6" ht="15">
      <c r="A18" s="12" t="s">
        <v>16</v>
      </c>
      <c r="B18" s="8">
        <f>SUM(B19:B20)</f>
        <v>711435</v>
      </c>
      <c r="C18" s="8">
        <f>SUM(C19:C20)</f>
        <v>3816213</v>
      </c>
      <c r="D18" s="11" t="s">
        <v>56</v>
      </c>
      <c r="E18" s="7">
        <v>81438</v>
      </c>
      <c r="F18" s="9">
        <v>81438</v>
      </c>
    </row>
    <row r="19" spans="1:6" ht="13.5">
      <c r="A19" s="10" t="s">
        <v>17</v>
      </c>
      <c r="B19" s="7">
        <v>1341</v>
      </c>
      <c r="C19" s="7">
        <v>1670</v>
      </c>
      <c r="D19" s="11" t="s">
        <v>55</v>
      </c>
      <c r="E19" s="7">
        <v>35368</v>
      </c>
      <c r="F19" s="9">
        <v>38550</v>
      </c>
    </row>
    <row r="20" spans="1:6" ht="13.5">
      <c r="A20" s="10" t="s">
        <v>18</v>
      </c>
      <c r="B20" s="7">
        <v>710094</v>
      </c>
      <c r="C20" s="16">
        <v>3814543</v>
      </c>
      <c r="D20" s="11"/>
      <c r="E20" s="7"/>
      <c r="F20" s="9">
        <v>0</v>
      </c>
    </row>
    <row r="21" spans="1:6" ht="15">
      <c r="A21" s="12" t="s">
        <v>20</v>
      </c>
      <c r="B21" s="8">
        <f>B22+B28+B31</f>
        <v>369259</v>
      </c>
      <c r="C21" s="17">
        <f>C22+C28+C31</f>
        <v>344494</v>
      </c>
      <c r="D21" s="2"/>
      <c r="E21" s="2"/>
      <c r="F21" s="3"/>
    </row>
    <row r="22" spans="1:6" ht="27">
      <c r="A22" s="15" t="s">
        <v>21</v>
      </c>
      <c r="B22" s="78">
        <f>SUM(B23:B27)</f>
        <v>356887</v>
      </c>
      <c r="C22" s="78">
        <f>SUM(C23:C27)</f>
        <v>333998</v>
      </c>
      <c r="D22" s="2"/>
      <c r="E22" s="7"/>
      <c r="F22" s="9"/>
    </row>
    <row r="23" spans="1:6" ht="27">
      <c r="A23" s="15" t="s">
        <v>44</v>
      </c>
      <c r="B23" s="7">
        <v>101966</v>
      </c>
      <c r="C23" s="16">
        <v>49583</v>
      </c>
      <c r="D23" s="77" t="s">
        <v>34</v>
      </c>
      <c r="E23" s="78">
        <f>SUM(E24:E27)</f>
        <v>98186</v>
      </c>
      <c r="F23" s="79">
        <f>SUM(F24:F27)</f>
        <v>93895</v>
      </c>
    </row>
    <row r="24" spans="1:6" ht="13.5">
      <c r="A24" s="15" t="s">
        <v>45</v>
      </c>
      <c r="B24" s="7">
        <v>115507</v>
      </c>
      <c r="C24" s="16">
        <v>134818</v>
      </c>
      <c r="D24" s="11" t="s">
        <v>35</v>
      </c>
      <c r="E24" s="7">
        <v>91451</v>
      </c>
      <c r="F24" s="9">
        <v>89229</v>
      </c>
    </row>
    <row r="25" spans="1:6" ht="13.5">
      <c r="A25" s="76" t="s">
        <v>46</v>
      </c>
      <c r="B25" s="78">
        <v>60487</v>
      </c>
      <c r="C25" s="81">
        <v>70753</v>
      </c>
      <c r="D25" s="11"/>
      <c r="E25" s="7"/>
      <c r="F25" s="9"/>
    </row>
    <row r="26" spans="1:6" ht="27">
      <c r="A26" s="76" t="s">
        <v>59</v>
      </c>
      <c r="B26" s="78">
        <v>78326</v>
      </c>
      <c r="C26" s="81">
        <v>78326</v>
      </c>
      <c r="D26" s="77" t="s">
        <v>36</v>
      </c>
      <c r="E26" s="78">
        <v>4207</v>
      </c>
      <c r="F26" s="79">
        <v>2624</v>
      </c>
    </row>
    <row r="27" spans="1:6" ht="27">
      <c r="A27" s="15" t="s">
        <v>175</v>
      </c>
      <c r="B27" s="78">
        <v>601</v>
      </c>
      <c r="C27" s="81">
        <v>518</v>
      </c>
      <c r="D27" s="77" t="s">
        <v>176</v>
      </c>
      <c r="E27" s="78">
        <v>2528</v>
      </c>
      <c r="F27" s="79">
        <v>2042</v>
      </c>
    </row>
    <row r="28" spans="1:6" ht="30">
      <c r="A28" s="14" t="s">
        <v>39</v>
      </c>
      <c r="B28" s="78">
        <f>SUM(B29:B30)</f>
        <v>4685</v>
      </c>
      <c r="C28" s="78">
        <f>SUM(C29:C30)</f>
        <v>3498</v>
      </c>
      <c r="D28" s="82" t="s">
        <v>177</v>
      </c>
      <c r="E28" s="83">
        <f>SUM(E29:E30)</f>
        <v>1033476</v>
      </c>
      <c r="F28" s="84">
        <f>SUM(F29:F30)</f>
        <v>4278664</v>
      </c>
    </row>
    <row r="29" spans="1:6" ht="27">
      <c r="A29" s="15" t="s">
        <v>47</v>
      </c>
      <c r="B29" s="78">
        <v>0</v>
      </c>
      <c r="C29" s="81">
        <v>0</v>
      </c>
      <c r="D29" s="85" t="s">
        <v>178</v>
      </c>
      <c r="E29" s="78">
        <v>108363</v>
      </c>
      <c r="F29" s="79">
        <v>113849</v>
      </c>
    </row>
    <row r="30" spans="1:6" ht="27">
      <c r="A30" s="15" t="s">
        <v>48</v>
      </c>
      <c r="B30" s="78">
        <v>4685</v>
      </c>
      <c r="C30" s="81">
        <v>3498</v>
      </c>
      <c r="D30" s="85" t="s">
        <v>57</v>
      </c>
      <c r="E30" s="78">
        <v>925113</v>
      </c>
      <c r="F30" s="79">
        <v>4164815</v>
      </c>
    </row>
    <row r="31" spans="1:6" ht="27">
      <c r="A31" s="15" t="s">
        <v>22</v>
      </c>
      <c r="B31" s="78">
        <f>SUM(B32:B33)</f>
        <v>7687</v>
      </c>
      <c r="C31" s="16">
        <f>SUM(C32:C33)</f>
        <v>6998</v>
      </c>
      <c r="D31" s="86"/>
      <c r="E31" s="80">
        <f>SUM(E32:E35)</f>
        <v>0</v>
      </c>
      <c r="F31" s="87">
        <f>SUM(F32:F35)</f>
        <v>0</v>
      </c>
    </row>
    <row r="32" spans="1:6" ht="13.5">
      <c r="A32" s="15" t="s">
        <v>50</v>
      </c>
      <c r="B32" s="78">
        <v>6478</v>
      </c>
      <c r="C32" s="16">
        <v>5789</v>
      </c>
      <c r="D32" s="13"/>
      <c r="E32" s="7"/>
      <c r="F32" s="9"/>
    </row>
    <row r="33" spans="1:7" ht="13.5">
      <c r="A33" s="15" t="s">
        <v>37</v>
      </c>
      <c r="B33" s="78">
        <v>1209</v>
      </c>
      <c r="C33" s="16">
        <v>1209</v>
      </c>
      <c r="D33" s="2"/>
      <c r="E33" s="7"/>
      <c r="F33" s="9"/>
      <c r="G33" s="1" t="s">
        <v>188</v>
      </c>
    </row>
    <row r="34" spans="1:6" s="127" customFormat="1" ht="30">
      <c r="A34" s="138" t="s">
        <v>52</v>
      </c>
      <c r="B34" s="139">
        <v>18297</v>
      </c>
      <c r="C34" s="139">
        <v>255</v>
      </c>
      <c r="D34" s="140"/>
      <c r="E34" s="130"/>
      <c r="F34" s="131"/>
    </row>
    <row r="35" spans="1:6" s="127" customFormat="1" ht="15">
      <c r="A35" s="138" t="s">
        <v>54</v>
      </c>
      <c r="B35" s="135">
        <v>0</v>
      </c>
      <c r="C35" s="141">
        <v>0</v>
      </c>
      <c r="D35" s="140"/>
      <c r="E35" s="130"/>
      <c r="F35" s="131"/>
    </row>
    <row r="36" spans="1:6" s="127" customFormat="1" ht="15.75" thickBot="1">
      <c r="A36" s="142" t="s">
        <v>8</v>
      </c>
      <c r="B36" s="143">
        <f>B3+B15+B18+B21+B34+B35</f>
        <v>35744472</v>
      </c>
      <c r="C36" s="143">
        <f>C3+C15+C18+C21+C34+C35</f>
        <v>37541846</v>
      </c>
      <c r="D36" s="144" t="s">
        <v>9</v>
      </c>
      <c r="E36" s="143">
        <f>E3+E9+E29+E30+E31</f>
        <v>35744472</v>
      </c>
      <c r="F36" s="145">
        <f>F3+F9+F29+F30+F31</f>
        <v>37541846</v>
      </c>
    </row>
    <row r="37" ht="13.5">
      <c r="A37" s="5"/>
    </row>
    <row r="38" ht="15">
      <c r="A38" s="88"/>
    </row>
  </sheetData>
  <sheetProtection/>
  <mergeCells count="4">
    <mergeCell ref="A1:A2"/>
    <mergeCell ref="B1:C1"/>
    <mergeCell ref="D1:D2"/>
    <mergeCell ref="E1:F1"/>
  </mergeCells>
  <printOptions/>
  <pageMargins left="0.3937007874015748" right="0.15748031496062992" top="0.7480314960629921" bottom="0.15748031496062992" header="0.2362204724409449" footer="0.31496062992125984"/>
  <pageSetup horizontalDpi="600" verticalDpi="600" orientation="portrait" paperSize="9" scale="95" r:id="rId1"/>
  <headerFooter>
    <oddHeader>&amp;C&amp;"Book Antiqua,Félkövér"&amp;11Keszthely Város Önkormányzata
mérlegadatai&amp;R&amp;"Book Antiqua,Félkövér"1. melléklet
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40">
      <selection activeCell="D39" sqref="D39"/>
    </sheetView>
  </sheetViews>
  <sheetFormatPr defaultColWidth="9.140625" defaultRowHeight="12.75"/>
  <cols>
    <col min="1" max="1" width="55.00390625" style="0" customWidth="1"/>
    <col min="2" max="2" width="4.57421875" style="0" customWidth="1"/>
    <col min="3" max="3" width="15.28125" style="0" customWidth="1"/>
    <col min="4" max="4" width="15.7109375" style="0" customWidth="1"/>
    <col min="5" max="5" width="10.140625" style="0" bestFit="1" customWidth="1"/>
  </cols>
  <sheetData>
    <row r="1" spans="1:4" ht="51.75" customHeight="1">
      <c r="A1" s="98" t="s">
        <v>186</v>
      </c>
      <c r="B1" s="99"/>
      <c r="C1" s="99"/>
      <c r="D1" s="99"/>
    </row>
    <row r="2" spans="1:4" ht="15" thickBot="1">
      <c r="A2" s="48"/>
      <c r="B2" s="48"/>
      <c r="C2" s="100" t="s">
        <v>60</v>
      </c>
      <c r="D2" s="100"/>
    </row>
    <row r="3" spans="1:4" ht="12.75" customHeight="1">
      <c r="A3" s="101" t="s">
        <v>61</v>
      </c>
      <c r="B3" s="104" t="s">
        <v>10</v>
      </c>
      <c r="C3" s="107" t="s">
        <v>62</v>
      </c>
      <c r="D3" s="109" t="s">
        <v>63</v>
      </c>
    </row>
    <row r="4" spans="1:4" ht="12.75" customHeight="1">
      <c r="A4" s="102"/>
      <c r="B4" s="105"/>
      <c r="C4" s="108"/>
      <c r="D4" s="110"/>
    </row>
    <row r="5" spans="1:4" ht="12.75" customHeight="1">
      <c r="A5" s="103"/>
      <c r="B5" s="106"/>
      <c r="C5" s="111" t="s">
        <v>1</v>
      </c>
      <c r="D5" s="112"/>
    </row>
    <row r="6" spans="1:4" ht="13.5" thickBot="1">
      <c r="A6" s="49" t="s">
        <v>64</v>
      </c>
      <c r="B6" s="50" t="s">
        <v>65</v>
      </c>
      <c r="C6" s="50" t="s">
        <v>66</v>
      </c>
      <c r="D6" s="51" t="s">
        <v>67</v>
      </c>
    </row>
    <row r="7" spans="1:5" ht="15">
      <c r="A7" s="52" t="s">
        <v>68</v>
      </c>
      <c r="B7" s="53" t="s">
        <v>69</v>
      </c>
      <c r="C7" s="59">
        <v>133517</v>
      </c>
      <c r="D7" s="60">
        <v>179</v>
      </c>
      <c r="E7" s="56"/>
    </row>
    <row r="8" spans="1:5" ht="15">
      <c r="A8" s="36" t="s">
        <v>70</v>
      </c>
      <c r="B8" s="39" t="s">
        <v>71</v>
      </c>
      <c r="C8" s="61">
        <f>C9+C14+C19+C24+C25</f>
        <v>36171655</v>
      </c>
      <c r="D8" s="62">
        <f>D9+D14+D19+D24+D25</f>
        <v>32371482</v>
      </c>
      <c r="E8" s="56"/>
    </row>
    <row r="9" spans="1:5" ht="15">
      <c r="A9" s="36" t="s">
        <v>72</v>
      </c>
      <c r="B9" s="39" t="s">
        <v>73</v>
      </c>
      <c r="C9" s="61">
        <v>34335154</v>
      </c>
      <c r="D9" s="62">
        <v>31341857</v>
      </c>
      <c r="E9" s="56"/>
    </row>
    <row r="10" spans="1:4" ht="15">
      <c r="A10" s="54" t="s">
        <v>74</v>
      </c>
      <c r="B10" s="39" t="s">
        <v>75</v>
      </c>
      <c r="C10" s="63">
        <v>23231691</v>
      </c>
      <c r="D10" s="64">
        <v>21529650</v>
      </c>
    </row>
    <row r="11" spans="1:4" ht="28.5" customHeight="1">
      <c r="A11" s="54" t="s">
        <v>76</v>
      </c>
      <c r="B11" s="39" t="s">
        <v>77</v>
      </c>
      <c r="C11" s="65"/>
      <c r="D11" s="66"/>
    </row>
    <row r="12" spans="1:4" ht="14.25" customHeight="1">
      <c r="A12" s="54" t="s">
        <v>78</v>
      </c>
      <c r="B12" s="39" t="s">
        <v>79</v>
      </c>
      <c r="C12" s="65">
        <v>4494696</v>
      </c>
      <c r="D12" s="66">
        <v>3749709</v>
      </c>
    </row>
    <row r="13" spans="1:4" ht="13.5">
      <c r="A13" s="54" t="s">
        <v>80</v>
      </c>
      <c r="B13" s="39" t="s">
        <v>81</v>
      </c>
      <c r="C13" s="65">
        <v>6608767</v>
      </c>
      <c r="D13" s="66">
        <v>6062498</v>
      </c>
    </row>
    <row r="14" spans="1:4" ht="13.5">
      <c r="A14" s="36" t="s">
        <v>82</v>
      </c>
      <c r="B14" s="39" t="s">
        <v>83</v>
      </c>
      <c r="C14" s="67">
        <f>SUM(C15:C18)</f>
        <v>1210218</v>
      </c>
      <c r="D14" s="68">
        <f>SUM(D15:D18)</f>
        <v>403342</v>
      </c>
    </row>
    <row r="15" spans="1:4" ht="13.5">
      <c r="A15" s="54" t="s">
        <v>84</v>
      </c>
      <c r="B15" s="39" t="s">
        <v>85</v>
      </c>
      <c r="C15" s="65">
        <v>72104</v>
      </c>
      <c r="D15" s="66">
        <v>29256</v>
      </c>
    </row>
    <row r="16" spans="1:4" ht="27">
      <c r="A16" s="54" t="s">
        <v>86</v>
      </c>
      <c r="B16" s="39" t="s">
        <v>87</v>
      </c>
      <c r="C16" s="65"/>
      <c r="D16" s="66"/>
    </row>
    <row r="17" spans="1:4" ht="13.5">
      <c r="A17" s="54" t="s">
        <v>88</v>
      </c>
      <c r="B17" s="39" t="s">
        <v>89</v>
      </c>
      <c r="C17" s="65">
        <v>1013921</v>
      </c>
      <c r="D17" s="66">
        <v>343329</v>
      </c>
    </row>
    <row r="18" spans="1:4" ht="13.5">
      <c r="A18" s="54" t="s">
        <v>90</v>
      </c>
      <c r="B18" s="39" t="s">
        <v>91</v>
      </c>
      <c r="C18" s="65">
        <v>124193</v>
      </c>
      <c r="D18" s="66">
        <v>30757</v>
      </c>
    </row>
    <row r="19" spans="1:4" ht="13.5">
      <c r="A19" s="36" t="s">
        <v>92</v>
      </c>
      <c r="B19" s="39" t="s">
        <v>93</v>
      </c>
      <c r="C19" s="69">
        <v>0</v>
      </c>
      <c r="D19" s="70">
        <v>0</v>
      </c>
    </row>
    <row r="20" spans="1:4" ht="13.5">
      <c r="A20" s="54" t="s">
        <v>94</v>
      </c>
      <c r="B20" s="39" t="s">
        <v>95</v>
      </c>
      <c r="C20" s="65"/>
      <c r="D20" s="66"/>
    </row>
    <row r="21" spans="1:4" ht="13.5">
      <c r="A21" s="54" t="s">
        <v>96</v>
      </c>
      <c r="B21" s="39" t="s">
        <v>97</v>
      </c>
      <c r="C21" s="65"/>
      <c r="D21" s="66"/>
    </row>
    <row r="22" spans="1:4" ht="13.5">
      <c r="A22" s="54" t="s">
        <v>98</v>
      </c>
      <c r="B22" s="39" t="s">
        <v>99</v>
      </c>
      <c r="C22" s="65"/>
      <c r="D22" s="66"/>
    </row>
    <row r="23" spans="1:4" ht="13.5">
      <c r="A23" s="54" t="s">
        <v>100</v>
      </c>
      <c r="B23" s="39" t="s">
        <v>101</v>
      </c>
      <c r="C23" s="65"/>
      <c r="D23" s="71"/>
    </row>
    <row r="24" spans="1:4" ht="13.5">
      <c r="A24" s="36" t="s">
        <v>102</v>
      </c>
      <c r="B24" s="39" t="s">
        <v>103</v>
      </c>
      <c r="C24" s="67">
        <v>626283</v>
      </c>
      <c r="D24" s="68">
        <v>626283</v>
      </c>
    </row>
    <row r="25" spans="1:4" ht="13.5">
      <c r="A25" s="36" t="s">
        <v>104</v>
      </c>
      <c r="B25" s="39" t="s">
        <v>105</v>
      </c>
      <c r="C25" s="69">
        <v>0</v>
      </c>
      <c r="D25" s="70">
        <v>0</v>
      </c>
    </row>
    <row r="26" spans="1:4" ht="13.5">
      <c r="A26" s="54" t="s">
        <v>106</v>
      </c>
      <c r="B26" s="39" t="s">
        <v>107</v>
      </c>
      <c r="C26" s="65"/>
      <c r="D26" s="66"/>
    </row>
    <row r="27" spans="1:4" ht="27">
      <c r="A27" s="54" t="s">
        <v>108</v>
      </c>
      <c r="B27" s="39" t="s">
        <v>109</v>
      </c>
      <c r="C27" s="65"/>
      <c r="D27" s="66"/>
    </row>
    <row r="28" spans="1:4" ht="13.5">
      <c r="A28" s="54" t="s">
        <v>110</v>
      </c>
      <c r="B28" s="39" t="s">
        <v>111</v>
      </c>
      <c r="C28" s="65"/>
      <c r="D28" s="66"/>
    </row>
    <row r="29" spans="1:4" ht="13.5">
      <c r="A29" s="54" t="s">
        <v>112</v>
      </c>
      <c r="B29" s="39" t="s">
        <v>113</v>
      </c>
      <c r="C29" s="65"/>
      <c r="D29" s="66"/>
    </row>
    <row r="30" spans="1:4" ht="15">
      <c r="A30" s="36" t="s">
        <v>114</v>
      </c>
      <c r="B30" s="39" t="s">
        <v>115</v>
      </c>
      <c r="C30" s="89">
        <f>C31+C36+C41</f>
        <v>878362</v>
      </c>
      <c r="D30" s="90">
        <f>D31+D36+D41</f>
        <v>878362</v>
      </c>
    </row>
    <row r="31" spans="1:4" ht="15">
      <c r="A31" s="36" t="s">
        <v>116</v>
      </c>
      <c r="B31" s="39" t="s">
        <v>117</v>
      </c>
      <c r="C31" s="89">
        <f>SUM(C32:C35)</f>
        <v>878362</v>
      </c>
      <c r="D31" s="90">
        <f>SUM(D32:D35)</f>
        <v>878362</v>
      </c>
    </row>
    <row r="32" spans="1:4" ht="13.5">
      <c r="A32" s="54" t="s">
        <v>118</v>
      </c>
      <c r="B32" s="39" t="s">
        <v>119</v>
      </c>
      <c r="C32" s="65">
        <v>0</v>
      </c>
      <c r="D32" s="66">
        <v>0</v>
      </c>
    </row>
    <row r="33" spans="1:4" ht="13.5">
      <c r="A33" s="54" t="s">
        <v>120</v>
      </c>
      <c r="B33" s="39" t="s">
        <v>121</v>
      </c>
      <c r="C33" s="65"/>
      <c r="D33" s="66"/>
    </row>
    <row r="34" spans="1:4" ht="13.5">
      <c r="A34" s="54" t="s">
        <v>122</v>
      </c>
      <c r="B34" s="39" t="s">
        <v>123</v>
      </c>
      <c r="C34" s="65">
        <v>832347</v>
      </c>
      <c r="D34" s="66">
        <v>832347</v>
      </c>
    </row>
    <row r="35" spans="1:4" ht="13.5">
      <c r="A35" s="54" t="s">
        <v>124</v>
      </c>
      <c r="B35" s="39" t="s">
        <v>125</v>
      </c>
      <c r="C35" s="65">
        <v>46015</v>
      </c>
      <c r="D35" s="66">
        <v>46015</v>
      </c>
    </row>
    <row r="36" spans="1:4" ht="13.5">
      <c r="A36" s="36" t="s">
        <v>126</v>
      </c>
      <c r="B36" s="39" t="s">
        <v>127</v>
      </c>
      <c r="C36" s="69">
        <v>0</v>
      </c>
      <c r="D36" s="70">
        <v>0</v>
      </c>
    </row>
    <row r="37" spans="1:4" ht="13.5">
      <c r="A37" s="54" t="s">
        <v>128</v>
      </c>
      <c r="B37" s="39" t="s">
        <v>129</v>
      </c>
      <c r="C37" s="65"/>
      <c r="D37" s="66"/>
    </row>
    <row r="38" spans="1:4" ht="27">
      <c r="A38" s="54" t="s">
        <v>130</v>
      </c>
      <c r="B38" s="39" t="s">
        <v>131</v>
      </c>
      <c r="C38" s="65"/>
      <c r="D38" s="66"/>
    </row>
    <row r="39" spans="1:4" ht="27">
      <c r="A39" s="54" t="s">
        <v>132</v>
      </c>
      <c r="B39" s="39" t="s">
        <v>133</v>
      </c>
      <c r="C39" s="65"/>
      <c r="D39" s="66"/>
    </row>
    <row r="40" spans="1:4" ht="13.5">
      <c r="A40" s="54" t="s">
        <v>134</v>
      </c>
      <c r="B40" s="39" t="s">
        <v>135</v>
      </c>
      <c r="C40" s="65"/>
      <c r="D40" s="66"/>
    </row>
    <row r="41" spans="1:4" ht="13.5">
      <c r="A41" s="36" t="s">
        <v>136</v>
      </c>
      <c r="B41" s="39" t="s">
        <v>137</v>
      </c>
      <c r="C41" s="69">
        <v>0</v>
      </c>
      <c r="D41" s="70">
        <v>0</v>
      </c>
    </row>
    <row r="42" spans="1:4" ht="13.5">
      <c r="A42" s="54" t="s">
        <v>138</v>
      </c>
      <c r="B42" s="39" t="s">
        <v>139</v>
      </c>
      <c r="C42" s="65"/>
      <c r="D42" s="66"/>
    </row>
    <row r="43" spans="1:4" ht="27.75" thickBot="1">
      <c r="A43" s="57" t="s">
        <v>140</v>
      </c>
      <c r="B43" s="44" t="s">
        <v>141</v>
      </c>
      <c r="C43" s="72"/>
      <c r="D43" s="73"/>
    </row>
    <row r="44" spans="1:4" ht="27">
      <c r="A44" s="58" t="s">
        <v>142</v>
      </c>
      <c r="B44" s="53" t="s">
        <v>143</v>
      </c>
      <c r="C44" s="74"/>
      <c r="D44" s="75"/>
    </row>
    <row r="45" spans="1:4" ht="13.5">
      <c r="A45" s="54" t="s">
        <v>144</v>
      </c>
      <c r="B45" s="39" t="s">
        <v>145</v>
      </c>
      <c r="C45" s="65"/>
      <c r="D45" s="66"/>
    </row>
    <row r="46" spans="1:5" ht="13.5">
      <c r="A46" s="36" t="s">
        <v>146</v>
      </c>
      <c r="B46" s="39" t="s">
        <v>147</v>
      </c>
      <c r="C46" s="65">
        <v>154474</v>
      </c>
      <c r="D46" s="66">
        <v>127146</v>
      </c>
      <c r="E46" s="56"/>
    </row>
    <row r="47" spans="1:4" ht="27">
      <c r="A47" s="36" t="s">
        <v>148</v>
      </c>
      <c r="B47" s="39" t="s">
        <v>149</v>
      </c>
      <c r="C47" s="89">
        <f>C7+C8+C30+C46</f>
        <v>37338008</v>
      </c>
      <c r="D47" s="90">
        <f>D7+D8+D30+D46</f>
        <v>33377169</v>
      </c>
    </row>
    <row r="48" spans="1:4" ht="13.5">
      <c r="A48" s="36" t="s">
        <v>7</v>
      </c>
      <c r="B48" s="39" t="s">
        <v>150</v>
      </c>
      <c r="C48" s="65">
        <v>3715</v>
      </c>
      <c r="D48" s="66">
        <v>3715</v>
      </c>
    </row>
    <row r="49" spans="1:4" ht="13.5">
      <c r="A49" s="36" t="s">
        <v>151</v>
      </c>
      <c r="B49" s="39" t="s">
        <v>152</v>
      </c>
      <c r="C49" s="65">
        <v>0</v>
      </c>
      <c r="D49" s="66">
        <v>0</v>
      </c>
    </row>
    <row r="50" spans="1:4" ht="15">
      <c r="A50" s="36" t="s">
        <v>153</v>
      </c>
      <c r="B50" s="39" t="s">
        <v>154</v>
      </c>
      <c r="C50" s="89">
        <f>SUM(C48:C49)</f>
        <v>3715</v>
      </c>
      <c r="D50" s="90">
        <f>SUM(D48:D49)</f>
        <v>3715</v>
      </c>
    </row>
    <row r="51" spans="1:4" ht="13.5">
      <c r="A51" s="36" t="s">
        <v>155</v>
      </c>
      <c r="B51" s="39" t="s">
        <v>156</v>
      </c>
      <c r="C51" s="65">
        <v>0</v>
      </c>
      <c r="D51" s="66">
        <v>0</v>
      </c>
    </row>
    <row r="52" spans="1:4" ht="13.5">
      <c r="A52" s="36" t="s">
        <v>157</v>
      </c>
      <c r="B52" s="39" t="s">
        <v>158</v>
      </c>
      <c r="C52" s="65">
        <v>1670</v>
      </c>
      <c r="D52" s="66">
        <v>1670</v>
      </c>
    </row>
    <row r="53" spans="1:4" ht="13.5">
      <c r="A53" s="36" t="s">
        <v>18</v>
      </c>
      <c r="B53" s="39" t="s">
        <v>159</v>
      </c>
      <c r="C53" s="65">
        <v>3814543</v>
      </c>
      <c r="D53" s="66">
        <v>3814543</v>
      </c>
    </row>
    <row r="54" spans="1:4" ht="13.5">
      <c r="A54" s="36" t="s">
        <v>19</v>
      </c>
      <c r="B54" s="39" t="s">
        <v>160</v>
      </c>
      <c r="C54" s="65"/>
      <c r="D54" s="66"/>
    </row>
    <row r="55" spans="1:4" ht="15">
      <c r="A55" s="36" t="s">
        <v>179</v>
      </c>
      <c r="B55" s="39">
        <v>53</v>
      </c>
      <c r="C55" s="89">
        <f>SUM(C51:C54)</f>
        <v>3816213</v>
      </c>
      <c r="D55" s="90">
        <f>SUM(D51:D54)</f>
        <v>3816213</v>
      </c>
    </row>
    <row r="56" spans="1:4" ht="13.5">
      <c r="A56" s="36" t="s">
        <v>21</v>
      </c>
      <c r="B56" s="39">
        <v>54</v>
      </c>
      <c r="C56" s="65">
        <v>496123</v>
      </c>
      <c r="D56" s="66">
        <v>333998</v>
      </c>
    </row>
    <row r="57" spans="1:4" ht="13.5">
      <c r="A57" s="36" t="s">
        <v>161</v>
      </c>
      <c r="B57" s="39">
        <v>55</v>
      </c>
      <c r="C57" s="65">
        <v>3498</v>
      </c>
      <c r="D57" s="66">
        <v>3498</v>
      </c>
    </row>
    <row r="58" spans="1:4" ht="13.5">
      <c r="A58" s="36" t="s">
        <v>22</v>
      </c>
      <c r="B58" s="39">
        <v>56</v>
      </c>
      <c r="C58" s="65">
        <v>6998</v>
      </c>
      <c r="D58" s="66">
        <v>6998</v>
      </c>
    </row>
    <row r="59" spans="1:4" ht="15">
      <c r="A59" s="36" t="s">
        <v>162</v>
      </c>
      <c r="B59" s="39">
        <v>57</v>
      </c>
      <c r="C59" s="89">
        <f>SUM(C56:C58)</f>
        <v>506619</v>
      </c>
      <c r="D59" s="90">
        <f>SUM(D56:D58)</f>
        <v>344494</v>
      </c>
    </row>
    <row r="60" spans="1:4" ht="13.5">
      <c r="A60" s="36" t="s">
        <v>181</v>
      </c>
      <c r="B60" s="39">
        <v>58</v>
      </c>
      <c r="C60" s="69">
        <v>114215</v>
      </c>
      <c r="D60" s="70">
        <v>114215</v>
      </c>
    </row>
    <row r="61" spans="1:4" ht="13.5">
      <c r="A61" s="36" t="s">
        <v>182</v>
      </c>
      <c r="B61" s="39">
        <v>59</v>
      </c>
      <c r="C61" s="69">
        <v>-117658</v>
      </c>
      <c r="D61" s="70">
        <v>-117658</v>
      </c>
    </row>
    <row r="62" spans="1:4" ht="13.5">
      <c r="A62" s="36" t="s">
        <v>183</v>
      </c>
      <c r="B62" s="39">
        <v>60</v>
      </c>
      <c r="C62" s="65">
        <v>3698</v>
      </c>
      <c r="D62" s="66">
        <v>3698</v>
      </c>
    </row>
    <row r="63" spans="1:4" ht="15">
      <c r="A63" s="36" t="s">
        <v>184</v>
      </c>
      <c r="B63" s="39">
        <v>61</v>
      </c>
      <c r="C63" s="89">
        <f>SUM(C60:C62)</f>
        <v>255</v>
      </c>
      <c r="D63" s="90">
        <f>SUM(D60:D62)</f>
        <v>255</v>
      </c>
    </row>
    <row r="64" spans="1:4" ht="15">
      <c r="A64" s="36" t="s">
        <v>163</v>
      </c>
      <c r="B64" s="39">
        <v>62</v>
      </c>
      <c r="C64" s="63"/>
      <c r="D64" s="64"/>
    </row>
    <row r="65" spans="1:4" ht="15.75" thickBot="1">
      <c r="A65" s="55" t="s">
        <v>185</v>
      </c>
      <c r="B65" s="44">
        <v>63</v>
      </c>
      <c r="C65" s="146">
        <f>C47+C50+C55+C59+C63+C64</f>
        <v>41664810</v>
      </c>
      <c r="D65" s="147">
        <f>D47+D50+D55+D59+D63+D64</f>
        <v>37541846</v>
      </c>
    </row>
    <row r="66" spans="1:4" ht="15.75">
      <c r="A66" s="24"/>
      <c r="B66" s="19"/>
      <c r="C66" s="25"/>
      <c r="D66" s="25"/>
    </row>
    <row r="67" spans="1:4" ht="15.75">
      <c r="A67" s="88"/>
      <c r="B67" s="19"/>
      <c r="C67" s="25"/>
      <c r="D67" s="25"/>
    </row>
    <row r="68" spans="1:4" ht="15.75">
      <c r="A68" s="26"/>
      <c r="B68" s="19"/>
      <c r="C68" s="25"/>
      <c r="D68" s="25"/>
    </row>
    <row r="69" spans="1:4" ht="15.75">
      <c r="A69" s="97"/>
      <c r="B69" s="97"/>
      <c r="C69" s="97"/>
      <c r="D69" s="97"/>
    </row>
    <row r="70" spans="1:4" ht="15.75">
      <c r="A70" s="97"/>
      <c r="B70" s="97"/>
      <c r="C70" s="97"/>
      <c r="D70" s="97"/>
    </row>
  </sheetData>
  <sheetProtection/>
  <mergeCells count="9">
    <mergeCell ref="A69:D69"/>
    <mergeCell ref="A70:D70"/>
    <mergeCell ref="A1:D1"/>
    <mergeCell ref="C2:D2"/>
    <mergeCell ref="A3:A5"/>
    <mergeCell ref="B3:B5"/>
    <mergeCell ref="C3:C4"/>
    <mergeCell ref="D3:D4"/>
    <mergeCell ref="C5:D5"/>
  </mergeCells>
  <printOptions/>
  <pageMargins left="0.6299212598425197" right="0.15748031496062992" top="0.984251968503937" bottom="0.31496062992125984" header="0.31496062992125984" footer="0.31496062992125984"/>
  <pageSetup horizontalDpi="600" verticalDpi="600" orientation="portrait" paperSize="9" r:id="rId1"/>
  <headerFooter>
    <oddHeader>&amp;R&amp;"Book Antiqua,Félkövér"2. melléklet 
A Rendelet 21. melléklete</oddHeader>
  </headerFooter>
  <rowBreaks count="1" manualBreakCount="1">
    <brk id="4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120" zoomScaleNormal="120" zoomScalePageLayoutView="0" workbookViewId="0" topLeftCell="A1">
      <selection activeCell="A15" sqref="A15"/>
    </sheetView>
  </sheetViews>
  <sheetFormatPr defaultColWidth="9.140625" defaultRowHeight="12.75"/>
  <cols>
    <col min="1" max="1" width="61.00390625" style="20" customWidth="1"/>
    <col min="2" max="2" width="5.28125" style="23" customWidth="1"/>
    <col min="3" max="3" width="15.421875" style="27" customWidth="1"/>
    <col min="4" max="16384" width="9.140625" style="27" customWidth="1"/>
  </cols>
  <sheetData>
    <row r="1" spans="1:3" ht="32.25" customHeight="1">
      <c r="A1" s="114" t="s">
        <v>164</v>
      </c>
      <c r="B1" s="114"/>
      <c r="C1" s="114"/>
    </row>
    <row r="2" spans="1:3" ht="16.5">
      <c r="A2" s="115">
        <v>2017</v>
      </c>
      <c r="B2" s="115"/>
      <c r="C2" s="115"/>
    </row>
    <row r="3" spans="1:3" ht="13.5">
      <c r="A3" s="30"/>
      <c r="B3" s="31"/>
      <c r="C3" s="32"/>
    </row>
    <row r="4" spans="1:3" ht="15" thickBot="1">
      <c r="A4" s="30"/>
      <c r="B4" s="116" t="s">
        <v>60</v>
      </c>
      <c r="C4" s="116"/>
    </row>
    <row r="5" spans="1:3" s="21" customFormat="1" ht="31.5" customHeight="1">
      <c r="A5" s="117" t="s">
        <v>165</v>
      </c>
      <c r="B5" s="119" t="s">
        <v>10</v>
      </c>
      <c r="C5" s="121" t="s">
        <v>166</v>
      </c>
    </row>
    <row r="6" spans="1:3" s="21" customFormat="1" ht="12.75">
      <c r="A6" s="118"/>
      <c r="B6" s="120"/>
      <c r="C6" s="122"/>
    </row>
    <row r="7" spans="1:3" s="22" customFormat="1" ht="14.25" thickBot="1">
      <c r="A7" s="33" t="s">
        <v>167</v>
      </c>
      <c r="B7" s="34" t="s">
        <v>65</v>
      </c>
      <c r="C7" s="35" t="s">
        <v>66</v>
      </c>
    </row>
    <row r="8" spans="1:3" ht="15.75" customHeight="1">
      <c r="A8" s="36" t="s">
        <v>24</v>
      </c>
      <c r="B8" s="37" t="s">
        <v>69</v>
      </c>
      <c r="C8" s="38">
        <v>37187420</v>
      </c>
    </row>
    <row r="9" spans="1:3" ht="15.75" customHeight="1">
      <c r="A9" s="36" t="s">
        <v>25</v>
      </c>
      <c r="B9" s="39" t="s">
        <v>71</v>
      </c>
      <c r="C9" s="38">
        <v>-1027272</v>
      </c>
    </row>
    <row r="10" spans="1:3" ht="15.75" customHeight="1">
      <c r="A10" s="36" t="s">
        <v>168</v>
      </c>
      <c r="B10" s="39" t="s">
        <v>73</v>
      </c>
      <c r="C10" s="38">
        <v>791507</v>
      </c>
    </row>
    <row r="11" spans="1:3" ht="15.75" customHeight="1">
      <c r="A11" s="36" t="s">
        <v>26</v>
      </c>
      <c r="B11" s="39" t="s">
        <v>75</v>
      </c>
      <c r="C11" s="40">
        <v>-3238231</v>
      </c>
    </row>
    <row r="12" spans="1:3" ht="15.75" customHeight="1">
      <c r="A12" s="36" t="s">
        <v>169</v>
      </c>
      <c r="B12" s="39" t="s">
        <v>77</v>
      </c>
      <c r="C12" s="40"/>
    </row>
    <row r="13" spans="1:3" ht="15.75" customHeight="1">
      <c r="A13" s="36" t="s">
        <v>27</v>
      </c>
      <c r="B13" s="39" t="s">
        <v>79</v>
      </c>
      <c r="C13" s="40">
        <v>-691572</v>
      </c>
    </row>
    <row r="14" spans="1:3" ht="15.75" customHeight="1">
      <c r="A14" s="36" t="s">
        <v>170</v>
      </c>
      <c r="B14" s="39" t="s">
        <v>81</v>
      </c>
      <c r="C14" s="41">
        <f>+C8+C9+C10+C11+C12+C13</f>
        <v>33021852</v>
      </c>
    </row>
    <row r="15" spans="1:3" ht="15.75" customHeight="1">
      <c r="A15" s="36" t="s">
        <v>28</v>
      </c>
      <c r="B15" s="39" t="s">
        <v>83</v>
      </c>
      <c r="C15" s="40">
        <v>27447</v>
      </c>
    </row>
    <row r="16" spans="1:3" ht="15.75" customHeight="1">
      <c r="A16" s="36" t="s">
        <v>171</v>
      </c>
      <c r="B16" s="39" t="s">
        <v>85</v>
      </c>
      <c r="C16" s="40">
        <v>119988</v>
      </c>
    </row>
    <row r="17" spans="1:3" ht="15.75" customHeight="1">
      <c r="A17" s="36" t="s">
        <v>34</v>
      </c>
      <c r="B17" s="39" t="s">
        <v>87</v>
      </c>
      <c r="C17" s="40">
        <v>93895</v>
      </c>
    </row>
    <row r="18" spans="1:3" ht="15.75" customHeight="1">
      <c r="A18" s="36" t="s">
        <v>172</v>
      </c>
      <c r="B18" s="39" t="s">
        <v>89</v>
      </c>
      <c r="C18" s="41">
        <f>+C15+C16+C17</f>
        <v>241330</v>
      </c>
    </row>
    <row r="19" spans="1:3" s="28" customFormat="1" ht="15.75" customHeight="1">
      <c r="A19" s="36" t="s">
        <v>174</v>
      </c>
      <c r="B19" s="39" t="s">
        <v>91</v>
      </c>
      <c r="C19" s="40">
        <v>0</v>
      </c>
    </row>
    <row r="20" spans="1:3" ht="15.75" customHeight="1">
      <c r="A20" s="36" t="s">
        <v>187</v>
      </c>
      <c r="B20" s="39" t="s">
        <v>93</v>
      </c>
      <c r="C20" s="42">
        <v>4278664</v>
      </c>
    </row>
    <row r="21" spans="1:3" ht="15.75" customHeight="1" thickBot="1">
      <c r="A21" s="43" t="s">
        <v>173</v>
      </c>
      <c r="B21" s="44" t="s">
        <v>95</v>
      </c>
      <c r="C21" s="148">
        <f>+C14+C18+C19+C20</f>
        <v>37541846</v>
      </c>
    </row>
    <row r="22" spans="1:5" ht="15.75">
      <c r="A22" s="45"/>
      <c r="B22" s="46"/>
      <c r="C22" s="47"/>
      <c r="D22" s="25"/>
      <c r="E22" s="25"/>
    </row>
    <row r="23" spans="1:5" ht="15.75">
      <c r="A23" s="88"/>
      <c r="B23" s="26"/>
      <c r="C23" s="25"/>
      <c r="D23" s="25"/>
      <c r="E23" s="25"/>
    </row>
    <row r="24" spans="1:5" ht="15.75">
      <c r="A24" s="26"/>
      <c r="B24" s="26"/>
      <c r="C24" s="25"/>
      <c r="D24" s="25"/>
      <c r="E24" s="25"/>
    </row>
    <row r="25" spans="1:5" ht="15.75">
      <c r="A25" s="113"/>
      <c r="B25" s="113"/>
      <c r="C25" s="113"/>
      <c r="D25" s="29"/>
      <c r="E25" s="29"/>
    </row>
    <row r="26" spans="1:5" ht="15.75">
      <c r="A26" s="113"/>
      <c r="B26" s="113"/>
      <c r="C26" s="113"/>
      <c r="D26" s="29"/>
      <c r="E26" s="29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Antiqua,Félkövér"3. melléklet
 A Rendelet 22.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Karsay Erika</dc:creator>
  <cp:keywords/>
  <dc:description/>
  <cp:lastModifiedBy>Tóth Ibolya</cp:lastModifiedBy>
  <cp:lastPrinted>2018-05-08T09:33:37Z</cp:lastPrinted>
  <dcterms:created xsi:type="dcterms:W3CDTF">2011-12-13T08:40:14Z</dcterms:created>
  <dcterms:modified xsi:type="dcterms:W3CDTF">2018-05-08T09:34:01Z</dcterms:modified>
  <cp:category/>
  <cp:version/>
  <cp:contentType/>
  <cp:contentStatus/>
</cp:coreProperties>
</file>