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3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</sheets>
  <definedNames>
    <definedName name="_xlnm.Print_Area" localSheetId="0">'1.'!$A$1:$K$34</definedName>
    <definedName name="_xlnm.Print_Area" localSheetId="5">'4.'!$A$1:$J$16</definedName>
  </definedNames>
  <calcPr fullCalcOnLoad="1"/>
</workbook>
</file>

<file path=xl/sharedStrings.xml><?xml version="1.0" encoding="utf-8"?>
<sst xmlns="http://schemas.openxmlformats.org/spreadsheetml/2006/main" count="564" uniqueCount="298">
  <si>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</si>
  <si>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</si>
  <si>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</si>
  <si>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</si>
  <si>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</si>
  <si>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</si>
  <si>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</si>
  <si>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</si>
  <si>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</si>
  <si>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</si>
  <si>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</si>
  <si>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</si>
  <si>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</si>
  <si>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</si>
  <si>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</si>
  <si>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</si>
  <si>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</si>
  <si>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</si>
  <si>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</si>
  <si>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</si>
  <si>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</si>
  <si>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</si>
  <si>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</si>
  <si>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</si>
  <si>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</si>
  <si>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</si>
  <si>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</si>
  <si>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</si>
  <si>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</si>
  <si>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</si>
  <si>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</si>
  <si>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</si>
  <si>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</si>
  <si>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</si>
  <si>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</si>
  <si>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</si>
  <si>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</si>
  <si>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</si>
  <si>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</si>
  <si>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</si>
  <si>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</si>
  <si>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</si>
  <si>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</si>
  <si>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</si>
  <si>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</si>
  <si>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</si>
  <si>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</si>
  <si>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</si>
  <si>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</si>
  <si>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</si>
  <si>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</si>
  <si>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</si>
  <si>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</si>
  <si>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</si>
  <si>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</si>
  <si>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</si>
  <si>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</si>
  <si>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</si>
  <si>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</si>
  <si>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</si>
  <si>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</si>
  <si>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</si>
  <si>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</si>
  <si>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</si>
  <si>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</si>
  <si>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</si>
  <si>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</si>
  <si>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</si>
  <si>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</si>
  <si>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</si>
  <si>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</si>
  <si>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</si>
  <si>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</si>
  <si>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</si>
  <si>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</si>
  <si>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</si>
  <si>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</si>
  <si>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</si>
  <si>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</si>
  <si>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</si>
  <si>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</si>
  <si>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</si>
  <si>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</si>
  <si>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</si>
  <si>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</si>
  <si>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</si>
  <si>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</si>
  <si>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</si>
  <si>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</si>
  <si>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</si>
  <si>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</si>
  <si>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</si>
  <si>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</si>
  <si>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</si>
  <si>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</si>
  <si>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</si>
  <si>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</si>
  <si>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</si>
  <si>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</si>
  <si>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</si>
  <si>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</si>
  <si>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</si>
  <si>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</si>
  <si>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</si>
  <si>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</si>
  <si>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</si>
  <si>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</si>
  <si>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</si>
  <si>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</si>
  <si>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</si>
  <si>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</si>
  <si>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</si>
  <si>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</si>
  <si>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</si>
  <si>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</si>
  <si>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</si>
  <si>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</si>
  <si>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</si>
  <si>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</si>
  <si>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</si>
  <si>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</si>
  <si>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</si>
  <si>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</si>
  <si>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</si>
  <si>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</si>
  <si>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</si>
  <si>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</si>
  <si>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</si>
  <si>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</si>
  <si>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</si>
  <si>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</si>
  <si>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</si>
  <si>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</si>
  <si>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</si>
  <si>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</si>
  <si>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</si>
  <si>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</si>
  <si>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</si>
  <si>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</si>
  <si>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</si>
  <si>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</si>
  <si>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</si>
  <si>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</si>
  <si>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</si>
  <si>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</si>
  <si>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</si>
  <si>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</si>
  <si>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</si>
  <si>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</si>
  <si>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</si>
  <si>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</si>
  <si>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</si>
  <si>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</si>
  <si>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</si>
  <si>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</si>
  <si>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</si>
  <si>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</si>
  <si>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</si>
  <si>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</si>
  <si>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</si>
  <si>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</si>
  <si>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</si>
  <si>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</si>
  <si>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</si>
  <si>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</si>
  <si>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</si>
  <si>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</si>
  <si>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</si>
  <si>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</si>
  <si>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</si>
  <si>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</si>
  <si>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</si>
  <si>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</si>
  <si>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</si>
  <si>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</si>
  <si>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</si>
  <si>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</si>
  <si>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</si>
  <si>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</si>
  <si>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</si>
  <si>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</si>
  <si>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</si>
  <si>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</si>
  <si>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</si>
  <si>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</si>
  <si>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</si>
  <si>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</si>
  <si>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</si>
  <si>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</si>
  <si>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</si>
  <si>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</si>
  <si>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</si>
  <si>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</si>
  <si>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</si>
  <si>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</si>
  <si>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</si>
  <si>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</si>
  <si>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</si>
  <si>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</si>
  <si>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</si>
  <si>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</si>
  <si>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</si>
  <si>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</si>
  <si>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</si>
  <si>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</si>
  <si>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</si>
  <si>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</si>
  <si>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</si>
  <si>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</si>
  <si>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</si>
  <si>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KIADÁSOK</t>
  </si>
  <si>
    <t>BEVÉTELEK</t>
  </si>
  <si>
    <t>3.sz. melléklet</t>
  </si>
  <si>
    <t>3.6</t>
  </si>
  <si>
    <t>Kamatbevételek</t>
  </si>
  <si>
    <t>Elvonások, befizetések</t>
  </si>
  <si>
    <t>ÁH-on belüli megelőlegezések visszafizetése</t>
  </si>
  <si>
    <t>5.4</t>
  </si>
  <si>
    <t xml:space="preserve"> - Magánszemélyek kommunális adója</t>
  </si>
  <si>
    <t xml:space="preserve"> - Reklám- és propaganda kiadások</t>
  </si>
  <si>
    <t xml:space="preserve"> - Egyházak támogatása</t>
  </si>
  <si>
    <t xml:space="preserve"> - Vállalkozások támogatása</t>
  </si>
  <si>
    <t>2018. évi előirányzat</t>
  </si>
  <si>
    <t>Államigazgatási feladatok</t>
  </si>
  <si>
    <t xml:space="preserve">2018. évi tervezett előirányzat 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</si>
  <si>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</si>
  <si>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</si>
  <si>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</si>
  <si>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</si>
  <si>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</si>
  <si>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JETA pályázat önerő - szálláshely</t>
  </si>
  <si>
    <t>Zárkerti infrastruktúra pályázat önerő</t>
  </si>
  <si>
    <t>Játszótéri pályázat önerő</t>
  </si>
  <si>
    <t>Mód. I.</t>
  </si>
  <si>
    <t>Eredeti ei.</t>
  </si>
  <si>
    <t>2018. évi költségvetése bevételeinek előirányzat módosítása</t>
  </si>
  <si>
    <t>2018. évi költségvetése kiadásainak előirányzat módosítása</t>
  </si>
  <si>
    <t>F</t>
  </si>
  <si>
    <t>Harta Nagyközség Önkormányzata</t>
  </si>
  <si>
    <r>
      <t xml:space="preserve">Harta Nagyközség Önkormányzata 2018.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</si>
  <si>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 xml:space="preserve"> </t>
  </si>
  <si>
    <t xml:space="preserve"> - Működési célú ktgvetési tám. és kieg támogatás</t>
  </si>
  <si>
    <t xml:space="preserve"> - Eu-s programok támogatása </t>
  </si>
  <si>
    <t xml:space="preserve"> - Előző évi állami támogatás bevétele</t>
  </si>
  <si>
    <t>Foglalkoztatással, munkanélküliséggel kapcs.ell.</t>
  </si>
  <si>
    <t>Harta Nagyközség Önkormányzata 2018. évben tervezett tartalékai</t>
  </si>
  <si>
    <t>G</t>
  </si>
  <si>
    <t>Mód. II.</t>
  </si>
  <si>
    <t>Családi támogatások</t>
  </si>
  <si>
    <t>H</t>
  </si>
  <si>
    <t>Mód.III.</t>
  </si>
  <si>
    <t>Mód.II.</t>
  </si>
  <si>
    <t>Mód. III.</t>
  </si>
  <si>
    <t>Mód. III. előirányzat megbontása</t>
  </si>
  <si>
    <t>4.sz.melléklet</t>
  </si>
  <si>
    <t>Téli rezsicsökkentés tüzelőanyag</t>
  </si>
  <si>
    <t>VP Konyha pályázat</t>
  </si>
  <si>
    <t>Harta Nagyközség Önkormányzatának Európai uniós támogatással megvalósuló projektek bevételei, kiadásai, hozzájárulások</t>
  </si>
  <si>
    <t>2018.</t>
  </si>
  <si>
    <t>EU-s projekt megnevezése:</t>
  </si>
  <si>
    <t>"Szociális alapszolgáltatási központ kialakítása Hartán"</t>
  </si>
  <si>
    <t>Azonosító:</t>
  </si>
  <si>
    <t>TOP-4.2.1-15-BK1-2016-00013</t>
  </si>
  <si>
    <t>Ezer forintban</t>
  </si>
  <si>
    <t>Források</t>
  </si>
  <si>
    <t>2017.</t>
  </si>
  <si>
    <t>2019.</t>
  </si>
  <si>
    <t>2020.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</si>
  <si>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</si>
  <si>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</si>
  <si>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</si>
  <si>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</si>
  <si>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</si>
  <si>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</si>
  <si>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</si>
  <si>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</si>
  <si>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</si>
  <si>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</si>
  <si>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</si>
  <si>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</si>
  <si>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</si>
  <si>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"Harta Nagyközség Önkormányzata ASP Központhoz való csatlakozása"</t>
  </si>
  <si>
    <t>KÖFOP-1.2.1-VEKOP-16-2017-00771</t>
  </si>
  <si>
    <t>"Hartai önkormányzati intézmények energiahatékonyságának javítása"</t>
  </si>
  <si>
    <t>TOP-3.2.1-15-BK1-2016-00020</t>
  </si>
  <si>
    <t>"Előkészítő projekt megvalósítása Dunapataj Nagyközség közösségi szennyvízelvezetésének és tisztításának megoldásra"</t>
  </si>
  <si>
    <t>KEHOP-2.2.2-15-2015-00010</t>
  </si>
  <si>
    <t>"Mini bölcsőde kialakítása Hartán"</t>
  </si>
  <si>
    <t>TOP-1.4.1-16.BK1-2017-00011</t>
  </si>
  <si>
    <t>"Hartai orvosi rendelő korszerűsítése"</t>
  </si>
  <si>
    <t>TOP-4.1.1-16-BK1-2017-00014</t>
  </si>
  <si>
    <t>"Solti konzorcium Humán kapacitások fejlesztése térségi szemléletben"</t>
  </si>
  <si>
    <t>EFOP-3.9.2-16-2017-00008</t>
  </si>
  <si>
    <t>5.sz.melléklet</t>
  </si>
  <si>
    <t>VP6-7.2.1-7.4.1.3-17</t>
  </si>
  <si>
    <t>"Helyi termékértékesítést szolgáló piacok infrastrukturális fejlesztése, közétkeztetés fejlesztése</t>
  </si>
  <si>
    <t>I</t>
  </si>
  <si>
    <t>J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</si>
</sst>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6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3"/>
      <name val="Arial CE"/>
      <family val="2"/>
    </font>
    <font>
      <sz val="13"/>
      <name val="Arial CE"/>
      <family val="2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left" vertical="center" wrapText="1" indent="2"/>
      <protection/>
    </xf>
    <xf numFmtId="164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2" xfId="56" applyFont="1" applyFill="1" applyBorder="1" applyAlignment="1" applyProtection="1">
      <alignment horizontal="center" vertical="center" wrapText="1" readingOrder="1"/>
      <protection/>
    </xf>
    <xf numFmtId="0" fontId="4" fillId="0" borderId="23" xfId="56" applyFont="1" applyFill="1" applyBorder="1" applyAlignment="1" applyProtection="1">
      <alignment horizontal="center" vertical="center" wrapText="1" readingOrder="1"/>
      <protection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7" xfId="56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>
      <alignment horizontal="center" vertical="top"/>
    </xf>
    <xf numFmtId="0" fontId="19" fillId="0" borderId="27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3" fontId="26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32" fillId="0" borderId="20" xfId="0" applyNumberFormat="1" applyFont="1" applyBorder="1" applyAlignment="1">
      <alignment/>
    </xf>
    <xf numFmtId="0" fontId="4" fillId="0" borderId="30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4" fillId="0" borderId="31" xfId="0" applyFont="1" applyFill="1" applyBorder="1" applyAlignment="1" applyProtection="1">
      <alignment vertical="center"/>
      <protection/>
    </xf>
    <xf numFmtId="0" fontId="34" fillId="0" borderId="32" xfId="0" applyFont="1" applyFill="1" applyBorder="1" applyAlignment="1" applyProtection="1">
      <alignment horizontal="center" vertical="center"/>
      <protection/>
    </xf>
    <xf numFmtId="0" fontId="34" fillId="0" borderId="33" xfId="0" applyFont="1" applyFill="1" applyBorder="1" applyAlignment="1" applyProtection="1">
      <alignment horizontal="center" vertical="center"/>
      <protection/>
    </xf>
    <xf numFmtId="49" fontId="39" fillId="0" borderId="16" xfId="0" applyNumberFormat="1" applyFont="1" applyFill="1" applyBorder="1" applyAlignment="1" applyProtection="1">
      <alignment vertical="center"/>
      <protection/>
    </xf>
    <xf numFmtId="3" fontId="39" fillId="0" borderId="11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Fill="1" applyBorder="1" applyAlignment="1" applyProtection="1">
      <alignment vertical="center"/>
      <protection locked="0"/>
    </xf>
    <xf numFmtId="3" fontId="34" fillId="0" borderId="34" xfId="0" applyNumberFormat="1" applyFont="1" applyFill="1" applyBorder="1" applyAlignment="1" applyProtection="1">
      <alignment vertical="center"/>
      <protection/>
    </xf>
    <xf numFmtId="49" fontId="3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38" fillId="0" borderId="10" xfId="0" applyNumberFormat="1" applyFont="1" applyFill="1" applyBorder="1" applyAlignment="1" applyProtection="1">
      <alignment vertical="center"/>
      <protection locked="0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3" fontId="37" fillId="0" borderId="35" xfId="0" applyNumberFormat="1" applyFont="1" applyFill="1" applyBorder="1" applyAlignment="1" applyProtection="1">
      <alignment vertical="center"/>
      <protection/>
    </xf>
    <xf numFmtId="49" fontId="39" fillId="0" borderId="17" xfId="0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vertical="center"/>
      <protection locked="0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35" xfId="0" applyNumberFormat="1" applyFont="1" applyFill="1" applyBorder="1" applyAlignment="1" applyProtection="1">
      <alignment vertical="center"/>
      <protection/>
    </xf>
    <xf numFmtId="49" fontId="39" fillId="0" borderId="36" xfId="0" applyNumberFormat="1" applyFont="1" applyFill="1" applyBorder="1" applyAlignment="1" applyProtection="1">
      <alignment vertical="center"/>
      <protection locked="0"/>
    </xf>
    <xf numFmtId="3" fontId="39" fillId="0" borderId="37" xfId="0" applyNumberFormat="1" applyFont="1" applyFill="1" applyBorder="1" applyAlignment="1" applyProtection="1">
      <alignment vertical="center"/>
      <protection locked="0"/>
    </xf>
    <xf numFmtId="3" fontId="34" fillId="0" borderId="37" xfId="0" applyNumberFormat="1" applyFont="1" applyFill="1" applyBorder="1" applyAlignment="1" applyProtection="1">
      <alignment vertical="center"/>
      <protection locked="0"/>
    </xf>
    <xf numFmtId="49" fontId="34" fillId="0" borderId="38" xfId="0" applyNumberFormat="1" applyFont="1" applyFill="1" applyBorder="1" applyAlignment="1" applyProtection="1">
      <alignment vertical="center"/>
      <protection/>
    </xf>
    <xf numFmtId="3" fontId="34" fillId="0" borderId="39" xfId="0" applyNumberFormat="1" applyFont="1" applyFill="1" applyBorder="1" applyAlignment="1" applyProtection="1">
      <alignment vertical="center"/>
      <protection/>
    </xf>
    <xf numFmtId="3" fontId="39" fillId="0" borderId="39" xfId="0" applyNumberFormat="1" applyFont="1" applyFill="1" applyBorder="1" applyAlignment="1" applyProtection="1">
      <alignment vertical="center"/>
      <protection/>
    </xf>
    <xf numFmtId="3" fontId="34" fillId="0" borderId="4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49" fontId="39" fillId="0" borderId="17" xfId="0" applyNumberFormat="1" applyFont="1" applyFill="1" applyBorder="1" applyAlignment="1" applyProtection="1">
      <alignment horizontal="left" vertical="center"/>
      <protection/>
    </xf>
    <xf numFmtId="49" fontId="39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9" xfId="0" applyFont="1" applyBorder="1" applyAlignment="1">
      <alignment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vertical="center" textRotation="90"/>
    </xf>
    <xf numFmtId="0" fontId="13" fillId="0" borderId="44" xfId="0" applyFont="1" applyBorder="1" applyAlignment="1">
      <alignment vertical="center" textRotation="90"/>
    </xf>
    <xf numFmtId="0" fontId="19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9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4" fillId="0" borderId="37" xfId="0" applyFont="1" applyBorder="1" applyAlignment="1">
      <alignment vertical="center" textRotation="90"/>
    </xf>
    <xf numFmtId="0" fontId="14" fillId="0" borderId="44" xfId="0" applyFont="1" applyBorder="1" applyAlignment="1">
      <alignment vertical="center" textRotation="90"/>
    </xf>
    <xf numFmtId="3" fontId="25" fillId="0" borderId="12" xfId="0" applyNumberFormat="1" applyFont="1" applyBorder="1" applyAlignment="1">
      <alignment vertical="center" wrapText="1"/>
    </xf>
    <xf numFmtId="3" fontId="25" fillId="0" borderId="25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25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25" xfId="0" applyNumberFormat="1" applyFont="1" applyBorder="1" applyAlignment="1">
      <alignment vertical="center" wrapText="1"/>
    </xf>
    <xf numFmtId="3" fontId="19" fillId="0" borderId="47" xfId="0" applyNumberFormat="1" applyFont="1" applyBorder="1" applyAlignment="1">
      <alignment vertical="center" wrapText="1"/>
    </xf>
    <xf numFmtId="3" fontId="19" fillId="0" borderId="48" xfId="0" applyNumberFormat="1" applyFont="1" applyBorder="1" applyAlignment="1">
      <alignment vertical="center" wrapText="1"/>
    </xf>
    <xf numFmtId="0" fontId="32" fillId="0" borderId="49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3" fontId="28" fillId="0" borderId="25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32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right" vertical="center" wrapText="1"/>
    </xf>
    <xf numFmtId="0" fontId="31" fillId="0" borderId="29" xfId="0" applyFont="1" applyBorder="1" applyAlignment="1">
      <alignment vertical="center" wrapText="1"/>
    </xf>
    <xf numFmtId="0" fontId="33" fillId="0" borderId="52" xfId="0" applyFont="1" applyBorder="1" applyAlignment="1">
      <alignment horizontal="right"/>
    </xf>
    <xf numFmtId="3" fontId="25" fillId="0" borderId="29" xfId="0" applyNumberFormat="1" applyFont="1" applyBorder="1" applyAlignment="1">
      <alignment vertical="center" wrapText="1"/>
    </xf>
    <xf numFmtId="0" fontId="31" fillId="0" borderId="5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Alignment="1">
      <alignment horizontal="center" wrapText="1"/>
    </xf>
    <xf numFmtId="0" fontId="37" fillId="0" borderId="0" xfId="0" applyFont="1" applyFill="1" applyAlignment="1" applyProtection="1">
      <alignment horizontal="right"/>
      <protection/>
    </xf>
    <xf numFmtId="0" fontId="37" fillId="0" borderId="0" xfId="0" applyFont="1" applyFill="1" applyAlignment="1">
      <alignment horizontal="right"/>
    </xf>
    <xf numFmtId="0" fontId="35" fillId="0" borderId="0" xfId="0" applyFont="1" applyAlignment="1">
      <alignment wrapText="1"/>
    </xf>
    <xf numFmtId="0" fontId="38" fillId="0" borderId="0" xfId="0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37" fillId="0" borderId="52" xfId="0" applyFont="1" applyFill="1" applyBorder="1" applyAlignment="1" applyProtection="1">
      <alignment horizontal="right"/>
      <protection/>
    </xf>
    <xf numFmtId="0" fontId="34" fillId="0" borderId="52" xfId="0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41"/>
      <tableStyleElement type="headerRow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C19">
      <selection activeCell="G39" sqref="G39"/>
    </sheetView>
  </sheetViews>
  <sheetFormatPr defaultColWidth="9.140625" defaultRowHeight="15"/>
  <cols>
    <col min="2" max="2" width="48.00390625" style="0" customWidth="1"/>
    <col min="3" max="3" width="15.28125" style="0" customWidth="1"/>
    <col min="4" max="5" width="16.421875" style="0" customWidth="1"/>
    <col min="6" max="6" width="14.57421875" style="12" customWidth="1"/>
    <col min="7" max="7" width="43.00390625" style="10" customWidth="1"/>
    <col min="8" max="10" width="15.140625" style="10" customWidth="1"/>
    <col min="11" max="11" width="13.140625" style="10" customWidth="1"/>
  </cols>
  <sheetData>
    <row r="1" spans="1:11" ht="13.5" customHeight="1">
      <c r="A1" s="158" t="s">
        <v>239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8" customHeight="1" thickBot="1">
      <c r="A2" s="1" t="s">
        <v>0</v>
      </c>
      <c r="B2" s="1"/>
      <c r="C2" s="1"/>
      <c r="D2" s="1"/>
      <c r="E2" s="1"/>
      <c r="F2" s="13" t="s">
        <v>33</v>
      </c>
      <c r="G2" s="19" t="s">
        <v>3</v>
      </c>
      <c r="H2" s="19"/>
      <c r="I2" s="19"/>
      <c r="J2" s="19"/>
      <c r="K2" s="11" t="s">
        <v>107</v>
      </c>
    </row>
    <row r="3" spans="1:11" ht="22.5" customHeight="1">
      <c r="A3" s="21" t="s">
        <v>1</v>
      </c>
      <c r="B3" s="7" t="s">
        <v>2</v>
      </c>
      <c r="C3" s="20" t="s">
        <v>222</v>
      </c>
      <c r="D3" s="20" t="s">
        <v>233</v>
      </c>
      <c r="E3" s="20" t="s">
        <v>247</v>
      </c>
      <c r="F3" s="20" t="s">
        <v>252</v>
      </c>
      <c r="G3" s="7" t="s">
        <v>4</v>
      </c>
      <c r="H3" s="20" t="s">
        <v>222</v>
      </c>
      <c r="I3" s="42" t="s">
        <v>233</v>
      </c>
      <c r="J3" s="42" t="s">
        <v>247</v>
      </c>
      <c r="K3" s="42" t="s">
        <v>252</v>
      </c>
    </row>
    <row r="4" spans="1:11" ht="11.25" customHeight="1">
      <c r="A4" s="15"/>
      <c r="B4" s="125" t="s">
        <v>6</v>
      </c>
      <c r="C4" s="76" t="s">
        <v>7</v>
      </c>
      <c r="D4" s="16" t="s">
        <v>8</v>
      </c>
      <c r="E4" s="16" t="s">
        <v>9</v>
      </c>
      <c r="F4" s="126" t="s">
        <v>106</v>
      </c>
      <c r="G4" s="76" t="s">
        <v>237</v>
      </c>
      <c r="H4" s="43" t="s">
        <v>246</v>
      </c>
      <c r="I4" s="43" t="s">
        <v>249</v>
      </c>
      <c r="J4" s="43" t="s">
        <v>296</v>
      </c>
      <c r="K4" s="43" t="s">
        <v>297</v>
      </c>
    </row>
    <row r="5" spans="1:11" ht="15" customHeight="1">
      <c r="A5" s="22" t="s">
        <v>74</v>
      </c>
      <c r="B5" s="6" t="s">
        <v>34</v>
      </c>
      <c r="C5" s="25">
        <f>SUM(C6+C7)</f>
        <v>205115</v>
      </c>
      <c r="D5" s="25">
        <f>SUM(D6+D7)</f>
        <v>307794</v>
      </c>
      <c r="E5" s="25">
        <f>SUM(E6+E7)</f>
        <v>316061</v>
      </c>
      <c r="F5" s="25">
        <f>SUM(F6+F7)</f>
        <v>317273</v>
      </c>
      <c r="G5" s="6" t="s">
        <v>10</v>
      </c>
      <c r="H5" s="44">
        <v>120637</v>
      </c>
      <c r="I5" s="44">
        <v>173331</v>
      </c>
      <c r="J5" s="44">
        <v>173730</v>
      </c>
      <c r="K5" s="44">
        <v>173730</v>
      </c>
    </row>
    <row r="6" spans="1:11" ht="15" customHeight="1">
      <c r="A6" s="22" t="s">
        <v>20</v>
      </c>
      <c r="B6" s="2" t="s">
        <v>35</v>
      </c>
      <c r="C6" s="25">
        <v>161468</v>
      </c>
      <c r="D6" s="25">
        <v>162936</v>
      </c>
      <c r="E6" s="25">
        <v>171203</v>
      </c>
      <c r="F6" s="25">
        <v>172415</v>
      </c>
      <c r="G6" s="6" t="s">
        <v>45</v>
      </c>
      <c r="H6" s="44">
        <v>22536</v>
      </c>
      <c r="I6" s="44">
        <v>29555</v>
      </c>
      <c r="J6" s="44">
        <v>29637</v>
      </c>
      <c r="K6" s="44">
        <v>29637</v>
      </c>
    </row>
    <row r="7" spans="1:11" ht="15" customHeight="1">
      <c r="A7" s="22" t="s">
        <v>21</v>
      </c>
      <c r="B7" s="2" t="s">
        <v>36</v>
      </c>
      <c r="C7" s="25">
        <v>43647</v>
      </c>
      <c r="D7" s="25">
        <v>144858</v>
      </c>
      <c r="E7" s="25">
        <v>144858</v>
      </c>
      <c r="F7" s="25">
        <v>144858</v>
      </c>
      <c r="G7" s="6" t="s">
        <v>11</v>
      </c>
      <c r="H7" s="44">
        <v>90646</v>
      </c>
      <c r="I7" s="44">
        <v>147363</v>
      </c>
      <c r="J7" s="44">
        <v>153421</v>
      </c>
      <c r="K7" s="44">
        <v>153421</v>
      </c>
    </row>
    <row r="8" spans="1:11" s="30" customFormat="1" ht="13.5" customHeight="1">
      <c r="A8" s="22" t="s">
        <v>22</v>
      </c>
      <c r="B8" s="6" t="s">
        <v>37</v>
      </c>
      <c r="C8" s="72">
        <v>290530</v>
      </c>
      <c r="D8" s="72">
        <v>372501</v>
      </c>
      <c r="E8" s="72">
        <v>372501</v>
      </c>
      <c r="F8" s="72">
        <v>382500</v>
      </c>
      <c r="G8" s="6" t="s">
        <v>12</v>
      </c>
      <c r="H8" s="44">
        <v>16057</v>
      </c>
      <c r="I8" s="44">
        <v>16057</v>
      </c>
      <c r="J8" s="44">
        <v>16722</v>
      </c>
      <c r="K8" s="44">
        <v>16722</v>
      </c>
    </row>
    <row r="9" spans="1:11" ht="12.75" customHeight="1">
      <c r="A9" s="22" t="s">
        <v>23</v>
      </c>
      <c r="B9" s="6" t="s">
        <v>38</v>
      </c>
      <c r="C9" s="25">
        <f>SUM(C10:C12)</f>
        <v>114360</v>
      </c>
      <c r="D9" s="25">
        <f>SUM(D10:D12)</f>
        <v>114360</v>
      </c>
      <c r="E9" s="25">
        <f>SUM(E10:E12)</f>
        <v>114360</v>
      </c>
      <c r="F9" s="25">
        <f>SUM(F10:F12)</f>
        <v>114360</v>
      </c>
      <c r="G9" s="6" t="s">
        <v>46</v>
      </c>
      <c r="H9" s="44">
        <f>SUM(H10:H13)</f>
        <v>105405</v>
      </c>
      <c r="I9" s="44">
        <f>SUM(I10:I13)</f>
        <v>92826</v>
      </c>
      <c r="J9" s="44">
        <f>SUM(J10:J13)</f>
        <v>94349</v>
      </c>
      <c r="K9" s="44">
        <f>SUM(K10:K13)</f>
        <v>105560</v>
      </c>
    </row>
    <row r="10" spans="1:11" ht="12" customHeight="1">
      <c r="A10" s="22" t="s">
        <v>24</v>
      </c>
      <c r="B10" s="2" t="s">
        <v>39</v>
      </c>
      <c r="C10" s="24">
        <v>21500</v>
      </c>
      <c r="D10" s="24">
        <v>21500</v>
      </c>
      <c r="E10" s="24">
        <v>21500</v>
      </c>
      <c r="F10" s="24">
        <v>21500</v>
      </c>
      <c r="G10" s="2" t="s">
        <v>47</v>
      </c>
      <c r="H10" s="45">
        <v>0</v>
      </c>
      <c r="I10" s="45">
        <v>0</v>
      </c>
      <c r="J10" s="45">
        <v>0</v>
      </c>
      <c r="K10" s="45">
        <v>0</v>
      </c>
    </row>
    <row r="11" spans="1:11" ht="12" customHeight="1">
      <c r="A11" s="22" t="s">
        <v>25</v>
      </c>
      <c r="B11" s="2" t="s">
        <v>111</v>
      </c>
      <c r="C11" s="24">
        <v>92550</v>
      </c>
      <c r="D11" s="24">
        <v>92550</v>
      </c>
      <c r="E11" s="24">
        <v>92550</v>
      </c>
      <c r="F11" s="24">
        <v>92550</v>
      </c>
      <c r="G11" s="2" t="s">
        <v>48</v>
      </c>
      <c r="H11" s="44">
        <v>67410</v>
      </c>
      <c r="I11" s="44">
        <v>68641</v>
      </c>
      <c r="J11" s="44">
        <v>71568</v>
      </c>
      <c r="K11" s="44">
        <v>71568</v>
      </c>
    </row>
    <row r="12" spans="1:11" ht="12.75" customHeight="1">
      <c r="A12" s="22" t="s">
        <v>26</v>
      </c>
      <c r="B12" s="2" t="s">
        <v>40</v>
      </c>
      <c r="C12" s="24">
        <v>310</v>
      </c>
      <c r="D12" s="24">
        <v>310</v>
      </c>
      <c r="E12" s="24">
        <v>310</v>
      </c>
      <c r="F12" s="24">
        <v>310</v>
      </c>
      <c r="G12" s="2" t="s">
        <v>49</v>
      </c>
      <c r="H12" s="46">
        <v>11000</v>
      </c>
      <c r="I12" s="46">
        <v>11000</v>
      </c>
      <c r="J12" s="46">
        <v>11000</v>
      </c>
      <c r="K12" s="46">
        <v>11000</v>
      </c>
    </row>
    <row r="13" spans="1:11" ht="14.25" customHeight="1">
      <c r="A13" s="22" t="s">
        <v>27</v>
      </c>
      <c r="B13" s="6" t="s">
        <v>41</v>
      </c>
      <c r="C13" s="25">
        <v>13926</v>
      </c>
      <c r="D13" s="25">
        <v>13926</v>
      </c>
      <c r="E13" s="25">
        <v>13926</v>
      </c>
      <c r="F13" s="25">
        <v>13926</v>
      </c>
      <c r="G13" s="2" t="s">
        <v>50</v>
      </c>
      <c r="H13" s="46">
        <v>26995</v>
      </c>
      <c r="I13" s="46">
        <v>13185</v>
      </c>
      <c r="J13" s="46">
        <v>11781</v>
      </c>
      <c r="K13" s="46">
        <v>22992</v>
      </c>
    </row>
    <row r="14" spans="1:11" ht="13.5" customHeight="1">
      <c r="A14" s="22" t="s">
        <v>28</v>
      </c>
      <c r="B14" s="6" t="s">
        <v>42</v>
      </c>
      <c r="C14" s="31">
        <v>0</v>
      </c>
      <c r="D14" s="31">
        <v>0</v>
      </c>
      <c r="E14" s="31">
        <v>0</v>
      </c>
      <c r="F14" s="31">
        <v>0</v>
      </c>
      <c r="G14" s="6" t="s">
        <v>51</v>
      </c>
      <c r="H14" s="47">
        <v>399778</v>
      </c>
      <c r="I14" s="47">
        <v>429916</v>
      </c>
      <c r="J14" s="47">
        <v>429456</v>
      </c>
      <c r="K14" s="47">
        <v>429456</v>
      </c>
    </row>
    <row r="15" spans="1:11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31">
        <v>0</v>
      </c>
      <c r="G15" s="6" t="s">
        <v>52</v>
      </c>
      <c r="H15" s="47">
        <v>59310</v>
      </c>
      <c r="I15" s="47">
        <v>132610</v>
      </c>
      <c r="J15" s="47">
        <v>132610</v>
      </c>
      <c r="K15" s="47">
        <v>132610</v>
      </c>
    </row>
    <row r="16" spans="1:11" ht="13.5" customHeight="1">
      <c r="A16" s="22" t="s">
        <v>5</v>
      </c>
      <c r="B16" s="6" t="s">
        <v>44</v>
      </c>
      <c r="C16" s="28">
        <v>14998</v>
      </c>
      <c r="D16" s="28">
        <v>37637</v>
      </c>
      <c r="E16" s="28">
        <v>37637</v>
      </c>
      <c r="F16" s="28">
        <v>37637</v>
      </c>
      <c r="G16" s="6" t="s">
        <v>58</v>
      </c>
      <c r="H16" s="44">
        <f>SUM(H17+H18)</f>
        <v>2500</v>
      </c>
      <c r="I16" s="44">
        <f>SUM(I17+I18)</f>
        <v>2500</v>
      </c>
      <c r="J16" s="44">
        <f>SUM(J17+J18)</f>
        <v>2500</v>
      </c>
      <c r="K16" s="44">
        <f>SUM(K17+K18)</f>
        <v>2500</v>
      </c>
    </row>
    <row r="17" spans="1:11" ht="13.5" customHeight="1">
      <c r="A17" s="22" t="s">
        <v>30</v>
      </c>
      <c r="B17" s="2"/>
      <c r="C17" s="24"/>
      <c r="D17" s="24"/>
      <c r="E17" s="24"/>
      <c r="F17" s="24"/>
      <c r="G17" s="2" t="s">
        <v>53</v>
      </c>
      <c r="H17" s="45">
        <v>0</v>
      </c>
      <c r="I17" s="45">
        <v>0</v>
      </c>
      <c r="J17" s="45">
        <v>0</v>
      </c>
      <c r="K17" s="45">
        <v>0</v>
      </c>
    </row>
    <row r="18" spans="1:11" ht="13.5" customHeight="1">
      <c r="A18" s="22" t="s">
        <v>31</v>
      </c>
      <c r="B18" s="2"/>
      <c r="C18" s="24"/>
      <c r="D18" s="24"/>
      <c r="E18" s="24"/>
      <c r="F18" s="24"/>
      <c r="G18" s="2" t="s">
        <v>54</v>
      </c>
      <c r="H18" s="46">
        <v>2500</v>
      </c>
      <c r="I18" s="46">
        <v>2500</v>
      </c>
      <c r="J18" s="46">
        <v>2500</v>
      </c>
      <c r="K18" s="46">
        <v>2500</v>
      </c>
    </row>
    <row r="19" spans="1:11" ht="12.75" customHeight="1">
      <c r="A19" s="22" t="s">
        <v>32</v>
      </c>
      <c r="B19" s="17" t="s">
        <v>55</v>
      </c>
      <c r="C19" s="23">
        <f>SUM(C5+C9+C13+C15)</f>
        <v>333401</v>
      </c>
      <c r="D19" s="23">
        <f>SUM(D5+D9+D13+D15)</f>
        <v>436080</v>
      </c>
      <c r="E19" s="23">
        <f>SUM(E5+E9+E13+E15)</f>
        <v>444347</v>
      </c>
      <c r="F19" s="23">
        <f>SUM(F5+F9+F13+F15)</f>
        <v>445559</v>
      </c>
      <c r="G19" s="17" t="s">
        <v>57</v>
      </c>
      <c r="H19" s="48">
        <f>SUM(H5:H9)</f>
        <v>355281</v>
      </c>
      <c r="I19" s="48">
        <f>SUM(I5:I9)</f>
        <v>459132</v>
      </c>
      <c r="J19" s="48">
        <f>SUM(J5:J9)</f>
        <v>467859</v>
      </c>
      <c r="K19" s="48">
        <f>SUM(K5:K9)</f>
        <v>479070</v>
      </c>
    </row>
    <row r="20" spans="1:11" ht="13.5" customHeight="1">
      <c r="A20" s="22" t="s">
        <v>75</v>
      </c>
      <c r="B20" s="17" t="s">
        <v>56</v>
      </c>
      <c r="C20" s="23">
        <f>SUM(C8+C14+C16)</f>
        <v>305528</v>
      </c>
      <c r="D20" s="23">
        <f>SUM(D8+D14+D16)</f>
        <v>410138</v>
      </c>
      <c r="E20" s="23">
        <f>SUM(E8+E14+E16)</f>
        <v>410138</v>
      </c>
      <c r="F20" s="23">
        <f>SUM(F8+F14+F16)</f>
        <v>420137</v>
      </c>
      <c r="G20" s="17" t="s">
        <v>59</v>
      </c>
      <c r="H20" s="48">
        <f>SUM(H14:H16)</f>
        <v>461588</v>
      </c>
      <c r="I20" s="48">
        <f>SUM(I14:I16)</f>
        <v>565026</v>
      </c>
      <c r="J20" s="48">
        <f>SUM(J14:J16)</f>
        <v>564566</v>
      </c>
      <c r="K20" s="48">
        <f>SUM(K14:K16)</f>
        <v>564566</v>
      </c>
    </row>
    <row r="21" spans="1:11" s="35" customFormat="1" ht="12.75" customHeight="1">
      <c r="A21" s="32">
        <v>17</v>
      </c>
      <c r="B21" s="33" t="s">
        <v>60</v>
      </c>
      <c r="C21" s="34">
        <f>SUM(C19+C20)</f>
        <v>638929</v>
      </c>
      <c r="D21" s="34">
        <f>SUM(D19+D20)</f>
        <v>846218</v>
      </c>
      <c r="E21" s="34">
        <f>SUM(E19+E20)</f>
        <v>854485</v>
      </c>
      <c r="F21" s="34">
        <f>SUM(F19+F20)</f>
        <v>865696</v>
      </c>
      <c r="G21" s="33" t="s">
        <v>61</v>
      </c>
      <c r="H21" s="49">
        <f>SUM(H19+H20)</f>
        <v>816869</v>
      </c>
      <c r="I21" s="49">
        <f>SUM(I19+I20)</f>
        <v>1024158</v>
      </c>
      <c r="J21" s="49">
        <f>SUM(J19+J20)</f>
        <v>1032425</v>
      </c>
      <c r="K21" s="49">
        <f>SUM(K19+K20)</f>
        <v>1043636</v>
      </c>
    </row>
    <row r="22" spans="1:11" ht="14.25" customHeight="1">
      <c r="A22" s="22" t="s">
        <v>76</v>
      </c>
      <c r="B22" s="8"/>
      <c r="C22" s="26"/>
      <c r="D22" s="26"/>
      <c r="E22" s="26"/>
      <c r="F22" s="26"/>
      <c r="G22" s="9" t="s">
        <v>13</v>
      </c>
      <c r="H22" s="47">
        <v>6441</v>
      </c>
      <c r="I22" s="47">
        <v>6441</v>
      </c>
      <c r="J22" s="47">
        <v>6441</v>
      </c>
      <c r="K22" s="47">
        <v>6441</v>
      </c>
    </row>
    <row r="23" spans="1:11" ht="13.5" customHeight="1">
      <c r="A23" s="22" t="s">
        <v>77</v>
      </c>
      <c r="B23" s="3"/>
      <c r="C23" s="25"/>
      <c r="D23" s="25"/>
      <c r="E23" s="25"/>
      <c r="F23" s="25"/>
      <c r="G23" s="4" t="s">
        <v>14</v>
      </c>
      <c r="H23" s="50">
        <v>0</v>
      </c>
      <c r="I23" s="50">
        <v>0</v>
      </c>
      <c r="J23" s="50">
        <v>0</v>
      </c>
      <c r="K23" s="50">
        <v>0</v>
      </c>
    </row>
    <row r="24" spans="1:11" ht="13.5" customHeight="1">
      <c r="A24" s="22" t="s">
        <v>78</v>
      </c>
      <c r="B24" s="3"/>
      <c r="C24" s="25"/>
      <c r="D24" s="25"/>
      <c r="E24" s="25"/>
      <c r="F24" s="25"/>
      <c r="G24" s="33" t="s">
        <v>15</v>
      </c>
      <c r="H24" s="73">
        <f>SUM(H22:H23)</f>
        <v>6441</v>
      </c>
      <c r="I24" s="73">
        <f>SUM(I22:I23)</f>
        <v>6441</v>
      </c>
      <c r="J24" s="73">
        <f>SUM(J22:J23)</f>
        <v>6441</v>
      </c>
      <c r="K24" s="73">
        <f>SUM(K22:K23)</f>
        <v>6441</v>
      </c>
    </row>
    <row r="25" spans="1:11" ht="20.25" customHeight="1">
      <c r="A25" s="22" t="s">
        <v>79</v>
      </c>
      <c r="B25" s="18" t="s">
        <v>73</v>
      </c>
      <c r="C25" s="23">
        <f>SUM(C26)</f>
        <v>184381</v>
      </c>
      <c r="D25" s="23">
        <f>SUM(D26)</f>
        <v>184381</v>
      </c>
      <c r="E25" s="23">
        <f>SUM(E26)</f>
        <v>184381</v>
      </c>
      <c r="F25" s="23">
        <f>SUM(F26)</f>
        <v>184381</v>
      </c>
      <c r="G25" s="36" t="s">
        <v>16</v>
      </c>
      <c r="H25" s="51">
        <f>SUM(C21-H21)</f>
        <v>-177940</v>
      </c>
      <c r="I25" s="51">
        <f>SUM(D21-I21)</f>
        <v>-177940</v>
      </c>
      <c r="J25" s="51">
        <f>SUM(E21-J21)</f>
        <v>-177940</v>
      </c>
      <c r="K25" s="51">
        <f>SUM(F21-K21)</f>
        <v>-177940</v>
      </c>
    </row>
    <row r="26" spans="1:11" ht="15.75" customHeight="1">
      <c r="A26" s="22" t="s">
        <v>80</v>
      </c>
      <c r="B26" s="18" t="s">
        <v>62</v>
      </c>
      <c r="C26" s="23">
        <f>SUM(C27+C28)</f>
        <v>184381</v>
      </c>
      <c r="D26" s="23">
        <f>SUM(D27+D28)</f>
        <v>184381</v>
      </c>
      <c r="E26" s="23">
        <f>SUM(E27+E28)</f>
        <v>184381</v>
      </c>
      <c r="F26" s="23">
        <f>SUM(F27+F28)</f>
        <v>184381</v>
      </c>
      <c r="G26" s="74" t="s">
        <v>17</v>
      </c>
      <c r="H26" s="24">
        <f aca="true" t="shared" si="0" ref="H26:K27">SUM(C19-H19)</f>
        <v>-21880</v>
      </c>
      <c r="I26" s="24">
        <f t="shared" si="0"/>
        <v>-23052</v>
      </c>
      <c r="J26" s="52">
        <f t="shared" si="0"/>
        <v>-23512</v>
      </c>
      <c r="K26" s="52">
        <f t="shared" si="0"/>
        <v>-33511</v>
      </c>
    </row>
    <row r="27" spans="1:11" ht="12.75" customHeight="1">
      <c r="A27" s="22" t="s">
        <v>81</v>
      </c>
      <c r="B27" s="3" t="s">
        <v>63</v>
      </c>
      <c r="C27" s="25">
        <v>28321</v>
      </c>
      <c r="D27" s="25">
        <v>29493</v>
      </c>
      <c r="E27" s="25">
        <v>29953</v>
      </c>
      <c r="F27" s="25">
        <v>39952</v>
      </c>
      <c r="G27" s="2" t="s">
        <v>18</v>
      </c>
      <c r="H27" s="46">
        <f t="shared" si="0"/>
        <v>-156060</v>
      </c>
      <c r="I27" s="46">
        <f t="shared" si="0"/>
        <v>-154888</v>
      </c>
      <c r="J27" s="46">
        <f t="shared" si="0"/>
        <v>-154428</v>
      </c>
      <c r="K27" s="46">
        <f t="shared" si="0"/>
        <v>-144429</v>
      </c>
    </row>
    <row r="28" spans="1:11" ht="12.75" customHeight="1">
      <c r="A28" s="22" t="s">
        <v>82</v>
      </c>
      <c r="B28" s="3" t="s">
        <v>64</v>
      </c>
      <c r="C28" s="26">
        <v>156060</v>
      </c>
      <c r="D28" s="26">
        <v>154888</v>
      </c>
      <c r="E28" s="26">
        <v>154428</v>
      </c>
      <c r="F28" s="26">
        <v>144429</v>
      </c>
      <c r="G28" s="2"/>
      <c r="H28" s="46"/>
      <c r="I28" s="46"/>
      <c r="J28" s="46"/>
      <c r="K28" s="46"/>
    </row>
    <row r="29" spans="1:11" ht="12.75" customHeight="1">
      <c r="A29" s="22" t="s">
        <v>83</v>
      </c>
      <c r="B29" s="18" t="s">
        <v>71</v>
      </c>
      <c r="C29" s="29">
        <v>0</v>
      </c>
      <c r="D29" s="29">
        <v>0</v>
      </c>
      <c r="E29" s="29">
        <v>0</v>
      </c>
      <c r="F29" s="29">
        <v>0</v>
      </c>
      <c r="G29" s="2"/>
      <c r="H29" s="46"/>
      <c r="I29" s="46"/>
      <c r="J29" s="46"/>
      <c r="K29" s="46"/>
    </row>
    <row r="30" spans="1:11" ht="15.75" customHeight="1">
      <c r="A30" s="22" t="s">
        <v>84</v>
      </c>
      <c r="B30" s="3" t="s">
        <v>65</v>
      </c>
      <c r="C30" s="28">
        <v>0</v>
      </c>
      <c r="D30" s="28">
        <v>0</v>
      </c>
      <c r="E30" s="28">
        <v>0</v>
      </c>
      <c r="F30" s="28">
        <v>0</v>
      </c>
      <c r="G30" s="2"/>
      <c r="H30" s="46"/>
      <c r="I30" s="46"/>
      <c r="J30" s="46"/>
      <c r="K30" s="46"/>
    </row>
    <row r="31" spans="1:11" ht="12.75" customHeight="1">
      <c r="A31" s="22" t="s">
        <v>85</v>
      </c>
      <c r="B31" s="3" t="s">
        <v>66</v>
      </c>
      <c r="C31" s="28">
        <v>0</v>
      </c>
      <c r="D31" s="28">
        <v>0</v>
      </c>
      <c r="E31" s="28">
        <v>0</v>
      </c>
      <c r="F31" s="28">
        <v>0</v>
      </c>
      <c r="G31" s="2"/>
      <c r="H31" s="46"/>
      <c r="I31" s="46"/>
      <c r="J31" s="46"/>
      <c r="K31" s="46"/>
    </row>
    <row r="32" spans="1:11" s="35" customFormat="1" ht="13.5" customHeight="1">
      <c r="A32" s="32">
        <v>28</v>
      </c>
      <c r="B32" s="37" t="s">
        <v>72</v>
      </c>
      <c r="C32" s="38">
        <f>SUM(C21+C25)</f>
        <v>823310</v>
      </c>
      <c r="D32" s="38">
        <f>SUM(D21+D25)</f>
        <v>1030599</v>
      </c>
      <c r="E32" s="38">
        <f>SUM(E21+E25)</f>
        <v>1038866</v>
      </c>
      <c r="F32" s="38">
        <f>SUM(F21+F25)</f>
        <v>1050077</v>
      </c>
      <c r="G32" s="37" t="s">
        <v>19</v>
      </c>
      <c r="H32" s="53">
        <f>SUM(H21+H24)</f>
        <v>823310</v>
      </c>
      <c r="I32" s="53">
        <f>SUM(I21+I24)</f>
        <v>1030599</v>
      </c>
      <c r="J32" s="53">
        <f>SUM(J21+J24)</f>
        <v>1038866</v>
      </c>
      <c r="K32" s="53">
        <f>SUM(K21+K24)</f>
        <v>1050077</v>
      </c>
    </row>
    <row r="33" spans="1:11" ht="13.5" customHeight="1">
      <c r="A33" s="22" t="s">
        <v>86</v>
      </c>
      <c r="B33" s="6" t="s">
        <v>67</v>
      </c>
      <c r="C33" s="27">
        <f aca="true" t="shared" si="1" ref="C33:F34">SUM(C19+C27)</f>
        <v>361722</v>
      </c>
      <c r="D33" s="27">
        <f t="shared" si="1"/>
        <v>465573</v>
      </c>
      <c r="E33" s="27">
        <f>SUM(E19+E27)</f>
        <v>474300</v>
      </c>
      <c r="F33" s="27">
        <f t="shared" si="1"/>
        <v>485511</v>
      </c>
      <c r="G33" s="6" t="s">
        <v>69</v>
      </c>
      <c r="H33" s="46">
        <f aca="true" t="shared" si="2" ref="H33:K34">SUM(H19+H22)</f>
        <v>361722</v>
      </c>
      <c r="I33" s="46">
        <f t="shared" si="2"/>
        <v>465573</v>
      </c>
      <c r="J33" s="46">
        <f>SUM(J19+J22)</f>
        <v>474300</v>
      </c>
      <c r="K33" s="46">
        <f t="shared" si="2"/>
        <v>485511</v>
      </c>
    </row>
    <row r="34" spans="1:11" ht="13.5" customHeight="1" thickBot="1">
      <c r="A34" s="39" t="s">
        <v>87</v>
      </c>
      <c r="B34" s="40" t="s">
        <v>68</v>
      </c>
      <c r="C34" s="41">
        <f t="shared" si="1"/>
        <v>461588</v>
      </c>
      <c r="D34" s="41">
        <f t="shared" si="1"/>
        <v>565026</v>
      </c>
      <c r="E34" s="41">
        <f>SUM(E20+E28)</f>
        <v>564566</v>
      </c>
      <c r="F34" s="41">
        <f t="shared" si="1"/>
        <v>564566</v>
      </c>
      <c r="G34" s="40" t="s">
        <v>70</v>
      </c>
      <c r="H34" s="75">
        <f t="shared" si="2"/>
        <v>461588</v>
      </c>
      <c r="I34" s="75">
        <f t="shared" si="2"/>
        <v>565026</v>
      </c>
      <c r="J34" s="75">
        <f>SUM(J20+J23)</f>
        <v>564566</v>
      </c>
      <c r="K34" s="75">
        <f t="shared" si="2"/>
        <v>564566</v>
      </c>
    </row>
    <row r="35" spans="1:6" ht="12.75" customHeight="1">
      <c r="A35" s="5"/>
      <c r="B35" s="5"/>
      <c r="C35" s="5"/>
      <c r="D35" s="5"/>
      <c r="E35" s="5"/>
      <c r="F35" s="14"/>
    </row>
  </sheetData>
  <sheetProtection/>
  <mergeCells count="1">
    <mergeCell ref="A1:K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H49">
      <selection activeCell="Q7" sqref="Q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3" width="19.421875" style="0" customWidth="1"/>
    <col min="14" max="14" width="16.8515625" style="0" customWidth="1"/>
    <col min="15" max="15" width="14.421875" style="0" customWidth="1"/>
    <col min="16" max="16" width="13.8515625" style="0" customWidth="1"/>
    <col min="17" max="17" width="17.8515625" style="0" customWidth="1"/>
  </cols>
  <sheetData>
    <row r="1" spans="8:18" ht="15"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54"/>
    </row>
    <row r="2" spans="8:17" s="54" customFormat="1" ht="19.5" customHeight="1">
      <c r="H2" s="174" t="s">
        <v>238</v>
      </c>
      <c r="I2" s="174"/>
      <c r="J2" s="174"/>
      <c r="K2" s="174"/>
      <c r="L2" s="174"/>
      <c r="M2" s="174"/>
      <c r="N2" s="174"/>
      <c r="O2" s="174"/>
      <c r="P2" s="174"/>
      <c r="Q2" s="174"/>
    </row>
    <row r="3" spans="8:17" ht="16.5">
      <c r="H3" s="175" t="s">
        <v>235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8:17" ht="20.25" customHeight="1">
      <c r="H4" s="77"/>
      <c r="I4" s="77"/>
      <c r="J4" s="77"/>
      <c r="K4" s="77"/>
      <c r="L4" s="77"/>
      <c r="M4" s="77"/>
      <c r="N4" s="77"/>
      <c r="O4" s="77" t="s">
        <v>33</v>
      </c>
      <c r="P4" s="77"/>
      <c r="Q4" s="78" t="s">
        <v>108</v>
      </c>
    </row>
    <row r="5" spans="1:17" s="59" customFormat="1" ht="16.5">
      <c r="A5" s="178" t="s">
        <v>166</v>
      </c>
      <c r="B5" s="55"/>
      <c r="C5" s="55"/>
      <c r="D5" s="55"/>
      <c r="E5" s="55"/>
      <c r="F5" s="55"/>
      <c r="G5" s="55"/>
      <c r="H5" s="166" t="s">
        <v>211</v>
      </c>
      <c r="I5" s="166"/>
      <c r="J5" s="167"/>
      <c r="K5" s="180" t="s">
        <v>234</v>
      </c>
      <c r="L5" s="180" t="s">
        <v>233</v>
      </c>
      <c r="M5" s="180" t="s">
        <v>251</v>
      </c>
      <c r="N5" s="180" t="s">
        <v>250</v>
      </c>
      <c r="O5" s="170" t="s">
        <v>253</v>
      </c>
      <c r="P5" s="176"/>
      <c r="Q5" s="177"/>
    </row>
    <row r="6" spans="1:17" s="56" customFormat="1" ht="45.75" customHeight="1">
      <c r="A6" s="179"/>
      <c r="B6" s="55"/>
      <c r="C6" s="55"/>
      <c r="D6" s="55"/>
      <c r="E6" s="55"/>
      <c r="F6" s="55"/>
      <c r="G6" s="55"/>
      <c r="H6" s="168"/>
      <c r="I6" s="168"/>
      <c r="J6" s="169"/>
      <c r="K6" s="181"/>
      <c r="L6" s="181"/>
      <c r="M6" s="181"/>
      <c r="N6" s="181"/>
      <c r="O6" s="79" t="s">
        <v>88</v>
      </c>
      <c r="P6" s="79" t="s">
        <v>89</v>
      </c>
      <c r="Q6" s="79" t="s">
        <v>223</v>
      </c>
    </row>
    <row r="7" spans="1:17" s="56" customFormat="1" ht="17.25">
      <c r="A7" s="64"/>
      <c r="B7" s="55"/>
      <c r="C7" s="55"/>
      <c r="D7" s="55"/>
      <c r="E7" s="55"/>
      <c r="F7" s="55"/>
      <c r="G7" s="55"/>
      <c r="H7" s="170" t="s">
        <v>6</v>
      </c>
      <c r="I7" s="171"/>
      <c r="J7" s="172"/>
      <c r="K7" s="79" t="s">
        <v>7</v>
      </c>
      <c r="L7" s="79" t="s">
        <v>8</v>
      </c>
      <c r="M7" s="79" t="s">
        <v>9</v>
      </c>
      <c r="N7" s="79" t="s">
        <v>106</v>
      </c>
      <c r="O7" s="79" t="s">
        <v>237</v>
      </c>
      <c r="P7" s="79" t="s">
        <v>246</v>
      </c>
      <c r="Q7" s="79" t="s">
        <v>249</v>
      </c>
    </row>
    <row r="8" spans="1:17" s="60" customFormat="1" ht="16.5">
      <c r="A8" s="67">
        <v>1</v>
      </c>
      <c r="H8" s="162" t="s">
        <v>102</v>
      </c>
      <c r="I8" s="163"/>
      <c r="J8" s="164"/>
      <c r="K8" s="83">
        <f aca="true" t="shared" si="0" ref="K8:Q8">SUM(K9+K21+K34)</f>
        <v>327411</v>
      </c>
      <c r="L8" s="83">
        <f t="shared" si="0"/>
        <v>428260</v>
      </c>
      <c r="M8" s="83">
        <f>SUM(M9+M21+M34)</f>
        <v>436527</v>
      </c>
      <c r="N8" s="83">
        <f t="shared" si="0"/>
        <v>437739</v>
      </c>
      <c r="O8" s="83">
        <f t="shared" si="0"/>
        <v>385369</v>
      </c>
      <c r="P8" s="83">
        <f t="shared" si="0"/>
        <v>52370</v>
      </c>
      <c r="Q8" s="83">
        <f t="shared" si="0"/>
        <v>0</v>
      </c>
    </row>
    <row r="9" spans="1:17" s="62" customFormat="1" ht="17.25">
      <c r="A9" s="66">
        <v>2</v>
      </c>
      <c r="H9" s="84" t="s">
        <v>91</v>
      </c>
      <c r="I9" s="85"/>
      <c r="J9" s="85" t="s">
        <v>110</v>
      </c>
      <c r="K9" s="86">
        <f aca="true" t="shared" si="1" ref="K9:P9">SUM(K10+K15)</f>
        <v>205115</v>
      </c>
      <c r="L9" s="86">
        <f t="shared" si="1"/>
        <v>305964</v>
      </c>
      <c r="M9" s="86">
        <f t="shared" si="1"/>
        <v>314231</v>
      </c>
      <c r="N9" s="86">
        <f t="shared" si="1"/>
        <v>315443</v>
      </c>
      <c r="O9" s="86">
        <f t="shared" si="1"/>
        <v>264725</v>
      </c>
      <c r="P9" s="86">
        <f t="shared" si="1"/>
        <v>50718</v>
      </c>
      <c r="Q9" s="86">
        <f>SUM(Q10:Q22)</f>
        <v>0</v>
      </c>
    </row>
    <row r="10" spans="1:17" s="63" customFormat="1" ht="16.5">
      <c r="A10" s="65">
        <v>3</v>
      </c>
      <c r="H10" s="87"/>
      <c r="I10" s="88" t="s">
        <v>172</v>
      </c>
      <c r="J10" s="87" t="s">
        <v>158</v>
      </c>
      <c r="K10" s="89">
        <f>SUM(K11:K14)</f>
        <v>161468</v>
      </c>
      <c r="L10" s="89">
        <f>SUM(L11:L14)</f>
        <v>162936</v>
      </c>
      <c r="M10" s="89">
        <f>SUM(M11:M14)</f>
        <v>171203</v>
      </c>
      <c r="N10" s="89">
        <f>SUM(N11:N14)</f>
        <v>172415</v>
      </c>
      <c r="O10" s="89">
        <f>SUM(O11:O14)</f>
        <v>172415</v>
      </c>
      <c r="P10" s="89">
        <f>SUM(P11:P13)</f>
        <v>0</v>
      </c>
      <c r="Q10" s="89">
        <f>SUM(Q11:Q13)</f>
        <v>0</v>
      </c>
    </row>
    <row r="11" spans="1:17" s="63" customFormat="1" ht="16.5">
      <c r="A11" s="65">
        <v>4</v>
      </c>
      <c r="H11" s="87"/>
      <c r="I11" s="88"/>
      <c r="J11" s="90" t="s">
        <v>159</v>
      </c>
      <c r="K11" s="89">
        <v>80561</v>
      </c>
      <c r="L11" s="89">
        <v>80561</v>
      </c>
      <c r="M11" s="89">
        <v>80561</v>
      </c>
      <c r="N11" s="89">
        <v>80561</v>
      </c>
      <c r="O11" s="89">
        <v>80561</v>
      </c>
      <c r="P11" s="89">
        <v>0</v>
      </c>
      <c r="Q11" s="89">
        <v>0</v>
      </c>
    </row>
    <row r="12" spans="1:17" s="63" customFormat="1" ht="16.5">
      <c r="A12" s="65">
        <v>5</v>
      </c>
      <c r="H12" s="87"/>
      <c r="I12" s="88"/>
      <c r="J12" s="90" t="s">
        <v>160</v>
      </c>
      <c r="K12" s="89">
        <v>76200</v>
      </c>
      <c r="L12" s="89">
        <v>77431</v>
      </c>
      <c r="M12" s="89">
        <v>85216</v>
      </c>
      <c r="N12" s="89">
        <v>86428</v>
      </c>
      <c r="O12" s="89">
        <v>86428</v>
      </c>
      <c r="P12" s="89">
        <v>0</v>
      </c>
      <c r="Q12" s="89">
        <v>0</v>
      </c>
    </row>
    <row r="13" spans="1:17" s="63" customFormat="1" ht="16.5">
      <c r="A13" s="65">
        <v>6</v>
      </c>
      <c r="H13" s="87"/>
      <c r="I13" s="88"/>
      <c r="J13" s="90" t="s">
        <v>161</v>
      </c>
      <c r="K13" s="89">
        <v>4254</v>
      </c>
      <c r="L13" s="89">
        <v>4254</v>
      </c>
      <c r="M13" s="89">
        <v>4254</v>
      </c>
      <c r="N13" s="89">
        <v>4254</v>
      </c>
      <c r="O13" s="89">
        <v>4254</v>
      </c>
      <c r="P13" s="89">
        <v>0</v>
      </c>
      <c r="Q13" s="89">
        <v>0</v>
      </c>
    </row>
    <row r="14" spans="1:17" s="63" customFormat="1" ht="16.5">
      <c r="A14" s="65">
        <v>7</v>
      </c>
      <c r="H14" s="87"/>
      <c r="I14" s="88"/>
      <c r="J14" s="90" t="s">
        <v>241</v>
      </c>
      <c r="K14" s="89">
        <v>453</v>
      </c>
      <c r="L14" s="89">
        <v>690</v>
      </c>
      <c r="M14" s="89">
        <v>1172</v>
      </c>
      <c r="N14" s="89">
        <v>1172</v>
      </c>
      <c r="O14" s="89">
        <v>1172</v>
      </c>
      <c r="P14" s="89">
        <v>0</v>
      </c>
      <c r="Q14" s="89">
        <v>0</v>
      </c>
    </row>
    <row r="15" spans="1:17" s="63" customFormat="1" ht="16.5">
      <c r="A15" s="65">
        <v>8</v>
      </c>
      <c r="H15" s="87"/>
      <c r="I15" s="88" t="s">
        <v>173</v>
      </c>
      <c r="J15" s="87" t="s">
        <v>162</v>
      </c>
      <c r="K15" s="89">
        <f aca="true" t="shared" si="2" ref="K15:P15">SUM(K16:K20)</f>
        <v>43647</v>
      </c>
      <c r="L15" s="89">
        <f t="shared" si="2"/>
        <v>143028</v>
      </c>
      <c r="M15" s="89">
        <f t="shared" si="2"/>
        <v>143028</v>
      </c>
      <c r="N15" s="89">
        <f t="shared" si="2"/>
        <v>143028</v>
      </c>
      <c r="O15" s="89">
        <f t="shared" si="2"/>
        <v>92310</v>
      </c>
      <c r="P15" s="89">
        <f t="shared" si="2"/>
        <v>50718</v>
      </c>
      <c r="Q15" s="89">
        <f>SUM(Q16:Q18)</f>
        <v>0</v>
      </c>
    </row>
    <row r="16" spans="1:17" s="63" customFormat="1" ht="16.5">
      <c r="A16" s="65">
        <v>9</v>
      </c>
      <c r="H16" s="87"/>
      <c r="I16" s="88"/>
      <c r="J16" s="90" t="s">
        <v>163</v>
      </c>
      <c r="K16" s="91">
        <v>28800</v>
      </c>
      <c r="L16" s="91">
        <v>28800</v>
      </c>
      <c r="M16" s="91">
        <v>28800</v>
      </c>
      <c r="N16" s="91">
        <v>28800</v>
      </c>
      <c r="O16" s="91">
        <v>28800</v>
      </c>
      <c r="P16" s="91">
        <v>0</v>
      </c>
      <c r="Q16" s="91">
        <v>0</v>
      </c>
    </row>
    <row r="17" spans="1:17" s="63" customFormat="1" ht="16.5">
      <c r="A17" s="65">
        <v>10</v>
      </c>
      <c r="H17" s="87"/>
      <c r="I17" s="88"/>
      <c r="J17" s="90" t="s">
        <v>170</v>
      </c>
      <c r="K17" s="91">
        <v>2160</v>
      </c>
      <c r="L17" s="91">
        <v>2160</v>
      </c>
      <c r="M17" s="91">
        <v>2160</v>
      </c>
      <c r="N17" s="91">
        <v>2160</v>
      </c>
      <c r="O17" s="91">
        <v>0</v>
      </c>
      <c r="P17" s="91">
        <v>2160</v>
      </c>
      <c r="Q17" s="91">
        <v>0</v>
      </c>
    </row>
    <row r="18" spans="1:17" s="63" customFormat="1" ht="16.5">
      <c r="A18" s="65">
        <v>11</v>
      </c>
      <c r="H18" s="87"/>
      <c r="I18" s="88"/>
      <c r="J18" s="90" t="s">
        <v>171</v>
      </c>
      <c r="K18" s="91">
        <v>12687</v>
      </c>
      <c r="L18" s="91">
        <v>51400</v>
      </c>
      <c r="M18" s="91">
        <v>51400</v>
      </c>
      <c r="N18" s="91">
        <v>51400</v>
      </c>
      <c r="O18" s="91">
        <v>51400</v>
      </c>
      <c r="P18" s="91">
        <v>0</v>
      </c>
      <c r="Q18" s="91">
        <v>0</v>
      </c>
    </row>
    <row r="19" spans="1:17" s="63" customFormat="1" ht="16.5">
      <c r="A19" s="65">
        <v>12</v>
      </c>
      <c r="H19" s="87"/>
      <c r="I19" s="88"/>
      <c r="J19" s="90" t="s">
        <v>242</v>
      </c>
      <c r="K19" s="91">
        <v>0</v>
      </c>
      <c r="L19" s="91">
        <v>60550</v>
      </c>
      <c r="M19" s="91">
        <v>60550</v>
      </c>
      <c r="N19" s="91">
        <v>60550</v>
      </c>
      <c r="O19" s="91">
        <v>11992</v>
      </c>
      <c r="P19" s="91">
        <v>48558</v>
      </c>
      <c r="Q19" s="91"/>
    </row>
    <row r="20" spans="1:17" s="63" customFormat="1" ht="16.5">
      <c r="A20" s="65">
        <v>13</v>
      </c>
      <c r="H20" s="87"/>
      <c r="I20" s="88"/>
      <c r="J20" s="90" t="s">
        <v>243</v>
      </c>
      <c r="K20" s="91">
        <v>0</v>
      </c>
      <c r="L20" s="91">
        <v>118</v>
      </c>
      <c r="M20" s="91">
        <v>118</v>
      </c>
      <c r="N20" s="91">
        <v>118</v>
      </c>
      <c r="O20" s="91">
        <v>118</v>
      </c>
      <c r="P20" s="91"/>
      <c r="Q20" s="91"/>
    </row>
    <row r="21" spans="1:17" s="62" customFormat="1" ht="17.25">
      <c r="A21" s="65">
        <v>14</v>
      </c>
      <c r="H21" s="84" t="s">
        <v>93</v>
      </c>
      <c r="I21" s="84"/>
      <c r="J21" s="85" t="s">
        <v>103</v>
      </c>
      <c r="K21" s="86">
        <f aca="true" t="shared" si="3" ref="K21:Q21">SUM(K22+K25+K28+K30+K32)</f>
        <v>114300</v>
      </c>
      <c r="L21" s="86">
        <f t="shared" si="3"/>
        <v>114300</v>
      </c>
      <c r="M21" s="86">
        <f>SUM(M22+M25+M28+M30+M32)</f>
        <v>114300</v>
      </c>
      <c r="N21" s="86">
        <f t="shared" si="3"/>
        <v>114300</v>
      </c>
      <c r="O21" s="86">
        <f t="shared" si="3"/>
        <v>114300</v>
      </c>
      <c r="P21" s="86">
        <f t="shared" si="3"/>
        <v>0</v>
      </c>
      <c r="Q21" s="86">
        <f t="shared" si="3"/>
        <v>0</v>
      </c>
    </row>
    <row r="22" spans="1:17" s="63" customFormat="1" ht="16.5">
      <c r="A22" s="65">
        <v>15</v>
      </c>
      <c r="H22" s="87"/>
      <c r="I22" s="88" t="s">
        <v>179</v>
      </c>
      <c r="J22" s="87" t="s">
        <v>174</v>
      </c>
      <c r="K22" s="89">
        <f aca="true" t="shared" si="4" ref="K22:Q22">SUM(K23:K24)</f>
        <v>21500</v>
      </c>
      <c r="L22" s="89">
        <f t="shared" si="4"/>
        <v>21500</v>
      </c>
      <c r="M22" s="89">
        <f>SUM(M23:M24)</f>
        <v>21500</v>
      </c>
      <c r="N22" s="89">
        <f t="shared" si="4"/>
        <v>21500</v>
      </c>
      <c r="O22" s="89">
        <f t="shared" si="4"/>
        <v>21500</v>
      </c>
      <c r="P22" s="89">
        <f t="shared" si="4"/>
        <v>0</v>
      </c>
      <c r="Q22" s="89">
        <f t="shared" si="4"/>
        <v>0</v>
      </c>
    </row>
    <row r="23" spans="1:17" s="58" customFormat="1" ht="16.5">
      <c r="A23" s="65">
        <v>16</v>
      </c>
      <c r="H23" s="90"/>
      <c r="I23" s="92"/>
      <c r="J23" s="90" t="s">
        <v>175</v>
      </c>
      <c r="K23" s="91">
        <v>11500</v>
      </c>
      <c r="L23" s="91">
        <v>11500</v>
      </c>
      <c r="M23" s="91">
        <v>11500</v>
      </c>
      <c r="N23" s="91">
        <v>11500</v>
      </c>
      <c r="O23" s="91">
        <v>11500</v>
      </c>
      <c r="P23" s="91">
        <v>0</v>
      </c>
      <c r="Q23" s="91">
        <v>0</v>
      </c>
    </row>
    <row r="24" spans="1:17" s="58" customFormat="1" ht="16.5">
      <c r="A24" s="65">
        <v>17</v>
      </c>
      <c r="H24" s="90"/>
      <c r="I24" s="92"/>
      <c r="J24" s="90" t="s">
        <v>218</v>
      </c>
      <c r="K24" s="91">
        <v>10000</v>
      </c>
      <c r="L24" s="91">
        <v>10000</v>
      </c>
      <c r="M24" s="91">
        <v>10000</v>
      </c>
      <c r="N24" s="91">
        <v>10000</v>
      </c>
      <c r="O24" s="91">
        <v>10000</v>
      </c>
      <c r="P24" s="91">
        <v>0</v>
      </c>
      <c r="Q24" s="91">
        <v>0</v>
      </c>
    </row>
    <row r="25" spans="1:17" s="58" customFormat="1" ht="16.5">
      <c r="A25" s="65">
        <v>18</v>
      </c>
      <c r="H25" s="90"/>
      <c r="I25" s="88" t="s">
        <v>180</v>
      </c>
      <c r="J25" s="87" t="s">
        <v>176</v>
      </c>
      <c r="K25" s="89">
        <f>SUM(K26+K27)</f>
        <v>80000</v>
      </c>
      <c r="L25" s="89">
        <f>SUM(L26+L27)</f>
        <v>80000</v>
      </c>
      <c r="M25" s="89">
        <f>SUM(M26+M27)</f>
        <v>80000</v>
      </c>
      <c r="N25" s="89">
        <f>SUM(N26+N27)</f>
        <v>80000</v>
      </c>
      <c r="O25" s="89">
        <f>SUM(O26+O27)</f>
        <v>80000</v>
      </c>
      <c r="P25" s="89">
        <f>SUM(P26:P28)</f>
        <v>0</v>
      </c>
      <c r="Q25" s="89">
        <f>SUM(Q26:Q28)</f>
        <v>0</v>
      </c>
    </row>
    <row r="26" spans="1:17" s="58" customFormat="1" ht="16.5">
      <c r="A26" s="65">
        <v>19</v>
      </c>
      <c r="H26" s="90"/>
      <c r="I26" s="92"/>
      <c r="J26" s="90" t="s">
        <v>177</v>
      </c>
      <c r="K26" s="91">
        <v>80000</v>
      </c>
      <c r="L26" s="91">
        <v>80000</v>
      </c>
      <c r="M26" s="91">
        <v>80000</v>
      </c>
      <c r="N26" s="91">
        <v>80000</v>
      </c>
      <c r="O26" s="91">
        <v>80000</v>
      </c>
      <c r="P26" s="91">
        <v>0</v>
      </c>
      <c r="Q26" s="91">
        <v>0</v>
      </c>
    </row>
    <row r="27" spans="1:17" s="58" customFormat="1" ht="16.5">
      <c r="A27" s="65">
        <v>20</v>
      </c>
      <c r="H27" s="90"/>
      <c r="I27" s="92"/>
      <c r="J27" s="90" t="s">
        <v>178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1:17" s="58" customFormat="1" ht="16.5">
      <c r="A28" s="65">
        <v>21</v>
      </c>
      <c r="H28" s="90"/>
      <c r="I28" s="88" t="s">
        <v>181</v>
      </c>
      <c r="J28" s="87" t="s">
        <v>182</v>
      </c>
      <c r="K28" s="89">
        <f>SUM(K29)</f>
        <v>12300</v>
      </c>
      <c r="L28" s="89">
        <f>SUM(L29)</f>
        <v>12300</v>
      </c>
      <c r="M28" s="89">
        <f>SUM(M29)</f>
        <v>12300</v>
      </c>
      <c r="N28" s="89">
        <f>SUM(N29)</f>
        <v>12300</v>
      </c>
      <c r="O28" s="89">
        <f>SUM(O29)</f>
        <v>12300</v>
      </c>
      <c r="P28" s="89"/>
      <c r="Q28" s="89"/>
    </row>
    <row r="29" spans="1:17" s="58" customFormat="1" ht="16.5">
      <c r="A29" s="65">
        <v>22</v>
      </c>
      <c r="H29" s="90"/>
      <c r="I29" s="88"/>
      <c r="J29" s="90" t="s">
        <v>183</v>
      </c>
      <c r="K29" s="91">
        <v>12300</v>
      </c>
      <c r="L29" s="91">
        <v>12300</v>
      </c>
      <c r="M29" s="91">
        <v>12300</v>
      </c>
      <c r="N29" s="91">
        <v>12300</v>
      </c>
      <c r="O29" s="91">
        <v>12300</v>
      </c>
      <c r="P29" s="91">
        <v>0</v>
      </c>
      <c r="Q29" s="91">
        <v>0</v>
      </c>
    </row>
    <row r="30" spans="1:17" s="58" customFormat="1" ht="16.5">
      <c r="A30" s="65">
        <v>23</v>
      </c>
      <c r="H30" s="90"/>
      <c r="I30" s="88" t="s">
        <v>184</v>
      </c>
      <c r="J30" s="87" t="s">
        <v>185</v>
      </c>
      <c r="K30" s="89">
        <f aca="true" t="shared" si="5" ref="K30:Q30">SUM(K31)</f>
        <v>250</v>
      </c>
      <c r="L30" s="89">
        <f t="shared" si="5"/>
        <v>250</v>
      </c>
      <c r="M30" s="89">
        <f t="shared" si="5"/>
        <v>250</v>
      </c>
      <c r="N30" s="89">
        <f t="shared" si="5"/>
        <v>250</v>
      </c>
      <c r="O30" s="89">
        <f t="shared" si="5"/>
        <v>250</v>
      </c>
      <c r="P30" s="89">
        <f t="shared" si="5"/>
        <v>0</v>
      </c>
      <c r="Q30" s="89">
        <f t="shared" si="5"/>
        <v>0</v>
      </c>
    </row>
    <row r="31" spans="1:17" s="58" customFormat="1" ht="16.5">
      <c r="A31" s="65">
        <v>24</v>
      </c>
      <c r="H31" s="90"/>
      <c r="I31" s="88"/>
      <c r="J31" s="90" t="s">
        <v>186</v>
      </c>
      <c r="K31" s="91">
        <v>250</v>
      </c>
      <c r="L31" s="91">
        <v>250</v>
      </c>
      <c r="M31" s="91">
        <v>250</v>
      </c>
      <c r="N31" s="91">
        <v>250</v>
      </c>
      <c r="O31" s="91">
        <v>250</v>
      </c>
      <c r="P31" s="91">
        <v>0</v>
      </c>
      <c r="Q31" s="91">
        <v>0</v>
      </c>
    </row>
    <row r="32" spans="1:17" s="58" customFormat="1" ht="16.5">
      <c r="A32" s="65">
        <v>25</v>
      </c>
      <c r="H32" s="90"/>
      <c r="I32" s="88" t="s">
        <v>187</v>
      </c>
      <c r="J32" s="87" t="s">
        <v>188</v>
      </c>
      <c r="K32" s="89">
        <f>SUM(K33)</f>
        <v>250</v>
      </c>
      <c r="L32" s="89">
        <f>SUM(L33)</f>
        <v>250</v>
      </c>
      <c r="M32" s="89">
        <f>SUM(M33)</f>
        <v>250</v>
      </c>
      <c r="N32" s="89">
        <f>SUM(N33)</f>
        <v>250</v>
      </c>
      <c r="O32" s="89">
        <f>SUM(O33)</f>
        <v>250</v>
      </c>
      <c r="P32" s="89">
        <v>0</v>
      </c>
      <c r="Q32" s="89">
        <v>0</v>
      </c>
    </row>
    <row r="33" spans="1:17" s="58" customFormat="1" ht="16.5">
      <c r="A33" s="65">
        <v>26</v>
      </c>
      <c r="H33" s="90"/>
      <c r="I33" s="88"/>
      <c r="J33" s="90" t="s">
        <v>189</v>
      </c>
      <c r="K33" s="91">
        <v>250</v>
      </c>
      <c r="L33" s="91">
        <v>250</v>
      </c>
      <c r="M33" s="91">
        <v>250</v>
      </c>
      <c r="N33" s="91">
        <v>250</v>
      </c>
      <c r="O33" s="91">
        <v>250</v>
      </c>
      <c r="P33" s="91">
        <v>0</v>
      </c>
      <c r="Q33" s="91">
        <v>0</v>
      </c>
    </row>
    <row r="34" spans="1:17" s="62" customFormat="1" ht="17.25">
      <c r="A34" s="65">
        <v>27</v>
      </c>
      <c r="H34" s="84" t="s">
        <v>95</v>
      </c>
      <c r="I34" s="84"/>
      <c r="J34" s="85" t="s">
        <v>190</v>
      </c>
      <c r="K34" s="86">
        <f aca="true" t="shared" si="6" ref="K34:P34">SUM(K35:K41)</f>
        <v>7996</v>
      </c>
      <c r="L34" s="86">
        <f t="shared" si="6"/>
        <v>7996</v>
      </c>
      <c r="M34" s="86">
        <f t="shared" si="6"/>
        <v>7996</v>
      </c>
      <c r="N34" s="86">
        <f t="shared" si="6"/>
        <v>7996</v>
      </c>
      <c r="O34" s="86">
        <f t="shared" si="6"/>
        <v>6344</v>
      </c>
      <c r="P34" s="86">
        <f t="shared" si="6"/>
        <v>1652</v>
      </c>
      <c r="Q34" s="86">
        <f>SUM(Q36:Q41)</f>
        <v>0</v>
      </c>
    </row>
    <row r="35" spans="1:17" s="62" customFormat="1" ht="17.25">
      <c r="A35" s="65">
        <v>28</v>
      </c>
      <c r="H35" s="84"/>
      <c r="I35" s="88" t="s">
        <v>112</v>
      </c>
      <c r="J35" s="87" t="s">
        <v>225</v>
      </c>
      <c r="K35" s="89">
        <v>833</v>
      </c>
      <c r="L35" s="89">
        <v>833</v>
      </c>
      <c r="M35" s="89">
        <v>833</v>
      </c>
      <c r="N35" s="89">
        <v>833</v>
      </c>
      <c r="O35" s="89">
        <v>827</v>
      </c>
      <c r="P35" s="89">
        <v>6</v>
      </c>
      <c r="Q35" s="89">
        <v>0</v>
      </c>
    </row>
    <row r="36" spans="1:17" s="58" customFormat="1" ht="16.5">
      <c r="A36" s="65">
        <v>29</v>
      </c>
      <c r="H36" s="90"/>
      <c r="I36" s="88" t="s">
        <v>116</v>
      </c>
      <c r="J36" s="87" t="s">
        <v>191</v>
      </c>
      <c r="K36" s="89">
        <v>6208</v>
      </c>
      <c r="L36" s="89">
        <v>6208</v>
      </c>
      <c r="M36" s="89">
        <v>6208</v>
      </c>
      <c r="N36" s="89">
        <v>6208</v>
      </c>
      <c r="O36" s="89">
        <v>4754</v>
      </c>
      <c r="P36" s="89">
        <v>1454</v>
      </c>
      <c r="Q36" s="89">
        <v>0</v>
      </c>
    </row>
    <row r="37" spans="1:17" s="58" customFormat="1" ht="16.5">
      <c r="A37" s="65">
        <v>30</v>
      </c>
      <c r="H37" s="90"/>
      <c r="I37" s="88" t="s">
        <v>120</v>
      </c>
      <c r="J37" s="87" t="s">
        <v>192</v>
      </c>
      <c r="K37" s="89">
        <v>65</v>
      </c>
      <c r="L37" s="89">
        <v>65</v>
      </c>
      <c r="M37" s="89">
        <v>65</v>
      </c>
      <c r="N37" s="89">
        <v>65</v>
      </c>
      <c r="O37" s="89">
        <v>65</v>
      </c>
      <c r="P37" s="89">
        <v>0</v>
      </c>
      <c r="Q37" s="89">
        <v>0</v>
      </c>
    </row>
    <row r="38" spans="1:17" s="58" customFormat="1" ht="16.5">
      <c r="A38" s="65">
        <v>31</v>
      </c>
      <c r="H38" s="90"/>
      <c r="I38" s="88" t="s">
        <v>129</v>
      </c>
      <c r="J38" s="87" t="s">
        <v>193</v>
      </c>
      <c r="K38" s="89">
        <v>222</v>
      </c>
      <c r="L38" s="89">
        <v>222</v>
      </c>
      <c r="M38" s="89">
        <v>222</v>
      </c>
      <c r="N38" s="89">
        <v>222</v>
      </c>
      <c r="O38" s="89">
        <v>222</v>
      </c>
      <c r="P38" s="89">
        <v>0</v>
      </c>
      <c r="Q38" s="89">
        <v>0</v>
      </c>
    </row>
    <row r="39" spans="1:17" s="58" customFormat="1" ht="16.5">
      <c r="A39" s="65">
        <v>32</v>
      </c>
      <c r="H39" s="90"/>
      <c r="I39" s="88" t="s">
        <v>132</v>
      </c>
      <c r="J39" s="87" t="s">
        <v>194</v>
      </c>
      <c r="K39" s="89">
        <v>510</v>
      </c>
      <c r="L39" s="89">
        <v>510</v>
      </c>
      <c r="M39" s="89">
        <v>510</v>
      </c>
      <c r="N39" s="89">
        <v>510</v>
      </c>
      <c r="O39" s="89">
        <v>376</v>
      </c>
      <c r="P39" s="89">
        <v>134</v>
      </c>
      <c r="Q39" s="89">
        <v>0</v>
      </c>
    </row>
    <row r="40" spans="1:17" s="58" customFormat="1" ht="16.5">
      <c r="A40" s="65">
        <v>33</v>
      </c>
      <c r="H40" s="90"/>
      <c r="I40" s="88" t="s">
        <v>213</v>
      </c>
      <c r="J40" s="87" t="s">
        <v>214</v>
      </c>
      <c r="K40" s="89">
        <v>100</v>
      </c>
      <c r="L40" s="89">
        <v>100</v>
      </c>
      <c r="M40" s="89">
        <v>100</v>
      </c>
      <c r="N40" s="89">
        <v>100</v>
      </c>
      <c r="O40" s="89">
        <v>100</v>
      </c>
      <c r="P40" s="89">
        <v>0</v>
      </c>
      <c r="Q40" s="89">
        <v>0</v>
      </c>
    </row>
    <row r="41" spans="1:17" s="58" customFormat="1" ht="16.5">
      <c r="A41" s="65">
        <v>34</v>
      </c>
      <c r="H41" s="90"/>
      <c r="I41" s="88" t="s">
        <v>226</v>
      </c>
      <c r="J41" s="87" t="s">
        <v>104</v>
      </c>
      <c r="K41" s="89">
        <v>58</v>
      </c>
      <c r="L41" s="89">
        <v>58</v>
      </c>
      <c r="M41" s="89">
        <v>58</v>
      </c>
      <c r="N41" s="89">
        <v>58</v>
      </c>
      <c r="O41" s="89">
        <v>0</v>
      </c>
      <c r="P41" s="89">
        <v>58</v>
      </c>
      <c r="Q41" s="89">
        <v>0</v>
      </c>
    </row>
    <row r="42" spans="1:17" s="57" customFormat="1" ht="16.5">
      <c r="A42" s="65">
        <v>35</v>
      </c>
      <c r="H42" s="162" t="s">
        <v>105</v>
      </c>
      <c r="I42" s="163"/>
      <c r="J42" s="164"/>
      <c r="K42" s="93">
        <f aca="true" t="shared" si="7" ref="K42:Q42">SUM(K43+K48+K50)</f>
        <v>305528</v>
      </c>
      <c r="L42" s="93">
        <f t="shared" si="7"/>
        <v>410138</v>
      </c>
      <c r="M42" s="93">
        <f>SUM(M43+M48+M50)</f>
        <v>410138</v>
      </c>
      <c r="N42" s="93">
        <f t="shared" si="7"/>
        <v>420137</v>
      </c>
      <c r="O42" s="93">
        <f t="shared" si="7"/>
        <v>87551</v>
      </c>
      <c r="P42" s="93">
        <f t="shared" si="7"/>
        <v>332586</v>
      </c>
      <c r="Q42" s="93">
        <f t="shared" si="7"/>
        <v>0</v>
      </c>
    </row>
    <row r="43" spans="1:17" s="58" customFormat="1" ht="17.25">
      <c r="A43" s="65">
        <v>36</v>
      </c>
      <c r="H43" s="84" t="s">
        <v>91</v>
      </c>
      <c r="I43" s="90"/>
      <c r="J43" s="94" t="s">
        <v>195</v>
      </c>
      <c r="K43" s="86">
        <f aca="true" t="shared" si="8" ref="K43:Q43">SUM(K44:K45)</f>
        <v>290530</v>
      </c>
      <c r="L43" s="86">
        <f t="shared" si="8"/>
        <v>372501</v>
      </c>
      <c r="M43" s="86">
        <f>SUM(M44:M45)</f>
        <v>372501</v>
      </c>
      <c r="N43" s="86">
        <f t="shared" si="8"/>
        <v>382500</v>
      </c>
      <c r="O43" s="86">
        <f t="shared" si="8"/>
        <v>87551</v>
      </c>
      <c r="P43" s="86">
        <f t="shared" si="8"/>
        <v>294949</v>
      </c>
      <c r="Q43" s="86">
        <f t="shared" si="8"/>
        <v>0</v>
      </c>
    </row>
    <row r="44" spans="1:17" s="63" customFormat="1" ht="16.5">
      <c r="A44" s="65">
        <v>37</v>
      </c>
      <c r="H44" s="87"/>
      <c r="I44" s="88" t="s">
        <v>172</v>
      </c>
      <c r="J44" s="87" t="s">
        <v>227</v>
      </c>
      <c r="K44" s="89">
        <v>11186</v>
      </c>
      <c r="L44" s="89">
        <v>11186</v>
      </c>
      <c r="M44" s="89">
        <v>11186</v>
      </c>
      <c r="N44" s="89">
        <v>11186</v>
      </c>
      <c r="O44" s="89">
        <v>11186</v>
      </c>
      <c r="P44" s="89">
        <v>0</v>
      </c>
      <c r="Q44" s="89">
        <v>0</v>
      </c>
    </row>
    <row r="45" spans="1:17" s="63" customFormat="1" ht="16.5">
      <c r="A45" s="65">
        <v>38</v>
      </c>
      <c r="H45" s="87"/>
      <c r="I45" s="88" t="s">
        <v>173</v>
      </c>
      <c r="J45" s="87" t="s">
        <v>228</v>
      </c>
      <c r="K45" s="89">
        <f aca="true" t="shared" si="9" ref="K45:P45">SUM(K46:K47)</f>
        <v>279344</v>
      </c>
      <c r="L45" s="89">
        <f t="shared" si="9"/>
        <v>361315</v>
      </c>
      <c r="M45" s="89">
        <f t="shared" si="9"/>
        <v>361315</v>
      </c>
      <c r="N45" s="89">
        <f t="shared" si="9"/>
        <v>371314</v>
      </c>
      <c r="O45" s="89">
        <f t="shared" si="9"/>
        <v>76365</v>
      </c>
      <c r="P45" s="89">
        <f t="shared" si="9"/>
        <v>294949</v>
      </c>
      <c r="Q45" s="89">
        <v>0</v>
      </c>
    </row>
    <row r="46" spans="1:17" s="63" customFormat="1" ht="16.5">
      <c r="A46" s="65">
        <v>40</v>
      </c>
      <c r="H46" s="87"/>
      <c r="I46" s="88"/>
      <c r="J46" s="90" t="s">
        <v>171</v>
      </c>
      <c r="K46" s="91">
        <v>0</v>
      </c>
      <c r="L46" s="91">
        <v>3469</v>
      </c>
      <c r="M46" s="91">
        <v>3469</v>
      </c>
      <c r="N46" s="91">
        <v>3469</v>
      </c>
      <c r="O46" s="91">
        <v>3469</v>
      </c>
      <c r="P46" s="91"/>
      <c r="Q46" s="89"/>
    </row>
    <row r="47" spans="1:17" s="63" customFormat="1" ht="16.5">
      <c r="A47" s="65">
        <v>41</v>
      </c>
      <c r="H47" s="87"/>
      <c r="I47" s="88"/>
      <c r="J47" s="90" t="s">
        <v>242</v>
      </c>
      <c r="K47" s="91">
        <v>279344</v>
      </c>
      <c r="L47" s="91">
        <v>357846</v>
      </c>
      <c r="M47" s="91">
        <v>357846</v>
      </c>
      <c r="N47" s="91">
        <v>367845</v>
      </c>
      <c r="O47" s="91">
        <v>72896</v>
      </c>
      <c r="P47" s="91">
        <v>294949</v>
      </c>
      <c r="Q47" s="89"/>
    </row>
    <row r="48" spans="1:17" s="62" customFormat="1" ht="17.25">
      <c r="A48" s="65">
        <v>42</v>
      </c>
      <c r="H48" s="84" t="s">
        <v>93</v>
      </c>
      <c r="I48" s="85"/>
      <c r="J48" s="85" t="s">
        <v>196</v>
      </c>
      <c r="K48" s="86">
        <f aca="true" t="shared" si="10" ref="K48:Q48">SUM(K49)</f>
        <v>0</v>
      </c>
      <c r="L48" s="86">
        <f t="shared" si="10"/>
        <v>0</v>
      </c>
      <c r="M48" s="86">
        <f t="shared" si="10"/>
        <v>0</v>
      </c>
      <c r="N48" s="86">
        <f t="shared" si="10"/>
        <v>0</v>
      </c>
      <c r="O48" s="86">
        <f t="shared" si="10"/>
        <v>0</v>
      </c>
      <c r="P48" s="86">
        <f t="shared" si="10"/>
        <v>0</v>
      </c>
      <c r="Q48" s="86">
        <f t="shared" si="10"/>
        <v>0</v>
      </c>
    </row>
    <row r="49" spans="1:17" s="58" customFormat="1" ht="16.5">
      <c r="A49" s="65">
        <v>43</v>
      </c>
      <c r="H49" s="90"/>
      <c r="I49" s="88" t="s">
        <v>179</v>
      </c>
      <c r="J49" s="87" t="s">
        <v>197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</row>
    <row r="50" spans="1:17" s="58" customFormat="1" ht="17.25">
      <c r="A50" s="65">
        <v>44</v>
      </c>
      <c r="H50" s="84" t="s">
        <v>95</v>
      </c>
      <c r="I50" s="85"/>
      <c r="J50" s="85" t="s">
        <v>198</v>
      </c>
      <c r="K50" s="86">
        <f aca="true" t="shared" si="11" ref="K50:Q50">SUM(K51)</f>
        <v>14998</v>
      </c>
      <c r="L50" s="86">
        <f t="shared" si="11"/>
        <v>37637</v>
      </c>
      <c r="M50" s="86">
        <f t="shared" si="11"/>
        <v>37637</v>
      </c>
      <c r="N50" s="86">
        <f t="shared" si="11"/>
        <v>37637</v>
      </c>
      <c r="O50" s="86">
        <f t="shared" si="11"/>
        <v>0</v>
      </c>
      <c r="P50" s="86">
        <f t="shared" si="11"/>
        <v>37637</v>
      </c>
      <c r="Q50" s="86">
        <f t="shared" si="11"/>
        <v>0</v>
      </c>
    </row>
    <row r="51" spans="1:17" s="58" customFormat="1" ht="16.5">
      <c r="A51" s="65">
        <v>45</v>
      </c>
      <c r="H51" s="90"/>
      <c r="I51" s="88" t="s">
        <v>112</v>
      </c>
      <c r="J51" s="87" t="s">
        <v>199</v>
      </c>
      <c r="K51" s="89">
        <v>14998</v>
      </c>
      <c r="L51" s="89">
        <v>37637</v>
      </c>
      <c r="M51" s="89">
        <v>37637</v>
      </c>
      <c r="N51" s="89">
        <v>37637</v>
      </c>
      <c r="O51" s="89">
        <v>0</v>
      </c>
      <c r="P51" s="89">
        <v>37637</v>
      </c>
      <c r="Q51" s="89">
        <v>0</v>
      </c>
    </row>
    <row r="52" spans="1:17" s="61" customFormat="1" ht="21" customHeight="1">
      <c r="A52" s="65">
        <v>46</v>
      </c>
      <c r="H52" s="159" t="s">
        <v>200</v>
      </c>
      <c r="I52" s="160"/>
      <c r="J52" s="165"/>
      <c r="K52" s="93">
        <f aca="true" t="shared" si="12" ref="K52:Q52">SUM(K8,K42)</f>
        <v>632939</v>
      </c>
      <c r="L52" s="93">
        <f t="shared" si="12"/>
        <v>838398</v>
      </c>
      <c r="M52" s="93">
        <f>SUM(M8,M42)</f>
        <v>846665</v>
      </c>
      <c r="N52" s="93">
        <f t="shared" si="12"/>
        <v>857876</v>
      </c>
      <c r="O52" s="93">
        <f t="shared" si="12"/>
        <v>472920</v>
      </c>
      <c r="P52" s="93">
        <f t="shared" si="12"/>
        <v>384956</v>
      </c>
      <c r="Q52" s="93">
        <f t="shared" si="12"/>
        <v>0</v>
      </c>
    </row>
    <row r="53" spans="1:17" s="59" customFormat="1" ht="16.5">
      <c r="A53" s="65">
        <v>47</v>
      </c>
      <c r="H53" s="80" t="s">
        <v>202</v>
      </c>
      <c r="I53" s="81"/>
      <c r="J53" s="82"/>
      <c r="K53" s="93"/>
      <c r="L53" s="93"/>
      <c r="M53" s="93"/>
      <c r="N53" s="93"/>
      <c r="O53" s="93"/>
      <c r="P53" s="93"/>
      <c r="Q53" s="93"/>
    </row>
    <row r="54" spans="1:17" s="59" customFormat="1" ht="17.25">
      <c r="A54" s="65">
        <v>48</v>
      </c>
      <c r="H54" s="95" t="s">
        <v>91</v>
      </c>
      <c r="I54" s="96"/>
      <c r="J54" s="97" t="s">
        <v>201</v>
      </c>
      <c r="K54" s="98">
        <v>183990</v>
      </c>
      <c r="L54" s="98">
        <v>183990</v>
      </c>
      <c r="M54" s="98">
        <v>183990</v>
      </c>
      <c r="N54" s="98">
        <v>183990</v>
      </c>
      <c r="O54" s="98">
        <v>25812</v>
      </c>
      <c r="P54" s="98">
        <v>158178</v>
      </c>
      <c r="Q54" s="98">
        <v>0</v>
      </c>
    </row>
    <row r="55" spans="1:17" s="58" customFormat="1" ht="14.25" customHeight="1">
      <c r="A55" s="65">
        <v>49</v>
      </c>
      <c r="B55" s="59"/>
      <c r="C55" s="59"/>
      <c r="D55" s="59"/>
      <c r="E55" s="59"/>
      <c r="F55" s="59"/>
      <c r="G55" s="59"/>
      <c r="H55" s="159" t="s">
        <v>203</v>
      </c>
      <c r="I55" s="160"/>
      <c r="J55" s="161"/>
      <c r="K55" s="93">
        <f aca="true" t="shared" si="13" ref="K55:Q55">SUM(K54)</f>
        <v>183990</v>
      </c>
      <c r="L55" s="93">
        <f t="shared" si="13"/>
        <v>183990</v>
      </c>
      <c r="M55" s="93">
        <f>SUM(M54)</f>
        <v>183990</v>
      </c>
      <c r="N55" s="93">
        <f t="shared" si="13"/>
        <v>183990</v>
      </c>
      <c r="O55" s="93">
        <f t="shared" si="13"/>
        <v>25812</v>
      </c>
      <c r="P55" s="93">
        <f t="shared" si="13"/>
        <v>158178</v>
      </c>
      <c r="Q55" s="93">
        <f t="shared" si="13"/>
        <v>0</v>
      </c>
    </row>
    <row r="56" spans="1:17" s="58" customFormat="1" ht="16.5">
      <c r="A56" s="65">
        <v>50</v>
      </c>
      <c r="B56" s="59"/>
      <c r="C56" s="59"/>
      <c r="D56" s="59"/>
      <c r="E56" s="59"/>
      <c r="F56" s="59"/>
      <c r="G56" s="59"/>
      <c r="H56" s="159" t="s">
        <v>204</v>
      </c>
      <c r="I56" s="160"/>
      <c r="J56" s="161"/>
      <c r="K56" s="93">
        <f aca="true" t="shared" si="14" ref="K56:Q56">SUM(K52+K55)</f>
        <v>816929</v>
      </c>
      <c r="L56" s="93">
        <f t="shared" si="14"/>
        <v>1022388</v>
      </c>
      <c r="M56" s="93">
        <f>SUM(M52+M55)</f>
        <v>1030655</v>
      </c>
      <c r="N56" s="93">
        <f t="shared" si="14"/>
        <v>1041866</v>
      </c>
      <c r="O56" s="93">
        <f t="shared" si="14"/>
        <v>498732</v>
      </c>
      <c r="P56" s="93">
        <f t="shared" si="14"/>
        <v>543134</v>
      </c>
      <c r="Q56" s="93">
        <f t="shared" si="14"/>
        <v>0</v>
      </c>
    </row>
    <row r="57" spans="8:21" ht="17.25">
      <c r="H57" s="99"/>
      <c r="I57" s="99"/>
      <c r="J57" s="99"/>
      <c r="K57" s="99"/>
      <c r="L57" s="99"/>
      <c r="M57" s="99"/>
      <c r="N57" s="99"/>
      <c r="O57" s="99"/>
      <c r="P57" s="99"/>
      <c r="Q57" s="99"/>
      <c r="U57" s="56"/>
    </row>
  </sheetData>
  <sheetProtection/>
  <mergeCells count="16">
    <mergeCell ref="H1:Q1"/>
    <mergeCell ref="H2:Q2"/>
    <mergeCell ref="H3:Q3"/>
    <mergeCell ref="O5:Q5"/>
    <mergeCell ref="A5:A6"/>
    <mergeCell ref="K5:K6"/>
    <mergeCell ref="N5:N6"/>
    <mergeCell ref="L5:L6"/>
    <mergeCell ref="M5:M6"/>
    <mergeCell ref="H55:J55"/>
    <mergeCell ref="H56:J56"/>
    <mergeCell ref="H8:J8"/>
    <mergeCell ref="H42:J42"/>
    <mergeCell ref="H52:J52"/>
    <mergeCell ref="H5:J6"/>
    <mergeCell ref="H7:J7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H37">
      <selection activeCell="R45" sqref="R45"/>
    </sheetView>
  </sheetViews>
  <sheetFormatPr defaultColWidth="9.140625" defaultRowHeight="15"/>
  <cols>
    <col min="1" max="1" width="4.8515625" style="99" customWidth="1"/>
    <col min="2" max="6" width="9.140625" style="99" hidden="1" customWidth="1"/>
    <col min="7" max="7" width="0.85546875" style="99" hidden="1" customWidth="1"/>
    <col min="8" max="8" width="3.57421875" style="99" bestFit="1" customWidth="1"/>
    <col min="9" max="9" width="4.421875" style="99" customWidth="1"/>
    <col min="10" max="10" width="49.8515625" style="99" customWidth="1"/>
    <col min="11" max="13" width="18.8515625" style="99" customWidth="1"/>
    <col min="14" max="14" width="17.57421875" style="99" customWidth="1"/>
    <col min="15" max="15" width="12.8515625" style="99" customWidth="1"/>
    <col min="16" max="16" width="12.7109375" style="99" customWidth="1"/>
    <col min="17" max="17" width="18.421875" style="99" customWidth="1"/>
    <col min="18" max="16384" width="9.140625" style="99" customWidth="1"/>
  </cols>
  <sheetData>
    <row r="1" spans="8:18" ht="17.25"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00"/>
    </row>
    <row r="2" spans="8:17" s="100" customFormat="1" ht="19.5" customHeight="1">
      <c r="H2" s="174" t="s">
        <v>238</v>
      </c>
      <c r="I2" s="174"/>
      <c r="J2" s="174"/>
      <c r="K2" s="174"/>
      <c r="L2" s="174"/>
      <c r="M2" s="174"/>
      <c r="N2" s="174"/>
      <c r="O2" s="174"/>
      <c r="P2" s="174"/>
      <c r="Q2" s="174"/>
    </row>
    <row r="3" spans="8:17" ht="17.25">
      <c r="H3" s="175" t="s">
        <v>236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8:17" ht="20.25" customHeight="1">
      <c r="H4" s="77"/>
      <c r="I4" s="77"/>
      <c r="J4" s="77"/>
      <c r="K4" s="77"/>
      <c r="L4" s="77"/>
      <c r="M4" s="77"/>
      <c r="N4" s="77"/>
      <c r="O4" s="77" t="s">
        <v>33</v>
      </c>
      <c r="P4" s="77"/>
      <c r="Q4" s="78" t="s">
        <v>212</v>
      </c>
    </row>
    <row r="5" spans="1:17" s="56" customFormat="1" ht="14.25" customHeight="1">
      <c r="A5" s="185" t="s">
        <v>166</v>
      </c>
      <c r="H5" s="166" t="s">
        <v>210</v>
      </c>
      <c r="I5" s="166"/>
      <c r="J5" s="167"/>
      <c r="K5" s="183" t="s">
        <v>234</v>
      </c>
      <c r="L5" s="180" t="s">
        <v>233</v>
      </c>
      <c r="M5" s="180" t="s">
        <v>247</v>
      </c>
      <c r="N5" s="180" t="s">
        <v>252</v>
      </c>
      <c r="O5" s="170" t="s">
        <v>253</v>
      </c>
      <c r="P5" s="176"/>
      <c r="Q5" s="177"/>
    </row>
    <row r="6" spans="1:17" s="56" customFormat="1" ht="45.75" customHeight="1">
      <c r="A6" s="186"/>
      <c r="H6" s="168"/>
      <c r="I6" s="168"/>
      <c r="J6" s="169"/>
      <c r="K6" s="184"/>
      <c r="L6" s="181"/>
      <c r="M6" s="181"/>
      <c r="N6" s="181"/>
      <c r="O6" s="79" t="s">
        <v>88</v>
      </c>
      <c r="P6" s="79" t="s">
        <v>89</v>
      </c>
      <c r="Q6" s="79" t="s">
        <v>223</v>
      </c>
    </row>
    <row r="7" spans="1:17" s="56" customFormat="1" ht="17.25">
      <c r="A7" s="101"/>
      <c r="H7" s="170" t="s">
        <v>6</v>
      </c>
      <c r="I7" s="171"/>
      <c r="J7" s="172"/>
      <c r="K7" s="79" t="s">
        <v>7</v>
      </c>
      <c r="L7" s="79" t="s">
        <v>8</v>
      </c>
      <c r="M7" s="102" t="s">
        <v>9</v>
      </c>
      <c r="N7" s="79" t="s">
        <v>106</v>
      </c>
      <c r="O7" s="79" t="s">
        <v>237</v>
      </c>
      <c r="P7" s="79" t="s">
        <v>246</v>
      </c>
      <c r="Q7" s="79" t="s">
        <v>249</v>
      </c>
    </row>
    <row r="8" spans="1:17" s="104" customFormat="1" ht="16.5">
      <c r="A8" s="103">
        <v>1</v>
      </c>
      <c r="H8" s="162" t="s">
        <v>90</v>
      </c>
      <c r="I8" s="163"/>
      <c r="J8" s="164"/>
      <c r="K8" s="93">
        <f aca="true" t="shared" si="0" ref="K8:P8">SUM(K9+K10+K11+K33+K39)</f>
        <v>288851</v>
      </c>
      <c r="L8" s="93">
        <f t="shared" si="0"/>
        <v>390644</v>
      </c>
      <c r="M8" s="93">
        <f t="shared" si="0"/>
        <v>399295</v>
      </c>
      <c r="N8" s="93">
        <f t="shared" si="0"/>
        <v>410506</v>
      </c>
      <c r="O8" s="93">
        <f t="shared" si="0"/>
        <v>310916</v>
      </c>
      <c r="P8" s="93">
        <f t="shared" si="0"/>
        <v>99590</v>
      </c>
      <c r="Q8" s="93">
        <f>SUM(Q9:Q39)</f>
        <v>0</v>
      </c>
    </row>
    <row r="9" spans="1:17" s="71" customFormat="1" ht="17.25">
      <c r="A9" s="103">
        <v>2</v>
      </c>
      <c r="H9" s="84" t="s">
        <v>91</v>
      </c>
      <c r="I9" s="90"/>
      <c r="J9" s="85" t="s">
        <v>92</v>
      </c>
      <c r="K9" s="105">
        <v>73811</v>
      </c>
      <c r="L9" s="105">
        <v>124810</v>
      </c>
      <c r="M9" s="105">
        <v>125149</v>
      </c>
      <c r="N9" s="105">
        <v>125149</v>
      </c>
      <c r="O9" s="105">
        <v>102284</v>
      </c>
      <c r="P9" s="86">
        <v>22865</v>
      </c>
      <c r="Q9" s="86">
        <v>0</v>
      </c>
    </row>
    <row r="10" spans="1:17" s="71" customFormat="1" ht="17.25">
      <c r="A10" s="103">
        <v>3</v>
      </c>
      <c r="H10" s="84" t="s">
        <v>93</v>
      </c>
      <c r="I10" s="90"/>
      <c r="J10" s="85" t="s">
        <v>94</v>
      </c>
      <c r="K10" s="86">
        <v>13470</v>
      </c>
      <c r="L10" s="86">
        <v>20133</v>
      </c>
      <c r="M10" s="86">
        <v>20199</v>
      </c>
      <c r="N10" s="86">
        <v>20199</v>
      </c>
      <c r="O10" s="86">
        <v>15126</v>
      </c>
      <c r="P10" s="86">
        <v>5073</v>
      </c>
      <c r="Q10" s="86">
        <v>0</v>
      </c>
    </row>
    <row r="11" spans="1:17" s="71" customFormat="1" ht="17.25">
      <c r="A11" s="103">
        <v>4</v>
      </c>
      <c r="H11" s="84" t="s">
        <v>95</v>
      </c>
      <c r="I11" s="90"/>
      <c r="J11" s="85" t="s">
        <v>96</v>
      </c>
      <c r="K11" s="86">
        <f aca="true" t="shared" si="1" ref="K11:P11">SUM(K12+K15+K18+K26+K29)</f>
        <v>80108</v>
      </c>
      <c r="L11" s="86">
        <f t="shared" si="1"/>
        <v>136818</v>
      </c>
      <c r="M11" s="86">
        <f t="shared" si="1"/>
        <v>142876</v>
      </c>
      <c r="N11" s="86">
        <f t="shared" si="1"/>
        <v>142876</v>
      </c>
      <c r="O11" s="86">
        <f t="shared" si="1"/>
        <v>82224</v>
      </c>
      <c r="P11" s="86">
        <f t="shared" si="1"/>
        <v>60652</v>
      </c>
      <c r="Q11" s="86">
        <v>0</v>
      </c>
    </row>
    <row r="12" spans="1:17" s="71" customFormat="1" ht="16.5">
      <c r="A12" s="103">
        <v>5</v>
      </c>
      <c r="H12" s="90"/>
      <c r="I12" s="88" t="s">
        <v>112</v>
      </c>
      <c r="J12" s="87" t="s">
        <v>113</v>
      </c>
      <c r="K12" s="89">
        <f aca="true" t="shared" si="2" ref="K12:Q12">SUM(K13+K14)</f>
        <v>17575</v>
      </c>
      <c r="L12" s="89">
        <f t="shared" si="2"/>
        <v>25718</v>
      </c>
      <c r="M12" s="89">
        <f>SUM(M13+M14)</f>
        <v>30331</v>
      </c>
      <c r="N12" s="89">
        <f t="shared" si="2"/>
        <v>30331</v>
      </c>
      <c r="O12" s="89">
        <f t="shared" si="2"/>
        <v>26200</v>
      </c>
      <c r="P12" s="89">
        <f t="shared" si="2"/>
        <v>4131</v>
      </c>
      <c r="Q12" s="89">
        <f t="shared" si="2"/>
        <v>0</v>
      </c>
    </row>
    <row r="13" spans="1:17" s="71" customFormat="1" ht="16.5">
      <c r="A13" s="103">
        <v>6</v>
      </c>
      <c r="H13" s="90"/>
      <c r="I13" s="106"/>
      <c r="J13" s="90" t="s">
        <v>114</v>
      </c>
      <c r="K13" s="91">
        <v>365</v>
      </c>
      <c r="L13" s="91">
        <v>2297</v>
      </c>
      <c r="M13" s="91">
        <v>2297</v>
      </c>
      <c r="N13" s="91">
        <v>2297</v>
      </c>
      <c r="O13" s="91">
        <v>1081</v>
      </c>
      <c r="P13" s="91">
        <v>1216</v>
      </c>
      <c r="Q13" s="91">
        <v>0</v>
      </c>
    </row>
    <row r="14" spans="1:17" s="71" customFormat="1" ht="16.5">
      <c r="A14" s="103">
        <v>7</v>
      </c>
      <c r="H14" s="90"/>
      <c r="I14" s="106"/>
      <c r="J14" s="90" t="s">
        <v>115</v>
      </c>
      <c r="K14" s="91">
        <v>17210</v>
      </c>
      <c r="L14" s="91">
        <v>23421</v>
      </c>
      <c r="M14" s="91">
        <v>28034</v>
      </c>
      <c r="N14" s="91">
        <v>28034</v>
      </c>
      <c r="O14" s="91">
        <v>25119</v>
      </c>
      <c r="P14" s="91">
        <v>2915</v>
      </c>
      <c r="Q14" s="91">
        <v>0</v>
      </c>
    </row>
    <row r="15" spans="1:17" s="71" customFormat="1" ht="16.5">
      <c r="A15" s="103">
        <v>8</v>
      </c>
      <c r="H15" s="90"/>
      <c r="I15" s="88" t="s">
        <v>116</v>
      </c>
      <c r="J15" s="87" t="s">
        <v>117</v>
      </c>
      <c r="K15" s="89">
        <f aca="true" t="shared" si="3" ref="K15:Q15">SUM(K16+K17)</f>
        <v>1727</v>
      </c>
      <c r="L15" s="89">
        <f t="shared" si="3"/>
        <v>1727</v>
      </c>
      <c r="M15" s="89">
        <f>SUM(M16+M17)</f>
        <v>1927</v>
      </c>
      <c r="N15" s="89">
        <f t="shared" si="3"/>
        <v>1927</v>
      </c>
      <c r="O15" s="89">
        <f t="shared" si="3"/>
        <v>1847</v>
      </c>
      <c r="P15" s="89">
        <f t="shared" si="3"/>
        <v>80</v>
      </c>
      <c r="Q15" s="89">
        <f t="shared" si="3"/>
        <v>0</v>
      </c>
    </row>
    <row r="16" spans="1:17" s="71" customFormat="1" ht="16.5">
      <c r="A16" s="103">
        <v>9</v>
      </c>
      <c r="H16" s="90"/>
      <c r="I16" s="107"/>
      <c r="J16" s="90" t="s">
        <v>118</v>
      </c>
      <c r="K16" s="91">
        <v>1377</v>
      </c>
      <c r="L16" s="91">
        <v>1377</v>
      </c>
      <c r="M16" s="91">
        <v>1577</v>
      </c>
      <c r="N16" s="91">
        <v>1577</v>
      </c>
      <c r="O16" s="91">
        <v>1497</v>
      </c>
      <c r="P16" s="91">
        <v>80</v>
      </c>
      <c r="Q16" s="91">
        <v>0</v>
      </c>
    </row>
    <row r="17" spans="1:17" s="71" customFormat="1" ht="16.5">
      <c r="A17" s="103">
        <v>10</v>
      </c>
      <c r="H17" s="90"/>
      <c r="I17" s="107"/>
      <c r="J17" s="90" t="s">
        <v>119</v>
      </c>
      <c r="K17" s="91">
        <v>350</v>
      </c>
      <c r="L17" s="91">
        <v>350</v>
      </c>
      <c r="M17" s="91">
        <v>350</v>
      </c>
      <c r="N17" s="91">
        <v>350</v>
      </c>
      <c r="O17" s="91">
        <v>350</v>
      </c>
      <c r="P17" s="91">
        <v>0</v>
      </c>
      <c r="Q17" s="91">
        <v>0</v>
      </c>
    </row>
    <row r="18" spans="1:17" s="71" customFormat="1" ht="16.5">
      <c r="A18" s="103">
        <v>11</v>
      </c>
      <c r="H18" s="90"/>
      <c r="I18" s="88" t="s">
        <v>120</v>
      </c>
      <c r="J18" s="87" t="s">
        <v>121</v>
      </c>
      <c r="K18" s="89">
        <f aca="true" t="shared" si="4" ref="K18:Q18">SUM(K19:K25)</f>
        <v>44835</v>
      </c>
      <c r="L18" s="89">
        <f t="shared" si="4"/>
        <v>70088</v>
      </c>
      <c r="M18" s="89">
        <f>SUM(M19:M25)</f>
        <v>70088</v>
      </c>
      <c r="N18" s="89">
        <f t="shared" si="4"/>
        <v>70088</v>
      </c>
      <c r="O18" s="89">
        <f t="shared" si="4"/>
        <v>37328</v>
      </c>
      <c r="P18" s="89">
        <f t="shared" si="4"/>
        <v>32760</v>
      </c>
      <c r="Q18" s="89">
        <f t="shared" si="4"/>
        <v>0</v>
      </c>
    </row>
    <row r="19" spans="1:17" s="71" customFormat="1" ht="16.5">
      <c r="A19" s="103">
        <v>12</v>
      </c>
      <c r="H19" s="90"/>
      <c r="I19" s="107"/>
      <c r="J19" s="90" t="s">
        <v>122</v>
      </c>
      <c r="K19" s="91">
        <v>8540</v>
      </c>
      <c r="L19" s="91">
        <v>8540</v>
      </c>
      <c r="M19" s="91">
        <v>8540</v>
      </c>
      <c r="N19" s="91">
        <v>8540</v>
      </c>
      <c r="O19" s="91">
        <v>6550</v>
      </c>
      <c r="P19" s="91">
        <v>1990</v>
      </c>
      <c r="Q19" s="91">
        <v>0</v>
      </c>
    </row>
    <row r="20" spans="1:17" s="71" customFormat="1" ht="16.5">
      <c r="A20" s="103">
        <v>13</v>
      </c>
      <c r="H20" s="90"/>
      <c r="I20" s="107"/>
      <c r="J20" s="90" t="s">
        <v>123</v>
      </c>
      <c r="K20" s="91">
        <v>1265</v>
      </c>
      <c r="L20" s="91">
        <v>1265</v>
      </c>
      <c r="M20" s="91">
        <v>1265</v>
      </c>
      <c r="N20" s="91">
        <v>1265</v>
      </c>
      <c r="O20" s="91">
        <v>460</v>
      </c>
      <c r="P20" s="91">
        <v>805</v>
      </c>
      <c r="Q20" s="91">
        <v>0</v>
      </c>
    </row>
    <row r="21" spans="1:17" s="71" customFormat="1" ht="16.5">
      <c r="A21" s="103">
        <v>14</v>
      </c>
      <c r="H21" s="90"/>
      <c r="I21" s="107"/>
      <c r="J21" s="90" t="s">
        <v>124</v>
      </c>
      <c r="K21" s="91">
        <v>1040</v>
      </c>
      <c r="L21" s="91">
        <v>2720</v>
      </c>
      <c r="M21" s="91">
        <v>2720</v>
      </c>
      <c r="N21" s="91">
        <v>2720</v>
      </c>
      <c r="O21" s="91">
        <v>240</v>
      </c>
      <c r="P21" s="91">
        <v>2480</v>
      </c>
      <c r="Q21" s="91">
        <v>0</v>
      </c>
    </row>
    <row r="22" spans="1:17" s="71" customFormat="1" ht="16.5">
      <c r="A22" s="103">
        <v>15</v>
      </c>
      <c r="H22" s="90"/>
      <c r="I22" s="107"/>
      <c r="J22" s="90" t="s">
        <v>125</v>
      </c>
      <c r="K22" s="91">
        <v>2799</v>
      </c>
      <c r="L22" s="91">
        <v>2977</v>
      </c>
      <c r="M22" s="91">
        <v>2977</v>
      </c>
      <c r="N22" s="91">
        <v>2977</v>
      </c>
      <c r="O22" s="91">
        <v>2837</v>
      </c>
      <c r="P22" s="91">
        <v>140</v>
      </c>
      <c r="Q22" s="91">
        <v>0</v>
      </c>
    </row>
    <row r="23" spans="1:17" s="71" customFormat="1" ht="16.5">
      <c r="A23" s="103">
        <v>16</v>
      </c>
      <c r="H23" s="90"/>
      <c r="I23" s="107"/>
      <c r="J23" s="90" t="s">
        <v>126</v>
      </c>
      <c r="K23" s="91">
        <v>65</v>
      </c>
      <c r="L23" s="91">
        <v>65</v>
      </c>
      <c r="M23" s="91">
        <v>65</v>
      </c>
      <c r="N23" s="91">
        <v>65</v>
      </c>
      <c r="O23" s="91">
        <v>65</v>
      </c>
      <c r="P23" s="91">
        <v>0</v>
      </c>
      <c r="Q23" s="91">
        <v>0</v>
      </c>
    </row>
    <row r="24" spans="1:17" s="71" customFormat="1" ht="16.5">
      <c r="A24" s="103">
        <v>17</v>
      </c>
      <c r="H24" s="90"/>
      <c r="I24" s="107"/>
      <c r="J24" s="90" t="s">
        <v>127</v>
      </c>
      <c r="K24" s="91">
        <v>12521</v>
      </c>
      <c r="L24" s="91">
        <v>20238</v>
      </c>
      <c r="M24" s="91">
        <v>20238</v>
      </c>
      <c r="N24" s="91">
        <v>20238</v>
      </c>
      <c r="O24" s="91">
        <v>7955</v>
      </c>
      <c r="P24" s="91">
        <v>12283</v>
      </c>
      <c r="Q24" s="91">
        <v>0</v>
      </c>
    </row>
    <row r="25" spans="1:17" s="71" customFormat="1" ht="16.5">
      <c r="A25" s="103">
        <v>18</v>
      </c>
      <c r="H25" s="90"/>
      <c r="I25" s="107"/>
      <c r="J25" s="90" t="s">
        <v>128</v>
      </c>
      <c r="K25" s="91">
        <v>18605</v>
      </c>
      <c r="L25" s="91">
        <v>34283</v>
      </c>
      <c r="M25" s="91">
        <v>34283</v>
      </c>
      <c r="N25" s="91">
        <v>34283</v>
      </c>
      <c r="O25" s="91">
        <v>19221</v>
      </c>
      <c r="P25" s="91">
        <v>15062</v>
      </c>
      <c r="Q25" s="91">
        <v>0</v>
      </c>
    </row>
    <row r="26" spans="1:17" s="71" customFormat="1" ht="16.5">
      <c r="A26" s="103">
        <v>19</v>
      </c>
      <c r="H26" s="90"/>
      <c r="I26" s="88" t="s">
        <v>129</v>
      </c>
      <c r="J26" s="87" t="s">
        <v>130</v>
      </c>
      <c r="K26" s="89">
        <f aca="true" t="shared" si="5" ref="K26:Q26">SUM(K27:K28)</f>
        <v>835</v>
      </c>
      <c r="L26" s="89">
        <f t="shared" si="5"/>
        <v>847</v>
      </c>
      <c r="M26" s="89">
        <f>SUM(M27:M28)</f>
        <v>847</v>
      </c>
      <c r="N26" s="89">
        <f t="shared" si="5"/>
        <v>847</v>
      </c>
      <c r="O26" s="89">
        <f t="shared" si="5"/>
        <v>707</v>
      </c>
      <c r="P26" s="89">
        <f t="shared" si="5"/>
        <v>140</v>
      </c>
      <c r="Q26" s="89">
        <f t="shared" si="5"/>
        <v>0</v>
      </c>
    </row>
    <row r="27" spans="1:17" s="71" customFormat="1" ht="16.5">
      <c r="A27" s="103">
        <v>20</v>
      </c>
      <c r="H27" s="90"/>
      <c r="I27" s="107"/>
      <c r="J27" s="90" t="s">
        <v>131</v>
      </c>
      <c r="K27" s="91">
        <v>170</v>
      </c>
      <c r="L27" s="91">
        <v>182</v>
      </c>
      <c r="M27" s="91">
        <v>182</v>
      </c>
      <c r="N27" s="91">
        <v>182</v>
      </c>
      <c r="O27" s="91">
        <v>42</v>
      </c>
      <c r="P27" s="91">
        <v>140</v>
      </c>
      <c r="Q27" s="91">
        <v>0</v>
      </c>
    </row>
    <row r="28" spans="1:17" s="71" customFormat="1" ht="16.5">
      <c r="A28" s="103">
        <v>21</v>
      </c>
      <c r="H28" s="90"/>
      <c r="I28" s="107"/>
      <c r="J28" s="90" t="s">
        <v>219</v>
      </c>
      <c r="K28" s="91">
        <v>665</v>
      </c>
      <c r="L28" s="91">
        <v>665</v>
      </c>
      <c r="M28" s="91">
        <v>665</v>
      </c>
      <c r="N28" s="91">
        <v>665</v>
      </c>
      <c r="O28" s="91">
        <v>665</v>
      </c>
      <c r="P28" s="91">
        <v>0</v>
      </c>
      <c r="Q28" s="91">
        <v>0</v>
      </c>
    </row>
    <row r="29" spans="1:17" s="71" customFormat="1" ht="16.5">
      <c r="A29" s="103">
        <v>22</v>
      </c>
      <c r="H29" s="90"/>
      <c r="I29" s="88" t="s">
        <v>132</v>
      </c>
      <c r="J29" s="87" t="s">
        <v>133</v>
      </c>
      <c r="K29" s="89">
        <f aca="true" t="shared" si="6" ref="K29:Q29">SUM(K30:K32)</f>
        <v>15136</v>
      </c>
      <c r="L29" s="89">
        <f t="shared" si="6"/>
        <v>38438</v>
      </c>
      <c r="M29" s="89">
        <f>SUM(M30:M32)</f>
        <v>39683</v>
      </c>
      <c r="N29" s="89">
        <f t="shared" si="6"/>
        <v>39683</v>
      </c>
      <c r="O29" s="89">
        <f t="shared" si="6"/>
        <v>16142</v>
      </c>
      <c r="P29" s="89">
        <f t="shared" si="6"/>
        <v>23541</v>
      </c>
      <c r="Q29" s="89">
        <f t="shared" si="6"/>
        <v>0</v>
      </c>
    </row>
    <row r="30" spans="1:17" s="71" customFormat="1" ht="16.5">
      <c r="A30" s="103">
        <v>23</v>
      </c>
      <c r="H30" s="90"/>
      <c r="I30" s="107"/>
      <c r="J30" s="90" t="s">
        <v>134</v>
      </c>
      <c r="K30" s="91">
        <v>13950</v>
      </c>
      <c r="L30" s="91">
        <v>22252</v>
      </c>
      <c r="M30" s="91">
        <v>23497</v>
      </c>
      <c r="N30" s="91">
        <v>23497</v>
      </c>
      <c r="O30" s="91">
        <v>15056</v>
      </c>
      <c r="P30" s="91">
        <v>8441</v>
      </c>
      <c r="Q30" s="91">
        <v>0</v>
      </c>
    </row>
    <row r="31" spans="1:17" s="71" customFormat="1" ht="16.5">
      <c r="A31" s="103">
        <v>24</v>
      </c>
      <c r="H31" s="90"/>
      <c r="I31" s="107"/>
      <c r="J31" s="90" t="s">
        <v>135</v>
      </c>
      <c r="K31" s="91">
        <v>400</v>
      </c>
      <c r="L31" s="91">
        <v>15400</v>
      </c>
      <c r="M31" s="91">
        <v>15400</v>
      </c>
      <c r="N31" s="91">
        <v>15400</v>
      </c>
      <c r="O31" s="91">
        <v>400</v>
      </c>
      <c r="P31" s="91">
        <v>15000</v>
      </c>
      <c r="Q31" s="91">
        <v>0</v>
      </c>
    </row>
    <row r="32" spans="1:17" s="71" customFormat="1" ht="16.5">
      <c r="A32" s="103">
        <v>25</v>
      </c>
      <c r="H32" s="90"/>
      <c r="I32" s="107"/>
      <c r="J32" s="90" t="s">
        <v>136</v>
      </c>
      <c r="K32" s="91">
        <v>786</v>
      </c>
      <c r="L32" s="91">
        <v>786</v>
      </c>
      <c r="M32" s="91">
        <v>786</v>
      </c>
      <c r="N32" s="91">
        <v>786</v>
      </c>
      <c r="O32" s="91">
        <v>686</v>
      </c>
      <c r="P32" s="91">
        <v>100</v>
      </c>
      <c r="Q32" s="91">
        <v>0</v>
      </c>
    </row>
    <row r="33" spans="1:17" s="71" customFormat="1" ht="17.25">
      <c r="A33" s="103">
        <v>26</v>
      </c>
      <c r="H33" s="84" t="s">
        <v>97</v>
      </c>
      <c r="I33" s="85"/>
      <c r="J33" s="85" t="s">
        <v>99</v>
      </c>
      <c r="K33" s="86">
        <f aca="true" t="shared" si="7" ref="K33:P33">SUM(K34:K38)</f>
        <v>16057</v>
      </c>
      <c r="L33" s="86">
        <f t="shared" si="7"/>
        <v>16057</v>
      </c>
      <c r="M33" s="86">
        <f t="shared" si="7"/>
        <v>16722</v>
      </c>
      <c r="N33" s="86">
        <f t="shared" si="7"/>
        <v>16722</v>
      </c>
      <c r="O33" s="86">
        <f t="shared" si="7"/>
        <v>16722</v>
      </c>
      <c r="P33" s="86">
        <f t="shared" si="7"/>
        <v>0</v>
      </c>
      <c r="Q33" s="86">
        <v>0</v>
      </c>
    </row>
    <row r="34" spans="1:17" s="71" customFormat="1" ht="16.5">
      <c r="A34" s="103">
        <v>27</v>
      </c>
      <c r="H34" s="92"/>
      <c r="I34" s="88" t="s">
        <v>137</v>
      </c>
      <c r="J34" s="87" t="s">
        <v>248</v>
      </c>
      <c r="K34" s="89">
        <v>0</v>
      </c>
      <c r="L34" s="89">
        <v>0</v>
      </c>
      <c r="M34" s="89">
        <v>665</v>
      </c>
      <c r="N34" s="89">
        <v>665</v>
      </c>
      <c r="O34" s="89">
        <v>665</v>
      </c>
      <c r="P34" s="89">
        <v>0</v>
      </c>
      <c r="Q34" s="89">
        <v>0</v>
      </c>
    </row>
    <row r="35" spans="1:17" s="71" customFormat="1" ht="16.5">
      <c r="A35" s="103">
        <v>28</v>
      </c>
      <c r="H35" s="92"/>
      <c r="I35" s="88" t="s">
        <v>138</v>
      </c>
      <c r="J35" s="87" t="s">
        <v>244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</row>
    <row r="36" spans="1:17" s="71" customFormat="1" ht="16.5">
      <c r="A36" s="103">
        <v>29</v>
      </c>
      <c r="H36" s="92"/>
      <c r="I36" s="88" t="s">
        <v>139</v>
      </c>
      <c r="J36" s="87" t="s">
        <v>142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</row>
    <row r="37" spans="1:17" s="71" customFormat="1" ht="16.5">
      <c r="A37" s="103">
        <v>30</v>
      </c>
      <c r="H37" s="92"/>
      <c r="I37" s="88" t="s">
        <v>140</v>
      </c>
      <c r="J37" s="87" t="s">
        <v>143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</row>
    <row r="38" spans="1:17" s="71" customFormat="1" ht="16.5">
      <c r="A38" s="103">
        <v>31</v>
      </c>
      <c r="H38" s="92"/>
      <c r="I38" s="88" t="s">
        <v>141</v>
      </c>
      <c r="J38" s="87" t="s">
        <v>144</v>
      </c>
      <c r="K38" s="89">
        <v>16057</v>
      </c>
      <c r="L38" s="89">
        <v>16057</v>
      </c>
      <c r="M38" s="89">
        <v>16057</v>
      </c>
      <c r="N38" s="89">
        <v>16057</v>
      </c>
      <c r="O38" s="89">
        <v>16057</v>
      </c>
      <c r="P38" s="89">
        <v>0</v>
      </c>
      <c r="Q38" s="89">
        <v>0</v>
      </c>
    </row>
    <row r="39" spans="1:17" s="71" customFormat="1" ht="17.25">
      <c r="A39" s="103">
        <v>32</v>
      </c>
      <c r="H39" s="84" t="s">
        <v>98</v>
      </c>
      <c r="I39" s="84"/>
      <c r="J39" s="85" t="s">
        <v>145</v>
      </c>
      <c r="K39" s="86">
        <f aca="true" t="shared" si="8" ref="K39:Q39">SUM(K40+K41+K44+K48)</f>
        <v>105405</v>
      </c>
      <c r="L39" s="86">
        <f t="shared" si="8"/>
        <v>92826</v>
      </c>
      <c r="M39" s="86">
        <f>SUM(M40+M41+M44+M48)</f>
        <v>94349</v>
      </c>
      <c r="N39" s="86">
        <f t="shared" si="8"/>
        <v>105560</v>
      </c>
      <c r="O39" s="86">
        <f t="shared" si="8"/>
        <v>94560</v>
      </c>
      <c r="P39" s="86">
        <f t="shared" si="8"/>
        <v>11000</v>
      </c>
      <c r="Q39" s="86">
        <f t="shared" si="8"/>
        <v>0</v>
      </c>
    </row>
    <row r="40" spans="1:17" s="71" customFormat="1" ht="17.25">
      <c r="A40" s="103">
        <v>33</v>
      </c>
      <c r="H40" s="84"/>
      <c r="I40" s="88" t="s">
        <v>148</v>
      </c>
      <c r="J40" s="87" t="s">
        <v>215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</row>
    <row r="41" spans="1:17" s="71" customFormat="1" ht="16.5">
      <c r="A41" s="103">
        <v>34</v>
      </c>
      <c r="H41" s="92"/>
      <c r="I41" s="88" t="s">
        <v>149</v>
      </c>
      <c r="J41" s="87" t="s">
        <v>146</v>
      </c>
      <c r="K41" s="89">
        <f>SUM(K42:K43)</f>
        <v>67410</v>
      </c>
      <c r="L41" s="89">
        <f>SUM(L42:L43)</f>
        <v>68641</v>
      </c>
      <c r="M41" s="89">
        <f>SUM(M42:M43)</f>
        <v>71568</v>
      </c>
      <c r="N41" s="89">
        <f>SUM(N42:N43)</f>
        <v>71568</v>
      </c>
      <c r="O41" s="89">
        <f>SUM(O42:O43)</f>
        <v>71568</v>
      </c>
      <c r="P41" s="89">
        <f>SUM(P43)</f>
        <v>0</v>
      </c>
      <c r="Q41" s="89">
        <f>SUM(Q43)</f>
        <v>0</v>
      </c>
    </row>
    <row r="42" spans="1:17" s="71" customFormat="1" ht="16.5">
      <c r="A42" s="103">
        <v>35</v>
      </c>
      <c r="H42" s="92"/>
      <c r="I42" s="88"/>
      <c r="J42" s="90" t="s">
        <v>147</v>
      </c>
      <c r="K42" s="91">
        <v>66812</v>
      </c>
      <c r="L42" s="91">
        <v>68043</v>
      </c>
      <c r="M42" s="91">
        <v>70970</v>
      </c>
      <c r="N42" s="91">
        <v>70970</v>
      </c>
      <c r="O42" s="91">
        <v>70970</v>
      </c>
      <c r="P42" s="91">
        <v>0</v>
      </c>
      <c r="Q42" s="91">
        <v>0</v>
      </c>
    </row>
    <row r="43" spans="1:17" s="71" customFormat="1" ht="16.5">
      <c r="A43" s="103">
        <v>36</v>
      </c>
      <c r="H43" s="92"/>
      <c r="I43" s="92"/>
      <c r="J43" s="90" t="s">
        <v>229</v>
      </c>
      <c r="K43" s="91">
        <v>598</v>
      </c>
      <c r="L43" s="91">
        <v>598</v>
      </c>
      <c r="M43" s="91">
        <v>598</v>
      </c>
      <c r="N43" s="91">
        <v>598</v>
      </c>
      <c r="O43" s="91">
        <v>598</v>
      </c>
      <c r="P43" s="91">
        <v>0</v>
      </c>
      <c r="Q43" s="91">
        <v>0</v>
      </c>
    </row>
    <row r="44" spans="1:17" s="71" customFormat="1" ht="16.5">
      <c r="A44" s="103">
        <v>37</v>
      </c>
      <c r="H44" s="92"/>
      <c r="I44" s="88" t="s">
        <v>152</v>
      </c>
      <c r="J44" s="87" t="s">
        <v>150</v>
      </c>
      <c r="K44" s="89">
        <f aca="true" t="shared" si="9" ref="K44:Q44">SUM(K45:K47)</f>
        <v>11000</v>
      </c>
      <c r="L44" s="89">
        <f t="shared" si="9"/>
        <v>11000</v>
      </c>
      <c r="M44" s="89">
        <f>SUM(M45:M47)</f>
        <v>11000</v>
      </c>
      <c r="N44" s="89">
        <f t="shared" si="9"/>
        <v>11000</v>
      </c>
      <c r="O44" s="89">
        <f t="shared" si="9"/>
        <v>0</v>
      </c>
      <c r="P44" s="89">
        <f t="shared" si="9"/>
        <v>11000</v>
      </c>
      <c r="Q44" s="89">
        <f t="shared" si="9"/>
        <v>0</v>
      </c>
    </row>
    <row r="45" spans="1:17" s="71" customFormat="1" ht="16.5">
      <c r="A45" s="103">
        <v>38</v>
      </c>
      <c r="H45" s="92"/>
      <c r="I45" s="88"/>
      <c r="J45" s="90" t="s">
        <v>151</v>
      </c>
      <c r="K45" s="91">
        <v>8500</v>
      </c>
      <c r="L45" s="91">
        <v>8500</v>
      </c>
      <c r="M45" s="91">
        <v>8500</v>
      </c>
      <c r="N45" s="91">
        <v>8500</v>
      </c>
      <c r="O45" s="91">
        <v>0</v>
      </c>
      <c r="P45" s="91">
        <v>8500</v>
      </c>
      <c r="Q45" s="91">
        <v>0</v>
      </c>
    </row>
    <row r="46" spans="1:17" s="71" customFormat="1" ht="16.5">
      <c r="A46" s="103">
        <v>39</v>
      </c>
      <c r="H46" s="92"/>
      <c r="I46" s="88"/>
      <c r="J46" s="90" t="s">
        <v>220</v>
      </c>
      <c r="K46" s="89">
        <v>1500</v>
      </c>
      <c r="L46" s="89">
        <v>1500</v>
      </c>
      <c r="M46" s="89">
        <v>1500</v>
      </c>
      <c r="N46" s="89">
        <v>1500</v>
      </c>
      <c r="O46" s="89"/>
      <c r="P46" s="89">
        <v>1500</v>
      </c>
      <c r="Q46" s="89"/>
    </row>
    <row r="47" spans="1:17" s="71" customFormat="1" ht="16.5">
      <c r="A47" s="103">
        <v>40</v>
      </c>
      <c r="H47" s="92"/>
      <c r="I47" s="92"/>
      <c r="J47" s="90" t="s">
        <v>221</v>
      </c>
      <c r="K47" s="91">
        <v>1000</v>
      </c>
      <c r="L47" s="91">
        <v>1000</v>
      </c>
      <c r="M47" s="91">
        <v>1000</v>
      </c>
      <c r="N47" s="91">
        <v>1000</v>
      </c>
      <c r="O47" s="91">
        <v>0</v>
      </c>
      <c r="P47" s="91">
        <v>1000</v>
      </c>
      <c r="Q47" s="91">
        <v>0</v>
      </c>
    </row>
    <row r="48" spans="1:17" s="71" customFormat="1" ht="16.5">
      <c r="A48" s="108">
        <v>41</v>
      </c>
      <c r="H48" s="92"/>
      <c r="I48" s="88" t="s">
        <v>217</v>
      </c>
      <c r="J48" s="87" t="s">
        <v>153</v>
      </c>
      <c r="K48" s="89">
        <v>26995</v>
      </c>
      <c r="L48" s="89">
        <v>13185</v>
      </c>
      <c r="M48" s="89">
        <v>11781</v>
      </c>
      <c r="N48" s="89">
        <v>22992</v>
      </c>
      <c r="O48" s="89">
        <v>22992</v>
      </c>
      <c r="P48" s="89">
        <v>0</v>
      </c>
      <c r="Q48" s="89">
        <v>0</v>
      </c>
    </row>
    <row r="49" spans="1:17" s="104" customFormat="1" ht="16.5">
      <c r="A49" s="108">
        <v>42</v>
      </c>
      <c r="H49" s="80" t="s">
        <v>100</v>
      </c>
      <c r="I49" s="81"/>
      <c r="J49" s="82"/>
      <c r="K49" s="93">
        <f aca="true" t="shared" si="10" ref="K49:Q49">SUM(K50:K52)</f>
        <v>461184</v>
      </c>
      <c r="L49" s="93">
        <f t="shared" si="10"/>
        <v>564571</v>
      </c>
      <c r="M49" s="93">
        <f>SUM(M50:M52)</f>
        <v>563744</v>
      </c>
      <c r="N49" s="93">
        <f t="shared" si="10"/>
        <v>563744</v>
      </c>
      <c r="O49" s="93">
        <f t="shared" si="10"/>
        <v>146154</v>
      </c>
      <c r="P49" s="93">
        <f t="shared" si="10"/>
        <v>417590</v>
      </c>
      <c r="Q49" s="93">
        <f t="shared" si="10"/>
        <v>0</v>
      </c>
    </row>
    <row r="50" spans="1:17" s="109" customFormat="1" ht="17.25">
      <c r="A50" s="108">
        <v>43</v>
      </c>
      <c r="H50" s="84" t="s">
        <v>91</v>
      </c>
      <c r="I50" s="85"/>
      <c r="J50" s="85" t="s">
        <v>154</v>
      </c>
      <c r="K50" s="86">
        <v>399374</v>
      </c>
      <c r="L50" s="86">
        <v>429461</v>
      </c>
      <c r="M50" s="86">
        <v>428634</v>
      </c>
      <c r="N50" s="86">
        <v>428634</v>
      </c>
      <c r="O50" s="86">
        <v>61939</v>
      </c>
      <c r="P50" s="86">
        <v>366695</v>
      </c>
      <c r="Q50" s="86">
        <v>0</v>
      </c>
    </row>
    <row r="51" spans="1:17" s="109" customFormat="1" ht="17.25">
      <c r="A51" s="103">
        <v>44</v>
      </c>
      <c r="H51" s="84" t="s">
        <v>93</v>
      </c>
      <c r="I51" s="85"/>
      <c r="J51" s="85" t="s">
        <v>155</v>
      </c>
      <c r="K51" s="86">
        <v>59310</v>
      </c>
      <c r="L51" s="86">
        <v>132610</v>
      </c>
      <c r="M51" s="86">
        <v>132610</v>
      </c>
      <c r="N51" s="86">
        <v>132610</v>
      </c>
      <c r="O51" s="86">
        <v>82715</v>
      </c>
      <c r="P51" s="86">
        <v>49895</v>
      </c>
      <c r="Q51" s="86">
        <v>0</v>
      </c>
    </row>
    <row r="52" spans="1:17" s="109" customFormat="1" ht="17.25">
      <c r="A52" s="103">
        <v>45</v>
      </c>
      <c r="H52" s="84" t="s">
        <v>95</v>
      </c>
      <c r="I52" s="85"/>
      <c r="J52" s="85" t="s">
        <v>156</v>
      </c>
      <c r="K52" s="86">
        <f aca="true" t="shared" si="11" ref="K52:Q52">SUM(K53:K55)</f>
        <v>2500</v>
      </c>
      <c r="L52" s="86">
        <f t="shared" si="11"/>
        <v>2500</v>
      </c>
      <c r="M52" s="86">
        <f>SUM(M53:M55)</f>
        <v>2500</v>
      </c>
      <c r="N52" s="86">
        <f t="shared" si="11"/>
        <v>2500</v>
      </c>
      <c r="O52" s="86">
        <f t="shared" si="11"/>
        <v>1500</v>
      </c>
      <c r="P52" s="86">
        <f t="shared" si="11"/>
        <v>1000</v>
      </c>
      <c r="Q52" s="86">
        <f t="shared" si="11"/>
        <v>0</v>
      </c>
    </row>
    <row r="53" spans="1:17" s="71" customFormat="1" ht="16.5">
      <c r="A53" s="103">
        <v>46</v>
      </c>
      <c r="H53" s="90"/>
      <c r="I53" s="88" t="s">
        <v>112</v>
      </c>
      <c r="J53" s="87" t="s">
        <v>109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</row>
    <row r="54" spans="1:17" s="71" customFormat="1" ht="16.5">
      <c r="A54" s="103">
        <v>47</v>
      </c>
      <c r="H54" s="90"/>
      <c r="I54" s="88" t="s">
        <v>116</v>
      </c>
      <c r="J54" s="87" t="s">
        <v>101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</row>
    <row r="55" spans="1:17" s="71" customFormat="1" ht="16.5">
      <c r="A55" s="103">
        <v>48</v>
      </c>
      <c r="H55" s="90"/>
      <c r="I55" s="88" t="s">
        <v>120</v>
      </c>
      <c r="J55" s="87" t="s">
        <v>157</v>
      </c>
      <c r="K55" s="89">
        <v>2500</v>
      </c>
      <c r="L55" s="89">
        <v>2500</v>
      </c>
      <c r="M55" s="89">
        <v>2500</v>
      </c>
      <c r="N55" s="89">
        <v>2500</v>
      </c>
      <c r="O55" s="89">
        <v>1500</v>
      </c>
      <c r="P55" s="89">
        <v>1000</v>
      </c>
      <c r="Q55" s="89">
        <v>0</v>
      </c>
    </row>
    <row r="56" spans="1:17" s="110" customFormat="1" ht="16.5">
      <c r="A56" s="108">
        <v>49</v>
      </c>
      <c r="H56" s="159" t="s">
        <v>167</v>
      </c>
      <c r="I56" s="160"/>
      <c r="J56" s="165"/>
      <c r="K56" s="93">
        <f aca="true" t="shared" si="12" ref="K56:Q56">SUM(K8,K49,)</f>
        <v>750035</v>
      </c>
      <c r="L56" s="93">
        <f t="shared" si="12"/>
        <v>955215</v>
      </c>
      <c r="M56" s="93">
        <f>SUM(M8,M49,)</f>
        <v>963039</v>
      </c>
      <c r="N56" s="93">
        <f t="shared" si="12"/>
        <v>974250</v>
      </c>
      <c r="O56" s="93">
        <f t="shared" si="12"/>
        <v>457070</v>
      </c>
      <c r="P56" s="93">
        <f t="shared" si="12"/>
        <v>517180</v>
      </c>
      <c r="Q56" s="93">
        <f t="shared" si="12"/>
        <v>0</v>
      </c>
    </row>
    <row r="57" spans="1:17" s="110" customFormat="1" ht="16.5">
      <c r="A57" s="103">
        <v>50</v>
      </c>
      <c r="H57" s="80" t="s">
        <v>164</v>
      </c>
      <c r="I57" s="81"/>
      <c r="J57" s="82"/>
      <c r="K57" s="93"/>
      <c r="L57" s="93"/>
      <c r="M57" s="93"/>
      <c r="N57" s="93"/>
      <c r="O57" s="93"/>
      <c r="P57" s="93"/>
      <c r="Q57" s="93"/>
    </row>
    <row r="58" spans="1:17" s="110" customFormat="1" ht="17.25">
      <c r="A58" s="103">
        <v>51</v>
      </c>
      <c r="H58" s="95" t="s">
        <v>91</v>
      </c>
      <c r="I58" s="111"/>
      <c r="J58" s="112" t="s">
        <v>216</v>
      </c>
      <c r="K58" s="89">
        <v>6441</v>
      </c>
      <c r="L58" s="89">
        <v>6441</v>
      </c>
      <c r="M58" s="89">
        <v>6441</v>
      </c>
      <c r="N58" s="89">
        <v>6441</v>
      </c>
      <c r="O58" s="89">
        <v>6441</v>
      </c>
      <c r="P58" s="89">
        <v>0</v>
      </c>
      <c r="Q58" s="89">
        <v>0</v>
      </c>
    </row>
    <row r="59" spans="1:17" s="109" customFormat="1" ht="17.25">
      <c r="A59" s="108">
        <v>52</v>
      </c>
      <c r="H59" s="95" t="s">
        <v>93</v>
      </c>
      <c r="I59" s="96"/>
      <c r="J59" s="112" t="s">
        <v>165</v>
      </c>
      <c r="K59" s="89">
        <v>60453</v>
      </c>
      <c r="L59" s="89">
        <v>60732</v>
      </c>
      <c r="M59" s="89">
        <v>61175</v>
      </c>
      <c r="N59" s="89">
        <v>61175</v>
      </c>
      <c r="O59" s="89">
        <v>61175</v>
      </c>
      <c r="P59" s="89">
        <v>0</v>
      </c>
      <c r="Q59" s="89">
        <v>0</v>
      </c>
    </row>
    <row r="60" spans="1:17" s="110" customFormat="1" ht="16.5">
      <c r="A60" s="103">
        <v>53</v>
      </c>
      <c r="H60" s="159" t="s">
        <v>168</v>
      </c>
      <c r="I60" s="160"/>
      <c r="J60" s="161"/>
      <c r="K60" s="93">
        <f aca="true" t="shared" si="13" ref="K60:Q60">SUM(K58:K59)</f>
        <v>66894</v>
      </c>
      <c r="L60" s="93">
        <f t="shared" si="13"/>
        <v>67173</v>
      </c>
      <c r="M60" s="93">
        <f>SUM(M58:M59)</f>
        <v>67616</v>
      </c>
      <c r="N60" s="93">
        <f t="shared" si="13"/>
        <v>67616</v>
      </c>
      <c r="O60" s="93">
        <f t="shared" si="13"/>
        <v>67616</v>
      </c>
      <c r="P60" s="93">
        <f t="shared" si="13"/>
        <v>0</v>
      </c>
      <c r="Q60" s="93">
        <f t="shared" si="13"/>
        <v>0</v>
      </c>
    </row>
    <row r="61" spans="1:17" s="110" customFormat="1" ht="16.5">
      <c r="A61" s="103">
        <v>54</v>
      </c>
      <c r="H61" s="159" t="s">
        <v>169</v>
      </c>
      <c r="I61" s="160"/>
      <c r="J61" s="161"/>
      <c r="K61" s="93">
        <f aca="true" t="shared" si="14" ref="K61:Q61">SUM(K56+K60)</f>
        <v>816929</v>
      </c>
      <c r="L61" s="93">
        <f t="shared" si="14"/>
        <v>1022388</v>
      </c>
      <c r="M61" s="93">
        <f>SUM(M56+M60)</f>
        <v>1030655</v>
      </c>
      <c r="N61" s="93">
        <f t="shared" si="14"/>
        <v>1041866</v>
      </c>
      <c r="O61" s="93">
        <f t="shared" si="14"/>
        <v>524686</v>
      </c>
      <c r="P61" s="93">
        <f t="shared" si="14"/>
        <v>517180</v>
      </c>
      <c r="Q61" s="93">
        <f t="shared" si="14"/>
        <v>0</v>
      </c>
    </row>
    <row r="62" ht="17.25">
      <c r="U62" s="56"/>
    </row>
  </sheetData>
  <sheetProtection/>
  <mergeCells count="15">
    <mergeCell ref="A5:A6"/>
    <mergeCell ref="H5:J6"/>
    <mergeCell ref="O5:Q5"/>
    <mergeCell ref="H7:J7"/>
    <mergeCell ref="H8:J8"/>
    <mergeCell ref="H56:J56"/>
    <mergeCell ref="L5:L6"/>
    <mergeCell ref="M5:M6"/>
    <mergeCell ref="H60:J60"/>
    <mergeCell ref="H61:J61"/>
    <mergeCell ref="H1:Q1"/>
    <mergeCell ref="H2:Q2"/>
    <mergeCell ref="H3:Q3"/>
    <mergeCell ref="K5:K6"/>
    <mergeCell ref="N5:N6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4">
      <selection activeCell="I12" sqref="I12:J12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  <col min="6" max="7" width="17.7109375" style="0" customWidth="1"/>
    <col min="8" max="8" width="5.421875" style="0" customWidth="1"/>
    <col min="10" max="10" width="15.28125" style="0" customWidth="1"/>
  </cols>
  <sheetData>
    <row r="1" ht="19.5" customHeight="1">
      <c r="A1" s="55"/>
    </row>
    <row r="2" ht="38.25" customHeight="1"/>
    <row r="3" spans="1:10" s="68" customFormat="1" ht="74.25" customHeight="1">
      <c r="A3" s="211" t="s">
        <v>245</v>
      </c>
      <c r="B3" s="211"/>
      <c r="C3" s="211"/>
      <c r="D3" s="212"/>
      <c r="E3" s="212"/>
      <c r="F3" s="212"/>
      <c r="G3" s="213"/>
      <c r="H3" s="213"/>
      <c r="I3" s="213"/>
      <c r="J3" s="213"/>
    </row>
    <row r="4" spans="1:10" ht="21" customHeight="1" thickBot="1">
      <c r="A4" s="99"/>
      <c r="B4" s="113"/>
      <c r="C4" s="114" t="s">
        <v>33</v>
      </c>
      <c r="D4" s="115"/>
      <c r="E4" s="99"/>
      <c r="F4" s="115"/>
      <c r="G4" s="115"/>
      <c r="H4" s="115"/>
      <c r="I4" s="208" t="s">
        <v>254</v>
      </c>
      <c r="J4" s="208"/>
    </row>
    <row r="5" spans="1:10" s="68" customFormat="1" ht="54.75" customHeight="1">
      <c r="A5" s="119" t="s">
        <v>166</v>
      </c>
      <c r="B5" s="120" t="s">
        <v>205</v>
      </c>
      <c r="C5" s="197" t="s">
        <v>224</v>
      </c>
      <c r="D5" s="210"/>
      <c r="E5" s="197" t="s">
        <v>233</v>
      </c>
      <c r="F5" s="198"/>
      <c r="G5" s="197" t="s">
        <v>247</v>
      </c>
      <c r="H5" s="198"/>
      <c r="I5" s="197" t="s">
        <v>252</v>
      </c>
      <c r="J5" s="198"/>
    </row>
    <row r="6" spans="1:10" ht="15" customHeight="1">
      <c r="A6" s="121"/>
      <c r="B6" s="116" t="s">
        <v>6</v>
      </c>
      <c r="C6" s="199" t="s">
        <v>7</v>
      </c>
      <c r="D6" s="205"/>
      <c r="E6" s="199" t="s">
        <v>8</v>
      </c>
      <c r="F6" s="200"/>
      <c r="G6" s="199" t="s">
        <v>9</v>
      </c>
      <c r="H6" s="200"/>
      <c r="I6" s="199" t="s">
        <v>106</v>
      </c>
      <c r="J6" s="200"/>
    </row>
    <row r="7" spans="1:10" s="55" customFormat="1" ht="15" customHeight="1">
      <c r="A7" s="122">
        <v>1</v>
      </c>
      <c r="B7" s="91" t="s">
        <v>205</v>
      </c>
      <c r="C7" s="201">
        <v>3000</v>
      </c>
      <c r="D7" s="206"/>
      <c r="E7" s="201">
        <v>3000</v>
      </c>
      <c r="F7" s="202"/>
      <c r="G7" s="201">
        <v>3000</v>
      </c>
      <c r="H7" s="202"/>
      <c r="I7" s="201">
        <v>3000</v>
      </c>
      <c r="J7" s="202"/>
    </row>
    <row r="8" spans="1:10" s="55" customFormat="1" ht="15" customHeight="1">
      <c r="A8" s="122">
        <v>2</v>
      </c>
      <c r="B8" s="93" t="s">
        <v>206</v>
      </c>
      <c r="C8" s="191">
        <f>SUM(C7)</f>
        <v>3000</v>
      </c>
      <c r="D8" s="207"/>
      <c r="E8" s="191">
        <f>SUM(E7)</f>
        <v>3000</v>
      </c>
      <c r="F8" s="192"/>
      <c r="G8" s="191">
        <f>SUM(G7)</f>
        <v>3000</v>
      </c>
      <c r="H8" s="192"/>
      <c r="I8" s="191">
        <f>SUM(I7)</f>
        <v>3000</v>
      </c>
      <c r="J8" s="192"/>
    </row>
    <row r="9" spans="1:10" s="55" customFormat="1" ht="15" customHeight="1">
      <c r="A9" s="122">
        <v>3</v>
      </c>
      <c r="B9" s="117" t="s">
        <v>230</v>
      </c>
      <c r="C9" s="189">
        <v>9999</v>
      </c>
      <c r="D9" s="196"/>
      <c r="E9" s="189">
        <v>0</v>
      </c>
      <c r="F9" s="190"/>
      <c r="G9" s="189">
        <v>0</v>
      </c>
      <c r="H9" s="190"/>
      <c r="I9" s="189">
        <v>0</v>
      </c>
      <c r="J9" s="190"/>
    </row>
    <row r="10" spans="1:10" s="55" customFormat="1" ht="15" customHeight="1">
      <c r="A10" s="122">
        <v>4</v>
      </c>
      <c r="B10" s="117" t="s">
        <v>231</v>
      </c>
      <c r="C10" s="203">
        <v>178</v>
      </c>
      <c r="D10" s="196"/>
      <c r="E10" s="203">
        <v>0</v>
      </c>
      <c r="F10" s="204"/>
      <c r="G10" s="203">
        <v>0</v>
      </c>
      <c r="H10" s="204"/>
      <c r="I10" s="203">
        <v>0</v>
      </c>
      <c r="J10" s="204"/>
    </row>
    <row r="11" spans="1:11" s="55" customFormat="1" ht="15" customHeight="1">
      <c r="A11" s="122">
        <v>5</v>
      </c>
      <c r="B11" s="117" t="s">
        <v>232</v>
      </c>
      <c r="C11" s="187">
        <v>1200</v>
      </c>
      <c r="D11" s="209"/>
      <c r="E11" s="187">
        <v>1200</v>
      </c>
      <c r="F11" s="188"/>
      <c r="G11" s="187">
        <v>1200</v>
      </c>
      <c r="H11" s="188"/>
      <c r="I11" s="187">
        <v>1200</v>
      </c>
      <c r="J11" s="188"/>
      <c r="K11" s="55" t="s">
        <v>240</v>
      </c>
    </row>
    <row r="12" spans="1:10" s="55" customFormat="1" ht="15" customHeight="1">
      <c r="A12" s="122">
        <v>6</v>
      </c>
      <c r="B12" s="117" t="s">
        <v>255</v>
      </c>
      <c r="C12" s="189">
        <v>0</v>
      </c>
      <c r="D12" s="207"/>
      <c r="E12" s="189">
        <v>0</v>
      </c>
      <c r="F12" s="190"/>
      <c r="G12" s="189">
        <v>0</v>
      </c>
      <c r="H12" s="190"/>
      <c r="I12" s="189">
        <v>1212</v>
      </c>
      <c r="J12" s="190"/>
    </row>
    <row r="13" spans="1:10" s="55" customFormat="1" ht="15" customHeight="1">
      <c r="A13" s="122">
        <v>7</v>
      </c>
      <c r="B13" s="117" t="s">
        <v>256</v>
      </c>
      <c r="C13" s="189">
        <v>0</v>
      </c>
      <c r="D13" s="207"/>
      <c r="E13" s="189">
        <v>0</v>
      </c>
      <c r="F13" s="190"/>
      <c r="G13" s="189">
        <v>0</v>
      </c>
      <c r="H13" s="190"/>
      <c r="I13" s="189">
        <v>9999</v>
      </c>
      <c r="J13" s="190"/>
    </row>
    <row r="14" spans="1:10" s="55" customFormat="1" ht="15" customHeight="1">
      <c r="A14" s="122">
        <v>8</v>
      </c>
      <c r="B14" s="117" t="s">
        <v>207</v>
      </c>
      <c r="C14" s="189">
        <v>12618</v>
      </c>
      <c r="D14" s="207"/>
      <c r="E14" s="189">
        <v>8985</v>
      </c>
      <c r="F14" s="190"/>
      <c r="G14" s="189">
        <v>7581</v>
      </c>
      <c r="H14" s="190"/>
      <c r="I14" s="189">
        <v>7581</v>
      </c>
      <c r="J14" s="190"/>
    </row>
    <row r="15" spans="1:10" ht="15" customHeight="1">
      <c r="A15" s="122">
        <v>9</v>
      </c>
      <c r="B15" s="118" t="s">
        <v>208</v>
      </c>
      <c r="C15" s="191">
        <f>SUM(C9:C14)</f>
        <v>23995</v>
      </c>
      <c r="D15" s="196"/>
      <c r="E15" s="191">
        <f>SUM(E9:E14)</f>
        <v>10185</v>
      </c>
      <c r="F15" s="192"/>
      <c r="G15" s="191">
        <f>SUM(G9:G14)</f>
        <v>8781</v>
      </c>
      <c r="H15" s="192"/>
      <c r="I15" s="191">
        <f>SUM(I9:I14)</f>
        <v>19992</v>
      </c>
      <c r="J15" s="192"/>
    </row>
    <row r="16" spans="1:10" s="70" customFormat="1" ht="15" customHeight="1" thickBot="1">
      <c r="A16" s="123">
        <v>9</v>
      </c>
      <c r="B16" s="124" t="s">
        <v>209</v>
      </c>
      <c r="C16" s="193">
        <f>SUM(C8+C15)</f>
        <v>26995</v>
      </c>
      <c r="D16" s="195"/>
      <c r="E16" s="193">
        <f>SUM(E8+E15)</f>
        <v>13185</v>
      </c>
      <c r="F16" s="194"/>
      <c r="G16" s="193">
        <f>SUM(G8+G15)</f>
        <v>11781</v>
      </c>
      <c r="H16" s="194"/>
      <c r="I16" s="193">
        <f>SUM(I8+I15)</f>
        <v>22992</v>
      </c>
      <c r="J16" s="194"/>
    </row>
    <row r="18" ht="15">
      <c r="D18" s="69"/>
    </row>
  </sheetData>
  <sheetProtection/>
  <mergeCells count="50">
    <mergeCell ref="A3:J3"/>
    <mergeCell ref="G16:H16"/>
    <mergeCell ref="C12:D12"/>
    <mergeCell ref="E12:F12"/>
    <mergeCell ref="G12:H12"/>
    <mergeCell ref="I12:J12"/>
    <mergeCell ref="C13:D13"/>
    <mergeCell ref="E13:F13"/>
    <mergeCell ref="G13:H13"/>
    <mergeCell ref="I13:J13"/>
    <mergeCell ref="G5:H5"/>
    <mergeCell ref="G6:H6"/>
    <mergeCell ref="G7:H7"/>
    <mergeCell ref="G8:H8"/>
    <mergeCell ref="G9:H9"/>
    <mergeCell ref="G10:H10"/>
    <mergeCell ref="I4:J4"/>
    <mergeCell ref="C9:D9"/>
    <mergeCell ref="C10:D10"/>
    <mergeCell ref="C11:D11"/>
    <mergeCell ref="C14:D14"/>
    <mergeCell ref="E9:F9"/>
    <mergeCell ref="E8:F8"/>
    <mergeCell ref="E7:F7"/>
    <mergeCell ref="E6:F6"/>
    <mergeCell ref="C5:D5"/>
    <mergeCell ref="C6:D6"/>
    <mergeCell ref="C7:D7"/>
    <mergeCell ref="C8:D8"/>
    <mergeCell ref="E5:F5"/>
    <mergeCell ref="E15:F15"/>
    <mergeCell ref="E14:F14"/>
    <mergeCell ref="E11:F11"/>
    <mergeCell ref="E10:F10"/>
    <mergeCell ref="I5:J5"/>
    <mergeCell ref="I6:J6"/>
    <mergeCell ref="I7:J7"/>
    <mergeCell ref="I8:J8"/>
    <mergeCell ref="I9:J9"/>
    <mergeCell ref="I10:J10"/>
    <mergeCell ref="I11:J11"/>
    <mergeCell ref="I14:J14"/>
    <mergeCell ref="I15:J15"/>
    <mergeCell ref="I16:J16"/>
    <mergeCell ref="E16:F16"/>
    <mergeCell ref="C16:D16"/>
    <mergeCell ref="C15:D15"/>
    <mergeCell ref="G11:H11"/>
    <mergeCell ref="G14:H14"/>
    <mergeCell ref="G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0"/>
  <sheetViews>
    <sheetView zoomScale="77" zoomScaleNormal="77" zoomScalePageLayoutView="0" workbookViewId="0" topLeftCell="A170">
      <selection activeCell="I189" sqref="I189"/>
    </sheetView>
  </sheetViews>
  <sheetFormatPr defaultColWidth="9.140625" defaultRowHeight="15"/>
  <cols>
    <col min="1" max="1" width="39.140625" style="127" customWidth="1"/>
    <col min="2" max="2" width="12.421875" style="127" customWidth="1"/>
    <col min="3" max="3" width="11.8515625" style="127" customWidth="1"/>
    <col min="4" max="4" width="11.7109375" style="127" customWidth="1"/>
    <col min="5" max="5" width="13.421875" style="127" customWidth="1"/>
    <col min="6" max="6" width="11.8515625" style="127" customWidth="1"/>
    <col min="7" max="16384" width="9.140625" style="127" customWidth="1"/>
  </cols>
  <sheetData>
    <row r="1" spans="1:6" ht="27.75" customHeight="1">
      <c r="A1" s="214" t="s">
        <v>257</v>
      </c>
      <c r="B1" s="214"/>
      <c r="C1" s="214"/>
      <c r="D1" s="214"/>
      <c r="E1" s="214"/>
      <c r="F1" s="214"/>
    </row>
    <row r="2" spans="1:6" ht="15">
      <c r="A2" s="214"/>
      <c r="B2" s="214"/>
      <c r="C2" s="214"/>
      <c r="D2" s="214"/>
      <c r="E2" s="214"/>
      <c r="F2" s="214"/>
    </row>
    <row r="3" spans="1:6" ht="19.5">
      <c r="A3" s="128"/>
      <c r="B3" s="128"/>
      <c r="C3" s="129" t="s">
        <v>258</v>
      </c>
      <c r="D3" s="128"/>
      <c r="E3" s="215" t="s">
        <v>293</v>
      </c>
      <c r="F3" s="216"/>
    </row>
    <row r="4" spans="1:6" ht="14.25" customHeight="1">
      <c r="A4" s="130"/>
      <c r="B4" s="130"/>
      <c r="C4" s="130"/>
      <c r="D4" s="130"/>
      <c r="E4" s="130"/>
      <c r="F4" s="130"/>
    </row>
    <row r="5" spans="1:6" ht="40.5" customHeight="1">
      <c r="A5" s="131" t="s">
        <v>259</v>
      </c>
      <c r="B5" s="217" t="s">
        <v>260</v>
      </c>
      <c r="C5" s="217"/>
      <c r="D5" s="217"/>
      <c r="E5" s="217"/>
      <c r="F5" s="217"/>
    </row>
    <row r="6" spans="1:6" ht="18.75">
      <c r="A6" s="131" t="s">
        <v>261</v>
      </c>
      <c r="B6" s="218" t="s">
        <v>262</v>
      </c>
      <c r="C6" s="219"/>
      <c r="D6" s="219"/>
      <c r="E6" s="219"/>
      <c r="F6" s="219"/>
    </row>
    <row r="7" spans="1:6" ht="20.25" thickBot="1">
      <c r="A7" s="131"/>
      <c r="B7" s="131"/>
      <c r="C7" s="220" t="s">
        <v>263</v>
      </c>
      <c r="D7" s="220"/>
      <c r="E7" s="221"/>
      <c r="F7" s="221"/>
    </row>
    <row r="8" spans="1:6" ht="19.5" thickBot="1">
      <c r="A8" s="132" t="s">
        <v>264</v>
      </c>
      <c r="B8" s="133" t="s">
        <v>265</v>
      </c>
      <c r="C8" s="133" t="s">
        <v>258</v>
      </c>
      <c r="D8" s="133" t="s">
        <v>266</v>
      </c>
      <c r="E8" s="133" t="s">
        <v>267</v>
      </c>
      <c r="F8" s="134" t="s">
        <v>268</v>
      </c>
    </row>
    <row r="9" spans="1:6" ht="18.75">
      <c r="A9" s="135" t="s">
        <v>269</v>
      </c>
      <c r="B9" s="136"/>
      <c r="C9" s="137">
        <v>7960</v>
      </c>
      <c r="D9" s="137"/>
      <c r="E9" s="136"/>
      <c r="F9" s="138">
        <f>SUM(B9:E9)</f>
        <v>7960</v>
      </c>
    </row>
    <row r="10" spans="1:6" ht="19.5">
      <c r="A10" s="139" t="s">
        <v>270</v>
      </c>
      <c r="B10" s="140"/>
      <c r="C10" s="141"/>
      <c r="D10" s="141"/>
      <c r="E10" s="140"/>
      <c r="F10" s="142">
        <f aca="true" t="shared" si="0" ref="F10:F15">SUM(C10:E10)</f>
        <v>0</v>
      </c>
    </row>
    <row r="11" spans="1:6" ht="18.75">
      <c r="A11" s="143" t="s">
        <v>271</v>
      </c>
      <c r="B11" s="144">
        <v>67550</v>
      </c>
      <c r="C11" s="144"/>
      <c r="D11" s="145"/>
      <c r="E11" s="144"/>
      <c r="F11" s="146">
        <f>SUM(B11:E11)</f>
        <v>67550</v>
      </c>
    </row>
    <row r="12" spans="1:6" ht="18.75">
      <c r="A12" s="143" t="s">
        <v>272</v>
      </c>
      <c r="B12" s="144"/>
      <c r="C12" s="145"/>
      <c r="D12" s="145"/>
      <c r="E12" s="144"/>
      <c r="F12" s="146">
        <f t="shared" si="0"/>
        <v>0</v>
      </c>
    </row>
    <row r="13" spans="1:6" ht="18.75">
      <c r="A13" s="143" t="s">
        <v>273</v>
      </c>
      <c r="B13" s="144"/>
      <c r="C13" s="145"/>
      <c r="D13" s="145"/>
      <c r="E13" s="144"/>
      <c r="F13" s="146">
        <f t="shared" si="0"/>
        <v>0</v>
      </c>
    </row>
    <row r="14" spans="1:6" ht="18.75">
      <c r="A14" s="143" t="s">
        <v>274</v>
      </c>
      <c r="B14" s="144"/>
      <c r="C14" s="145"/>
      <c r="D14" s="145"/>
      <c r="E14" s="144"/>
      <c r="F14" s="146">
        <f t="shared" si="0"/>
        <v>0</v>
      </c>
    </row>
    <row r="15" spans="1:6" ht="19.5" thickBot="1">
      <c r="A15" s="147"/>
      <c r="B15" s="148"/>
      <c r="C15" s="149"/>
      <c r="D15" s="149"/>
      <c r="E15" s="148"/>
      <c r="F15" s="146">
        <f t="shared" si="0"/>
        <v>0</v>
      </c>
    </row>
    <row r="16" spans="1:6" ht="19.5" thickBot="1">
      <c r="A16" s="150" t="s">
        <v>275</v>
      </c>
      <c r="B16" s="151">
        <f>B9+SUM(B11:B15)</f>
        <v>67550</v>
      </c>
      <c r="C16" s="151">
        <f>C9+SUM(C11:C15)</f>
        <v>7960</v>
      </c>
      <c r="D16" s="151">
        <f>D9+SUM(D11:D15)</f>
        <v>0</v>
      </c>
      <c r="E16" s="152">
        <f>E9+SUM(E11:E15)</f>
        <v>0</v>
      </c>
      <c r="F16" s="153">
        <f>F9+SUM(F11:F15)</f>
        <v>75510</v>
      </c>
    </row>
    <row r="17" spans="1:6" ht="19.5" thickBot="1">
      <c r="A17" s="154"/>
      <c r="B17" s="154"/>
      <c r="C17" s="154"/>
      <c r="D17" s="154"/>
      <c r="E17" s="154"/>
      <c r="F17" s="154"/>
    </row>
    <row r="18" spans="1:6" ht="19.5" thickBot="1">
      <c r="A18" s="132" t="s">
        <v>276</v>
      </c>
      <c r="B18" s="133" t="s">
        <v>265</v>
      </c>
      <c r="C18" s="133" t="s">
        <v>258</v>
      </c>
      <c r="D18" s="133" t="s">
        <v>266</v>
      </c>
      <c r="E18" s="133" t="s">
        <v>267</v>
      </c>
      <c r="F18" s="134" t="s">
        <v>268</v>
      </c>
    </row>
    <row r="19" spans="1:6" ht="18.75">
      <c r="A19" s="135" t="s">
        <v>277</v>
      </c>
      <c r="B19" s="136"/>
      <c r="C19" s="136"/>
      <c r="D19" s="136"/>
      <c r="E19" s="136"/>
      <c r="F19" s="138">
        <f>SUM(C19:E19)</f>
        <v>0</v>
      </c>
    </row>
    <row r="20" spans="1:6" ht="18.75">
      <c r="A20" s="155" t="s">
        <v>278</v>
      </c>
      <c r="B20" s="144"/>
      <c r="C20" s="144">
        <v>74640</v>
      </c>
      <c r="D20" s="144"/>
      <c r="E20" s="144"/>
      <c r="F20" s="146">
        <f>SUM(B20:E20)</f>
        <v>74640</v>
      </c>
    </row>
    <row r="21" spans="1:6" ht="18.75">
      <c r="A21" s="143" t="s">
        <v>279</v>
      </c>
      <c r="B21" s="144"/>
      <c r="C21" s="144"/>
      <c r="D21" s="144"/>
      <c r="E21" s="144"/>
      <c r="F21" s="146">
        <f>SUM(B21:E21)</f>
        <v>0</v>
      </c>
    </row>
    <row r="22" spans="1:6" ht="18.75">
      <c r="A22" s="143" t="s">
        <v>96</v>
      </c>
      <c r="B22" s="144">
        <v>60</v>
      </c>
      <c r="C22" s="144">
        <v>810</v>
      </c>
      <c r="D22" s="144"/>
      <c r="E22" s="144"/>
      <c r="F22" s="146">
        <f>SUM(B22:E22)</f>
        <v>870</v>
      </c>
    </row>
    <row r="23" spans="1:6" ht="18.75">
      <c r="A23" s="156"/>
      <c r="B23" s="144"/>
      <c r="C23" s="144"/>
      <c r="D23" s="144"/>
      <c r="E23" s="144"/>
      <c r="F23" s="146">
        <f>SUM(C23:E23)</f>
        <v>0</v>
      </c>
    </row>
    <row r="24" spans="1:6" ht="18.75">
      <c r="A24" s="156"/>
      <c r="B24" s="144"/>
      <c r="C24" s="144"/>
      <c r="D24" s="144"/>
      <c r="E24" s="144"/>
      <c r="F24" s="146">
        <f>SUM(C24:E24)</f>
        <v>0</v>
      </c>
    </row>
    <row r="25" spans="1:6" ht="19.5" thickBot="1">
      <c r="A25" s="147"/>
      <c r="B25" s="148"/>
      <c r="C25" s="148"/>
      <c r="D25" s="148"/>
      <c r="E25" s="148"/>
      <c r="F25" s="146">
        <f>SUM(C25:E25)</f>
        <v>0</v>
      </c>
    </row>
    <row r="26" spans="1:6" ht="19.5" thickBot="1">
      <c r="A26" s="150" t="s">
        <v>280</v>
      </c>
      <c r="B26" s="151">
        <f>SUM(B19:B25)</f>
        <v>60</v>
      </c>
      <c r="C26" s="151">
        <f>SUM(C19:C25)</f>
        <v>75450</v>
      </c>
      <c r="D26" s="151">
        <f>SUM(D19:D25)</f>
        <v>0</v>
      </c>
      <c r="E26" s="151">
        <f>SUM(E19:E25)</f>
        <v>0</v>
      </c>
      <c r="F26" s="153">
        <f>SUM(F19:F25)</f>
        <v>75510</v>
      </c>
    </row>
    <row r="27" spans="1:6" ht="15">
      <c r="A27" s="157"/>
      <c r="B27" s="157"/>
      <c r="C27" s="157"/>
      <c r="D27" s="157"/>
      <c r="E27" s="157"/>
      <c r="F27" s="157"/>
    </row>
    <row r="29" spans="1:6" ht="37.5" customHeight="1">
      <c r="A29" s="131" t="s">
        <v>259</v>
      </c>
      <c r="B29" s="217" t="s">
        <v>281</v>
      </c>
      <c r="C29" s="217"/>
      <c r="D29" s="217"/>
      <c r="E29" s="217"/>
      <c r="F29" s="217"/>
    </row>
    <row r="30" spans="1:6" ht="18.75">
      <c r="A30" s="131" t="s">
        <v>261</v>
      </c>
      <c r="B30" s="218" t="s">
        <v>282</v>
      </c>
      <c r="C30" s="219"/>
      <c r="D30" s="219"/>
      <c r="E30" s="219"/>
      <c r="F30" s="219"/>
    </row>
    <row r="31" spans="1:6" ht="20.25" thickBot="1">
      <c r="A31" s="131"/>
      <c r="B31" s="131"/>
      <c r="C31" s="220" t="s">
        <v>263</v>
      </c>
      <c r="D31" s="220"/>
      <c r="E31" s="221"/>
      <c r="F31" s="221"/>
    </row>
    <row r="32" spans="1:6" ht="19.5" thickBot="1">
      <c r="A32" s="132" t="s">
        <v>264</v>
      </c>
      <c r="B32" s="133" t="s">
        <v>265</v>
      </c>
      <c r="C32" s="133" t="s">
        <v>258</v>
      </c>
      <c r="D32" s="133" t="s">
        <v>266</v>
      </c>
      <c r="E32" s="133" t="s">
        <v>267</v>
      </c>
      <c r="F32" s="134" t="s">
        <v>268</v>
      </c>
    </row>
    <row r="33" spans="1:6" ht="18.75">
      <c r="A33" s="135" t="s">
        <v>269</v>
      </c>
      <c r="B33" s="136"/>
      <c r="C33" s="137"/>
      <c r="D33" s="137"/>
      <c r="E33" s="136"/>
      <c r="F33" s="138">
        <f>SUM(B33:E33)</f>
        <v>0</v>
      </c>
    </row>
    <row r="34" spans="1:6" ht="19.5">
      <c r="A34" s="139" t="s">
        <v>270</v>
      </c>
      <c r="B34" s="140"/>
      <c r="C34" s="141"/>
      <c r="D34" s="141"/>
      <c r="E34" s="140"/>
      <c r="F34" s="142">
        <f aca="true" t="shared" si="1" ref="F34:F39">SUM(C34:E34)</f>
        <v>0</v>
      </c>
    </row>
    <row r="35" spans="1:6" ht="18.75">
      <c r="A35" s="143" t="s">
        <v>271</v>
      </c>
      <c r="B35" s="144">
        <v>7000</v>
      </c>
      <c r="C35" s="145"/>
      <c r="D35" s="145"/>
      <c r="E35" s="144"/>
      <c r="F35" s="146">
        <f>SUM(B35:E35)</f>
        <v>7000</v>
      </c>
    </row>
    <row r="36" spans="1:6" ht="18.75">
      <c r="A36" s="143" t="s">
        <v>272</v>
      </c>
      <c r="B36" s="144"/>
      <c r="C36" s="145"/>
      <c r="D36" s="145"/>
      <c r="E36" s="144"/>
      <c r="F36" s="146">
        <f t="shared" si="1"/>
        <v>0</v>
      </c>
    </row>
    <row r="37" spans="1:6" ht="18.75">
      <c r="A37" s="143" t="s">
        <v>273</v>
      </c>
      <c r="B37" s="144"/>
      <c r="C37" s="145"/>
      <c r="D37" s="145"/>
      <c r="E37" s="144"/>
      <c r="F37" s="146">
        <f t="shared" si="1"/>
        <v>0</v>
      </c>
    </row>
    <row r="38" spans="1:6" ht="18.75">
      <c r="A38" s="143" t="s">
        <v>274</v>
      </c>
      <c r="B38" s="144"/>
      <c r="C38" s="145"/>
      <c r="D38" s="145"/>
      <c r="E38" s="144"/>
      <c r="F38" s="146">
        <f t="shared" si="1"/>
        <v>0</v>
      </c>
    </row>
    <row r="39" spans="1:6" ht="19.5" thickBot="1">
      <c r="A39" s="147"/>
      <c r="B39" s="148"/>
      <c r="C39" s="149"/>
      <c r="D39" s="149"/>
      <c r="E39" s="148"/>
      <c r="F39" s="146">
        <f t="shared" si="1"/>
        <v>0</v>
      </c>
    </row>
    <row r="40" spans="1:6" ht="19.5" thickBot="1">
      <c r="A40" s="150" t="s">
        <v>275</v>
      </c>
      <c r="B40" s="151">
        <f>B33+SUM(B35:B39)</f>
        <v>7000</v>
      </c>
      <c r="C40" s="151">
        <f>C33+SUM(C35:C39)</f>
        <v>0</v>
      </c>
      <c r="D40" s="151">
        <f>D33+SUM(D35:D39)</f>
        <v>0</v>
      </c>
      <c r="E40" s="152">
        <f>E33+SUM(E35:E39)</f>
        <v>0</v>
      </c>
      <c r="F40" s="153">
        <f>F33+SUM(F35:F39)</f>
        <v>7000</v>
      </c>
    </row>
    <row r="41" spans="1:6" ht="19.5" thickBot="1">
      <c r="A41" s="154"/>
      <c r="B41" s="154"/>
      <c r="C41" s="154"/>
      <c r="D41" s="154"/>
      <c r="E41" s="154"/>
      <c r="F41" s="154"/>
    </row>
    <row r="42" spans="1:6" ht="19.5" thickBot="1">
      <c r="A42" s="132" t="s">
        <v>276</v>
      </c>
      <c r="B42" s="133" t="s">
        <v>265</v>
      </c>
      <c r="C42" s="133" t="s">
        <v>258</v>
      </c>
      <c r="D42" s="133" t="s">
        <v>266</v>
      </c>
      <c r="E42" s="133" t="s">
        <v>267</v>
      </c>
      <c r="F42" s="134" t="s">
        <v>268</v>
      </c>
    </row>
    <row r="43" spans="1:6" ht="18.75">
      <c r="A43" s="135" t="s">
        <v>277</v>
      </c>
      <c r="B43" s="136"/>
      <c r="C43" s="136">
        <v>175</v>
      </c>
      <c r="D43" s="136"/>
      <c r="E43" s="136"/>
      <c r="F43" s="138">
        <f>SUM(B43:E43)</f>
        <v>175</v>
      </c>
    </row>
    <row r="44" spans="1:6" ht="18.75">
      <c r="A44" s="155" t="s">
        <v>278</v>
      </c>
      <c r="B44" s="144">
        <v>3150</v>
      </c>
      <c r="C44" s="144"/>
      <c r="D44" s="144"/>
      <c r="E44" s="144"/>
      <c r="F44" s="146">
        <f>SUM(B44:E44)</f>
        <v>3150</v>
      </c>
    </row>
    <row r="45" spans="1:6" ht="18.75">
      <c r="A45" s="143" t="s">
        <v>279</v>
      </c>
      <c r="B45" s="144"/>
      <c r="C45" s="144"/>
      <c r="D45" s="144"/>
      <c r="E45" s="144"/>
      <c r="F45" s="146">
        <f>SUM(B45:E45)</f>
        <v>0</v>
      </c>
    </row>
    <row r="46" spans="1:6" ht="18.75">
      <c r="A46" s="143" t="s">
        <v>96</v>
      </c>
      <c r="B46" s="144">
        <v>840</v>
      </c>
      <c r="C46" s="144">
        <v>2835</v>
      </c>
      <c r="D46" s="144"/>
      <c r="E46" s="144"/>
      <c r="F46" s="146">
        <f>SUM(B46:E46)</f>
        <v>3675</v>
      </c>
    </row>
    <row r="47" spans="1:6" ht="18.75">
      <c r="A47" s="156"/>
      <c r="B47" s="144"/>
      <c r="C47" s="144"/>
      <c r="D47" s="144"/>
      <c r="E47" s="144"/>
      <c r="F47" s="146">
        <f>SUM(C47:E47)</f>
        <v>0</v>
      </c>
    </row>
    <row r="48" spans="1:6" ht="18.75">
      <c r="A48" s="156"/>
      <c r="B48" s="144"/>
      <c r="C48" s="144"/>
      <c r="D48" s="144"/>
      <c r="E48" s="144"/>
      <c r="F48" s="146">
        <f>SUM(C48:E48)</f>
        <v>0</v>
      </c>
    </row>
    <row r="49" spans="1:6" ht="19.5" thickBot="1">
      <c r="A49" s="147"/>
      <c r="B49" s="148"/>
      <c r="C49" s="148"/>
      <c r="D49" s="148"/>
      <c r="E49" s="148"/>
      <c r="F49" s="146">
        <f>SUM(C49:E49)</f>
        <v>0</v>
      </c>
    </row>
    <row r="50" spans="1:6" ht="19.5" thickBot="1">
      <c r="A50" s="150" t="s">
        <v>280</v>
      </c>
      <c r="B50" s="151">
        <f>SUM(B43:B49)</f>
        <v>3990</v>
      </c>
      <c r="C50" s="151">
        <f>SUM(C43:C49)</f>
        <v>3010</v>
      </c>
      <c r="D50" s="151">
        <f>SUM(D43:D49)</f>
        <v>0</v>
      </c>
      <c r="E50" s="151">
        <f>SUM(E43:E49)</f>
        <v>0</v>
      </c>
      <c r="F50" s="153">
        <f>SUM(F43:F49)</f>
        <v>7000</v>
      </c>
    </row>
    <row r="52" spans="1:6" ht="36" customHeight="1">
      <c r="A52" s="131" t="s">
        <v>259</v>
      </c>
      <c r="B52" s="217" t="s">
        <v>283</v>
      </c>
      <c r="C52" s="217"/>
      <c r="D52" s="217"/>
      <c r="E52" s="217"/>
      <c r="F52" s="217"/>
    </row>
    <row r="53" spans="1:6" ht="18.75">
      <c r="A53" s="131" t="s">
        <v>261</v>
      </c>
      <c r="B53" s="218" t="s">
        <v>284</v>
      </c>
      <c r="C53" s="219"/>
      <c r="D53" s="219"/>
      <c r="E53" s="219"/>
      <c r="F53" s="219"/>
    </row>
    <row r="54" spans="1:6" ht="20.25" thickBot="1">
      <c r="A54" s="131"/>
      <c r="B54" s="131"/>
      <c r="C54" s="220" t="s">
        <v>263</v>
      </c>
      <c r="D54" s="220"/>
      <c r="E54" s="221"/>
      <c r="F54" s="221"/>
    </row>
    <row r="55" spans="1:6" ht="19.5" thickBot="1">
      <c r="A55" s="132" t="s">
        <v>264</v>
      </c>
      <c r="B55" s="133" t="s">
        <v>265</v>
      </c>
      <c r="C55" s="133" t="s">
        <v>258</v>
      </c>
      <c r="D55" s="133" t="s">
        <v>266</v>
      </c>
      <c r="E55" s="133" t="s">
        <v>267</v>
      </c>
      <c r="F55" s="134" t="s">
        <v>268</v>
      </c>
    </row>
    <row r="56" spans="1:6" ht="18.75">
      <c r="A56" s="135" t="s">
        <v>269</v>
      </c>
      <c r="B56" s="136"/>
      <c r="C56" s="137"/>
      <c r="D56" s="137"/>
      <c r="E56" s="136"/>
      <c r="F56" s="138">
        <f>SUM(B56:E56)</f>
        <v>0</v>
      </c>
    </row>
    <row r="57" spans="1:6" ht="19.5">
      <c r="A57" s="139" t="s">
        <v>270</v>
      </c>
      <c r="B57" s="140"/>
      <c r="C57" s="141"/>
      <c r="D57" s="141"/>
      <c r="E57" s="140"/>
      <c r="F57" s="142">
        <f>SUM(C57:E57)</f>
        <v>0</v>
      </c>
    </row>
    <row r="58" spans="1:6" ht="18.75">
      <c r="A58" s="143" t="s">
        <v>271</v>
      </c>
      <c r="B58" s="144">
        <v>90584</v>
      </c>
      <c r="C58" s="145"/>
      <c r="D58" s="145"/>
      <c r="E58" s="144"/>
      <c r="F58" s="146">
        <f>SUM(B58:E58)</f>
        <v>90584</v>
      </c>
    </row>
    <row r="59" spans="1:6" ht="18.75">
      <c r="A59" s="143" t="s">
        <v>272</v>
      </c>
      <c r="B59" s="144"/>
      <c r="C59" s="145"/>
      <c r="D59" s="145"/>
      <c r="E59" s="144"/>
      <c r="F59" s="146">
        <f>SUM(C59:E59)</f>
        <v>0</v>
      </c>
    </row>
    <row r="60" spans="1:6" ht="18.75">
      <c r="A60" s="143" t="s">
        <v>273</v>
      </c>
      <c r="B60" s="144"/>
      <c r="C60" s="145"/>
      <c r="D60" s="145"/>
      <c r="E60" s="144"/>
      <c r="F60" s="146">
        <f>SUM(C60:E60)</f>
        <v>0</v>
      </c>
    </row>
    <row r="61" spans="1:6" ht="18.75">
      <c r="A61" s="143" t="s">
        <v>274</v>
      </c>
      <c r="B61" s="144"/>
      <c r="C61" s="145"/>
      <c r="D61" s="145"/>
      <c r="E61" s="144"/>
      <c r="F61" s="146">
        <f>SUM(C61:E61)</f>
        <v>0</v>
      </c>
    </row>
    <row r="62" spans="1:6" ht="19.5" thickBot="1">
      <c r="A62" s="147"/>
      <c r="B62" s="148"/>
      <c r="C62" s="149"/>
      <c r="D62" s="149"/>
      <c r="E62" s="148"/>
      <c r="F62" s="146">
        <f>SUM(C62:E62)</f>
        <v>0</v>
      </c>
    </row>
    <row r="63" spans="1:6" ht="19.5" thickBot="1">
      <c r="A63" s="150" t="s">
        <v>275</v>
      </c>
      <c r="B63" s="151">
        <f>B56+SUM(B58:B62)</f>
        <v>90584</v>
      </c>
      <c r="C63" s="151">
        <f>C56+SUM(C58:C62)</f>
        <v>0</v>
      </c>
      <c r="D63" s="151">
        <f>D56+SUM(D58:D62)</f>
        <v>0</v>
      </c>
      <c r="E63" s="152">
        <f>E56+SUM(E58:E62)</f>
        <v>0</v>
      </c>
      <c r="F63" s="153">
        <f>F56+SUM(F58:F62)</f>
        <v>90584</v>
      </c>
    </row>
    <row r="64" spans="1:6" ht="19.5" thickBot="1">
      <c r="A64" s="154"/>
      <c r="B64" s="154"/>
      <c r="C64" s="154"/>
      <c r="D64" s="154"/>
      <c r="E64" s="154"/>
      <c r="F64" s="154"/>
    </row>
    <row r="65" spans="1:6" ht="19.5" thickBot="1">
      <c r="A65" s="132" t="s">
        <v>276</v>
      </c>
      <c r="B65" s="133" t="s">
        <v>265</v>
      </c>
      <c r="C65" s="133" t="s">
        <v>258</v>
      </c>
      <c r="D65" s="133" t="s">
        <v>266</v>
      </c>
      <c r="E65" s="133" t="s">
        <v>267</v>
      </c>
      <c r="F65" s="134" t="s">
        <v>268</v>
      </c>
    </row>
    <row r="66" spans="1:6" ht="18.75">
      <c r="A66" s="135" t="s">
        <v>277</v>
      </c>
      <c r="B66" s="136"/>
      <c r="C66" s="136">
        <v>451</v>
      </c>
      <c r="D66" s="136"/>
      <c r="E66" s="136"/>
      <c r="F66" s="138">
        <f>SUM(B66:E66)</f>
        <v>451</v>
      </c>
    </row>
    <row r="67" spans="1:6" ht="18.75">
      <c r="A67" s="155" t="s">
        <v>278</v>
      </c>
      <c r="B67" s="144">
        <v>1825</v>
      </c>
      <c r="C67" s="144">
        <v>33016</v>
      </c>
      <c r="D67" s="144"/>
      <c r="E67" s="144"/>
      <c r="F67" s="146">
        <f>SUM(B67:E67)</f>
        <v>34841</v>
      </c>
    </row>
    <row r="68" spans="1:6" ht="18.75">
      <c r="A68" s="143" t="s">
        <v>279</v>
      </c>
      <c r="B68" s="144">
        <v>2690</v>
      </c>
      <c r="C68" s="144">
        <v>48695</v>
      </c>
      <c r="D68" s="144"/>
      <c r="E68" s="144"/>
      <c r="F68" s="146">
        <f>SUM(B68:E68)</f>
        <v>51385</v>
      </c>
    </row>
    <row r="69" spans="1:6" ht="18.75">
      <c r="A69" s="143" t="s">
        <v>96</v>
      </c>
      <c r="B69" s="144">
        <v>60</v>
      </c>
      <c r="C69" s="144">
        <v>3847</v>
      </c>
      <c r="D69" s="144"/>
      <c r="E69" s="144"/>
      <c r="F69" s="146">
        <f>SUM(B69:E69)</f>
        <v>3907</v>
      </c>
    </row>
    <row r="70" spans="1:6" ht="18.75">
      <c r="A70" s="156"/>
      <c r="B70" s="144"/>
      <c r="C70" s="144"/>
      <c r="D70" s="144"/>
      <c r="E70" s="144"/>
      <c r="F70" s="146">
        <f>SUM(C70:E70)</f>
        <v>0</v>
      </c>
    </row>
    <row r="71" spans="1:6" ht="18.75">
      <c r="A71" s="156"/>
      <c r="B71" s="144"/>
      <c r="C71" s="144"/>
      <c r="D71" s="144"/>
      <c r="E71" s="144"/>
      <c r="F71" s="146">
        <f>SUM(C71:E71)</f>
        <v>0</v>
      </c>
    </row>
    <row r="72" spans="1:6" ht="19.5" thickBot="1">
      <c r="A72" s="147"/>
      <c r="B72" s="148"/>
      <c r="C72" s="148"/>
      <c r="D72" s="148"/>
      <c r="E72" s="148"/>
      <c r="F72" s="146">
        <f>SUM(C72:E72)</f>
        <v>0</v>
      </c>
    </row>
    <row r="73" spans="1:6" ht="19.5" thickBot="1">
      <c r="A73" s="150" t="s">
        <v>280</v>
      </c>
      <c r="B73" s="151">
        <f>SUM(B66:B72)</f>
        <v>4575</v>
      </c>
      <c r="C73" s="151">
        <f>SUM(C66:C72)</f>
        <v>86009</v>
      </c>
      <c r="D73" s="151">
        <f>SUM(D66:D72)</f>
        <v>0</v>
      </c>
      <c r="E73" s="151">
        <f>SUM(E66:E72)</f>
        <v>0</v>
      </c>
      <c r="F73" s="153">
        <f>SUM(F66:F72)</f>
        <v>90584</v>
      </c>
    </row>
    <row r="76" spans="1:6" ht="51.75" customHeight="1">
      <c r="A76" s="131" t="s">
        <v>259</v>
      </c>
      <c r="B76" s="217" t="s">
        <v>285</v>
      </c>
      <c r="C76" s="217"/>
      <c r="D76" s="217"/>
      <c r="E76" s="217"/>
      <c r="F76" s="217"/>
    </row>
    <row r="77" spans="1:6" ht="18.75">
      <c r="A77" s="131" t="s">
        <v>261</v>
      </c>
      <c r="B77" s="218" t="s">
        <v>286</v>
      </c>
      <c r="C77" s="219"/>
      <c r="D77" s="219"/>
      <c r="E77" s="219"/>
      <c r="F77" s="219"/>
    </row>
    <row r="78" spans="1:6" ht="20.25" thickBot="1">
      <c r="A78" s="131"/>
      <c r="B78" s="131"/>
      <c r="C78" s="220" t="s">
        <v>263</v>
      </c>
      <c r="D78" s="220"/>
      <c r="E78" s="221"/>
      <c r="F78" s="221"/>
    </row>
    <row r="79" spans="1:6" ht="19.5" thickBot="1">
      <c r="A79" s="132" t="s">
        <v>264</v>
      </c>
      <c r="B79" s="133" t="s">
        <v>265</v>
      </c>
      <c r="C79" s="133" t="s">
        <v>258</v>
      </c>
      <c r="D79" s="133" t="s">
        <v>266</v>
      </c>
      <c r="E79" s="133" t="s">
        <v>267</v>
      </c>
      <c r="F79" s="134" t="s">
        <v>268</v>
      </c>
    </row>
    <row r="80" spans="1:6" ht="18.75">
      <c r="A80" s="135" t="s">
        <v>269</v>
      </c>
      <c r="B80" s="136"/>
      <c r="C80" s="137"/>
      <c r="D80" s="137"/>
      <c r="E80" s="136"/>
      <c r="F80" s="138">
        <f>SUM(B80:E80)</f>
        <v>0</v>
      </c>
    </row>
    <row r="81" spans="1:6" ht="19.5">
      <c r="A81" s="139" t="s">
        <v>270</v>
      </c>
      <c r="B81" s="140"/>
      <c r="C81" s="141"/>
      <c r="D81" s="141"/>
      <c r="E81" s="140"/>
      <c r="F81" s="142">
        <f>SUM(C81:E81)</f>
        <v>0</v>
      </c>
    </row>
    <row r="82" spans="1:6" ht="18.75">
      <c r="A82" s="143" t="s">
        <v>271</v>
      </c>
      <c r="B82" s="144">
        <v>232200</v>
      </c>
      <c r="C82" s="144">
        <v>215320</v>
      </c>
      <c r="D82" s="145"/>
      <c r="E82" s="144"/>
      <c r="F82" s="146">
        <f>SUM(B82:E82)</f>
        <v>447520</v>
      </c>
    </row>
    <row r="83" spans="1:6" ht="18.75">
      <c r="A83" s="143" t="s">
        <v>272</v>
      </c>
      <c r="B83" s="144"/>
      <c r="C83" s="145"/>
      <c r="D83" s="145"/>
      <c r="E83" s="144"/>
      <c r="F83" s="146">
        <f>SUM(C83:E83)</f>
        <v>0</v>
      </c>
    </row>
    <row r="84" spans="1:6" ht="18.75">
      <c r="A84" s="143" t="s">
        <v>273</v>
      </c>
      <c r="B84" s="144"/>
      <c r="C84" s="145"/>
      <c r="D84" s="145"/>
      <c r="E84" s="144"/>
      <c r="F84" s="146">
        <f>SUM(C84:E84)</f>
        <v>0</v>
      </c>
    </row>
    <row r="85" spans="1:6" ht="18.75">
      <c r="A85" s="143" t="s">
        <v>274</v>
      </c>
      <c r="B85" s="144"/>
      <c r="C85" s="144">
        <v>64024</v>
      </c>
      <c r="D85" s="145"/>
      <c r="E85" s="144"/>
      <c r="F85" s="146">
        <f>SUM(C85:E85)</f>
        <v>64024</v>
      </c>
    </row>
    <row r="86" spans="1:6" ht="19.5" thickBot="1">
      <c r="A86" s="147"/>
      <c r="B86" s="148"/>
      <c r="C86" s="149"/>
      <c r="D86" s="149"/>
      <c r="E86" s="148"/>
      <c r="F86" s="146">
        <f>SUM(C86:E86)</f>
        <v>0</v>
      </c>
    </row>
    <row r="87" spans="1:6" ht="19.5" thickBot="1">
      <c r="A87" s="150" t="s">
        <v>275</v>
      </c>
      <c r="B87" s="151">
        <f>B80+SUM(B82:B86)</f>
        <v>232200</v>
      </c>
      <c r="C87" s="151">
        <f>C80+SUM(C82:C86)</f>
        <v>279344</v>
      </c>
      <c r="D87" s="151">
        <f>D80+SUM(D82:D86)</f>
        <v>0</v>
      </c>
      <c r="E87" s="152">
        <f>E80+SUM(E82:E86)</f>
        <v>0</v>
      </c>
      <c r="F87" s="153">
        <f>F80+SUM(F82:F86)</f>
        <v>511544</v>
      </c>
    </row>
    <row r="88" spans="1:6" ht="19.5" thickBot="1">
      <c r="A88" s="154"/>
      <c r="B88" s="154"/>
      <c r="C88" s="154"/>
      <c r="D88" s="154"/>
      <c r="E88" s="154"/>
      <c r="F88" s="154"/>
    </row>
    <row r="89" spans="1:6" ht="19.5" thickBot="1">
      <c r="A89" s="132" t="s">
        <v>276</v>
      </c>
      <c r="B89" s="133" t="s">
        <v>265</v>
      </c>
      <c r="C89" s="133" t="s">
        <v>258</v>
      </c>
      <c r="D89" s="133" t="s">
        <v>266</v>
      </c>
      <c r="E89" s="133" t="s">
        <v>267</v>
      </c>
      <c r="F89" s="134" t="s">
        <v>268</v>
      </c>
    </row>
    <row r="90" spans="1:6" ht="18.75">
      <c r="A90" s="135" t="s">
        <v>277</v>
      </c>
      <c r="B90" s="136"/>
      <c r="C90" s="136"/>
      <c r="D90" s="136"/>
      <c r="E90" s="136"/>
      <c r="F90" s="138">
        <f>SUM(B90:E90)</f>
        <v>0</v>
      </c>
    </row>
    <row r="91" spans="1:6" ht="18.75">
      <c r="A91" s="155" t="s">
        <v>278</v>
      </c>
      <c r="B91" s="144">
        <v>232200</v>
      </c>
      <c r="C91" s="144">
        <v>261486</v>
      </c>
      <c r="D91" s="144"/>
      <c r="E91" s="144"/>
      <c r="F91" s="146">
        <f>SUM(B91:E91)</f>
        <v>493686</v>
      </c>
    </row>
    <row r="92" spans="1:6" ht="18.75">
      <c r="A92" s="143" t="s">
        <v>279</v>
      </c>
      <c r="B92" s="144"/>
      <c r="C92" s="144"/>
      <c r="D92" s="144"/>
      <c r="E92" s="144"/>
      <c r="F92" s="146">
        <f>SUM(B92:E92)</f>
        <v>0</v>
      </c>
    </row>
    <row r="93" spans="1:6" ht="18.75">
      <c r="A93" s="143" t="s">
        <v>96</v>
      </c>
      <c r="B93" s="144"/>
      <c r="C93" s="144">
        <v>17858</v>
      </c>
      <c r="D93" s="144"/>
      <c r="E93" s="144"/>
      <c r="F93" s="146">
        <f>SUM(B93:E93)</f>
        <v>17858</v>
      </c>
    </row>
    <row r="94" spans="1:6" ht="18.75">
      <c r="A94" s="156"/>
      <c r="B94" s="144"/>
      <c r="C94" s="144"/>
      <c r="D94" s="144"/>
      <c r="E94" s="144"/>
      <c r="F94" s="146">
        <f>SUM(C94:E94)</f>
        <v>0</v>
      </c>
    </row>
    <row r="95" spans="1:6" ht="18.75">
      <c r="A95" s="156"/>
      <c r="B95" s="144"/>
      <c r="C95" s="144"/>
      <c r="D95" s="144"/>
      <c r="E95" s="144"/>
      <c r="F95" s="146">
        <f>SUM(C95:E95)</f>
        <v>0</v>
      </c>
    </row>
    <row r="96" spans="1:6" ht="19.5" thickBot="1">
      <c r="A96" s="147"/>
      <c r="B96" s="148"/>
      <c r="C96" s="148"/>
      <c r="D96" s="148"/>
      <c r="E96" s="148"/>
      <c r="F96" s="146">
        <f>SUM(C96:E96)</f>
        <v>0</v>
      </c>
    </row>
    <row r="97" spans="1:6" ht="19.5" thickBot="1">
      <c r="A97" s="150" t="s">
        <v>280</v>
      </c>
      <c r="B97" s="151">
        <f>SUM(B90:B96)</f>
        <v>232200</v>
      </c>
      <c r="C97" s="151">
        <f>SUM(C90:C96)</f>
        <v>279344</v>
      </c>
      <c r="D97" s="151">
        <f>SUM(D90:D96)</f>
        <v>0</v>
      </c>
      <c r="E97" s="151">
        <f>SUM(E90:E96)</f>
        <v>0</v>
      </c>
      <c r="F97" s="153">
        <f>SUM(F90:F96)</f>
        <v>511544</v>
      </c>
    </row>
    <row r="99" spans="1:6" ht="33" customHeight="1">
      <c r="A99" s="131" t="s">
        <v>259</v>
      </c>
      <c r="B99" s="217" t="s">
        <v>287</v>
      </c>
      <c r="C99" s="217"/>
      <c r="D99" s="217"/>
      <c r="E99" s="217"/>
      <c r="F99" s="217"/>
    </row>
    <row r="100" spans="1:6" ht="18.75">
      <c r="A100" s="131" t="s">
        <v>261</v>
      </c>
      <c r="B100" s="218" t="s">
        <v>288</v>
      </c>
      <c r="C100" s="219"/>
      <c r="D100" s="219"/>
      <c r="E100" s="219"/>
      <c r="F100" s="219"/>
    </row>
    <row r="101" spans="1:6" ht="20.25" thickBot="1">
      <c r="A101" s="131"/>
      <c r="B101" s="131"/>
      <c r="C101" s="220" t="s">
        <v>263</v>
      </c>
      <c r="D101" s="220"/>
      <c r="E101" s="221"/>
      <c r="F101" s="221"/>
    </row>
    <row r="102" spans="1:6" ht="19.5" thickBot="1">
      <c r="A102" s="132" t="s">
        <v>264</v>
      </c>
      <c r="B102" s="133" t="s">
        <v>265</v>
      </c>
      <c r="C102" s="133" t="s">
        <v>258</v>
      </c>
      <c r="D102" s="133" t="s">
        <v>266</v>
      </c>
      <c r="E102" s="133" t="s">
        <v>267</v>
      </c>
      <c r="F102" s="134" t="s">
        <v>268</v>
      </c>
    </row>
    <row r="103" spans="1:6" ht="18.75">
      <c r="A103" s="135" t="s">
        <v>269</v>
      </c>
      <c r="B103" s="136"/>
      <c r="C103" s="137"/>
      <c r="D103" s="137"/>
      <c r="E103" s="136"/>
      <c r="F103" s="138">
        <f>SUM(B103:E103)</f>
        <v>0</v>
      </c>
    </row>
    <row r="104" spans="1:6" ht="19.5">
      <c r="A104" s="139" t="s">
        <v>270</v>
      </c>
      <c r="B104" s="140"/>
      <c r="C104" s="141"/>
      <c r="D104" s="141"/>
      <c r="E104" s="140"/>
      <c r="F104" s="142">
        <f>SUM(C104:E104)</f>
        <v>0</v>
      </c>
    </row>
    <row r="105" spans="1:6" ht="18.75">
      <c r="A105" s="143" t="s">
        <v>271</v>
      </c>
      <c r="B105" s="144"/>
      <c r="C105" s="144">
        <v>12000</v>
      </c>
      <c r="D105" s="145"/>
      <c r="E105" s="144"/>
      <c r="F105" s="146">
        <f>SUM(B105:E105)</f>
        <v>12000</v>
      </c>
    </row>
    <row r="106" spans="1:6" ht="18.75">
      <c r="A106" s="143" t="s">
        <v>272</v>
      </c>
      <c r="B106" s="144"/>
      <c r="C106" s="145"/>
      <c r="D106" s="145"/>
      <c r="E106" s="144"/>
      <c r="F106" s="146">
        <f>SUM(C106:E106)</f>
        <v>0</v>
      </c>
    </row>
    <row r="107" spans="1:6" ht="18.75">
      <c r="A107" s="143" t="s">
        <v>273</v>
      </c>
      <c r="B107" s="144"/>
      <c r="C107" s="145"/>
      <c r="D107" s="145"/>
      <c r="E107" s="144"/>
      <c r="F107" s="146">
        <f>SUM(C107:E107)</f>
        <v>0</v>
      </c>
    </row>
    <row r="108" spans="1:6" ht="18.75">
      <c r="A108" s="143" t="s">
        <v>274</v>
      </c>
      <c r="B108" s="144"/>
      <c r="C108" s="144"/>
      <c r="D108" s="145"/>
      <c r="E108" s="144"/>
      <c r="F108" s="146">
        <f>SUM(C108:E108)</f>
        <v>0</v>
      </c>
    </row>
    <row r="109" spans="1:6" ht="19.5" thickBot="1">
      <c r="A109" s="147"/>
      <c r="B109" s="148"/>
      <c r="C109" s="149"/>
      <c r="D109" s="149"/>
      <c r="E109" s="148"/>
      <c r="F109" s="146">
        <f>SUM(C109:E109)</f>
        <v>0</v>
      </c>
    </row>
    <row r="110" spans="1:6" ht="19.5" thickBot="1">
      <c r="A110" s="150" t="s">
        <v>275</v>
      </c>
      <c r="B110" s="151">
        <f>B103+SUM(B105:B109)</f>
        <v>0</v>
      </c>
      <c r="C110" s="151">
        <f>C103+SUM(C105:C109)</f>
        <v>12000</v>
      </c>
      <c r="D110" s="151">
        <f>D103+SUM(D105:D109)</f>
        <v>0</v>
      </c>
      <c r="E110" s="152">
        <f>E103+SUM(E105:E109)</f>
        <v>0</v>
      </c>
      <c r="F110" s="153">
        <f>F103+SUM(F105:F109)</f>
        <v>12000</v>
      </c>
    </row>
    <row r="111" spans="1:6" ht="19.5" thickBot="1">
      <c r="A111" s="154"/>
      <c r="B111" s="154"/>
      <c r="C111" s="154"/>
      <c r="D111" s="154"/>
      <c r="E111" s="154"/>
      <c r="F111" s="154"/>
    </row>
    <row r="112" spans="1:6" ht="19.5" thickBot="1">
      <c r="A112" s="132" t="s">
        <v>276</v>
      </c>
      <c r="B112" s="133" t="s">
        <v>265</v>
      </c>
      <c r="C112" s="133" t="s">
        <v>258</v>
      </c>
      <c r="D112" s="133" t="s">
        <v>266</v>
      </c>
      <c r="E112" s="133" t="s">
        <v>267</v>
      </c>
      <c r="F112" s="134" t="s">
        <v>268</v>
      </c>
    </row>
    <row r="113" spans="1:6" ht="18.75">
      <c r="A113" s="135" t="s">
        <v>277</v>
      </c>
      <c r="B113" s="136"/>
      <c r="C113" s="136">
        <v>60</v>
      </c>
      <c r="D113" s="136"/>
      <c r="E113" s="136"/>
      <c r="F113" s="138">
        <f>SUM(B113:E113)</f>
        <v>60</v>
      </c>
    </row>
    <row r="114" spans="1:6" ht="18.75">
      <c r="A114" s="155" t="s">
        <v>278</v>
      </c>
      <c r="B114" s="144"/>
      <c r="C114" s="144">
        <v>796</v>
      </c>
      <c r="D114" s="144"/>
      <c r="E114" s="144"/>
      <c r="F114" s="146">
        <f>SUM(B114:E114)</f>
        <v>796</v>
      </c>
    </row>
    <row r="115" spans="1:6" ht="18.75">
      <c r="A115" s="143" t="s">
        <v>279</v>
      </c>
      <c r="B115" s="144"/>
      <c r="C115" s="144">
        <v>8270</v>
      </c>
      <c r="D115" s="144"/>
      <c r="E115" s="144"/>
      <c r="F115" s="146">
        <f>SUM(B115:E115)</f>
        <v>8270</v>
      </c>
    </row>
    <row r="116" spans="1:6" ht="18.75">
      <c r="A116" s="143" t="s">
        <v>96</v>
      </c>
      <c r="B116" s="144"/>
      <c r="C116" s="144">
        <v>2874</v>
      </c>
      <c r="D116" s="144"/>
      <c r="E116" s="144"/>
      <c r="F116" s="146">
        <f>SUM(B116:E116)</f>
        <v>2874</v>
      </c>
    </row>
    <row r="117" spans="1:6" ht="18.75">
      <c r="A117" s="156"/>
      <c r="B117" s="144"/>
      <c r="C117" s="144"/>
      <c r="D117" s="144"/>
      <c r="E117" s="144"/>
      <c r="F117" s="146">
        <f>SUM(C117:E117)</f>
        <v>0</v>
      </c>
    </row>
    <row r="118" spans="1:6" ht="18.75">
      <c r="A118" s="156"/>
      <c r="B118" s="144"/>
      <c r="C118" s="144"/>
      <c r="D118" s="144"/>
      <c r="E118" s="144"/>
      <c r="F118" s="146">
        <f>SUM(C118:E118)</f>
        <v>0</v>
      </c>
    </row>
    <row r="119" spans="1:6" ht="19.5" thickBot="1">
      <c r="A119" s="147"/>
      <c r="B119" s="148"/>
      <c r="C119" s="148"/>
      <c r="D119" s="148"/>
      <c r="E119" s="148"/>
      <c r="F119" s="146">
        <f>SUM(C119:E119)</f>
        <v>0</v>
      </c>
    </row>
    <row r="120" spans="1:6" ht="19.5" thickBot="1">
      <c r="A120" s="150" t="s">
        <v>280</v>
      </c>
      <c r="B120" s="151">
        <f>SUM(B113:B119)</f>
        <v>0</v>
      </c>
      <c r="C120" s="151">
        <f>SUM(C113:C119)</f>
        <v>12000</v>
      </c>
      <c r="D120" s="151">
        <f>SUM(D113:D119)</f>
        <v>0</v>
      </c>
      <c r="E120" s="151">
        <f>SUM(E113:E119)</f>
        <v>0</v>
      </c>
      <c r="F120" s="153">
        <f>SUM(F113:F119)</f>
        <v>12000</v>
      </c>
    </row>
    <row r="122" spans="1:6" ht="18.75">
      <c r="A122" s="131" t="s">
        <v>259</v>
      </c>
      <c r="B122" s="217" t="s">
        <v>289</v>
      </c>
      <c r="C122" s="217"/>
      <c r="D122" s="217"/>
      <c r="E122" s="217"/>
      <c r="F122" s="217"/>
    </row>
    <row r="123" spans="1:6" ht="18.75">
      <c r="A123" s="131" t="s">
        <v>261</v>
      </c>
      <c r="B123" s="218" t="s">
        <v>290</v>
      </c>
      <c r="C123" s="219"/>
      <c r="D123" s="219"/>
      <c r="E123" s="219"/>
      <c r="F123" s="219"/>
    </row>
    <row r="124" spans="1:6" ht="20.25" thickBot="1">
      <c r="A124" s="131"/>
      <c r="B124" s="131"/>
      <c r="C124" s="220" t="s">
        <v>263</v>
      </c>
      <c r="D124" s="220"/>
      <c r="E124" s="221"/>
      <c r="F124" s="221"/>
    </row>
    <row r="125" spans="1:6" ht="19.5" thickBot="1">
      <c r="A125" s="132" t="s">
        <v>264</v>
      </c>
      <c r="B125" s="133" t="s">
        <v>265</v>
      </c>
      <c r="C125" s="133" t="s">
        <v>258</v>
      </c>
      <c r="D125" s="133" t="s">
        <v>266</v>
      </c>
      <c r="E125" s="133" t="s">
        <v>267</v>
      </c>
      <c r="F125" s="134" t="s">
        <v>268</v>
      </c>
    </row>
    <row r="126" spans="1:6" ht="18.75">
      <c r="A126" s="135" t="s">
        <v>269</v>
      </c>
      <c r="B126" s="136"/>
      <c r="C126" s="137"/>
      <c r="D126" s="137"/>
      <c r="E126" s="136"/>
      <c r="F126" s="138">
        <f>SUM(B126:E126)</f>
        <v>0</v>
      </c>
    </row>
    <row r="127" spans="1:6" ht="19.5">
      <c r="A127" s="139" t="s">
        <v>270</v>
      </c>
      <c r="B127" s="140"/>
      <c r="C127" s="141"/>
      <c r="D127" s="141"/>
      <c r="E127" s="140"/>
      <c r="F127" s="142">
        <f>SUM(C127:E127)</f>
        <v>0</v>
      </c>
    </row>
    <row r="128" spans="1:6" ht="18.75">
      <c r="A128" s="143" t="s">
        <v>271</v>
      </c>
      <c r="B128" s="144"/>
      <c r="C128" s="144">
        <v>70000</v>
      </c>
      <c r="D128" s="145"/>
      <c r="E128" s="144"/>
      <c r="F128" s="146">
        <f>SUM(B128:E128)</f>
        <v>70000</v>
      </c>
    </row>
    <row r="129" spans="1:6" ht="18.75">
      <c r="A129" s="143" t="s">
        <v>272</v>
      </c>
      <c r="B129" s="144"/>
      <c r="C129" s="145"/>
      <c r="D129" s="145"/>
      <c r="E129" s="144"/>
      <c r="F129" s="146">
        <f>SUM(C129:E129)</f>
        <v>0</v>
      </c>
    </row>
    <row r="130" spans="1:6" ht="18.75">
      <c r="A130" s="143" t="s">
        <v>273</v>
      </c>
      <c r="B130" s="144"/>
      <c r="C130" s="145"/>
      <c r="D130" s="145"/>
      <c r="E130" s="144"/>
      <c r="F130" s="146">
        <f>SUM(C130:E130)</f>
        <v>0</v>
      </c>
    </row>
    <row r="131" spans="1:6" ht="18.75">
      <c r="A131" s="143" t="s">
        <v>274</v>
      </c>
      <c r="B131" s="144"/>
      <c r="C131" s="144"/>
      <c r="D131" s="145"/>
      <c r="E131" s="144"/>
      <c r="F131" s="146">
        <f>SUM(C131:E131)</f>
        <v>0</v>
      </c>
    </row>
    <row r="132" spans="1:6" ht="19.5" thickBot="1">
      <c r="A132" s="147"/>
      <c r="B132" s="148"/>
      <c r="C132" s="149"/>
      <c r="D132" s="149"/>
      <c r="E132" s="148"/>
      <c r="F132" s="146">
        <f>SUM(C132:E132)</f>
        <v>0</v>
      </c>
    </row>
    <row r="133" spans="1:6" ht="19.5" thickBot="1">
      <c r="A133" s="150" t="s">
        <v>275</v>
      </c>
      <c r="B133" s="151">
        <f>B126+SUM(B128:B132)</f>
        <v>0</v>
      </c>
      <c r="C133" s="151">
        <f>C126+SUM(C128:C132)</f>
        <v>70000</v>
      </c>
      <c r="D133" s="151">
        <f>D126+SUM(D128:D132)</f>
        <v>0</v>
      </c>
      <c r="E133" s="152">
        <f>E126+SUM(E128:E132)</f>
        <v>0</v>
      </c>
      <c r="F133" s="153">
        <f>F126+SUM(F128:F132)</f>
        <v>70000</v>
      </c>
    </row>
    <row r="134" spans="1:6" ht="19.5" thickBot="1">
      <c r="A134" s="154"/>
      <c r="B134" s="154"/>
      <c r="C134" s="154"/>
      <c r="D134" s="154"/>
      <c r="E134" s="154"/>
      <c r="F134" s="154"/>
    </row>
    <row r="135" spans="1:6" ht="19.5" thickBot="1">
      <c r="A135" s="132" t="s">
        <v>276</v>
      </c>
      <c r="B135" s="133" t="s">
        <v>265</v>
      </c>
      <c r="C135" s="133" t="s">
        <v>258</v>
      </c>
      <c r="D135" s="133" t="s">
        <v>266</v>
      </c>
      <c r="E135" s="133" t="s">
        <v>267</v>
      </c>
      <c r="F135" s="134" t="s">
        <v>268</v>
      </c>
    </row>
    <row r="136" spans="1:6" ht="18.75">
      <c r="A136" s="135" t="s">
        <v>277</v>
      </c>
      <c r="B136" s="136"/>
      <c r="C136" s="136">
        <v>350</v>
      </c>
      <c r="D136" s="136"/>
      <c r="E136" s="136"/>
      <c r="F136" s="138">
        <f>SUM(B136:E136)</f>
        <v>350</v>
      </c>
    </row>
    <row r="137" spans="1:6" ht="18.75">
      <c r="A137" s="155" t="s">
        <v>278</v>
      </c>
      <c r="B137" s="144"/>
      <c r="C137" s="144"/>
      <c r="D137" s="144"/>
      <c r="E137" s="144"/>
      <c r="F137" s="146">
        <f>SUM(B137:E137)</f>
        <v>0</v>
      </c>
    </row>
    <row r="138" spans="1:6" ht="18.75">
      <c r="A138" s="143" t="s">
        <v>279</v>
      </c>
      <c r="B138" s="144"/>
      <c r="C138" s="144">
        <v>63830</v>
      </c>
      <c r="D138" s="144"/>
      <c r="E138" s="144"/>
      <c r="F138" s="146">
        <f>SUM(B138:E138)</f>
        <v>63830</v>
      </c>
    </row>
    <row r="139" spans="1:6" ht="18.75">
      <c r="A139" s="143" t="s">
        <v>96</v>
      </c>
      <c r="B139" s="144"/>
      <c r="C139" s="144">
        <v>5820</v>
      </c>
      <c r="D139" s="144"/>
      <c r="E139" s="144"/>
      <c r="F139" s="146">
        <f>SUM(B139:E139)</f>
        <v>5820</v>
      </c>
    </row>
    <row r="140" spans="1:6" ht="18.75">
      <c r="A140" s="156"/>
      <c r="B140" s="144"/>
      <c r="C140" s="144"/>
      <c r="D140" s="144"/>
      <c r="E140" s="144"/>
      <c r="F140" s="146">
        <f>SUM(C140:E140)</f>
        <v>0</v>
      </c>
    </row>
    <row r="141" spans="1:6" ht="18.75">
      <c r="A141" s="156"/>
      <c r="B141" s="144"/>
      <c r="C141" s="144"/>
      <c r="D141" s="144"/>
      <c r="E141" s="144"/>
      <c r="F141" s="146">
        <f>SUM(C141:E141)</f>
        <v>0</v>
      </c>
    </row>
    <row r="142" spans="1:6" ht="19.5" thickBot="1">
      <c r="A142" s="147"/>
      <c r="B142" s="148"/>
      <c r="C142" s="148"/>
      <c r="D142" s="148"/>
      <c r="E142" s="148"/>
      <c r="F142" s="146">
        <f>SUM(C142:E142)</f>
        <v>0</v>
      </c>
    </row>
    <row r="143" spans="1:6" ht="19.5" thickBot="1">
      <c r="A143" s="150" t="s">
        <v>280</v>
      </c>
      <c r="B143" s="151">
        <f>SUM(B136:B142)</f>
        <v>0</v>
      </c>
      <c r="C143" s="151">
        <f>SUM(C136:C142)</f>
        <v>70000</v>
      </c>
      <c r="D143" s="151">
        <f>SUM(D136:D142)</f>
        <v>0</v>
      </c>
      <c r="E143" s="151">
        <f>SUM(E136:E142)</f>
        <v>0</v>
      </c>
      <c r="F143" s="153">
        <f>SUM(F136:F142)</f>
        <v>70000</v>
      </c>
    </row>
    <row r="145" spans="1:6" ht="36" customHeight="1">
      <c r="A145" s="131" t="s">
        <v>259</v>
      </c>
      <c r="B145" s="217" t="s">
        <v>291</v>
      </c>
      <c r="C145" s="217"/>
      <c r="D145" s="217"/>
      <c r="E145" s="217"/>
      <c r="F145" s="217"/>
    </row>
    <row r="146" spans="1:6" ht="18.75">
      <c r="A146" s="131" t="s">
        <v>261</v>
      </c>
      <c r="B146" s="218" t="s">
        <v>292</v>
      </c>
      <c r="C146" s="219"/>
      <c r="D146" s="219"/>
      <c r="E146" s="219"/>
      <c r="F146" s="219"/>
    </row>
    <row r="147" spans="1:6" ht="20.25" thickBot="1">
      <c r="A147" s="131"/>
      <c r="B147" s="131"/>
      <c r="C147" s="220" t="s">
        <v>263</v>
      </c>
      <c r="D147" s="220"/>
      <c r="E147" s="221"/>
      <c r="F147" s="221"/>
    </row>
    <row r="148" spans="1:6" ht="19.5" thickBot="1">
      <c r="A148" s="132" t="s">
        <v>264</v>
      </c>
      <c r="B148" s="133" t="s">
        <v>265</v>
      </c>
      <c r="C148" s="133" t="s">
        <v>258</v>
      </c>
      <c r="D148" s="133" t="s">
        <v>266</v>
      </c>
      <c r="E148" s="133" t="s">
        <v>267</v>
      </c>
      <c r="F148" s="134" t="s">
        <v>268</v>
      </c>
    </row>
    <row r="149" spans="1:6" ht="18.75">
      <c r="A149" s="135" t="s">
        <v>269</v>
      </c>
      <c r="B149" s="136"/>
      <c r="C149" s="137"/>
      <c r="D149" s="137"/>
      <c r="E149" s="136"/>
      <c r="F149" s="138">
        <f>SUM(B149:E149)</f>
        <v>0</v>
      </c>
    </row>
    <row r="150" spans="1:6" ht="19.5">
      <c r="A150" s="139" t="s">
        <v>270</v>
      </c>
      <c r="B150" s="140"/>
      <c r="C150" s="141"/>
      <c r="D150" s="141"/>
      <c r="E150" s="140"/>
      <c r="F150" s="142">
        <f>SUM(C150:E150)</f>
        <v>0</v>
      </c>
    </row>
    <row r="151" spans="1:6" ht="18.75">
      <c r="A151" s="143" t="s">
        <v>271</v>
      </c>
      <c r="B151" s="144"/>
      <c r="C151" s="144">
        <v>54164</v>
      </c>
      <c r="D151" s="145"/>
      <c r="E151" s="144"/>
      <c r="F151" s="146">
        <f>SUM(B151:E151)</f>
        <v>54164</v>
      </c>
    </row>
    <row r="152" spans="1:6" ht="18.75">
      <c r="A152" s="143" t="s">
        <v>272</v>
      </c>
      <c r="B152" s="144"/>
      <c r="C152" s="145"/>
      <c r="D152" s="145"/>
      <c r="E152" s="144"/>
      <c r="F152" s="146">
        <f>SUM(C152:E152)</f>
        <v>0</v>
      </c>
    </row>
    <row r="153" spans="1:6" ht="18.75">
      <c r="A153" s="143" t="s">
        <v>273</v>
      </c>
      <c r="B153" s="144"/>
      <c r="C153" s="145"/>
      <c r="D153" s="145"/>
      <c r="E153" s="144"/>
      <c r="F153" s="146">
        <f>SUM(C153:E153)</f>
        <v>0</v>
      </c>
    </row>
    <row r="154" spans="1:6" ht="18.75">
      <c r="A154" s="143" t="s">
        <v>274</v>
      </c>
      <c r="B154" s="144"/>
      <c r="C154" s="144"/>
      <c r="D154" s="145"/>
      <c r="E154" s="144"/>
      <c r="F154" s="146">
        <f>SUM(C154:E154)</f>
        <v>0</v>
      </c>
    </row>
    <row r="155" spans="1:6" ht="19.5" thickBot="1">
      <c r="A155" s="147"/>
      <c r="B155" s="148"/>
      <c r="C155" s="149"/>
      <c r="D155" s="149"/>
      <c r="E155" s="148"/>
      <c r="F155" s="146">
        <f>SUM(C155:E155)</f>
        <v>0</v>
      </c>
    </row>
    <row r="156" spans="1:6" ht="19.5" thickBot="1">
      <c r="A156" s="150" t="s">
        <v>275</v>
      </c>
      <c r="B156" s="151">
        <f>B149+SUM(B151:B155)</f>
        <v>0</v>
      </c>
      <c r="C156" s="151">
        <f>C149+SUM(C151:C155)</f>
        <v>54164</v>
      </c>
      <c r="D156" s="151">
        <f>D149+SUM(D151:D155)</f>
        <v>0</v>
      </c>
      <c r="E156" s="152">
        <f>E149+SUM(E151:E155)</f>
        <v>0</v>
      </c>
      <c r="F156" s="153">
        <f>F149+SUM(F151:F155)</f>
        <v>54164</v>
      </c>
    </row>
    <row r="157" spans="1:6" ht="19.5" thickBot="1">
      <c r="A157" s="154"/>
      <c r="B157" s="154"/>
      <c r="C157" s="154"/>
      <c r="D157" s="154"/>
      <c r="E157" s="154"/>
      <c r="F157" s="154"/>
    </row>
    <row r="158" spans="1:6" ht="19.5" thickBot="1">
      <c r="A158" s="132" t="s">
        <v>276</v>
      </c>
      <c r="B158" s="133" t="s">
        <v>265</v>
      </c>
      <c r="C158" s="133" t="s">
        <v>258</v>
      </c>
      <c r="D158" s="133" t="s">
        <v>266</v>
      </c>
      <c r="E158" s="133" t="s">
        <v>267</v>
      </c>
      <c r="F158" s="134" t="s">
        <v>268</v>
      </c>
    </row>
    <row r="159" spans="1:6" ht="18.75">
      <c r="A159" s="135" t="s">
        <v>277</v>
      </c>
      <c r="B159" s="136"/>
      <c r="C159" s="136">
        <v>22864</v>
      </c>
      <c r="D159" s="136"/>
      <c r="E159" s="136"/>
      <c r="F159" s="138">
        <f>SUM(B159:E159)</f>
        <v>22864</v>
      </c>
    </row>
    <row r="160" spans="1:6" ht="18.75">
      <c r="A160" s="155" t="s">
        <v>278</v>
      </c>
      <c r="B160" s="144"/>
      <c r="C160" s="144">
        <v>5606</v>
      </c>
      <c r="D160" s="144"/>
      <c r="E160" s="144"/>
      <c r="F160" s="146">
        <f>SUM(B160:E160)</f>
        <v>5606</v>
      </c>
    </row>
    <row r="161" spans="1:6" ht="18.75">
      <c r="A161" s="143" t="s">
        <v>279</v>
      </c>
      <c r="B161" s="144"/>
      <c r="C161" s="144"/>
      <c r="D161" s="144"/>
      <c r="E161" s="144"/>
      <c r="F161" s="146">
        <f>SUM(B161:E161)</f>
        <v>0</v>
      </c>
    </row>
    <row r="162" spans="1:6" ht="18.75">
      <c r="A162" s="143" t="s">
        <v>96</v>
      </c>
      <c r="B162" s="144"/>
      <c r="C162" s="144">
        <v>25694</v>
      </c>
      <c r="D162" s="144"/>
      <c r="E162" s="144"/>
      <c r="F162" s="146">
        <f>SUM(B162:E162)</f>
        <v>25694</v>
      </c>
    </row>
    <row r="163" spans="1:6" ht="18.75">
      <c r="A163" s="156"/>
      <c r="B163" s="144"/>
      <c r="C163" s="144"/>
      <c r="D163" s="144"/>
      <c r="E163" s="144"/>
      <c r="F163" s="146">
        <f>SUM(C163:E163)</f>
        <v>0</v>
      </c>
    </row>
    <row r="164" spans="1:6" ht="18.75">
      <c r="A164" s="156"/>
      <c r="B164" s="144"/>
      <c r="C164" s="144"/>
      <c r="D164" s="144"/>
      <c r="E164" s="144"/>
      <c r="F164" s="146">
        <f>SUM(C164:E164)</f>
        <v>0</v>
      </c>
    </row>
    <row r="165" spans="1:6" ht="19.5" thickBot="1">
      <c r="A165" s="147"/>
      <c r="B165" s="148"/>
      <c r="C165" s="148"/>
      <c r="D165" s="148"/>
      <c r="E165" s="148"/>
      <c r="F165" s="146">
        <f>SUM(C165:E165)</f>
        <v>0</v>
      </c>
    </row>
    <row r="166" spans="1:6" ht="19.5" thickBot="1">
      <c r="A166" s="150" t="s">
        <v>280</v>
      </c>
      <c r="B166" s="151">
        <f>SUM(B159:B165)</f>
        <v>0</v>
      </c>
      <c r="C166" s="151">
        <f>SUM(C159:C165)</f>
        <v>54164</v>
      </c>
      <c r="D166" s="151">
        <f>SUM(D159:D165)</f>
        <v>0</v>
      </c>
      <c r="E166" s="151">
        <f>SUM(E159:E165)</f>
        <v>0</v>
      </c>
      <c r="F166" s="153">
        <f>SUM(F159:F165)</f>
        <v>54164</v>
      </c>
    </row>
    <row r="169" spans="1:6" ht="34.5" customHeight="1">
      <c r="A169" s="131" t="s">
        <v>259</v>
      </c>
      <c r="B169" s="217" t="s">
        <v>295</v>
      </c>
      <c r="C169" s="217"/>
      <c r="D169" s="217"/>
      <c r="E169" s="217"/>
      <c r="F169" s="217"/>
    </row>
    <row r="170" spans="1:6" ht="18.75">
      <c r="A170" s="131" t="s">
        <v>261</v>
      </c>
      <c r="B170" s="218" t="s">
        <v>294</v>
      </c>
      <c r="C170" s="219"/>
      <c r="D170" s="219"/>
      <c r="E170" s="219"/>
      <c r="F170" s="219"/>
    </row>
    <row r="171" spans="1:6" ht="20.25" thickBot="1">
      <c r="A171" s="131"/>
      <c r="B171" s="131"/>
      <c r="C171" s="220" t="s">
        <v>263</v>
      </c>
      <c r="D171" s="220"/>
      <c r="E171" s="221"/>
      <c r="F171" s="221"/>
    </row>
    <row r="172" spans="1:6" ht="19.5" thickBot="1">
      <c r="A172" s="132" t="s">
        <v>264</v>
      </c>
      <c r="B172" s="133" t="s">
        <v>265</v>
      </c>
      <c r="C172" s="133" t="s">
        <v>258</v>
      </c>
      <c r="D172" s="133" t="s">
        <v>266</v>
      </c>
      <c r="E172" s="133" t="s">
        <v>267</v>
      </c>
      <c r="F172" s="134" t="s">
        <v>268</v>
      </c>
    </row>
    <row r="173" spans="1:6" ht="18.75">
      <c r="A173" s="135" t="s">
        <v>269</v>
      </c>
      <c r="B173" s="136"/>
      <c r="C173" s="137"/>
      <c r="D173" s="137">
        <v>3317</v>
      </c>
      <c r="E173" s="136"/>
      <c r="F173" s="138">
        <f>SUM(B173:E173)</f>
        <v>3317</v>
      </c>
    </row>
    <row r="174" spans="1:6" ht="19.5">
      <c r="A174" s="139" t="s">
        <v>270</v>
      </c>
      <c r="B174" s="140"/>
      <c r="C174" s="141"/>
      <c r="D174" s="140">
        <v>3317</v>
      </c>
      <c r="E174" s="140"/>
      <c r="F174" s="142">
        <f>SUM(C174:E174)</f>
        <v>3317</v>
      </c>
    </row>
    <row r="175" spans="1:6" ht="18.75">
      <c r="A175" s="143" t="s">
        <v>271</v>
      </c>
      <c r="B175" s="144"/>
      <c r="C175" s="144">
        <v>9999</v>
      </c>
      <c r="D175" s="144">
        <v>10000</v>
      </c>
      <c r="E175" s="144"/>
      <c r="F175" s="146">
        <f>SUM(B175:E175)</f>
        <v>19999</v>
      </c>
    </row>
    <row r="176" spans="1:6" ht="18.75">
      <c r="A176" s="143" t="s">
        <v>272</v>
      </c>
      <c r="B176" s="144"/>
      <c r="C176" s="145"/>
      <c r="D176" s="145"/>
      <c r="E176" s="144"/>
      <c r="F176" s="146">
        <f>SUM(C176:E176)</f>
        <v>0</v>
      </c>
    </row>
    <row r="177" spans="1:6" ht="18.75">
      <c r="A177" s="143" t="s">
        <v>273</v>
      </c>
      <c r="B177" s="144"/>
      <c r="C177" s="145"/>
      <c r="D177" s="145"/>
      <c r="E177" s="144"/>
      <c r="F177" s="146">
        <f>SUM(C177:E177)</f>
        <v>0</v>
      </c>
    </row>
    <row r="178" spans="1:6" ht="18.75">
      <c r="A178" s="143" t="s">
        <v>274</v>
      </c>
      <c r="B178" s="144"/>
      <c r="C178" s="144"/>
      <c r="D178" s="145"/>
      <c r="E178" s="144"/>
      <c r="F178" s="146">
        <f>SUM(C178:E178)</f>
        <v>0</v>
      </c>
    </row>
    <row r="179" spans="1:6" ht="19.5" thickBot="1">
      <c r="A179" s="147"/>
      <c r="B179" s="148"/>
      <c r="C179" s="149"/>
      <c r="D179" s="149"/>
      <c r="E179" s="148"/>
      <c r="F179" s="146">
        <f>SUM(C179:E179)</f>
        <v>0</v>
      </c>
    </row>
    <row r="180" spans="1:6" ht="19.5" thickBot="1">
      <c r="A180" s="150" t="s">
        <v>275</v>
      </c>
      <c r="B180" s="151">
        <f>B173+SUM(B175:B179)</f>
        <v>0</v>
      </c>
      <c r="C180" s="151">
        <f>C173+SUM(C175:C179)</f>
        <v>9999</v>
      </c>
      <c r="D180" s="151">
        <f>D173+SUM(D175:D179)</f>
        <v>13317</v>
      </c>
      <c r="E180" s="152">
        <f>E173+SUM(E175:E179)</f>
        <v>0</v>
      </c>
      <c r="F180" s="153">
        <f>F173+SUM(F175:F179)</f>
        <v>23316</v>
      </c>
    </row>
    <row r="181" spans="1:6" ht="19.5" thickBot="1">
      <c r="A181" s="154"/>
      <c r="B181" s="154"/>
      <c r="C181" s="154"/>
      <c r="D181" s="154"/>
      <c r="E181" s="154"/>
      <c r="F181" s="154"/>
    </row>
    <row r="182" spans="1:6" ht="19.5" thickBot="1">
      <c r="A182" s="132" t="s">
        <v>276</v>
      </c>
      <c r="B182" s="133" t="s">
        <v>265</v>
      </c>
      <c r="C182" s="133" t="s">
        <v>258</v>
      </c>
      <c r="D182" s="133" t="s">
        <v>266</v>
      </c>
      <c r="E182" s="133" t="s">
        <v>267</v>
      </c>
      <c r="F182" s="134" t="s">
        <v>268</v>
      </c>
    </row>
    <row r="183" spans="1:6" ht="18.75">
      <c r="A183" s="135" t="s">
        <v>277</v>
      </c>
      <c r="B183" s="136"/>
      <c r="C183" s="136"/>
      <c r="D183" s="136"/>
      <c r="E183" s="136"/>
      <c r="F183" s="138">
        <f>SUM(B183:E183)</f>
        <v>0</v>
      </c>
    </row>
    <row r="184" spans="1:6" ht="18.75">
      <c r="A184" s="155" t="s">
        <v>278</v>
      </c>
      <c r="B184" s="144"/>
      <c r="C184" s="144"/>
      <c r="D184" s="144">
        <v>19231</v>
      </c>
      <c r="E184" s="144"/>
      <c r="F184" s="146">
        <f>SUM(B184:E184)</f>
        <v>19231</v>
      </c>
    </row>
    <row r="185" spans="1:6" ht="18.75">
      <c r="A185" s="143" t="s">
        <v>279</v>
      </c>
      <c r="B185" s="144"/>
      <c r="C185" s="144"/>
      <c r="D185" s="144">
        <v>3146</v>
      </c>
      <c r="E185" s="144"/>
      <c r="F185" s="146">
        <f>SUM(B185:E185)</f>
        <v>3146</v>
      </c>
    </row>
    <row r="186" spans="1:6" ht="18.75">
      <c r="A186" s="143" t="s">
        <v>96</v>
      </c>
      <c r="B186" s="144"/>
      <c r="C186" s="144"/>
      <c r="D186" s="144">
        <v>939</v>
      </c>
      <c r="E186" s="144"/>
      <c r="F186" s="146">
        <f>SUM(B186:E186)</f>
        <v>939</v>
      </c>
    </row>
    <row r="187" spans="1:6" ht="18.75">
      <c r="A187" s="156"/>
      <c r="B187" s="144"/>
      <c r="C187" s="144"/>
      <c r="D187" s="144"/>
      <c r="E187" s="144"/>
      <c r="F187" s="146">
        <f>SUM(C187:E187)</f>
        <v>0</v>
      </c>
    </row>
    <row r="188" spans="1:6" ht="18.75">
      <c r="A188" s="156"/>
      <c r="B188" s="144"/>
      <c r="C188" s="144"/>
      <c r="D188" s="144"/>
      <c r="E188" s="144"/>
      <c r="F188" s="146">
        <f>SUM(C188:E188)</f>
        <v>0</v>
      </c>
    </row>
    <row r="189" spans="1:6" ht="19.5" thickBot="1">
      <c r="A189" s="147"/>
      <c r="B189" s="148"/>
      <c r="C189" s="148"/>
      <c r="D189" s="148"/>
      <c r="E189" s="148"/>
      <c r="F189" s="146">
        <f>SUM(C189:E189)</f>
        <v>0</v>
      </c>
    </row>
    <row r="190" spans="1:6" ht="19.5" thickBot="1">
      <c r="A190" s="150" t="s">
        <v>280</v>
      </c>
      <c r="B190" s="151">
        <f>SUM(B183:B189)</f>
        <v>0</v>
      </c>
      <c r="C190" s="151">
        <f>SUM(C183:C189)</f>
        <v>0</v>
      </c>
      <c r="D190" s="151">
        <f>SUM(D183:D189)</f>
        <v>23316</v>
      </c>
      <c r="E190" s="151">
        <f>SUM(E183:E189)</f>
        <v>0</v>
      </c>
      <c r="F190" s="153">
        <f>SUM(F183:F189)</f>
        <v>23316</v>
      </c>
    </row>
  </sheetData>
  <sheetProtection/>
  <mergeCells count="26">
    <mergeCell ref="B170:F170"/>
    <mergeCell ref="C171:F171"/>
    <mergeCell ref="B122:F122"/>
    <mergeCell ref="B123:F123"/>
    <mergeCell ref="C124:F124"/>
    <mergeCell ref="B145:F145"/>
    <mergeCell ref="B146:F146"/>
    <mergeCell ref="C147:F147"/>
    <mergeCell ref="B77:F77"/>
    <mergeCell ref="C78:F78"/>
    <mergeCell ref="B99:F99"/>
    <mergeCell ref="B100:F100"/>
    <mergeCell ref="C101:F101"/>
    <mergeCell ref="B169:F169"/>
    <mergeCell ref="B30:F30"/>
    <mergeCell ref="C31:F31"/>
    <mergeCell ref="B52:F52"/>
    <mergeCell ref="B53:F53"/>
    <mergeCell ref="C54:F54"/>
    <mergeCell ref="B76:F76"/>
    <mergeCell ref="A1:F2"/>
    <mergeCell ref="E3:F3"/>
    <mergeCell ref="B5:F5"/>
    <mergeCell ref="B6:F6"/>
    <mergeCell ref="C7:F7"/>
    <mergeCell ref="B29:F29"/>
  </mergeCells>
  <conditionalFormatting sqref="F9:F16 D16:E16 D26:F26 F19:F25">
    <cfRule type="cellIs" priority="40" dxfId="42" operator="equal" stopIfTrue="1">
      <formula>0</formula>
    </cfRule>
  </conditionalFormatting>
  <conditionalFormatting sqref="B16">
    <cfRule type="cellIs" priority="39" dxfId="42" operator="equal" stopIfTrue="1">
      <formula>0</formula>
    </cfRule>
  </conditionalFormatting>
  <conditionalFormatting sqref="C16">
    <cfRule type="cellIs" priority="38" dxfId="42" operator="equal" stopIfTrue="1">
      <formula>0</formula>
    </cfRule>
  </conditionalFormatting>
  <conditionalFormatting sqref="B26">
    <cfRule type="cellIs" priority="37" dxfId="42" operator="equal" stopIfTrue="1">
      <formula>0</formula>
    </cfRule>
  </conditionalFormatting>
  <conditionalFormatting sqref="C26">
    <cfRule type="cellIs" priority="36" dxfId="42" operator="equal" stopIfTrue="1">
      <formula>0</formula>
    </cfRule>
  </conditionalFormatting>
  <conditionalFormatting sqref="F33:F40 D40:E40 D50:F50 F43:F49">
    <cfRule type="cellIs" priority="35" dxfId="42" operator="equal" stopIfTrue="1">
      <formula>0</formula>
    </cfRule>
  </conditionalFormatting>
  <conditionalFormatting sqref="B40">
    <cfRule type="cellIs" priority="34" dxfId="42" operator="equal" stopIfTrue="1">
      <formula>0</formula>
    </cfRule>
  </conditionalFormatting>
  <conditionalFormatting sqref="C40">
    <cfRule type="cellIs" priority="33" dxfId="42" operator="equal" stopIfTrue="1">
      <formula>0</formula>
    </cfRule>
  </conditionalFormatting>
  <conditionalFormatting sqref="B50">
    <cfRule type="cellIs" priority="32" dxfId="42" operator="equal" stopIfTrue="1">
      <formula>0</formula>
    </cfRule>
  </conditionalFormatting>
  <conditionalFormatting sqref="C50">
    <cfRule type="cellIs" priority="31" dxfId="42" operator="equal" stopIfTrue="1">
      <formula>0</formula>
    </cfRule>
  </conditionalFormatting>
  <conditionalFormatting sqref="F56:F63 D63:E63 D73:F73 F66:F72">
    <cfRule type="cellIs" priority="30" dxfId="42" operator="equal" stopIfTrue="1">
      <formula>0</formula>
    </cfRule>
  </conditionalFormatting>
  <conditionalFormatting sqref="B63">
    <cfRule type="cellIs" priority="29" dxfId="42" operator="equal" stopIfTrue="1">
      <formula>0</formula>
    </cfRule>
  </conditionalFormatting>
  <conditionalFormatting sqref="C63">
    <cfRule type="cellIs" priority="28" dxfId="42" operator="equal" stopIfTrue="1">
      <formula>0</formula>
    </cfRule>
  </conditionalFormatting>
  <conditionalFormatting sqref="B73">
    <cfRule type="cellIs" priority="27" dxfId="42" operator="equal" stopIfTrue="1">
      <formula>0</formula>
    </cfRule>
  </conditionalFormatting>
  <conditionalFormatting sqref="C73">
    <cfRule type="cellIs" priority="26" dxfId="42" operator="equal" stopIfTrue="1">
      <formula>0</formula>
    </cfRule>
  </conditionalFormatting>
  <conditionalFormatting sqref="F80:F87 D87:E87 D97:F97 F90:F96">
    <cfRule type="cellIs" priority="25" dxfId="42" operator="equal" stopIfTrue="1">
      <formula>0</formula>
    </cfRule>
  </conditionalFormatting>
  <conditionalFormatting sqref="B87">
    <cfRule type="cellIs" priority="24" dxfId="42" operator="equal" stopIfTrue="1">
      <formula>0</formula>
    </cfRule>
  </conditionalFormatting>
  <conditionalFormatting sqref="C87">
    <cfRule type="cellIs" priority="23" dxfId="42" operator="equal" stopIfTrue="1">
      <formula>0</formula>
    </cfRule>
  </conditionalFormatting>
  <conditionalFormatting sqref="B97">
    <cfRule type="cellIs" priority="22" dxfId="42" operator="equal" stopIfTrue="1">
      <formula>0</formula>
    </cfRule>
  </conditionalFormatting>
  <conditionalFormatting sqref="C97">
    <cfRule type="cellIs" priority="21" dxfId="42" operator="equal" stopIfTrue="1">
      <formula>0</formula>
    </cfRule>
  </conditionalFormatting>
  <conditionalFormatting sqref="F103:F110 D110:E110 D120:F120 F113:F119">
    <cfRule type="cellIs" priority="20" dxfId="42" operator="equal" stopIfTrue="1">
      <formula>0</formula>
    </cfRule>
  </conditionalFormatting>
  <conditionalFormatting sqref="B110">
    <cfRule type="cellIs" priority="19" dxfId="42" operator="equal" stopIfTrue="1">
      <formula>0</formula>
    </cfRule>
  </conditionalFormatting>
  <conditionalFormatting sqref="C110">
    <cfRule type="cellIs" priority="18" dxfId="42" operator="equal" stopIfTrue="1">
      <formula>0</formula>
    </cfRule>
  </conditionalFormatting>
  <conditionalFormatting sqref="B120">
    <cfRule type="cellIs" priority="17" dxfId="42" operator="equal" stopIfTrue="1">
      <formula>0</formula>
    </cfRule>
  </conditionalFormatting>
  <conditionalFormatting sqref="C120">
    <cfRule type="cellIs" priority="16" dxfId="42" operator="equal" stopIfTrue="1">
      <formula>0</formula>
    </cfRule>
  </conditionalFormatting>
  <conditionalFormatting sqref="F126:F133 D133:E133 D143:F143 F136:F142">
    <cfRule type="cellIs" priority="15" dxfId="42" operator="equal" stopIfTrue="1">
      <formula>0</formula>
    </cfRule>
  </conditionalFormatting>
  <conditionalFormatting sqref="B133">
    <cfRule type="cellIs" priority="14" dxfId="42" operator="equal" stopIfTrue="1">
      <formula>0</formula>
    </cfRule>
  </conditionalFormatting>
  <conditionalFormatting sqref="C133">
    <cfRule type="cellIs" priority="13" dxfId="42" operator="equal" stopIfTrue="1">
      <formula>0</formula>
    </cfRule>
  </conditionalFormatting>
  <conditionalFormatting sqref="B143">
    <cfRule type="cellIs" priority="12" dxfId="42" operator="equal" stopIfTrue="1">
      <formula>0</formula>
    </cfRule>
  </conditionalFormatting>
  <conditionalFormatting sqref="C143">
    <cfRule type="cellIs" priority="11" dxfId="42" operator="equal" stopIfTrue="1">
      <formula>0</formula>
    </cfRule>
  </conditionalFormatting>
  <conditionalFormatting sqref="F149:F156 D156:E156 D166:F166 F159:F165">
    <cfRule type="cellIs" priority="10" dxfId="42" operator="equal" stopIfTrue="1">
      <formula>0</formula>
    </cfRule>
  </conditionalFormatting>
  <conditionalFormatting sqref="B156">
    <cfRule type="cellIs" priority="9" dxfId="42" operator="equal" stopIfTrue="1">
      <formula>0</formula>
    </cfRule>
  </conditionalFormatting>
  <conditionalFormatting sqref="C156">
    <cfRule type="cellIs" priority="8" dxfId="42" operator="equal" stopIfTrue="1">
      <formula>0</formula>
    </cfRule>
  </conditionalFormatting>
  <conditionalFormatting sqref="B166">
    <cfRule type="cellIs" priority="7" dxfId="42" operator="equal" stopIfTrue="1">
      <formula>0</formula>
    </cfRule>
  </conditionalFormatting>
  <conditionalFormatting sqref="C166">
    <cfRule type="cellIs" priority="6" dxfId="42" operator="equal" stopIfTrue="1">
      <formula>0</formula>
    </cfRule>
  </conditionalFormatting>
  <conditionalFormatting sqref="F173:F180 D180:E180 D190:F190 F183:F189">
    <cfRule type="cellIs" priority="5" dxfId="42" operator="equal" stopIfTrue="1">
      <formula>0</formula>
    </cfRule>
  </conditionalFormatting>
  <conditionalFormatting sqref="B180">
    <cfRule type="cellIs" priority="4" dxfId="42" operator="equal" stopIfTrue="1">
      <formula>0</formula>
    </cfRule>
  </conditionalFormatting>
  <conditionalFormatting sqref="C180">
    <cfRule type="cellIs" priority="3" dxfId="42" operator="equal" stopIfTrue="1">
      <formula>0</formula>
    </cfRule>
  </conditionalFormatting>
  <conditionalFormatting sqref="B190">
    <cfRule type="cellIs" priority="2" dxfId="42" operator="equal" stopIfTrue="1">
      <formula>0</formula>
    </cfRule>
  </conditionalFormatting>
  <conditionalFormatting sqref="C190">
    <cfRule type="cellIs" priority="1" dxfId="4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2019-01-14T15:21:58Z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