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11 KÖRJEGYZŐSÉG  és  KÖH\KÖZÖS ÖNKORMÁNYZATI HIVATAL - GÓGÁNFA\RIGÁCS 2019\Rigács    4        2019.03.05.    NY\"/>
    </mc:Choice>
  </mc:AlternateContent>
  <bookViews>
    <workbookView xWindow="-120" yWindow="-120" windowWidth="29040" windowHeight="15840" tabRatio="799" activeTab="1"/>
  </bookViews>
  <sheets>
    <sheet name="1.sz melléklet" sheetId="1" r:id="rId1"/>
    <sheet name="1.1. sz meléklet" sheetId="4" r:id="rId2"/>
    <sheet name="1.2.sz melléklet" sheetId="6" r:id="rId3"/>
    <sheet name="1.3.sz melléklet" sheetId="8" r:id="rId4"/>
    <sheet name="1.4. sz melléklet" sheetId="10" r:id="rId5"/>
    <sheet name="1.5.sz melléklet" sheetId="12" r:id="rId6"/>
    <sheet name="1.6.sz melléklet" sheetId="13" r:id="rId7"/>
    <sheet name="1.7.sz melléklet" sheetId="14" r:id="rId8"/>
    <sheet name="1.8.sz melléklet" sheetId="15" r:id="rId9"/>
    <sheet name="1.9.sz melleklet" sheetId="16" r:id="rId10"/>
    <sheet name="1.10.sz melléklet" sheetId="17" r:id="rId11"/>
    <sheet name="1.11.sz melléklet" sheetId="18" r:id="rId12"/>
    <sheet name="2.számú melléklet" sheetId="60" r:id="rId13"/>
    <sheet name="3.számú melléklet" sheetId="61" r:id="rId14"/>
    <sheet name="4. számú melléklet" sheetId="62" r:id="rId15"/>
    <sheet name="5.sz melléklet" sheetId="67" r:id="rId16"/>
    <sheet name="6.sz. melléklet" sheetId="64" r:id="rId17"/>
    <sheet name="7.sz melléklet" sheetId="68" r:id="rId18"/>
    <sheet name="8. sz melléklet" sheetId="69" r:id="rId19"/>
    <sheet name="9. sz melléklet" sheetId="70" r:id="rId20"/>
    <sheet name="10. sz melléklet" sheetId="71" r:id="rId21"/>
    <sheet name="11.sz melléklet" sheetId="63" r:id="rId22"/>
    <sheet name="12.sz melléklet" sheetId="66" r:id="rId23"/>
    <sheet name="13. sz melléklet" sheetId="72" r:id="rId24"/>
    <sheet name="14.sz melléklet" sheetId="65" r:id="rId25"/>
  </sheets>
  <definedNames>
    <definedName name="_xlnm.Print_Area" localSheetId="24">'14.sz melléklet'!$A$1:$H$47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6" i="72" l="1"/>
  <c r="D16" i="72"/>
  <c r="B18" i="68"/>
  <c r="B36" i="65" l="1"/>
  <c r="C53" i="62" l="1"/>
  <c r="B53" i="62"/>
  <c r="C42" i="62"/>
  <c r="B42" i="62"/>
  <c r="C23" i="62"/>
  <c r="B23" i="62"/>
  <c r="C12" i="62"/>
  <c r="B12" i="62"/>
  <c r="C39" i="65" l="1"/>
  <c r="D39" i="65"/>
  <c r="E39" i="65"/>
  <c r="E33" i="65"/>
  <c r="D33" i="65"/>
  <c r="B45" i="65"/>
  <c r="C45" i="65" s="1"/>
  <c r="C46" i="65" s="1"/>
  <c r="B35" i="65"/>
  <c r="B39" i="65" s="1"/>
  <c r="B33" i="65"/>
  <c r="B32" i="65"/>
  <c r="C32" i="65" s="1"/>
  <c r="D32" i="65" s="1"/>
  <c r="E32" i="65" s="1"/>
  <c r="B31" i="65"/>
  <c r="C31" i="65" s="1"/>
  <c r="D31" i="65" s="1"/>
  <c r="E31" i="65" s="1"/>
  <c r="B30" i="65"/>
  <c r="C30" i="65" s="1"/>
  <c r="D30" i="65" s="1"/>
  <c r="E30" i="65" s="1"/>
  <c r="B29" i="65"/>
  <c r="C29" i="65" s="1"/>
  <c r="D29" i="65" s="1"/>
  <c r="E29" i="65" s="1"/>
  <c r="B28" i="65"/>
  <c r="C28" i="65" s="1"/>
  <c r="D28" i="65" s="1"/>
  <c r="E28" i="65" s="1"/>
  <c r="B27" i="65"/>
  <c r="C23" i="65"/>
  <c r="D23" i="65"/>
  <c r="E23" i="65"/>
  <c r="C17" i="65"/>
  <c r="D17" i="65"/>
  <c r="E17" i="65"/>
  <c r="D10" i="65"/>
  <c r="E10" i="65" s="1"/>
  <c r="C11" i="65"/>
  <c r="B21" i="65"/>
  <c r="B23" i="65" s="1"/>
  <c r="B17" i="65"/>
  <c r="B8" i="65"/>
  <c r="C8" i="65" s="1"/>
  <c r="D8" i="65" s="1"/>
  <c r="E8" i="65" s="1"/>
  <c r="C25" i="63"/>
  <c r="D25" i="63" s="1"/>
  <c r="B27" i="63"/>
  <c r="C27" i="63" s="1"/>
  <c r="D27" i="63" s="1"/>
  <c r="E27" i="63" s="1"/>
  <c r="F27" i="63" s="1"/>
  <c r="G27" i="63" s="1"/>
  <c r="H27" i="63" s="1"/>
  <c r="I27" i="63" s="1"/>
  <c r="J27" i="63" s="1"/>
  <c r="K27" i="63" s="1"/>
  <c r="L27" i="63" s="1"/>
  <c r="M27" i="63" s="1"/>
  <c r="N27" i="63" s="1"/>
  <c r="B40" i="63"/>
  <c r="B32" i="63"/>
  <c r="C32" i="63" s="1"/>
  <c r="D32" i="63" s="1"/>
  <c r="E32" i="63" s="1"/>
  <c r="F32" i="63" s="1"/>
  <c r="G32" i="63" s="1"/>
  <c r="H32" i="63" s="1"/>
  <c r="I32" i="63" s="1"/>
  <c r="J32" i="63" s="1"/>
  <c r="K32" i="63" s="1"/>
  <c r="L32" i="63" s="1"/>
  <c r="M32" i="63" s="1"/>
  <c r="N32" i="63" s="1"/>
  <c r="B31" i="63"/>
  <c r="F31" i="63" s="1"/>
  <c r="I31" i="63" s="1"/>
  <c r="L31" i="63" s="1"/>
  <c r="B30" i="63"/>
  <c r="C30" i="63" s="1"/>
  <c r="D30" i="63" s="1"/>
  <c r="E30" i="63" s="1"/>
  <c r="F30" i="63" s="1"/>
  <c r="G30" i="63" s="1"/>
  <c r="H30" i="63" s="1"/>
  <c r="I30" i="63" s="1"/>
  <c r="J30" i="63" s="1"/>
  <c r="K30" i="63" s="1"/>
  <c r="L30" i="63" s="1"/>
  <c r="M30" i="63" s="1"/>
  <c r="N30" i="63" s="1"/>
  <c r="B29" i="63"/>
  <c r="C29" i="63" s="1"/>
  <c r="D29" i="63" s="1"/>
  <c r="E29" i="63" s="1"/>
  <c r="F29" i="63" s="1"/>
  <c r="G29" i="63" s="1"/>
  <c r="H29" i="63" s="1"/>
  <c r="I29" i="63" s="1"/>
  <c r="J29" i="63" s="1"/>
  <c r="K29" i="63" s="1"/>
  <c r="L29" i="63" s="1"/>
  <c r="M29" i="63" s="1"/>
  <c r="N29" i="63" s="1"/>
  <c r="B28" i="63"/>
  <c r="C28" i="63" s="1"/>
  <c r="D28" i="63" s="1"/>
  <c r="E28" i="63" s="1"/>
  <c r="F28" i="63" s="1"/>
  <c r="G28" i="63" s="1"/>
  <c r="H28" i="63" s="1"/>
  <c r="I28" i="63" s="1"/>
  <c r="J28" i="63" s="1"/>
  <c r="K28" i="63" s="1"/>
  <c r="L28" i="63" s="1"/>
  <c r="M28" i="63" s="1"/>
  <c r="N28" i="63" s="1"/>
  <c r="B26" i="63"/>
  <c r="C26" i="63" s="1"/>
  <c r="D26" i="63" s="1"/>
  <c r="E26" i="63" s="1"/>
  <c r="F26" i="63" s="1"/>
  <c r="G26" i="63" s="1"/>
  <c r="H26" i="63" s="1"/>
  <c r="I26" i="63" s="1"/>
  <c r="J26" i="63" s="1"/>
  <c r="K26" i="63" s="1"/>
  <c r="L26" i="63" s="1"/>
  <c r="M26" i="63" s="1"/>
  <c r="N26" i="63" s="1"/>
  <c r="B25" i="63"/>
  <c r="B17" i="63"/>
  <c r="C17" i="63" s="1"/>
  <c r="D17" i="63" s="1"/>
  <c r="E17" i="63" s="1"/>
  <c r="F17" i="63" s="1"/>
  <c r="G17" i="63" s="1"/>
  <c r="H17" i="63" s="1"/>
  <c r="I17" i="63" s="1"/>
  <c r="J17" i="63" s="1"/>
  <c r="K17" i="63" s="1"/>
  <c r="L17" i="63" s="1"/>
  <c r="M17" i="63" s="1"/>
  <c r="N17" i="63" s="1"/>
  <c r="B7" i="63"/>
  <c r="C7" i="63" s="1"/>
  <c r="D7" i="63" s="1"/>
  <c r="E7" i="63" s="1"/>
  <c r="F7" i="63" s="1"/>
  <c r="G7" i="63" s="1"/>
  <c r="H7" i="63" s="1"/>
  <c r="I7" i="63" s="1"/>
  <c r="J7" i="63" s="1"/>
  <c r="K7" i="63" s="1"/>
  <c r="L7" i="63" s="1"/>
  <c r="M7" i="63" s="1"/>
  <c r="N7" i="63" s="1"/>
  <c r="B19" i="64"/>
  <c r="D12" i="61"/>
  <c r="C12" i="61"/>
  <c r="C15" i="60"/>
  <c r="C44" i="18"/>
  <c r="C55" i="18" s="1"/>
  <c r="C56" i="18" s="1"/>
  <c r="B44" i="18"/>
  <c r="B55" i="18" s="1"/>
  <c r="B56" i="18" s="1"/>
  <c r="C26" i="18"/>
  <c r="B26" i="18"/>
  <c r="C21" i="18"/>
  <c r="C33" i="18" s="1"/>
  <c r="B21" i="18"/>
  <c r="B33" i="18" s="1"/>
  <c r="C44" i="17"/>
  <c r="C55" i="17" s="1"/>
  <c r="C56" i="17" s="1"/>
  <c r="B44" i="17"/>
  <c r="B55" i="17" s="1"/>
  <c r="B56" i="17" s="1"/>
  <c r="C26" i="17"/>
  <c r="B26" i="17"/>
  <c r="C21" i="17"/>
  <c r="C33" i="17" s="1"/>
  <c r="B21" i="17"/>
  <c r="B33" i="17" s="1"/>
  <c r="C44" i="16"/>
  <c r="C55" i="16" s="1"/>
  <c r="C56" i="16" s="1"/>
  <c r="B44" i="16"/>
  <c r="B55" i="16" s="1"/>
  <c r="B56" i="16" s="1"/>
  <c r="C26" i="16"/>
  <c r="B26" i="16"/>
  <c r="C21" i="16"/>
  <c r="C33" i="16" s="1"/>
  <c r="B21" i="16"/>
  <c r="B33" i="16" s="1"/>
  <c r="B44" i="15"/>
  <c r="B55" i="15" s="1"/>
  <c r="B56" i="15" s="1"/>
  <c r="C44" i="15"/>
  <c r="C55" i="15" s="1"/>
  <c r="C56" i="15" s="1"/>
  <c r="C26" i="15"/>
  <c r="B26" i="15"/>
  <c r="C21" i="15"/>
  <c r="C33" i="15" s="1"/>
  <c r="B21" i="15"/>
  <c r="B33" i="15" s="1"/>
  <c r="C44" i="14"/>
  <c r="C55" i="14" s="1"/>
  <c r="C56" i="14" s="1"/>
  <c r="B55" i="14"/>
  <c r="B56" i="14" s="1"/>
  <c r="C26" i="14"/>
  <c r="B26" i="14"/>
  <c r="C21" i="14"/>
  <c r="C33" i="14" s="1"/>
  <c r="B21" i="14"/>
  <c r="B33" i="14" s="1"/>
  <c r="C44" i="13"/>
  <c r="C55" i="13" s="1"/>
  <c r="C56" i="13" s="1"/>
  <c r="B44" i="13"/>
  <c r="B55" i="13" s="1"/>
  <c r="B56" i="13" s="1"/>
  <c r="C26" i="13"/>
  <c r="B26" i="13"/>
  <c r="C21" i="13"/>
  <c r="C33" i="13" s="1"/>
  <c r="B21" i="13"/>
  <c r="B33" i="13" s="1"/>
  <c r="C44" i="12"/>
  <c r="C55" i="12" s="1"/>
  <c r="C56" i="12" s="1"/>
  <c r="B44" i="12"/>
  <c r="B55" i="12" s="1"/>
  <c r="B56" i="12" s="1"/>
  <c r="C26" i="12"/>
  <c r="B26" i="12"/>
  <c r="C21" i="12"/>
  <c r="C33" i="12" s="1"/>
  <c r="B21" i="12"/>
  <c r="B33" i="12" s="1"/>
  <c r="C44" i="10"/>
  <c r="C55" i="10" s="1"/>
  <c r="C56" i="10" s="1"/>
  <c r="B44" i="10"/>
  <c r="B55" i="10" s="1"/>
  <c r="B56" i="10" s="1"/>
  <c r="C44" i="8"/>
  <c r="C56" i="8" s="1"/>
  <c r="C57" i="8" s="1"/>
  <c r="B44" i="8"/>
  <c r="B56" i="8" s="1"/>
  <c r="B57" i="8" s="1"/>
  <c r="C44" i="6"/>
  <c r="B44" i="6"/>
  <c r="C49" i="4"/>
  <c r="B49" i="4"/>
  <c r="C43" i="4"/>
  <c r="B43" i="4"/>
  <c r="C68" i="1"/>
  <c r="B68" i="1"/>
  <c r="C61" i="1"/>
  <c r="B61" i="1"/>
  <c r="C56" i="1"/>
  <c r="C62" i="1" s="1"/>
  <c r="B56" i="1"/>
  <c r="C21" i="10"/>
  <c r="B21" i="10"/>
  <c r="C26" i="10"/>
  <c r="B26" i="10"/>
  <c r="C33" i="10"/>
  <c r="B33" i="10"/>
  <c r="C21" i="6"/>
  <c r="B21" i="6"/>
  <c r="C26" i="8"/>
  <c r="B26" i="8"/>
  <c r="C21" i="8"/>
  <c r="C33" i="8" s="1"/>
  <c r="B21" i="8"/>
  <c r="B33" i="8" s="1"/>
  <c r="C26" i="6"/>
  <c r="B26" i="6"/>
  <c r="C55" i="4" l="1"/>
  <c r="B55" i="4"/>
  <c r="B46" i="65"/>
  <c r="D45" i="65"/>
  <c r="B34" i="65"/>
  <c r="B40" i="65" s="1"/>
  <c r="D41" i="63"/>
  <c r="D43" i="63" s="1"/>
  <c r="E25" i="63"/>
  <c r="C41" i="63"/>
  <c r="C43" i="63" s="1"/>
  <c r="C27" i="65"/>
  <c r="B41" i="63"/>
  <c r="B43" i="63" s="1"/>
  <c r="B62" i="1"/>
  <c r="C69" i="1"/>
  <c r="B69" i="1"/>
  <c r="C31" i="4"/>
  <c r="B31" i="4"/>
  <c r="C26" i="4"/>
  <c r="B26" i="4"/>
  <c r="C21" i="4"/>
  <c r="B21" i="4"/>
  <c r="B32" i="4" s="1"/>
  <c r="D46" i="65" l="1"/>
  <c r="E45" i="65"/>
  <c r="E46" i="65" s="1"/>
  <c r="B47" i="65"/>
  <c r="C34" i="65"/>
  <c r="D27" i="65"/>
  <c r="F25" i="63"/>
  <c r="E41" i="63"/>
  <c r="E43" i="63" s="1"/>
  <c r="C32" i="4"/>
  <c r="C43" i="1"/>
  <c r="B43" i="1"/>
  <c r="C7" i="1"/>
  <c r="C20" i="1"/>
  <c r="B20" i="1"/>
  <c r="C14" i="1"/>
  <c r="B14" i="1"/>
  <c r="B30" i="1" s="1"/>
  <c r="B37" i="1" s="1"/>
  <c r="G25" i="63" l="1"/>
  <c r="F41" i="63"/>
  <c r="F43" i="63" s="1"/>
  <c r="C47" i="65"/>
  <c r="C40" i="65"/>
  <c r="E27" i="65"/>
  <c r="E34" i="65" s="1"/>
  <c r="D34" i="65"/>
  <c r="B10" i="65"/>
  <c r="B9" i="63"/>
  <c r="B9" i="65"/>
  <c r="C9" i="65" s="1"/>
  <c r="D9" i="65" s="1"/>
  <c r="E9" i="65" s="1"/>
  <c r="B8" i="63"/>
  <c r="E8" i="63" s="1"/>
  <c r="K8" i="63" s="1"/>
  <c r="C30" i="1"/>
  <c r="C37" i="1" s="1"/>
  <c r="C44" i="1" s="1"/>
  <c r="B6" i="63"/>
  <c r="B7" i="65"/>
  <c r="B44" i="1"/>
  <c r="E47" i="65" l="1"/>
  <c r="E40" i="65"/>
  <c r="H25" i="63"/>
  <c r="G41" i="63"/>
  <c r="G43" i="63" s="1"/>
  <c r="D47" i="65"/>
  <c r="D40" i="65"/>
  <c r="C7" i="65"/>
  <c r="B12" i="65"/>
  <c r="B18" i="65" s="1"/>
  <c r="B24" i="65" s="1"/>
  <c r="C6" i="63"/>
  <c r="B19" i="63"/>
  <c r="B22" i="63" s="1"/>
  <c r="I25" i="63" l="1"/>
  <c r="H41" i="63"/>
  <c r="H43" i="63" s="1"/>
  <c r="C19" i="63"/>
  <c r="C22" i="63" s="1"/>
  <c r="D6" i="63"/>
  <c r="D7" i="65"/>
  <c r="C12" i="65"/>
  <c r="C18" i="65" s="1"/>
  <c r="C24" i="65" s="1"/>
  <c r="J25" i="63" l="1"/>
  <c r="I41" i="63"/>
  <c r="I43" i="63" s="1"/>
  <c r="D19" i="63"/>
  <c r="D22" i="63" s="1"/>
  <c r="E6" i="63"/>
  <c r="E7" i="65"/>
  <c r="E12" i="65" s="1"/>
  <c r="E18" i="65" s="1"/>
  <c r="E24" i="65" s="1"/>
  <c r="D12" i="65"/>
  <c r="D18" i="65" s="1"/>
  <c r="D24" i="65" s="1"/>
  <c r="K25" i="63" l="1"/>
  <c r="J41" i="63"/>
  <c r="J43" i="63" s="1"/>
  <c r="F6" i="63"/>
  <c r="E19" i="63"/>
  <c r="E22" i="63" s="1"/>
  <c r="L25" i="63" l="1"/>
  <c r="K41" i="63"/>
  <c r="K43" i="63" s="1"/>
  <c r="G6" i="63"/>
  <c r="F19" i="63"/>
  <c r="F22" i="63" s="1"/>
  <c r="M25" i="63" l="1"/>
  <c r="L41" i="63"/>
  <c r="L43" i="63" s="1"/>
  <c r="H6" i="63"/>
  <c r="G19" i="63"/>
  <c r="G22" i="63" s="1"/>
  <c r="N25" i="63" l="1"/>
  <c r="N41" i="63" s="1"/>
  <c r="N43" i="63" s="1"/>
  <c r="M41" i="63"/>
  <c r="M43" i="63" s="1"/>
  <c r="I6" i="63"/>
  <c r="H19" i="63"/>
  <c r="H22" i="63" s="1"/>
  <c r="J6" i="63" l="1"/>
  <c r="I19" i="63"/>
  <c r="I22" i="63" s="1"/>
  <c r="K6" i="63" l="1"/>
  <c r="J19" i="63"/>
  <c r="J22" i="63" s="1"/>
  <c r="L6" i="63" l="1"/>
  <c r="K19" i="63"/>
  <c r="K22" i="63" s="1"/>
  <c r="M6" i="63" l="1"/>
  <c r="L19" i="63"/>
  <c r="L22" i="63" s="1"/>
  <c r="N6" i="63" l="1"/>
  <c r="N19" i="63" s="1"/>
  <c r="N22" i="63" s="1"/>
  <c r="M19" i="63"/>
  <c r="M22" i="63" s="1"/>
</calcChain>
</file>

<file path=xl/sharedStrings.xml><?xml version="1.0" encoding="utf-8"?>
<sst xmlns="http://schemas.openxmlformats.org/spreadsheetml/2006/main" count="1981" uniqueCount="367">
  <si>
    <r>
      <rPr>
        <b/>
        <sz val="12"/>
        <rFont val="Times New Roman"/>
        <family val="1"/>
      </rPr>
      <t>Bevételi előirányzat adatok Ft-ban</t>
    </r>
  </si>
  <si>
    <r>
      <rPr>
        <b/>
        <sz val="12"/>
        <rFont val="Times New Roman"/>
        <family val="1"/>
      </rPr>
      <t>Kiemelt előirányzat</t>
    </r>
  </si>
  <si>
    <r>
      <rPr>
        <b/>
        <sz val="12"/>
        <rFont val="Times New Roman"/>
        <family val="1"/>
      </rPr>
      <t>2018. évi eredeti</t>
    </r>
  </si>
  <si>
    <r>
      <rPr>
        <b/>
        <sz val="12"/>
        <rFont val="Times New Roman"/>
        <family val="1"/>
      </rPr>
      <t>2019. évi eredeti</t>
    </r>
  </si>
  <si>
    <r>
      <rPr>
        <sz val="12"/>
        <rFont val="Times New Roman"/>
        <family val="1"/>
      </rPr>
      <t>1. Önkormányzatok működési támogatásai</t>
    </r>
  </si>
  <si>
    <r>
      <rPr>
        <sz val="12"/>
        <rFont val="Times New Roman"/>
        <family val="1"/>
      </rPr>
      <t xml:space="preserve">- helyi önkormányzatok működésének
</t>
    </r>
    <r>
      <rPr>
        <sz val="12"/>
        <rFont val="Times New Roman"/>
        <family val="1"/>
      </rPr>
      <t>általános támogatása</t>
    </r>
  </si>
  <si>
    <r>
      <rPr>
        <sz val="12"/>
        <rFont val="Times New Roman"/>
        <family val="1"/>
      </rPr>
      <t xml:space="preserve">- települési önkormányzatok egyes
</t>
    </r>
    <r>
      <rPr>
        <sz val="12"/>
        <rFont val="Times New Roman"/>
        <family val="1"/>
      </rPr>
      <t>köznevelési feladatainak támogatása</t>
    </r>
  </si>
  <si>
    <r>
      <rPr>
        <sz val="12"/>
        <rFont val="Times New Roman"/>
        <family val="1"/>
      </rPr>
      <t xml:space="preserve">- önkorm. szociális gyermekjóléti és
</t>
    </r>
    <r>
      <rPr>
        <sz val="12"/>
        <rFont val="Times New Roman"/>
        <family val="1"/>
      </rPr>
      <t>gyermekétkeztetési feladatainak támog.</t>
    </r>
  </si>
  <si>
    <r>
      <rPr>
        <sz val="12"/>
        <rFont val="Times New Roman"/>
        <family val="1"/>
      </rPr>
      <t>- önkorm. kulturális feladatainak támogatása</t>
    </r>
  </si>
  <si>
    <r>
      <rPr>
        <sz val="12"/>
        <rFont val="Times New Roman"/>
        <family val="1"/>
      </rPr>
      <t>- helyi önkorm. kiegészítő támogatásai</t>
    </r>
  </si>
  <si>
    <r>
      <rPr>
        <sz val="12"/>
        <rFont val="Times New Roman"/>
        <family val="1"/>
      </rPr>
      <t>-</t>
    </r>
  </si>
  <si>
    <r>
      <rPr>
        <sz val="12"/>
        <rFont val="Times New Roman"/>
        <family val="1"/>
      </rPr>
      <t xml:space="preserve">2. Működési célú támogatások
</t>
    </r>
    <r>
      <rPr>
        <sz val="12"/>
        <rFont val="Times New Roman"/>
        <family val="1"/>
      </rPr>
      <t>államháztartáson belülről</t>
    </r>
  </si>
  <si>
    <r>
      <rPr>
        <sz val="12"/>
        <rFont val="Times New Roman"/>
        <family val="1"/>
      </rPr>
      <t>3. Közhatalmi bevételek</t>
    </r>
  </si>
  <si>
    <r>
      <rPr>
        <sz val="12"/>
        <rFont val="Times New Roman"/>
        <family val="1"/>
      </rPr>
      <t xml:space="preserve">- vagyoni típusú adók
</t>
    </r>
    <r>
      <rPr>
        <sz val="12"/>
        <rFont val="Times New Roman"/>
        <family val="1"/>
      </rPr>
      <t>(építményadó, reklámadó, magánszem. komm. adója, telekadó)</t>
    </r>
  </si>
  <si>
    <r>
      <rPr>
        <sz val="12"/>
        <rFont val="Times New Roman"/>
        <family val="1"/>
      </rPr>
      <t xml:space="preserve">- értékesítési és forgalmi adók
</t>
    </r>
    <r>
      <rPr>
        <sz val="12"/>
        <rFont val="Times New Roman"/>
        <family val="1"/>
      </rPr>
      <t>(iparűzési adó)</t>
    </r>
  </si>
  <si>
    <r>
      <rPr>
        <sz val="12"/>
        <rFont val="Times New Roman"/>
        <family val="1"/>
      </rPr>
      <t>- gépjárműadók</t>
    </r>
  </si>
  <si>
    <r>
      <rPr>
        <sz val="12"/>
        <rFont val="Times New Roman"/>
        <family val="1"/>
      </rPr>
      <t xml:space="preserve">- egyéb áruhasználati és szolgáltatási adók
</t>
    </r>
    <r>
      <rPr>
        <sz val="12"/>
        <rFont val="Times New Roman"/>
        <family val="1"/>
      </rPr>
      <t>(idegenforgalmi adó, talajterhelési díj)</t>
    </r>
  </si>
  <si>
    <r>
      <rPr>
        <sz val="12"/>
        <rFont val="Times New Roman"/>
        <family val="1"/>
      </rPr>
      <t>- egyéb közhatalmi bevételek</t>
    </r>
  </si>
  <si>
    <r>
      <rPr>
        <sz val="12"/>
        <rFont val="Times New Roman"/>
        <family val="1"/>
      </rPr>
      <t>4. Működési bevételek</t>
    </r>
  </si>
  <si>
    <r>
      <rPr>
        <sz val="12"/>
        <rFont val="Times New Roman"/>
        <family val="1"/>
      </rPr>
      <t>- készletértékesítés ellenértéke</t>
    </r>
  </si>
  <si>
    <r>
      <rPr>
        <sz val="12"/>
        <rFont val="Times New Roman"/>
        <family val="1"/>
      </rPr>
      <t>- szolgáltatások ellenértéke</t>
    </r>
  </si>
  <si>
    <r>
      <rPr>
        <sz val="12"/>
        <rFont val="Times New Roman"/>
        <family val="1"/>
      </rPr>
      <t>- közvetített szolgáltatások ellenértéke</t>
    </r>
  </si>
  <si>
    <r>
      <rPr>
        <sz val="12"/>
        <rFont val="Times New Roman"/>
        <family val="1"/>
      </rPr>
      <t>- tulajdonosi bevételek</t>
    </r>
  </si>
  <si>
    <r>
      <rPr>
        <sz val="12"/>
        <rFont val="Times New Roman"/>
        <family val="1"/>
      </rPr>
      <t>- ellátási díjak</t>
    </r>
  </si>
  <si>
    <r>
      <rPr>
        <sz val="12"/>
        <rFont val="Times New Roman"/>
        <family val="1"/>
      </rPr>
      <t>- ÁFA bevételek</t>
    </r>
  </si>
  <si>
    <r>
      <rPr>
        <sz val="12"/>
        <rFont val="Times New Roman"/>
        <family val="1"/>
      </rPr>
      <t>- kamatbevételek</t>
    </r>
  </si>
  <si>
    <r>
      <rPr>
        <sz val="12"/>
        <rFont val="Times New Roman"/>
        <family val="1"/>
      </rPr>
      <t>- egyéb működési bevételek</t>
    </r>
  </si>
  <si>
    <r>
      <rPr>
        <sz val="12"/>
        <rFont val="Times New Roman"/>
        <family val="1"/>
      </rPr>
      <t>5. Működési célú átvett pénzeszközök</t>
    </r>
  </si>
  <si>
    <r>
      <rPr>
        <b/>
        <sz val="12"/>
        <rFont val="Times New Roman"/>
        <family val="1"/>
      </rPr>
      <t>Működési bevételek összesen</t>
    </r>
  </si>
  <si>
    <r>
      <rPr>
        <sz val="12"/>
        <rFont val="Times New Roman"/>
        <family val="1"/>
      </rPr>
      <t xml:space="preserve">1. Felhalmozási célú támogatások
</t>
    </r>
    <r>
      <rPr>
        <sz val="12"/>
        <rFont val="Times New Roman"/>
        <family val="1"/>
      </rPr>
      <t>államháztartáson belülről</t>
    </r>
  </si>
  <si>
    <r>
      <rPr>
        <sz val="12"/>
        <rFont val="Times New Roman"/>
        <family val="1"/>
      </rPr>
      <t>2. Felhalmozási bevételek</t>
    </r>
  </si>
  <si>
    <r>
      <rPr>
        <sz val="12"/>
        <rFont val="Times New Roman"/>
        <family val="1"/>
      </rPr>
      <t>3. Felhalmozási célú átvett pénzeszközök</t>
    </r>
  </si>
  <si>
    <r>
      <rPr>
        <sz val="12"/>
        <rFont val="Times New Roman"/>
        <family val="1"/>
      </rPr>
      <t xml:space="preserve">4. Felhalmozási célú támogatások, kölcsönök
</t>
    </r>
    <r>
      <rPr>
        <sz val="12"/>
        <rFont val="Times New Roman"/>
        <family val="1"/>
      </rPr>
      <t>visszatérülése</t>
    </r>
  </si>
  <si>
    <r>
      <rPr>
        <sz val="12"/>
        <rFont val="Times New Roman"/>
        <family val="1"/>
      </rPr>
      <t>5. Felhalmozási célú önkormányzati támogatások</t>
    </r>
  </si>
  <si>
    <r>
      <rPr>
        <b/>
        <sz val="12"/>
        <rFont val="Times New Roman"/>
        <family val="1"/>
      </rPr>
      <t>Felhalmozási bevételek összesen</t>
    </r>
  </si>
  <si>
    <r>
      <rPr>
        <b/>
        <sz val="12"/>
        <rFont val="Times New Roman"/>
        <family val="1"/>
      </rPr>
      <t>KÖLTSÉGVETÉSI BEVÉTELEK</t>
    </r>
  </si>
  <si>
    <r>
      <rPr>
        <sz val="12"/>
        <rFont val="Times New Roman"/>
        <family val="1"/>
      </rPr>
      <t>1. Hitel-, kölcsönfelvétel ÁH kívülről</t>
    </r>
  </si>
  <si>
    <r>
      <rPr>
        <sz val="12"/>
        <rFont val="Times New Roman"/>
        <family val="1"/>
      </rPr>
      <t>2. Belföldi értékpapírok bevételei</t>
    </r>
  </si>
  <si>
    <r>
      <rPr>
        <sz val="12"/>
        <rFont val="Times New Roman"/>
        <family val="1"/>
      </rPr>
      <t>3. Maradvány igénybevétele</t>
    </r>
  </si>
  <si>
    <r>
      <rPr>
        <sz val="12"/>
        <rFont val="Times New Roman"/>
        <family val="1"/>
      </rPr>
      <t>4. Központi, irányító szervi támogatás</t>
    </r>
  </si>
  <si>
    <r>
      <rPr>
        <sz val="12"/>
        <rFont val="Times New Roman"/>
        <family val="1"/>
      </rPr>
      <t>5. Államháztartáson belüli megelőlegezések</t>
    </r>
  </si>
  <si>
    <r>
      <rPr>
        <b/>
        <sz val="12"/>
        <rFont val="Times New Roman"/>
        <family val="1"/>
      </rPr>
      <t>FINANSZÍROZÁSI BEVÉTELEK</t>
    </r>
  </si>
  <si>
    <r>
      <rPr>
        <b/>
        <sz val="12"/>
        <rFont val="Times New Roman"/>
        <family val="1"/>
      </rPr>
      <t>BEVÉTELI ELŐIRÁNYZAT ÖSSZESEN</t>
    </r>
  </si>
  <si>
    <r>
      <rPr>
        <b/>
        <sz val="12"/>
        <rFont val="Times New Roman"/>
        <family val="1"/>
      </rPr>
      <t>Kiadási előirányzat adatok Ft-ban</t>
    </r>
  </si>
  <si>
    <r>
      <rPr>
        <sz val="12"/>
        <rFont val="Times New Roman"/>
        <family val="1"/>
      </rPr>
      <t>1. Személyi juttatások</t>
    </r>
  </si>
  <si>
    <r>
      <rPr>
        <sz val="12"/>
        <rFont val="Times New Roman"/>
        <family val="1"/>
      </rPr>
      <t>2. Munkaadókat terhelő járulékok és SZOCHO</t>
    </r>
  </si>
  <si>
    <r>
      <rPr>
        <sz val="12"/>
        <rFont val="Times New Roman"/>
        <family val="1"/>
      </rPr>
      <t>3. Dologi kiadások</t>
    </r>
  </si>
  <si>
    <r>
      <rPr>
        <sz val="12"/>
        <rFont val="Times New Roman"/>
        <family val="1"/>
      </rPr>
      <t>4. Ellátottak pénzbeli juttatásai</t>
    </r>
  </si>
  <si>
    <r>
      <rPr>
        <sz val="12"/>
        <rFont val="Times New Roman"/>
        <family val="1"/>
      </rPr>
      <t xml:space="preserve">5. Egyéb működési célú támogatások
</t>
    </r>
    <r>
      <rPr>
        <sz val="12"/>
        <rFont val="Times New Roman"/>
        <family val="1"/>
      </rPr>
      <t>államháztartáson belülre</t>
    </r>
  </si>
  <si>
    <r>
      <rPr>
        <sz val="12"/>
        <rFont val="Times New Roman"/>
        <family val="1"/>
      </rPr>
      <t xml:space="preserve">6. Egyéb működési célú támogatások
</t>
    </r>
    <r>
      <rPr>
        <sz val="12"/>
        <rFont val="Times New Roman"/>
        <family val="1"/>
      </rPr>
      <t>államháztartáson kívülre</t>
    </r>
  </si>
  <si>
    <r>
      <rPr>
        <sz val="12"/>
        <rFont val="Times New Roman"/>
        <family val="1"/>
      </rPr>
      <t>7. Tartalékok</t>
    </r>
  </si>
  <si>
    <r>
      <rPr>
        <sz val="12"/>
        <rFont val="Times New Roman"/>
        <family val="1"/>
      </rPr>
      <t>8. Elvonások, befizetések</t>
    </r>
  </si>
  <si>
    <r>
      <rPr>
        <b/>
        <sz val="12"/>
        <rFont val="Times New Roman"/>
        <family val="1"/>
      </rPr>
      <t>Működési kiadások összesen</t>
    </r>
  </si>
  <si>
    <r>
      <rPr>
        <sz val="12"/>
        <rFont val="Times New Roman"/>
        <family val="1"/>
      </rPr>
      <t>1. Beruházások</t>
    </r>
  </si>
  <si>
    <r>
      <rPr>
        <sz val="12"/>
        <rFont val="Times New Roman"/>
        <family val="1"/>
      </rPr>
      <t>2. Felújítások</t>
    </r>
  </si>
  <si>
    <r>
      <rPr>
        <sz val="12"/>
        <rFont val="Times New Roman"/>
        <family val="1"/>
      </rPr>
      <t xml:space="preserve">3. Egyéb felhalmozási célú támogatások
</t>
    </r>
    <r>
      <rPr>
        <sz val="12"/>
        <rFont val="Times New Roman"/>
        <family val="1"/>
      </rPr>
      <t>államháztartáson belülre</t>
    </r>
  </si>
  <si>
    <r>
      <rPr>
        <sz val="12"/>
        <rFont val="Times New Roman"/>
        <family val="1"/>
      </rPr>
      <t xml:space="preserve">4. Egyéb felhalmozási célú támogatások
</t>
    </r>
    <r>
      <rPr>
        <sz val="12"/>
        <rFont val="Times New Roman"/>
        <family val="1"/>
      </rPr>
      <t>államháztartáson kívülre</t>
    </r>
  </si>
  <si>
    <r>
      <rPr>
        <b/>
        <sz val="12"/>
        <rFont val="Times New Roman"/>
        <family val="1"/>
      </rPr>
      <t>Felhalmozási kiadások összesen</t>
    </r>
  </si>
  <si>
    <r>
      <rPr>
        <b/>
        <sz val="12"/>
        <rFont val="Times New Roman"/>
        <family val="1"/>
      </rPr>
      <t>KÖLTSÉGVETÉSI KIADÁSOK</t>
    </r>
  </si>
  <si>
    <r>
      <rPr>
        <sz val="12"/>
        <rFont val="Times New Roman"/>
        <family val="1"/>
      </rPr>
      <t xml:space="preserve">1. Hosszú lejáratú hitelek, kölcsönök
</t>
    </r>
    <r>
      <rPr>
        <sz val="12"/>
        <rFont val="Times New Roman"/>
        <family val="1"/>
      </rPr>
      <t>törlesztése</t>
    </r>
  </si>
  <si>
    <r>
      <rPr>
        <sz val="12"/>
        <rFont val="Times New Roman"/>
        <family val="1"/>
      </rPr>
      <t xml:space="preserve">2. Likviditási célú hitelek, kölcsönök
</t>
    </r>
    <r>
      <rPr>
        <sz val="12"/>
        <rFont val="Times New Roman"/>
        <family val="1"/>
      </rPr>
      <t>törlesztése</t>
    </r>
  </si>
  <si>
    <r>
      <rPr>
        <sz val="12"/>
        <rFont val="Times New Roman"/>
        <family val="1"/>
      </rPr>
      <t>3. Rövid lejáratú hitelek, kölcsönök törlesztése</t>
    </r>
  </si>
  <si>
    <r>
      <rPr>
        <sz val="12"/>
        <rFont val="Times New Roman"/>
        <family val="1"/>
      </rPr>
      <t xml:space="preserve">4. Központi, irányítószervi támogatások
</t>
    </r>
    <r>
      <rPr>
        <sz val="12"/>
        <rFont val="Times New Roman"/>
        <family val="1"/>
      </rPr>
      <t>folyósítása</t>
    </r>
  </si>
  <si>
    <r>
      <rPr>
        <sz val="12"/>
        <rFont val="Times New Roman"/>
        <family val="1"/>
      </rPr>
      <t xml:space="preserve">5. Államháztartáson belüli megelőlegezések
</t>
    </r>
    <r>
      <rPr>
        <sz val="12"/>
        <rFont val="Times New Roman"/>
        <family val="1"/>
      </rPr>
      <t>visszafizetése</t>
    </r>
  </si>
  <si>
    <r>
      <rPr>
        <b/>
        <sz val="12"/>
        <rFont val="Times New Roman"/>
        <family val="1"/>
      </rPr>
      <t>FINANSZÍROZÁSI KIADÁSOK</t>
    </r>
  </si>
  <si>
    <r>
      <rPr>
        <b/>
        <sz val="12"/>
        <rFont val="Times New Roman"/>
        <family val="1"/>
      </rPr>
      <t>KIADÁSI ELŐIRÁNYZAT ÖSSZESEN</t>
    </r>
  </si>
  <si>
    <r>
      <rPr>
        <b/>
        <sz val="12"/>
        <rFont val="Times New Roman"/>
        <family val="1"/>
      </rPr>
      <t>Feladat jellege: Kötelező feladat</t>
    </r>
  </si>
  <si>
    <r>
      <rPr>
        <b/>
        <sz val="12"/>
        <rFont val="Times New Roman"/>
        <family val="1"/>
      </rPr>
      <t>-</t>
    </r>
  </si>
  <si>
    <r>
      <rPr>
        <b/>
        <sz val="12"/>
        <rFont val="Times New Roman"/>
        <family val="1"/>
      </rPr>
      <t>Kormányzati funkció: 011130</t>
    </r>
  </si>
  <si>
    <r>
      <rPr>
        <b/>
        <sz val="12"/>
        <rFont val="Times New Roman"/>
        <family val="1"/>
      </rPr>
      <t>Kormányzati funkció: 018010</t>
    </r>
  </si>
  <si>
    <t>Alcím: Önkormányzati jogalkotás és általános igazgatási tevékenység</t>
  </si>
  <si>
    <t>1. Önkormányzatok általános működési támogatásai</t>
  </si>
  <si>
    <t>Alcím: Köztemető fenntartás és működtetés</t>
  </si>
  <si>
    <t>Kormányzati funkció: 013320</t>
  </si>
  <si>
    <t>Feladat jellege: Kötelező feladat</t>
  </si>
  <si>
    <t>Bevételi előirányzat adatok Ft-ban</t>
  </si>
  <si>
    <t>Alcím: Hosszabb időtartamú közfoglalkoztatás</t>
  </si>
  <si>
    <t>Kiemelt előirányzat</t>
  </si>
  <si>
    <t>2018. évi eredeti</t>
  </si>
  <si>
    <t>2019. évi eredeti</t>
  </si>
  <si>
    <t>1. Önkormányzatok működési támogatásai</t>
  </si>
  <si>
    <t>-</t>
  </si>
  <si>
    <t>2. Működési célú támogatások
államháztartáson belülről</t>
  </si>
  <si>
    <t>3. Közhatalmi bevételek</t>
  </si>
  <si>
    <t>4. Működési bevételek</t>
  </si>
  <si>
    <t>- készletértékesítés ellenértéke</t>
  </si>
  <si>
    <t>- szolgáltatások ellenértéke</t>
  </si>
  <si>
    <t>- közvetített szolgáltatások ellenértéke</t>
  </si>
  <si>
    <t>- tulajdonosi bevételek</t>
  </si>
  <si>
    <t>- ellátási díjak</t>
  </si>
  <si>
    <t>- ÁFA bevételek</t>
  </si>
  <si>
    <t>- kamatbevételek</t>
  </si>
  <si>
    <t>- egyéb működési bevételek</t>
  </si>
  <si>
    <t>5. Működési célú átvett pénzeszközök</t>
  </si>
  <si>
    <t>Működési bevételek összesen</t>
  </si>
  <si>
    <t>1. Felhalmozási célú támogatások
államháztartáson belülről</t>
  </si>
  <si>
    <t>2. Felhalmozási bevételek</t>
  </si>
  <si>
    <t>3. Felhalmozási célú átvett pénzeszközök</t>
  </si>
  <si>
    <t>4. Felhalmozási célú támogatások, kölcsönök
visszatérülése</t>
  </si>
  <si>
    <t>Felhalmozási bevételek összesen</t>
  </si>
  <si>
    <t>KÖLTSÉGVETÉSI BEVÉTELEK</t>
  </si>
  <si>
    <t>1. Hitel-, kölcsönfelvétel ÁH kívülről</t>
  </si>
  <si>
    <t>2. Belföldi értékpapírok bevételei</t>
  </si>
  <si>
    <t>3. Maradvány igénybevétele</t>
  </si>
  <si>
    <t>4. Központi, irányító szervi támogatás</t>
  </si>
  <si>
    <t>FINANSZÍROZÁSI BEVÉTELEK</t>
  </si>
  <si>
    <t>BEVÉTELI ELŐIRÁNYZAT ÖSSZESEN</t>
  </si>
  <si>
    <t>Alcím: Közutak hidak üzemeltetése, fenntartása</t>
  </si>
  <si>
    <t>Kormányzati funkció: 045160</t>
  </si>
  <si>
    <t>Alcím: Közvilágítás</t>
  </si>
  <si>
    <t>Kormányzati funkció: 064010</t>
  </si>
  <si>
    <t>Alcím: Zöldterület gazdálkodás</t>
  </si>
  <si>
    <t>Kormányzati funkció: 0660110</t>
  </si>
  <si>
    <t>Alcím: Város- és községgazdálkodási egyéb szolgáltatások</t>
  </si>
  <si>
    <t>Kormányzati funkció: 066020</t>
  </si>
  <si>
    <t>Alcím: Könyvtári szolgáltatás</t>
  </si>
  <si>
    <t>Kormányzati funkció: 082044</t>
  </si>
  <si>
    <t>Alcím: Közművelődés-hagyományos közösségi kultúráli értékek gondozása</t>
  </si>
  <si>
    <t>Kormányzati funkció: 082092</t>
  </si>
  <si>
    <t>Alcím: Falugondnoki, tanyagondnoki szolgáltatás</t>
  </si>
  <si>
    <t>Kormányzati funkció: 107055</t>
  </si>
  <si>
    <t>Alcím: Egyéb szocilális pénzbeli és természetbeni ellátások, támogatások</t>
  </si>
  <si>
    <t>Kormányzati funkció: 107060</t>
  </si>
  <si>
    <t>4. Ellátottak pénzbeli, természetbeni juttatásai</t>
  </si>
  <si>
    <r>
      <rPr>
        <b/>
        <sz val="10"/>
        <rFont val="Arial"/>
        <family val="2"/>
      </rPr>
      <t>KIMUTATÁS</t>
    </r>
  </si>
  <si>
    <r>
      <rPr>
        <sz val="10"/>
        <rFont val="Arial"/>
        <family val="2"/>
      </rPr>
      <t>adatok: fő</t>
    </r>
  </si>
  <si>
    <r>
      <rPr>
        <b/>
        <sz val="10"/>
        <rFont val="Arial"/>
        <family val="2"/>
      </rPr>
      <t xml:space="preserve">Költségvetési
</t>
    </r>
    <r>
      <rPr>
        <b/>
        <sz val="10"/>
        <rFont val="Arial"/>
        <family val="2"/>
      </rPr>
      <t>foglalkoztatott létszám</t>
    </r>
  </si>
  <si>
    <r>
      <rPr>
        <b/>
        <sz val="10"/>
        <rFont val="Arial"/>
        <family val="2"/>
      </rPr>
      <t>Önkormányzat mindösszesen:</t>
    </r>
  </si>
  <si>
    <r>
      <rPr>
        <b/>
        <sz val="10"/>
        <rFont val="Arial"/>
        <family val="2"/>
      </rPr>
      <t>2</t>
    </r>
    <r>
      <rPr>
        <b/>
        <sz val="11"/>
        <color theme="1"/>
        <rFont val="Calibri"/>
        <family val="2"/>
        <charset val="238"/>
        <scheme val="minor"/>
      </rPr>
      <t>. Alpolgármester</t>
    </r>
  </si>
  <si>
    <t>3. Önkormányzati képviselők</t>
  </si>
  <si>
    <t>4. Közalkalmazott</t>
  </si>
  <si>
    <t>MT foglalkoztatott</t>
  </si>
  <si>
    <t>1. Polgármester</t>
  </si>
  <si>
    <t>5. MT foglalkoztatott</t>
  </si>
  <si>
    <t>6. Közfoglalkoztatott</t>
  </si>
  <si>
    <r>
      <rPr>
        <i/>
        <sz val="12"/>
        <rFont val="Times New Roman"/>
        <family val="1"/>
      </rPr>
      <t>Adatok forintban!</t>
    </r>
  </si>
  <si>
    <r>
      <rPr>
        <b/>
        <sz val="12"/>
        <rFont val="Times New Roman"/>
        <family val="1"/>
      </rPr>
      <t>Sor- szám</t>
    </r>
  </si>
  <si>
    <r>
      <rPr>
        <b/>
        <sz val="12"/>
        <rFont val="Times New Roman"/>
        <family val="1"/>
      </rPr>
      <t>Megnevezés</t>
    </r>
  </si>
  <si>
    <r>
      <rPr>
        <b/>
        <sz val="12"/>
        <rFont val="Times New Roman"/>
        <family val="1"/>
      </rPr>
      <t>2018. évi eredeti előirányzat</t>
    </r>
  </si>
  <si>
    <r>
      <rPr>
        <b/>
        <sz val="12"/>
        <rFont val="Times New Roman"/>
        <family val="1"/>
      </rPr>
      <t>2019. évi eredeti előirányzat</t>
    </r>
  </si>
  <si>
    <r>
      <rPr>
        <b/>
        <sz val="12"/>
        <rFont val="Times New Roman"/>
        <family val="1"/>
      </rPr>
      <t>ÖSSZESEN</t>
    </r>
  </si>
  <si>
    <t>Alcím: Tartalékokról szóló kimutatás</t>
  </si>
  <si>
    <t>Céltartalék
Pályáztok önrészére</t>
  </si>
  <si>
    <t>Céltartalék
egyéb dologi kiadásra</t>
  </si>
  <si>
    <r>
      <rPr>
        <b/>
        <sz val="13"/>
        <rFont val="Times New Roman"/>
        <family val="1"/>
      </rPr>
      <t>I. Működési célú (folyó) bevételek, működési célú (folyó) kiadások mérlege (Önkormányzati szinten)</t>
    </r>
  </si>
  <si>
    <r>
      <rPr>
        <b/>
        <sz val="12"/>
        <rFont val="Times New Roman"/>
        <family val="1"/>
      </rPr>
      <t>BEVÉTELEK</t>
    </r>
  </si>
  <si>
    <r>
      <rPr>
        <b/>
        <sz val="11"/>
        <rFont val="Times New Roman"/>
        <family val="1"/>
      </rPr>
      <t>2018. évi eredeti előirányzat</t>
    </r>
  </si>
  <si>
    <r>
      <rPr>
        <b/>
        <sz val="11"/>
        <rFont val="Times New Roman"/>
        <family val="1"/>
      </rPr>
      <t>2019. évi eredeti előirányzat</t>
    </r>
  </si>
  <si>
    <r>
      <rPr>
        <sz val="12"/>
        <rFont val="Times New Roman"/>
        <family val="1"/>
      </rPr>
      <t>Önkormányzatok működési támogatásai</t>
    </r>
  </si>
  <si>
    <r>
      <rPr>
        <sz val="12"/>
        <rFont val="Times New Roman"/>
        <family val="1"/>
      </rPr>
      <t>Működési célú támogatások államháztartáson belülről</t>
    </r>
  </si>
  <si>
    <r>
      <rPr>
        <sz val="12"/>
        <rFont val="Times New Roman"/>
        <family val="1"/>
      </rPr>
      <t>Közhatalmi bevételek</t>
    </r>
  </si>
  <si>
    <r>
      <rPr>
        <sz val="12"/>
        <rFont val="Times New Roman"/>
        <family val="1"/>
      </rPr>
      <t>Működési bevételek</t>
    </r>
  </si>
  <si>
    <r>
      <rPr>
        <sz val="12"/>
        <rFont val="Times New Roman"/>
        <family val="1"/>
      </rPr>
      <t>Működési célú átvett pénzeszközök</t>
    </r>
  </si>
  <si>
    <r>
      <rPr>
        <b/>
        <sz val="12"/>
        <rFont val="Times New Roman"/>
        <family val="1"/>
      </rPr>
      <t>ÖSSZESEN:</t>
    </r>
  </si>
  <si>
    <r>
      <rPr>
        <b/>
        <sz val="12"/>
        <rFont val="Times New Roman"/>
        <family val="1"/>
      </rPr>
      <t>Hiány:</t>
    </r>
  </si>
  <si>
    <r>
      <rPr>
        <b/>
        <sz val="12"/>
        <rFont val="Times New Roman"/>
        <family val="1"/>
      </rPr>
      <t>KIADÁSOK</t>
    </r>
  </si>
  <si>
    <r>
      <rPr>
        <sz val="12"/>
        <rFont val="Times New Roman"/>
        <family val="1"/>
      </rPr>
      <t>Személyi juttatások</t>
    </r>
  </si>
  <si>
    <r>
      <rPr>
        <sz val="12"/>
        <rFont val="Times New Roman"/>
        <family val="1"/>
      </rPr>
      <t>Munkaadókat terhelő járulékok és SZOCHO</t>
    </r>
  </si>
  <si>
    <r>
      <rPr>
        <sz val="12"/>
        <rFont val="Times New Roman"/>
        <family val="1"/>
      </rPr>
      <t>Dologi kiadások</t>
    </r>
  </si>
  <si>
    <r>
      <rPr>
        <sz val="12"/>
        <rFont val="Times New Roman"/>
        <family val="1"/>
      </rPr>
      <t>Ellátottak pénzbeni juttatása</t>
    </r>
  </si>
  <si>
    <r>
      <rPr>
        <sz val="12"/>
        <rFont val="Times New Roman"/>
        <family val="1"/>
      </rPr>
      <t>Egyéb működési célú támogatások államháztartáson belülre</t>
    </r>
  </si>
  <si>
    <r>
      <rPr>
        <sz val="12"/>
        <rFont val="Times New Roman"/>
        <family val="1"/>
      </rPr>
      <t>Egyéb működési célú támogatások államháztartáson kívülre</t>
    </r>
  </si>
  <si>
    <r>
      <rPr>
        <sz val="12"/>
        <rFont val="Times New Roman"/>
        <family val="1"/>
      </rPr>
      <t>Tartalékok</t>
    </r>
  </si>
  <si>
    <r>
      <rPr>
        <b/>
        <sz val="12"/>
        <rFont val="Times New Roman"/>
        <family val="1"/>
      </rPr>
      <t>Többlet:</t>
    </r>
  </si>
  <si>
    <r>
      <rPr>
        <b/>
        <sz val="13"/>
        <rFont val="Times New Roman"/>
        <family val="1"/>
      </rPr>
      <t>II. Tőkejellegű bevételek és kiadások mérlege (Önkormányzati szinten)</t>
    </r>
  </si>
  <si>
    <r>
      <rPr>
        <sz val="12"/>
        <rFont val="Times New Roman"/>
        <family val="1"/>
      </rPr>
      <t>Felhalmozási célú támogatások államháztartáson belülről</t>
    </r>
  </si>
  <si>
    <r>
      <rPr>
        <sz val="12"/>
        <rFont val="Times New Roman"/>
        <family val="1"/>
      </rPr>
      <t>Felhalmozási bevételek</t>
    </r>
  </si>
  <si>
    <r>
      <rPr>
        <sz val="12"/>
        <rFont val="Times New Roman"/>
        <family val="1"/>
      </rPr>
      <t>Felhalmozási célú átvett pénzeszközök</t>
    </r>
  </si>
  <si>
    <r>
      <rPr>
        <sz val="12"/>
        <rFont val="Times New Roman"/>
        <family val="1"/>
      </rPr>
      <t>Felhalmozási célú támogatások, kölcsönök visszatérülése</t>
    </r>
  </si>
  <si>
    <r>
      <rPr>
        <b/>
        <sz val="12"/>
        <rFont val="Times New Roman"/>
        <family val="1"/>
      </rPr>
      <t>Hiány</t>
    </r>
  </si>
  <si>
    <r>
      <rPr>
        <sz val="12"/>
        <rFont val="Times New Roman"/>
        <family val="1"/>
      </rPr>
      <t>Beruházások</t>
    </r>
  </si>
  <si>
    <r>
      <rPr>
        <sz val="12"/>
        <rFont val="Times New Roman"/>
        <family val="1"/>
      </rPr>
      <t>Felújítások</t>
    </r>
  </si>
  <si>
    <r>
      <rPr>
        <sz val="12"/>
        <rFont val="Times New Roman"/>
        <family val="1"/>
      </rPr>
      <t>Egyéb felhalmozási célú támogatások államháztartáson belülre</t>
    </r>
  </si>
  <si>
    <r>
      <rPr>
        <sz val="12"/>
        <rFont val="Times New Roman"/>
        <family val="1"/>
      </rPr>
      <t>Egyéb felhalmozási célú támogatások államháztartáson kívülre</t>
    </r>
  </si>
  <si>
    <r>
      <rPr>
        <b/>
        <sz val="13"/>
        <rFont val="Times New Roman"/>
        <family val="1"/>
      </rPr>
      <t>III. Finanszírozási bevételek és kiadások mérlege (Önkormányzati szinten)</t>
    </r>
  </si>
  <si>
    <r>
      <rPr>
        <sz val="12"/>
        <rFont val="Times New Roman"/>
        <family val="1"/>
      </rPr>
      <t>Hitel-, kölcsön felvétel államháztartáson kívülről</t>
    </r>
  </si>
  <si>
    <r>
      <rPr>
        <sz val="12"/>
        <rFont val="Times New Roman"/>
        <family val="1"/>
      </rPr>
      <t>Belföldi értékpapírok bevételei</t>
    </r>
  </si>
  <si>
    <r>
      <rPr>
        <sz val="12"/>
        <rFont val="Times New Roman"/>
        <family val="1"/>
      </rPr>
      <t>Maradvány igénybevétele</t>
    </r>
  </si>
  <si>
    <r>
      <rPr>
        <sz val="12"/>
        <rFont val="Times New Roman"/>
        <family val="1"/>
      </rPr>
      <t>Központi, irányítószervi támogatás</t>
    </r>
  </si>
  <si>
    <r>
      <rPr>
        <sz val="12"/>
        <rFont val="Times New Roman"/>
        <family val="1"/>
      </rPr>
      <t>Hosszú lejáratú hitelek, kölcsönök törlesztése</t>
    </r>
  </si>
  <si>
    <r>
      <rPr>
        <sz val="12"/>
        <rFont val="Times New Roman"/>
        <family val="1"/>
      </rPr>
      <t>Likviditási célú hitelek, kölcsönök törlesztése</t>
    </r>
  </si>
  <si>
    <r>
      <rPr>
        <sz val="12"/>
        <rFont val="Times New Roman"/>
        <family val="1"/>
      </rPr>
      <t>Rövid lejáratú hitelek, kölcsönök törlesztése</t>
    </r>
  </si>
  <si>
    <r>
      <rPr>
        <sz val="12"/>
        <rFont val="Times New Roman"/>
        <family val="1"/>
      </rPr>
      <t>Központi, irányítószervi támogatások folyósítása</t>
    </r>
  </si>
  <si>
    <r>
      <rPr>
        <sz val="12"/>
        <rFont val="Times New Roman"/>
        <family val="1"/>
      </rPr>
      <t>Államháztartáson belüli megelőlegezések visszafizetése</t>
    </r>
  </si>
  <si>
    <r>
      <rPr>
        <b/>
        <sz val="12"/>
        <rFont val="Times New Roman"/>
        <family val="1"/>
      </rPr>
      <t>2019. évi előirányzat-felhasználási ütemterve</t>
    </r>
  </si>
  <si>
    <r>
      <rPr>
        <sz val="12"/>
        <rFont val="Times New Roman"/>
        <family val="1"/>
      </rPr>
      <t>adatok Ft-ban</t>
    </r>
  </si>
  <si>
    <r>
      <rPr>
        <b/>
        <sz val="8"/>
        <rFont val="Times New Roman"/>
        <family val="1"/>
      </rPr>
      <t>Bevétel megnevezése</t>
    </r>
  </si>
  <si>
    <r>
      <rPr>
        <b/>
        <sz val="8"/>
        <rFont val="Times New Roman"/>
        <family val="1"/>
      </rPr>
      <t>Eredeti előirányzat</t>
    </r>
  </si>
  <si>
    <r>
      <rPr>
        <b/>
        <sz val="8"/>
        <rFont val="Times New Roman"/>
        <family val="1"/>
      </rPr>
      <t>Január</t>
    </r>
  </si>
  <si>
    <r>
      <rPr>
        <b/>
        <sz val="8"/>
        <rFont val="Times New Roman"/>
        <family val="1"/>
      </rPr>
      <t>Február</t>
    </r>
  </si>
  <si>
    <r>
      <rPr>
        <b/>
        <sz val="8"/>
        <rFont val="Times New Roman"/>
        <family val="1"/>
      </rPr>
      <t>Március</t>
    </r>
  </si>
  <si>
    <r>
      <rPr>
        <b/>
        <sz val="8"/>
        <rFont val="Times New Roman"/>
        <family val="1"/>
      </rPr>
      <t>Április</t>
    </r>
  </si>
  <si>
    <r>
      <rPr>
        <b/>
        <sz val="8"/>
        <rFont val="Times New Roman"/>
        <family val="1"/>
      </rPr>
      <t>Május</t>
    </r>
  </si>
  <si>
    <r>
      <rPr>
        <b/>
        <sz val="8"/>
        <rFont val="Times New Roman"/>
        <family val="1"/>
      </rPr>
      <t>Június</t>
    </r>
  </si>
  <si>
    <r>
      <rPr>
        <b/>
        <sz val="8"/>
        <rFont val="Times New Roman"/>
        <family val="1"/>
      </rPr>
      <t>Július</t>
    </r>
  </si>
  <si>
    <r>
      <rPr>
        <b/>
        <sz val="8"/>
        <rFont val="Times New Roman"/>
        <family val="1"/>
      </rPr>
      <t>Augusztus</t>
    </r>
  </si>
  <si>
    <r>
      <rPr>
        <b/>
        <sz val="8"/>
        <rFont val="Times New Roman"/>
        <family val="1"/>
      </rPr>
      <t>Szeptember</t>
    </r>
  </si>
  <si>
    <r>
      <rPr>
        <b/>
        <sz val="8"/>
        <rFont val="Times New Roman"/>
        <family val="1"/>
      </rPr>
      <t>Október</t>
    </r>
  </si>
  <si>
    <r>
      <rPr>
        <b/>
        <sz val="8"/>
        <rFont val="Times New Roman"/>
        <family val="1"/>
      </rPr>
      <t>November</t>
    </r>
  </si>
  <si>
    <r>
      <rPr>
        <b/>
        <sz val="8"/>
        <rFont val="Times New Roman"/>
        <family val="1"/>
      </rPr>
      <t>December</t>
    </r>
  </si>
  <si>
    <r>
      <rPr>
        <sz val="8"/>
        <rFont val="Times New Roman"/>
        <family val="1"/>
      </rPr>
      <t xml:space="preserve">Önkormányzatok működési
</t>
    </r>
    <r>
      <rPr>
        <sz val="8"/>
        <rFont val="Times New Roman"/>
        <family val="1"/>
      </rPr>
      <t>támogatásai</t>
    </r>
  </si>
  <si>
    <r>
      <rPr>
        <sz val="8"/>
        <rFont val="Times New Roman"/>
        <family val="1"/>
      </rPr>
      <t xml:space="preserve">Működési célú támogatások
</t>
    </r>
    <r>
      <rPr>
        <sz val="8"/>
        <rFont val="Times New Roman"/>
        <family val="1"/>
      </rPr>
      <t>államháztartáson belülről</t>
    </r>
  </si>
  <si>
    <r>
      <rPr>
        <sz val="8"/>
        <rFont val="Times New Roman"/>
        <family val="1"/>
      </rPr>
      <t>Közhatalmi bevételek</t>
    </r>
  </si>
  <si>
    <r>
      <rPr>
        <sz val="8"/>
        <rFont val="Times New Roman"/>
        <family val="1"/>
      </rPr>
      <t>-</t>
    </r>
  </si>
  <si>
    <r>
      <rPr>
        <sz val="8"/>
        <rFont val="Times New Roman"/>
        <family val="1"/>
      </rPr>
      <t>Működési bevételek</t>
    </r>
  </si>
  <si>
    <r>
      <rPr>
        <sz val="8"/>
        <rFont val="Times New Roman"/>
        <family val="1"/>
      </rPr>
      <t xml:space="preserve">Működési célú átvett
</t>
    </r>
    <r>
      <rPr>
        <sz val="8"/>
        <rFont val="Times New Roman"/>
        <family val="1"/>
      </rPr>
      <t>pénzeszközök</t>
    </r>
  </si>
  <si>
    <r>
      <rPr>
        <sz val="8"/>
        <rFont val="Times New Roman"/>
        <family val="1"/>
      </rPr>
      <t xml:space="preserve">Felhalmozási célú támogatások
</t>
    </r>
    <r>
      <rPr>
        <sz val="8"/>
        <rFont val="Times New Roman"/>
        <family val="1"/>
      </rPr>
      <t>államháztartáson belülről</t>
    </r>
  </si>
  <si>
    <r>
      <rPr>
        <sz val="8"/>
        <rFont val="Times New Roman"/>
        <family val="1"/>
      </rPr>
      <t>Felhalmozási bevételek</t>
    </r>
  </si>
  <si>
    <r>
      <rPr>
        <sz val="8"/>
        <rFont val="Times New Roman"/>
        <family val="1"/>
      </rPr>
      <t>Felhalmozási célú átvett pénzeszközök</t>
    </r>
  </si>
  <si>
    <r>
      <rPr>
        <sz val="8"/>
        <rFont val="Times New Roman"/>
        <family val="1"/>
      </rPr>
      <t xml:space="preserve">Felhalmozási c. kölcsön
</t>
    </r>
    <r>
      <rPr>
        <sz val="8"/>
        <rFont val="Times New Roman"/>
        <family val="1"/>
      </rPr>
      <t>visszatérülése</t>
    </r>
  </si>
  <si>
    <r>
      <rPr>
        <sz val="8"/>
        <rFont val="Times New Roman"/>
        <family val="1"/>
      </rPr>
      <t>Hitel felvétel államháztartáson kívülről</t>
    </r>
  </si>
  <si>
    <r>
      <rPr>
        <sz val="8"/>
        <rFont val="Times New Roman"/>
        <family val="1"/>
      </rPr>
      <t>Belföldi értékpapírok bevételei</t>
    </r>
  </si>
  <si>
    <r>
      <rPr>
        <sz val="8"/>
        <rFont val="Times New Roman"/>
        <family val="1"/>
      </rPr>
      <t>Maradvány igénybevétele</t>
    </r>
  </si>
  <si>
    <r>
      <rPr>
        <sz val="8"/>
        <rFont val="Times New Roman"/>
        <family val="1"/>
      </rPr>
      <t xml:space="preserve">Központi, irányítószervi
</t>
    </r>
    <r>
      <rPr>
        <sz val="8"/>
        <rFont val="Times New Roman"/>
        <family val="1"/>
      </rPr>
      <t>támogatás</t>
    </r>
  </si>
  <si>
    <r>
      <rPr>
        <b/>
        <sz val="8"/>
        <rFont val="Times New Roman"/>
        <family val="1"/>
      </rPr>
      <t>Önkorm. bevételei összesen</t>
    </r>
  </si>
  <si>
    <r>
      <rPr>
        <b/>
        <sz val="8"/>
        <rFont val="Times New Roman"/>
        <family val="1"/>
      </rPr>
      <t>Intézmények bevételei</t>
    </r>
  </si>
  <si>
    <r>
      <rPr>
        <b/>
        <sz val="8"/>
        <rFont val="Times New Roman"/>
        <family val="1"/>
      </rPr>
      <t>Intézm. pénforg. nélküli bev.</t>
    </r>
  </si>
  <si>
    <r>
      <rPr>
        <b/>
        <sz val="8"/>
        <rFont val="Times New Roman"/>
        <family val="1"/>
      </rPr>
      <t>Önkormányzat mindösszesen</t>
    </r>
  </si>
  <si>
    <r>
      <rPr>
        <b/>
        <sz val="8"/>
        <rFont val="Times New Roman"/>
        <family val="1"/>
      </rPr>
      <t>Kiadás megnevezése</t>
    </r>
  </si>
  <si>
    <r>
      <rPr>
        <b/>
        <sz val="8"/>
        <rFont val="Times New Roman"/>
        <family val="1"/>
      </rPr>
      <t xml:space="preserve">Eredeti
</t>
    </r>
    <r>
      <rPr>
        <b/>
        <sz val="8"/>
        <rFont val="Times New Roman"/>
        <family val="1"/>
      </rPr>
      <t>előirányzat</t>
    </r>
  </si>
  <si>
    <r>
      <rPr>
        <sz val="8"/>
        <rFont val="Times New Roman"/>
        <family val="1"/>
      </rPr>
      <t>Személyi juttatások</t>
    </r>
  </si>
  <si>
    <r>
      <rPr>
        <sz val="8"/>
        <rFont val="Times New Roman"/>
        <family val="1"/>
      </rPr>
      <t>Munkaadókat terhelő járulékok és SZOCHO</t>
    </r>
  </si>
  <si>
    <r>
      <rPr>
        <sz val="8"/>
        <rFont val="Times New Roman"/>
        <family val="1"/>
      </rPr>
      <t>Dologi kiadások</t>
    </r>
  </si>
  <si>
    <r>
      <rPr>
        <sz val="8"/>
        <rFont val="Times New Roman"/>
        <family val="1"/>
      </rPr>
      <t>Ellátottak pénzbeni juttatása</t>
    </r>
  </si>
  <si>
    <r>
      <rPr>
        <sz val="8"/>
        <rFont val="Times New Roman"/>
        <family val="1"/>
      </rPr>
      <t>Egyéb működési célú támogatások államháztart. belülre</t>
    </r>
  </si>
  <si>
    <r>
      <rPr>
        <sz val="8"/>
        <rFont val="Times New Roman"/>
        <family val="1"/>
      </rPr>
      <t xml:space="preserve">Egyéb működési célú támogatások
</t>
    </r>
    <r>
      <rPr>
        <sz val="8"/>
        <rFont val="Times New Roman"/>
        <family val="1"/>
      </rPr>
      <t>államháztart. kívülre</t>
    </r>
  </si>
  <si>
    <r>
      <rPr>
        <sz val="8"/>
        <rFont val="Times New Roman"/>
        <family val="1"/>
      </rPr>
      <t>Tartalékok</t>
    </r>
  </si>
  <si>
    <r>
      <rPr>
        <sz val="8"/>
        <rFont val="Times New Roman"/>
        <family val="1"/>
      </rPr>
      <t>Beruházások</t>
    </r>
  </si>
  <si>
    <r>
      <rPr>
        <sz val="8"/>
        <rFont val="Times New Roman"/>
        <family val="1"/>
      </rPr>
      <t>Felújítások</t>
    </r>
  </si>
  <si>
    <r>
      <rPr>
        <sz val="8"/>
        <rFont val="Times New Roman"/>
        <family val="1"/>
      </rPr>
      <t xml:space="preserve">Egyéb felhalmozási célú támogatások
</t>
    </r>
    <r>
      <rPr>
        <sz val="8"/>
        <rFont val="Times New Roman"/>
        <family val="1"/>
      </rPr>
      <t>államháztart. belülre</t>
    </r>
  </si>
  <si>
    <r>
      <rPr>
        <sz val="8"/>
        <rFont val="Times New Roman"/>
        <family val="1"/>
      </rPr>
      <t>Egyéb felhalmozási célú támogatások államháztart. kívülre</t>
    </r>
  </si>
  <si>
    <r>
      <rPr>
        <sz val="8"/>
        <rFont val="Times New Roman"/>
        <family val="1"/>
      </rPr>
      <t>Hosszú lejáratú hitelek, kölcsönök törlesztése</t>
    </r>
  </si>
  <si>
    <r>
      <rPr>
        <sz val="8"/>
        <rFont val="Times New Roman"/>
        <family val="1"/>
      </rPr>
      <t>Likviditási célú hitelek, kölcsönök törlesztése</t>
    </r>
  </si>
  <si>
    <r>
      <rPr>
        <sz val="8"/>
        <rFont val="Times New Roman"/>
        <family val="1"/>
      </rPr>
      <t>Rövid lejáratú hitelek, kölcsönök törlesztése</t>
    </r>
  </si>
  <si>
    <r>
      <rPr>
        <sz val="8"/>
        <rFont val="Times New Roman"/>
        <family val="1"/>
      </rPr>
      <t xml:space="preserve">Központi, irányítószervi támogatások
</t>
    </r>
    <r>
      <rPr>
        <sz val="8"/>
        <rFont val="Times New Roman"/>
        <family val="1"/>
      </rPr>
      <t>folyósítása</t>
    </r>
  </si>
  <si>
    <r>
      <rPr>
        <sz val="8"/>
        <rFont val="Times New Roman"/>
        <family val="1"/>
      </rPr>
      <t xml:space="preserve">Államháztartáson belüli megelőlegezések
</t>
    </r>
    <r>
      <rPr>
        <sz val="8"/>
        <rFont val="Times New Roman"/>
        <family val="1"/>
      </rPr>
      <t>visszafizetése</t>
    </r>
  </si>
  <si>
    <r>
      <rPr>
        <b/>
        <sz val="9"/>
        <rFont val="Times New Roman"/>
        <family val="1"/>
      </rPr>
      <t>Önkorm. kiadásai összesen</t>
    </r>
  </si>
  <si>
    <r>
      <rPr>
        <b/>
        <sz val="9"/>
        <rFont val="Times New Roman"/>
        <family val="1"/>
      </rPr>
      <t>Intézmények kiadásai</t>
    </r>
  </si>
  <si>
    <r>
      <rPr>
        <b/>
        <sz val="9"/>
        <rFont val="Times New Roman"/>
        <family val="1"/>
      </rPr>
      <t>Önkormányzat mindösszesen</t>
    </r>
  </si>
  <si>
    <r>
      <rPr>
        <b/>
        <sz val="14"/>
        <rFont val="Times New Roman"/>
        <family val="1"/>
      </rPr>
      <t>Felújítási kiadások előirányzata célonként</t>
    </r>
  </si>
  <si>
    <r>
      <rPr>
        <b/>
        <sz val="12"/>
        <rFont val="Times New Roman"/>
        <family val="1"/>
      </rPr>
      <t>Felújítás megnevezése</t>
    </r>
  </si>
  <si>
    <r>
      <rPr>
        <b/>
        <sz val="12"/>
        <rFont val="Times New Roman"/>
        <family val="1"/>
      </rPr>
      <t>2019. évi költségvetési évet követő három év tervezett bevételi- és kiadási előirányzatainak keretszámai</t>
    </r>
  </si>
  <si>
    <r>
      <rPr>
        <sz val="12"/>
        <rFont val="Times New Roman"/>
        <family val="1"/>
      </rPr>
      <t>adatok forintban</t>
    </r>
  </si>
  <si>
    <r>
      <rPr>
        <b/>
        <sz val="12"/>
        <rFont val="Times New Roman"/>
        <family val="1"/>
      </rPr>
      <t>2019. évi előirányzat</t>
    </r>
  </si>
  <si>
    <r>
      <rPr>
        <b/>
        <sz val="12"/>
        <rFont val="Times New Roman"/>
        <family val="1"/>
      </rPr>
      <t>2020. évi előirányzat</t>
    </r>
  </si>
  <si>
    <r>
      <rPr>
        <b/>
        <sz val="12"/>
        <rFont val="Times New Roman"/>
        <family val="1"/>
      </rPr>
      <t>2021. évi előirányzat</t>
    </r>
  </si>
  <si>
    <r>
      <rPr>
        <b/>
        <sz val="12"/>
        <rFont val="Times New Roman"/>
        <family val="1"/>
      </rPr>
      <t>2022. évi előirányzat</t>
    </r>
  </si>
  <si>
    <r>
      <rPr>
        <sz val="12"/>
        <rFont val="Times New Roman"/>
        <family val="1"/>
      </rPr>
      <t xml:space="preserve">1. Önkormányzatok működési
</t>
    </r>
    <r>
      <rPr>
        <sz val="12"/>
        <rFont val="Times New Roman"/>
        <family val="1"/>
      </rPr>
      <t>támogatásai</t>
    </r>
  </si>
  <si>
    <r>
      <rPr>
        <sz val="12"/>
        <rFont val="Times New Roman"/>
        <family val="1"/>
      </rPr>
      <t>3. Felhalmozási célú átvett pénzeszköz</t>
    </r>
  </si>
  <si>
    <r>
      <rPr>
        <sz val="12"/>
        <rFont val="Times New Roman"/>
        <family val="1"/>
      </rPr>
      <t>4. Felhalm. c. kölcsönök visszatérülése</t>
    </r>
  </si>
  <si>
    <r>
      <rPr>
        <sz val="12"/>
        <rFont val="Times New Roman"/>
        <family val="1"/>
      </rPr>
      <t xml:space="preserve">2. Munkaadókat terhelő járulékok és
</t>
    </r>
    <r>
      <rPr>
        <sz val="12"/>
        <rFont val="Times New Roman"/>
        <family val="1"/>
      </rPr>
      <t>SZOCHO</t>
    </r>
  </si>
  <si>
    <r>
      <rPr>
        <sz val="12"/>
        <rFont val="Times New Roman"/>
        <family val="1"/>
      </rPr>
      <t xml:space="preserve">3. Rövid lejáratú hitelek, kölcsönök
</t>
    </r>
    <r>
      <rPr>
        <sz val="12"/>
        <rFont val="Times New Roman"/>
        <family val="1"/>
      </rPr>
      <t>törlesztése</t>
    </r>
  </si>
  <si>
    <r>
      <rPr>
        <sz val="12"/>
        <rFont val="Times New Roman"/>
        <family val="1"/>
      </rPr>
      <t xml:space="preserve">5. Államháztartáson belüli
</t>
    </r>
    <r>
      <rPr>
        <sz val="12"/>
        <rFont val="Times New Roman"/>
        <family val="1"/>
      </rPr>
      <t>megelőlegezés visszafizetése</t>
    </r>
  </si>
  <si>
    <r>
      <rPr>
        <sz val="12"/>
        <rFont val="Times New Roman"/>
        <family val="1"/>
      </rPr>
      <t>adatok  Ft-ban</t>
    </r>
  </si>
  <si>
    <r>
      <rPr>
        <b/>
        <sz val="8"/>
        <rFont val="Times New Roman"/>
        <family val="1"/>
      </rPr>
      <t>Nyitó pénzkészlet</t>
    </r>
  </si>
  <si>
    <r>
      <rPr>
        <sz val="8"/>
        <rFont val="Times New Roman"/>
        <family val="1"/>
      </rPr>
      <t>Önkormányzatok működési támogatásai</t>
    </r>
  </si>
  <si>
    <r>
      <rPr>
        <sz val="8"/>
        <rFont val="Times New Roman"/>
        <family val="1"/>
      </rPr>
      <t>Működési célú átvett pénzeszközök</t>
    </r>
  </si>
  <si>
    <r>
      <rPr>
        <sz val="8"/>
        <rFont val="Times New Roman"/>
        <family val="1"/>
      </rPr>
      <t>Felhalmozási c. kölcsön visszatérülése</t>
    </r>
  </si>
  <si>
    <r>
      <rPr>
        <sz val="8"/>
        <rFont val="Times New Roman"/>
        <family val="1"/>
      </rPr>
      <t>Központi, irányítószervi támogatás</t>
    </r>
  </si>
  <si>
    <r>
      <rPr>
        <b/>
        <sz val="8"/>
        <rFont val="Times New Roman"/>
        <family val="1"/>
      </rPr>
      <t>Intézm. Pénforg. Nélküli bev.</t>
    </r>
  </si>
  <si>
    <r>
      <rPr>
        <sz val="8"/>
        <rFont val="Times New Roman"/>
        <family val="1"/>
      </rPr>
      <t xml:space="preserve">Munkaadókat terhelő járulékok és
</t>
    </r>
    <r>
      <rPr>
        <sz val="8"/>
        <rFont val="Times New Roman"/>
        <family val="1"/>
      </rPr>
      <t>SZOCHO</t>
    </r>
  </si>
  <si>
    <r>
      <rPr>
        <sz val="8"/>
        <rFont val="Times New Roman"/>
        <family val="1"/>
      </rPr>
      <t xml:space="preserve">Egyéb működési célú támogatások
</t>
    </r>
    <r>
      <rPr>
        <sz val="8"/>
        <rFont val="Times New Roman"/>
        <family val="1"/>
      </rPr>
      <t>államháztart. belülre</t>
    </r>
  </si>
  <si>
    <r>
      <rPr>
        <sz val="8"/>
        <rFont val="Times New Roman"/>
        <family val="1"/>
      </rPr>
      <t xml:space="preserve">Egyéb felhalmozási célú támogatások
</t>
    </r>
    <r>
      <rPr>
        <sz val="8"/>
        <rFont val="Times New Roman"/>
        <family val="1"/>
      </rPr>
      <t>államháztart. kívülre</t>
    </r>
  </si>
  <si>
    <r>
      <rPr>
        <sz val="8"/>
        <rFont val="Times New Roman"/>
        <family val="1"/>
      </rPr>
      <t xml:space="preserve">Hosszú lejáratú hitelek, kölcsönök
</t>
    </r>
    <r>
      <rPr>
        <sz val="8"/>
        <rFont val="Times New Roman"/>
        <family val="1"/>
      </rPr>
      <t>törlesztése</t>
    </r>
  </si>
  <si>
    <r>
      <rPr>
        <sz val="8"/>
        <rFont val="Times New Roman"/>
        <family val="1"/>
      </rPr>
      <t xml:space="preserve">Likviditási célú hitelek, kölcsönök
</t>
    </r>
    <r>
      <rPr>
        <sz val="8"/>
        <rFont val="Times New Roman"/>
        <family val="1"/>
      </rPr>
      <t>törlesztése</t>
    </r>
  </si>
  <si>
    <r>
      <rPr>
        <sz val="8"/>
        <rFont val="Times New Roman"/>
        <family val="1"/>
      </rPr>
      <t xml:space="preserve">Rövid lejáratú hitelek, kölcsönök
</t>
    </r>
    <r>
      <rPr>
        <sz val="8"/>
        <rFont val="Times New Roman"/>
        <family val="1"/>
      </rPr>
      <t>törlesztése</t>
    </r>
  </si>
  <si>
    <r>
      <rPr>
        <sz val="8"/>
        <rFont val="Times New Roman"/>
        <family val="1"/>
      </rPr>
      <t xml:space="preserve">Államháztartáson belüli
</t>
    </r>
    <r>
      <rPr>
        <sz val="8"/>
        <rFont val="Times New Roman"/>
        <family val="1"/>
      </rPr>
      <t>megelőlegezések visszafizetése</t>
    </r>
  </si>
  <si>
    <r>
      <rPr>
        <b/>
        <sz val="8"/>
        <rFont val="Times New Roman"/>
        <family val="1"/>
      </rPr>
      <t>Önkorm. kiadásai összesen</t>
    </r>
  </si>
  <si>
    <r>
      <rPr>
        <b/>
        <sz val="8"/>
        <rFont val="Times New Roman"/>
        <family val="1"/>
      </rPr>
      <t>Intézmények kiadásai</t>
    </r>
  </si>
  <si>
    <r>
      <rPr>
        <b/>
        <sz val="8"/>
        <rFont val="Times New Roman"/>
        <family val="1"/>
      </rPr>
      <t>Záró pénzkészlet</t>
    </r>
  </si>
  <si>
    <r>
      <rPr>
        <b/>
        <sz val="14"/>
        <rFont val="Times New Roman"/>
        <family val="1"/>
      </rPr>
      <t>Beruházási kiadások előirányzata célonként</t>
    </r>
  </si>
  <si>
    <r>
      <rPr>
        <b/>
        <sz val="12"/>
        <rFont val="Times New Roman"/>
        <family val="1"/>
      </rPr>
      <t>Beruházás megnevezése</t>
    </r>
  </si>
  <si>
    <r>
      <rPr>
        <b/>
        <sz val="12"/>
        <rFont val="Times New Roman"/>
        <family val="1"/>
      </rPr>
      <t xml:space="preserve">2018. évi eredeti
</t>
    </r>
    <r>
      <rPr>
        <b/>
        <sz val="12"/>
        <rFont val="Times New Roman"/>
        <family val="1"/>
      </rPr>
      <t>előirányzat</t>
    </r>
  </si>
  <si>
    <r>
      <rPr>
        <b/>
        <sz val="12"/>
        <rFont val="Times New Roman"/>
        <family val="1"/>
      </rPr>
      <t xml:space="preserve">2019. évi eredeti
</t>
    </r>
    <r>
      <rPr>
        <b/>
        <sz val="12"/>
        <rFont val="Times New Roman"/>
        <family val="1"/>
      </rPr>
      <t>előirányzat</t>
    </r>
  </si>
  <si>
    <r>
      <rPr>
        <b/>
        <sz val="12"/>
        <rFont val="Times New Roman"/>
        <family val="1"/>
      </rPr>
      <t>MINDÖSSZESEN:</t>
    </r>
  </si>
  <si>
    <t>Járda térkövezés</t>
  </si>
  <si>
    <t>1. Garázskapu javítás</t>
  </si>
  <si>
    <t>KIMUTATÁS</t>
  </si>
  <si>
    <t xml:space="preserve">1.) </t>
  </si>
  <si>
    <t>Bevételek</t>
  </si>
  <si>
    <t>2019. évet megelőző évek</t>
  </si>
  <si>
    <t>2019. év</t>
  </si>
  <si>
    <t>2019. évet követő évek</t>
  </si>
  <si>
    <t>Összesen</t>
  </si>
  <si>
    <t>EU-s támogatás</t>
  </si>
  <si>
    <t>Saját forrás</t>
  </si>
  <si>
    <t>Kiadások</t>
  </si>
  <si>
    <t>2019. évet
megelőző évek</t>
  </si>
  <si>
    <t>2019. évet
követő évek</t>
  </si>
  <si>
    <t>Személyi kiadások</t>
  </si>
  <si>
    <t xml:space="preserve"> </t>
  </si>
  <si>
    <t>SZOCHO</t>
  </si>
  <si>
    <t>Dologi kiadások</t>
  </si>
  <si>
    <t>Beruházások</t>
  </si>
  <si>
    <t>Felújítások</t>
  </si>
  <si>
    <r>
      <rPr>
        <b/>
        <sz val="12"/>
        <rFont val="Times New Roman"/>
        <family val="1"/>
      </rPr>
      <t>Az Önkormányzat által nyújtott hitel és kölcsön alakulása lejárat és eszközök szerinti bontásban</t>
    </r>
  </si>
  <si>
    <r>
      <rPr>
        <i/>
        <sz val="12"/>
        <rFont val="Times New Roman"/>
        <family val="1"/>
      </rPr>
      <t>Adatok ezer forintban!</t>
    </r>
  </si>
  <si>
    <r>
      <rPr>
        <b/>
        <sz val="12"/>
        <rFont val="Times New Roman"/>
        <family val="1"/>
      </rPr>
      <t>Sorszám</t>
    </r>
  </si>
  <si>
    <r>
      <rPr>
        <b/>
        <sz val="12"/>
        <rFont val="Times New Roman"/>
        <family val="1"/>
      </rPr>
      <t>Hitel, kölcsön</t>
    </r>
  </si>
  <si>
    <r>
      <rPr>
        <b/>
        <sz val="12"/>
        <rFont val="Times New Roman"/>
        <family val="1"/>
      </rPr>
      <t xml:space="preserve">Kölcsönnyújtás
</t>
    </r>
    <r>
      <rPr>
        <b/>
        <sz val="12"/>
        <rFont val="Times New Roman"/>
        <family val="1"/>
      </rPr>
      <t>éve</t>
    </r>
  </si>
  <si>
    <r>
      <rPr>
        <b/>
        <sz val="12"/>
        <rFont val="Times New Roman"/>
        <family val="1"/>
      </rPr>
      <t>Hitel, kölcsönállomány január 1-jén</t>
    </r>
  </si>
  <si>
    <r>
      <rPr>
        <b/>
        <sz val="12"/>
        <rFont val="Times New Roman"/>
        <family val="1"/>
      </rPr>
      <t>2021. után</t>
    </r>
  </si>
  <si>
    <r>
      <rPr>
        <b/>
        <sz val="12"/>
        <rFont val="Times New Roman"/>
        <family val="1"/>
      </rPr>
      <t>Hosszú lejáratú /dolgozói/</t>
    </r>
  </si>
  <si>
    <r>
      <rPr>
        <b/>
        <sz val="12"/>
        <rFont val="Times New Roman"/>
        <family val="1"/>
      </rPr>
      <t>Hosszú lejáratú /lakásépítési/</t>
    </r>
  </si>
  <si>
    <r>
      <rPr>
        <b/>
        <sz val="12"/>
        <rFont val="Times New Roman"/>
        <family val="1"/>
      </rPr>
      <t>Hosszú lejáratú /szennyvíz/</t>
    </r>
  </si>
  <si>
    <t xml:space="preserve">Felhalmozási célú hitel-törlesztés
</t>
  </si>
  <si>
    <r>
      <rPr>
        <b/>
        <sz val="12"/>
        <rFont val="Times New Roman"/>
        <family val="1"/>
      </rPr>
      <t>Több éves kihatással járó döntésekből származó kötelezettségek célok szerint, évenkénti bontásban</t>
    </r>
  </si>
  <si>
    <r>
      <rPr>
        <sz val="12"/>
        <rFont val="Times New Roman"/>
        <family val="1"/>
      </rPr>
      <t>Ezer forintban!</t>
    </r>
  </si>
  <si>
    <r>
      <rPr>
        <b/>
        <sz val="11"/>
        <rFont val="Times New Roman"/>
        <family val="1"/>
      </rPr>
      <t>Sor- szám</t>
    </r>
  </si>
  <si>
    <r>
      <rPr>
        <b/>
        <sz val="12"/>
        <rFont val="Times New Roman"/>
        <family val="1"/>
      </rPr>
      <t>Kötelezettségvállalás jogcíme</t>
    </r>
  </si>
  <si>
    <r>
      <rPr>
        <b/>
        <sz val="12"/>
        <rFont val="Times New Roman"/>
        <family val="1"/>
      </rPr>
      <t xml:space="preserve">Kötelezettség- vállalás
</t>
    </r>
    <r>
      <rPr>
        <b/>
        <sz val="12"/>
        <rFont val="Times New Roman"/>
        <family val="1"/>
      </rPr>
      <t>éve</t>
    </r>
  </si>
  <si>
    <r>
      <rPr>
        <b/>
        <sz val="12"/>
        <rFont val="Times New Roman"/>
        <family val="1"/>
      </rPr>
      <t>KIADÁS vonzata évenként</t>
    </r>
  </si>
  <si>
    <r>
      <rPr>
        <b/>
        <sz val="12"/>
        <rFont val="Times New Roman"/>
        <family val="1"/>
      </rPr>
      <t xml:space="preserve">ÖSSZESEN
</t>
    </r>
    <r>
      <rPr>
        <b/>
        <sz val="12"/>
        <rFont val="Times New Roman"/>
        <family val="1"/>
      </rPr>
      <t>/4+5+6+7+8/</t>
    </r>
  </si>
  <si>
    <r>
      <rPr>
        <b/>
        <sz val="12"/>
        <rFont val="Times New Roman"/>
        <family val="1"/>
      </rPr>
      <t xml:space="preserve">2019. előtti
</t>
    </r>
    <r>
      <rPr>
        <b/>
        <sz val="12"/>
        <rFont val="Times New Roman"/>
        <family val="1"/>
      </rPr>
      <t>kifizetés</t>
    </r>
  </si>
  <si>
    <r>
      <rPr>
        <b/>
        <sz val="12"/>
        <rFont val="Times New Roman"/>
        <family val="1"/>
      </rPr>
      <t>Felhalmozási célú hitel kamata</t>
    </r>
  </si>
  <si>
    <r>
      <rPr>
        <u/>
        <sz val="12"/>
        <rFont val="Times New Roman"/>
        <family val="1"/>
      </rPr>
      <t>Indokolás:</t>
    </r>
  </si>
  <si>
    <r>
      <rPr>
        <b/>
        <sz val="12"/>
        <rFont val="Times New Roman"/>
        <family val="1"/>
      </rPr>
      <t>Az Önkormányzat által felvett hitelállomány alakulása lejárat és eszközök szerinti bontásban</t>
    </r>
  </si>
  <si>
    <r>
      <rPr>
        <b/>
        <sz val="12"/>
        <rFont val="Times New Roman"/>
        <family val="1"/>
      </rPr>
      <t>Hitel jellege</t>
    </r>
  </si>
  <si>
    <r>
      <rPr>
        <b/>
        <sz val="12"/>
        <rFont val="Times New Roman"/>
        <family val="1"/>
      </rPr>
      <t xml:space="preserve">Felvétel
</t>
    </r>
    <r>
      <rPr>
        <b/>
        <sz val="12"/>
        <rFont val="Times New Roman"/>
        <family val="1"/>
      </rPr>
      <t>éve</t>
    </r>
  </si>
  <si>
    <r>
      <rPr>
        <b/>
        <sz val="12"/>
        <rFont val="Times New Roman"/>
        <family val="1"/>
      </rPr>
      <t>Lejárat éve</t>
    </r>
  </si>
  <si>
    <r>
      <rPr>
        <b/>
        <sz val="12"/>
        <rFont val="Times New Roman"/>
        <family val="1"/>
      </rPr>
      <t>Hitelállomány január 1-jén</t>
    </r>
  </si>
  <si>
    <r>
      <rPr>
        <b/>
        <sz val="12"/>
        <rFont val="Times New Roman"/>
        <family val="1"/>
      </rPr>
      <t>Működési célú hitel</t>
    </r>
  </si>
  <si>
    <t xml:space="preserve">Felhalmozási célú hitel
</t>
  </si>
  <si>
    <r>
      <rPr>
        <b/>
        <sz val="12"/>
        <rFont val="Times New Roman"/>
        <family val="1"/>
      </rPr>
      <t>Az Önkormányzat által adott közvetlen támogatások, kedvezmények</t>
    </r>
  </si>
  <si>
    <r>
      <rPr>
        <b/>
        <sz val="12"/>
        <rFont val="Times New Roman"/>
        <family val="1"/>
      </rPr>
      <t>Bevételi jogcím</t>
    </r>
  </si>
  <si>
    <r>
      <rPr>
        <b/>
        <sz val="12"/>
        <rFont val="Times New Roman"/>
        <family val="1"/>
      </rPr>
      <t>Kedvezmények nélkül elérhető bevétel</t>
    </r>
  </si>
  <si>
    <r>
      <rPr>
        <b/>
        <sz val="12"/>
        <rFont val="Times New Roman"/>
        <family val="1"/>
      </rPr>
      <t>Kedvezmények összege</t>
    </r>
  </si>
  <si>
    <r>
      <rPr>
        <sz val="12"/>
        <rFont val="Times New Roman"/>
        <family val="1"/>
      </rPr>
      <t>Építményadó</t>
    </r>
  </si>
  <si>
    <r>
      <rPr>
        <sz val="12"/>
        <rFont val="Times New Roman"/>
        <family val="1"/>
      </rPr>
      <t xml:space="preserve">Magánszemélyek kommunális
</t>
    </r>
    <r>
      <rPr>
        <sz val="12"/>
        <rFont val="Times New Roman"/>
        <family val="1"/>
      </rPr>
      <t>adó</t>
    </r>
  </si>
  <si>
    <r>
      <rPr>
        <sz val="12"/>
        <rFont val="Times New Roman"/>
        <family val="1"/>
      </rPr>
      <t>Idegenforgalmi adó</t>
    </r>
  </si>
  <si>
    <r>
      <rPr>
        <sz val="12"/>
        <rFont val="Times New Roman"/>
        <family val="1"/>
      </rPr>
      <t>Iparűzési adó</t>
    </r>
  </si>
  <si>
    <r>
      <rPr>
        <sz val="12"/>
        <rFont val="Times New Roman"/>
        <family val="1"/>
      </rPr>
      <t>Talajterhelési díj</t>
    </r>
  </si>
  <si>
    <r>
      <rPr>
        <sz val="12"/>
        <rFont val="Times New Roman"/>
        <family val="1"/>
      </rPr>
      <t>Gépjárműadó</t>
    </r>
  </si>
  <si>
    <r>
      <rPr>
        <sz val="12"/>
        <rFont val="Times New Roman"/>
        <family val="1"/>
      </rPr>
      <t>Telekadó</t>
    </r>
  </si>
  <si>
    <t>Rigács Község Önkormányzata 2019. évi költségvetése</t>
  </si>
  <si>
    <t>Rigács Község Önkormányzata foglalkoztatottak létszámkeretéről</t>
  </si>
  <si>
    <t>Rigács Község Önkormányzata</t>
  </si>
  <si>
    <t>Rigács Község Önkormányzata 2019. évi likviditási ütemterve</t>
  </si>
  <si>
    <t>2. melléklet a 2/2019. (III. 18.) önkormányzati rendelethez</t>
  </si>
  <si>
    <t>4. melléklet a  2/2019. (III. 18.) önkormányzati rendelethez</t>
  </si>
  <si>
    <t xml:space="preserve">                      adatok forintban</t>
  </si>
  <si>
    <t xml:space="preserve">az Európai Uniós forrásból finanszírozott támogatással megvalósuló programok, projektek kiadásairól </t>
  </si>
  <si>
    <t>és bevételeiről az ÁVR. 24. § (1) bekezdés a) és bd) pontjainak megfelelően</t>
  </si>
  <si>
    <t xml:space="preserve">                                                                                    7. melléklet  a 2/2019. (III. 18.) önkormányzati rendelethez  </t>
  </si>
  <si>
    <t>8. melléklet a  2/2019. (III. 18.) önkormányzati rendelethez</t>
  </si>
  <si>
    <t>9. melléklet a  2/2019. (III. 18.) önkormányzati rendelethez</t>
  </si>
  <si>
    <t>10. melléklet a  2/2019. (III. 18.) önkormányzati rendelethez</t>
  </si>
  <si>
    <t>11. melléklet a 2/2019. (III. 18.) önkormányzati rendelethez</t>
  </si>
  <si>
    <t>14. melléklet a 2/2019. (III. 18.) önkormányzati rendelethez</t>
  </si>
  <si>
    <t>6. melléklet a 2/2019. (III. 18.) önkormányzati rendelethez</t>
  </si>
  <si>
    <t>12. melléklet a 2/2019. (III. 18.) önkormányzati rendelethez</t>
  </si>
  <si>
    <t>13. melléklet a 2/2019. (III. 18.)önkormányzati rendelethez</t>
  </si>
  <si>
    <t>1. melléklet a  2/2019. (III. 18.) önkormányzati rendelethez</t>
  </si>
  <si>
    <t xml:space="preserve">1./1. melléklet a  2/2019. (III. 18.) önkormányzati rendelethez </t>
  </si>
  <si>
    <t>1./2. melléklet a  2/2019. (III. 18.) önkormányzati rendelethez</t>
  </si>
  <si>
    <t>1./3. melléklet a  2/2019. (III. 18.) önkormányzati rendelethez</t>
  </si>
  <si>
    <t>1./4. melléklet a  2/2019. (III. 18.) önkormányzati rendelethez</t>
  </si>
  <si>
    <t>1./5. melléklet a  2/2019. (III. 18.) önkormányzati rendelethez</t>
  </si>
  <si>
    <t>1./6. melléklet a  2/2019. (III. 18.) önkormányzati rendelethez</t>
  </si>
  <si>
    <t>1./7. melléklet a  2/2019. (III. 18.) önkormányzati rendelethez</t>
  </si>
  <si>
    <t>1./8. melléklet a  2/2019. (III. 18.) önkormányzati rendelethez</t>
  </si>
  <si>
    <t>1./9. melléklet a  2/2019. (III. 18.) önkormányzati rendelethez</t>
  </si>
  <si>
    <t>1./10. melléklet a  2/2019. (III. 18.) önkormányzati rendelethez</t>
  </si>
  <si>
    <t>1./11. melléklet a  2/2019. (III. 18.) önkormányzati rendelethez</t>
  </si>
  <si>
    <t>5. melléklet a 2/2019. (III. 18.) önkormányzati rendelethez</t>
  </si>
  <si>
    <t>3. melléklet a 2/2019. (III. 18.) önkormányzati rendelethez</t>
  </si>
  <si>
    <t xml:space="preserve">Cím: Rigács Község Önkormányzata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</si>
</sst>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F_t_-;\-* #,##0.00\ _F_t_-;_-* &quot;-&quot;??\ _F_t_-;_-@_-"/>
    <numFmt numFmtId="164" formatCode="0."/>
    <numFmt numFmtId="165" formatCode="0.000"/>
  </numFmts>
  <fonts count="44" x14ac:knownFonts="1">
    <font>
      <sz val="10"/>
      <color rgb="FF000000"/>
      <name val="Times New Roman"/>
      <charset val="204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2"/>
      <color rgb="FF000000"/>
      <name val="Times New Roman"/>
      <family val="2"/>
    </font>
    <font>
      <b/>
      <sz val="12"/>
      <color rgb="FF000000"/>
      <name val="Times New Roman"/>
      <family val="2"/>
    </font>
    <font>
      <b/>
      <sz val="12"/>
      <name val="Times New Roman"/>
      <family val="1"/>
    </font>
    <font>
      <b/>
      <sz val="13"/>
      <name val="Times New Roman"/>
      <family val="1"/>
    </font>
    <font>
      <sz val="12"/>
      <name val="Times New Roman"/>
      <family val="1"/>
    </font>
    <font>
      <sz val="10"/>
      <color rgb="FF000000"/>
      <name val="Times New Roman"/>
      <family val="1"/>
      <charset val="238"/>
    </font>
    <font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12"/>
      <color rgb="FF000000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b/>
      <sz val="10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  <charset val="238"/>
    </font>
    <font>
      <sz val="10"/>
      <name val="Arial"/>
      <family val="2"/>
    </font>
    <font>
      <b/>
      <sz val="10"/>
      <color rgb="FF000000"/>
      <name val="Arial"/>
      <family val="2"/>
    </font>
    <font>
      <b/>
      <sz val="13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2"/>
      <name val="Times New Roman"/>
      <family val="1"/>
    </font>
    <font>
      <b/>
      <sz val="11"/>
      <name val="Times New Roman"/>
      <family val="1"/>
      <charset val="238"/>
    </font>
    <font>
      <b/>
      <sz val="11"/>
      <name val="Times New Roman"/>
      <family val="1"/>
    </font>
    <font>
      <b/>
      <sz val="8"/>
      <name val="Times New Roman"/>
      <family val="1"/>
      <charset val="238"/>
    </font>
    <font>
      <b/>
      <sz val="8"/>
      <name val="Times New Roman"/>
      <family val="1"/>
    </font>
    <font>
      <sz val="8"/>
      <name val="Times New Roman"/>
      <family val="1"/>
    </font>
    <font>
      <sz val="8"/>
      <color rgb="FF000000"/>
      <name val="Times New Roman"/>
      <family val="2"/>
    </font>
    <font>
      <sz val="8"/>
      <name val="Times New Roman"/>
      <family val="1"/>
      <charset val="238"/>
    </font>
    <font>
      <b/>
      <sz val="8"/>
      <color rgb="FF000000"/>
      <name val="Times New Roman"/>
      <family val="2"/>
    </font>
    <font>
      <b/>
      <sz val="9"/>
      <name val="Times New Roman"/>
      <family val="1"/>
      <charset val="238"/>
    </font>
    <font>
      <b/>
      <sz val="9"/>
      <name val="Times New Roman"/>
      <family val="1"/>
    </font>
    <font>
      <b/>
      <sz val="14"/>
      <name val="Times New Roman"/>
      <family val="1"/>
      <charset val="238"/>
    </font>
    <font>
      <b/>
      <sz val="14"/>
      <name val="Times New Roman"/>
      <family val="1"/>
    </font>
    <font>
      <sz val="10"/>
      <color rgb="FF000000"/>
      <name val="Times New Roman"/>
      <family val="2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1"/>
      <color rgb="FF000000"/>
      <name val="Arial"/>
      <family val="2"/>
    </font>
    <font>
      <sz val="11"/>
      <color rgb="FF000000"/>
      <name val="Arial"/>
      <family val="2"/>
      <charset val="238"/>
    </font>
    <font>
      <b/>
      <sz val="11"/>
      <color rgb="FF000000"/>
      <name val="Arial"/>
      <family val="2"/>
    </font>
    <font>
      <sz val="9"/>
      <color rgb="FF000000"/>
      <name val="Times New Roman"/>
      <family val="2"/>
    </font>
    <font>
      <u/>
      <sz val="12"/>
      <name val="Times New Roman"/>
      <family val="1"/>
    </font>
    <font>
      <b/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/>
      <bottom style="thin">
        <color rgb="FF000000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164">
    <xf numFmtId="0" fontId="0" fillId="0" borderId="0" xfId="0" applyAlignment="1">
      <alignment horizontal="left" vertical="top"/>
    </xf>
    <xf numFmtId="0" fontId="1" fillId="0" borderId="0" xfId="0" applyFont="1" applyAlignment="1">
      <alignment horizontal="left" vertical="top"/>
    </xf>
    <xf numFmtId="0" fontId="1" fillId="0" borderId="1" xfId="0" applyFont="1" applyBorder="1" applyAlignment="1">
      <alignment horizontal="left" vertical="top" wrapText="1" indent="11"/>
    </xf>
    <xf numFmtId="0" fontId="1" fillId="0" borderId="1" xfId="0" applyFont="1" applyBorder="1" applyAlignment="1">
      <alignment horizontal="left" vertical="top" wrapText="1" indent="2"/>
    </xf>
    <xf numFmtId="0" fontId="2" fillId="0" borderId="1" xfId="0" applyFont="1" applyBorder="1" applyAlignment="1">
      <alignment horizontal="left" vertical="top" wrapText="1"/>
    </xf>
    <xf numFmtId="3" fontId="3" fillId="0" borderId="1" xfId="0" applyNumberFormat="1" applyFont="1" applyBorder="1" applyAlignment="1">
      <alignment horizontal="right" vertical="top" shrinkToFit="1"/>
    </xf>
    <xf numFmtId="0" fontId="0" fillId="0" borderId="1" xfId="0" applyBorder="1" applyAlignment="1">
      <alignment horizontal="left" vertical="top" wrapText="1" indent="1"/>
    </xf>
    <xf numFmtId="0" fontId="2" fillId="0" borderId="1" xfId="0" applyFont="1" applyBorder="1" applyAlignment="1">
      <alignment horizontal="left" vertical="top" wrapText="1" indent="1"/>
    </xf>
    <xf numFmtId="0" fontId="2" fillId="0" borderId="1" xfId="0" applyFont="1" applyBorder="1" applyAlignment="1">
      <alignment horizontal="right" vertical="top" wrapText="1"/>
    </xf>
    <xf numFmtId="0" fontId="0" fillId="0" borderId="1" xfId="0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3" fontId="4" fillId="0" borderId="1" xfId="0" applyNumberFormat="1" applyFont="1" applyBorder="1" applyAlignment="1">
      <alignment horizontal="right" vertical="top" shrinkToFit="1"/>
    </xf>
    <xf numFmtId="0" fontId="1" fillId="0" borderId="1" xfId="0" applyFont="1" applyBorder="1" applyAlignment="1">
      <alignment horizontal="left" vertical="center" wrapText="1" indent="10"/>
    </xf>
    <xf numFmtId="0" fontId="1" fillId="0" borderId="1" xfId="0" applyFont="1" applyBorder="1" applyAlignment="1">
      <alignment horizontal="left" vertical="center" wrapText="1" indent="9"/>
    </xf>
    <xf numFmtId="0" fontId="1" fillId="0" borderId="1" xfId="0" applyFont="1" applyBorder="1" applyAlignment="1">
      <alignment horizontal="left" vertical="top" wrapText="1" indent="3"/>
    </xf>
    <xf numFmtId="0" fontId="1" fillId="0" borderId="1" xfId="0" applyFont="1" applyBorder="1" applyAlignment="1">
      <alignment horizontal="right" vertical="top" wrapText="1"/>
    </xf>
    <xf numFmtId="0" fontId="5" fillId="0" borderId="0" xfId="0" applyFont="1" applyAlignment="1">
      <alignment horizontal="left" vertical="top"/>
    </xf>
    <xf numFmtId="3" fontId="9" fillId="0" borderId="5" xfId="1" applyNumberFormat="1" applyFont="1" applyBorder="1" applyAlignment="1">
      <alignment horizontal="right" vertical="top" wrapText="1"/>
    </xf>
    <xf numFmtId="3" fontId="10" fillId="2" borderId="5" xfId="0" applyNumberFormat="1" applyFont="1" applyFill="1" applyBorder="1" applyAlignment="1">
      <alignment horizontal="right" vertical="top" wrapText="1"/>
    </xf>
    <xf numFmtId="0" fontId="11" fillId="0" borderId="1" xfId="0" applyFont="1" applyBorder="1" applyAlignment="1">
      <alignment horizontal="right" vertical="top" wrapText="1"/>
    </xf>
    <xf numFmtId="0" fontId="7" fillId="0" borderId="1" xfId="0" applyFont="1" applyBorder="1" applyAlignment="1">
      <alignment horizontal="left" vertical="top" wrapText="1"/>
    </xf>
    <xf numFmtId="3" fontId="9" fillId="0" borderId="6" xfId="0" applyNumberFormat="1" applyFont="1" applyBorder="1" applyAlignment="1">
      <alignment horizontal="right"/>
    </xf>
    <xf numFmtId="3" fontId="10" fillId="2" borderId="7" xfId="0" applyNumberFormat="1" applyFont="1" applyFill="1" applyBorder="1" applyAlignment="1">
      <alignment horizontal="right" vertical="top" wrapText="1"/>
    </xf>
    <xf numFmtId="3" fontId="2" fillId="0" borderId="1" xfId="0" applyNumberFormat="1" applyFont="1" applyBorder="1" applyAlignment="1">
      <alignment horizontal="right" vertical="top" wrapText="1"/>
    </xf>
    <xf numFmtId="0" fontId="11" fillId="0" borderId="0" xfId="0" applyFont="1" applyAlignment="1">
      <alignment horizontal="left" vertical="top"/>
    </xf>
    <xf numFmtId="0" fontId="14" fillId="0" borderId="1" xfId="0" applyFont="1" applyBorder="1" applyAlignment="1">
      <alignment horizontal="left" vertical="top"/>
    </xf>
    <xf numFmtId="0" fontId="11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right" vertical="top"/>
    </xf>
    <xf numFmtId="0" fontId="13" fillId="0" borderId="1" xfId="0" applyFont="1" applyBorder="1" applyAlignment="1">
      <alignment horizontal="left" vertical="top" wrapText="1"/>
    </xf>
    <xf numFmtId="0" fontId="15" fillId="0" borderId="0" xfId="0" applyFont="1" applyAlignment="1">
      <alignment horizontal="left" vertical="top"/>
    </xf>
    <xf numFmtId="0" fontId="0" fillId="0" borderId="1" xfId="0" applyBorder="1" applyAlignment="1">
      <alignment horizontal="left" vertical="center" wrapText="1"/>
    </xf>
    <xf numFmtId="0" fontId="15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left" wrapText="1"/>
    </xf>
    <xf numFmtId="1" fontId="19" fillId="0" borderId="1" xfId="0" applyNumberFormat="1" applyFont="1" applyBorder="1" applyAlignment="1">
      <alignment horizontal="center" vertical="top" shrinkToFit="1"/>
    </xf>
    <xf numFmtId="0" fontId="16" fillId="0" borderId="1" xfId="0" applyFont="1" applyBorder="1" applyAlignment="1">
      <alignment horizontal="left" vertical="top" wrapText="1"/>
    </xf>
    <xf numFmtId="0" fontId="20" fillId="0" borderId="0" xfId="0" applyFont="1" applyAlignment="1">
      <alignment horizontal="left" vertical="top"/>
    </xf>
    <xf numFmtId="0" fontId="21" fillId="0" borderId="0" xfId="0" applyFont="1" applyAlignment="1">
      <alignment horizontal="left" vertical="top"/>
    </xf>
    <xf numFmtId="0" fontId="11" fillId="0" borderId="1" xfId="0" applyFont="1" applyBorder="1" applyAlignment="1">
      <alignment horizontal="left" vertical="top" wrapText="1" indent="1"/>
    </xf>
    <xf numFmtId="0" fontId="11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right" vertical="top" shrinkToFit="1"/>
    </xf>
    <xf numFmtId="0" fontId="9" fillId="0" borderId="1" xfId="0" applyFont="1" applyBorder="1" applyAlignment="1">
      <alignment horizontal="right" vertical="top" wrapText="1"/>
    </xf>
    <xf numFmtId="0" fontId="11" fillId="0" borderId="1" xfId="0" applyFont="1" applyBorder="1" applyAlignment="1">
      <alignment horizontal="center" vertical="top" wrapText="1"/>
    </xf>
    <xf numFmtId="0" fontId="23" fillId="0" borderId="1" xfId="0" applyFont="1" applyBorder="1" applyAlignment="1">
      <alignment horizontal="left" vertical="top" wrapText="1" indent="1"/>
    </xf>
    <xf numFmtId="0" fontId="23" fillId="0" borderId="1" xfId="0" applyFont="1" applyBorder="1" applyAlignment="1">
      <alignment horizontal="left" vertical="top" wrapText="1" indent="2"/>
    </xf>
    <xf numFmtId="0" fontId="9" fillId="0" borderId="1" xfId="0" applyFont="1" applyBorder="1" applyAlignment="1">
      <alignment horizontal="left" vertical="top" wrapText="1"/>
    </xf>
    <xf numFmtId="0" fontId="23" fillId="0" borderId="1" xfId="0" applyFont="1" applyBorder="1" applyAlignment="1">
      <alignment horizontal="left" vertical="top" wrapText="1" indent="4"/>
    </xf>
    <xf numFmtId="0" fontId="25" fillId="0" borderId="1" xfId="0" applyFont="1" applyBorder="1" applyAlignment="1">
      <alignment horizontal="left" vertical="top" wrapText="1" indent="2"/>
    </xf>
    <xf numFmtId="0" fontId="25" fillId="0" borderId="1" xfId="0" applyFont="1" applyBorder="1" applyAlignment="1">
      <alignment horizontal="left" vertical="top" wrapText="1" indent="1"/>
    </xf>
    <xf numFmtId="3" fontId="28" fillId="0" borderId="1" xfId="0" applyNumberFormat="1" applyFont="1" applyBorder="1" applyAlignment="1">
      <alignment horizontal="right" vertical="top" shrinkToFit="1"/>
    </xf>
    <xf numFmtId="3" fontId="28" fillId="0" borderId="1" xfId="0" applyNumberFormat="1" applyFont="1" applyBorder="1" applyAlignment="1">
      <alignment horizontal="left" vertical="top" indent="1" shrinkToFit="1"/>
    </xf>
    <xf numFmtId="0" fontId="29" fillId="0" borderId="1" xfId="0" applyFont="1" applyBorder="1" applyAlignment="1">
      <alignment horizontal="left" vertical="top" wrapText="1"/>
    </xf>
    <xf numFmtId="0" fontId="29" fillId="0" borderId="1" xfId="0" applyFont="1" applyBorder="1" applyAlignment="1">
      <alignment horizontal="right" vertical="top" wrapText="1"/>
    </xf>
    <xf numFmtId="0" fontId="25" fillId="0" borderId="1" xfId="0" applyFont="1" applyBorder="1" applyAlignment="1">
      <alignment horizontal="left" vertical="top" wrapText="1"/>
    </xf>
    <xf numFmtId="3" fontId="30" fillId="0" borderId="1" xfId="0" applyNumberFormat="1" applyFont="1" applyBorder="1" applyAlignment="1">
      <alignment horizontal="right" vertical="top" shrinkToFit="1"/>
    </xf>
    <xf numFmtId="3" fontId="30" fillId="0" borderId="1" xfId="0" applyNumberFormat="1" applyFont="1" applyBorder="1" applyAlignment="1">
      <alignment horizontal="left" vertical="top" shrinkToFit="1"/>
    </xf>
    <xf numFmtId="3" fontId="30" fillId="0" borderId="1" xfId="0" applyNumberFormat="1" applyFont="1" applyBorder="1" applyAlignment="1">
      <alignment horizontal="left" vertical="top" indent="1" shrinkToFit="1"/>
    </xf>
    <xf numFmtId="0" fontId="25" fillId="0" borderId="1" xfId="0" applyFont="1" applyBorder="1" applyAlignment="1">
      <alignment horizontal="right" vertical="top" wrapText="1"/>
    </xf>
    <xf numFmtId="1" fontId="4" fillId="0" borderId="0" xfId="0" applyNumberFormat="1" applyFont="1" applyAlignment="1">
      <alignment horizontal="left" vertical="top" shrinkToFit="1"/>
    </xf>
    <xf numFmtId="0" fontId="25" fillId="0" borderId="1" xfId="0" applyFont="1" applyBorder="1" applyAlignment="1">
      <alignment horizontal="left" vertical="top" wrapText="1" indent="6"/>
    </xf>
    <xf numFmtId="0" fontId="0" fillId="0" borderId="1" xfId="0" applyBorder="1" applyAlignment="1">
      <alignment horizontal="center" vertical="top" wrapText="1"/>
    </xf>
    <xf numFmtId="0" fontId="31" fillId="0" borderId="1" xfId="0" applyFont="1" applyBorder="1" applyAlignment="1">
      <alignment horizontal="left" vertical="top" wrapText="1"/>
    </xf>
    <xf numFmtId="0" fontId="11" fillId="0" borderId="1" xfId="0" applyFont="1" applyBorder="1" applyAlignment="1">
      <alignment horizontal="left" vertical="center" wrapText="1" indent="1"/>
    </xf>
    <xf numFmtId="1" fontId="35" fillId="0" borderId="1" xfId="0" applyNumberFormat="1" applyFont="1" applyBorder="1" applyAlignment="1">
      <alignment horizontal="center" vertical="top" shrinkToFit="1"/>
    </xf>
    <xf numFmtId="0" fontId="11" fillId="0" borderId="1" xfId="0" applyFont="1" applyBorder="1" applyAlignment="1">
      <alignment horizontal="left" vertical="center" wrapText="1" indent="8"/>
    </xf>
    <xf numFmtId="1" fontId="9" fillId="0" borderId="1" xfId="0" applyNumberFormat="1" applyFont="1" applyBorder="1" applyAlignment="1">
      <alignment horizontal="right" vertical="top" wrapText="1"/>
    </xf>
    <xf numFmtId="0" fontId="25" fillId="0" borderId="1" xfId="0" applyFont="1" applyBorder="1" applyAlignment="1">
      <alignment horizontal="left" vertical="top" wrapText="1" indent="4"/>
    </xf>
    <xf numFmtId="3" fontId="28" fillId="0" borderId="1" xfId="0" applyNumberFormat="1" applyFont="1" applyBorder="1" applyAlignment="1">
      <alignment horizontal="left" vertical="top" shrinkToFit="1"/>
    </xf>
    <xf numFmtId="3" fontId="28" fillId="0" borderId="1" xfId="0" applyNumberFormat="1" applyFont="1" applyBorder="1" applyAlignment="1">
      <alignment horizontal="right" vertical="center" shrinkToFit="1"/>
    </xf>
    <xf numFmtId="1" fontId="29" fillId="0" borderId="1" xfId="0" applyNumberFormat="1" applyFont="1" applyBorder="1" applyAlignment="1">
      <alignment horizontal="right" vertical="top" wrapText="1"/>
    </xf>
    <xf numFmtId="1" fontId="28" fillId="0" borderId="1" xfId="0" applyNumberFormat="1" applyFont="1" applyBorder="1" applyAlignment="1">
      <alignment horizontal="right" vertical="top" shrinkToFit="1"/>
    </xf>
    <xf numFmtId="1" fontId="4" fillId="0" borderId="1" xfId="0" applyNumberFormat="1" applyFont="1" applyBorder="1" applyAlignment="1">
      <alignment horizontal="center" vertical="top" shrinkToFit="1"/>
    </xf>
    <xf numFmtId="0" fontId="9" fillId="0" borderId="1" xfId="0" applyFont="1" applyBorder="1" applyAlignment="1">
      <alignment horizontal="left" vertical="top" wrapText="1" indent="1"/>
    </xf>
    <xf numFmtId="0" fontId="0" fillId="0" borderId="0" xfId="0" applyAlignment="1">
      <alignment horizontal="center" vertical="center"/>
    </xf>
    <xf numFmtId="0" fontId="36" fillId="0" borderId="0" xfId="0" applyFont="1" applyAlignment="1">
      <alignment horizontal="left" vertical="top"/>
    </xf>
    <xf numFmtId="0" fontId="8" fillId="0" borderId="0" xfId="0" applyFont="1" applyAlignment="1">
      <alignment horizontal="left" vertical="top"/>
    </xf>
    <xf numFmtId="0" fontId="37" fillId="0" borderId="0" xfId="0" applyFont="1" applyAlignment="1">
      <alignment horizontal="left" vertical="top" indent="59"/>
    </xf>
    <xf numFmtId="0" fontId="36" fillId="0" borderId="1" xfId="0" applyFont="1" applyBorder="1" applyAlignment="1">
      <alignment horizontal="left" vertical="top" wrapText="1" indent="3"/>
    </xf>
    <xf numFmtId="0" fontId="36" fillId="0" borderId="1" xfId="0" applyFont="1" applyBorder="1" applyAlignment="1">
      <alignment horizontal="left" vertical="top" wrapText="1" indent="2"/>
    </xf>
    <xf numFmtId="0" fontId="36" fillId="0" borderId="1" xfId="0" applyFont="1" applyBorder="1" applyAlignment="1">
      <alignment horizontal="left" vertical="top" wrapText="1" indent="5"/>
    </xf>
    <xf numFmtId="0" fontId="36" fillId="0" borderId="1" xfId="0" applyFont="1" applyBorder="1" applyAlignment="1">
      <alignment horizontal="left" vertical="center" wrapText="1" indent="3"/>
    </xf>
    <xf numFmtId="0" fontId="37" fillId="0" borderId="1" xfId="0" applyFont="1" applyBorder="1" applyAlignment="1">
      <alignment horizontal="left" vertical="top" wrapText="1"/>
    </xf>
    <xf numFmtId="1" fontId="38" fillId="0" borderId="1" xfId="0" applyNumberFormat="1" applyFont="1" applyBorder="1" applyAlignment="1">
      <alignment horizontal="right" vertical="top" shrinkToFit="1"/>
    </xf>
    <xf numFmtId="0" fontId="39" fillId="0" borderId="1" xfId="0" applyFont="1" applyBorder="1" applyAlignment="1">
      <alignment horizontal="right" wrapText="1"/>
    </xf>
    <xf numFmtId="0" fontId="36" fillId="0" borderId="1" xfId="0" applyFont="1" applyBorder="1" applyAlignment="1">
      <alignment horizontal="left" vertical="top" wrapText="1"/>
    </xf>
    <xf numFmtId="1" fontId="40" fillId="0" borderId="1" xfId="0" applyNumberFormat="1" applyFont="1" applyBorder="1" applyAlignment="1">
      <alignment horizontal="right" vertical="top" shrinkToFit="1"/>
    </xf>
    <xf numFmtId="0" fontId="0" fillId="0" borderId="1" xfId="0" applyBorder="1" applyAlignment="1">
      <alignment horizontal="left" vertical="top" wrapText="1" indent="2"/>
    </xf>
    <xf numFmtId="1" fontId="0" fillId="0" borderId="1" xfId="0" applyNumberFormat="1" applyBorder="1" applyAlignment="1">
      <alignment horizontal="right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 wrapText="1" indent="9"/>
    </xf>
    <xf numFmtId="164" fontId="4" fillId="0" borderId="1" xfId="0" applyNumberFormat="1" applyFont="1" applyBorder="1" applyAlignment="1">
      <alignment horizontal="center" vertical="top" shrinkToFit="1"/>
    </xf>
    <xf numFmtId="0" fontId="2" fillId="0" borderId="1" xfId="0" applyFont="1" applyBorder="1" applyAlignment="1">
      <alignment horizontal="left" vertical="top" wrapText="1" indent="5"/>
    </xf>
    <xf numFmtId="1" fontId="3" fillId="0" borderId="1" xfId="0" applyNumberFormat="1" applyFont="1" applyBorder="1" applyAlignment="1">
      <alignment horizontal="center" vertical="top" shrinkToFit="1"/>
    </xf>
    <xf numFmtId="0" fontId="2" fillId="0" borderId="1" xfId="0" applyFont="1" applyBorder="1" applyAlignment="1">
      <alignment horizontal="center" vertical="top" wrapText="1"/>
    </xf>
    <xf numFmtId="165" fontId="3" fillId="0" borderId="1" xfId="0" applyNumberFormat="1" applyFont="1" applyBorder="1" applyAlignment="1">
      <alignment horizontal="center" vertical="top" shrinkToFit="1"/>
    </xf>
    <xf numFmtId="0" fontId="2" fillId="0" borderId="0" xfId="0" applyFont="1" applyAlignment="1">
      <alignment horizontal="left" vertical="top"/>
    </xf>
    <xf numFmtId="0" fontId="23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 indent="8"/>
    </xf>
    <xf numFmtId="164" fontId="4" fillId="0" borderId="1" xfId="0" applyNumberFormat="1" applyFont="1" applyBorder="1" applyAlignment="1">
      <alignment horizontal="left" vertical="top" indent="3" shrinkToFit="1"/>
    </xf>
    <xf numFmtId="164" fontId="4" fillId="0" borderId="1" xfId="0" applyNumberFormat="1" applyFont="1" applyBorder="1" applyAlignment="1">
      <alignment horizontal="left" vertical="top" indent="2" shrinkToFit="1"/>
    </xf>
    <xf numFmtId="1" fontId="41" fillId="0" borderId="1" xfId="0" applyNumberFormat="1" applyFont="1" applyBorder="1" applyAlignment="1">
      <alignment horizontal="center" vertical="top" shrinkToFit="1"/>
    </xf>
    <xf numFmtId="0" fontId="5" fillId="0" borderId="1" xfId="0" applyFont="1" applyBorder="1" applyAlignment="1">
      <alignment horizontal="left" vertical="top" wrapText="1"/>
    </xf>
    <xf numFmtId="164" fontId="3" fillId="0" borderId="1" xfId="0" applyNumberFormat="1" applyFont="1" applyBorder="1" applyAlignment="1">
      <alignment horizontal="center" vertical="top" shrinkToFit="1"/>
    </xf>
    <xf numFmtId="165" fontId="3" fillId="0" borderId="1" xfId="0" applyNumberFormat="1" applyFont="1" applyBorder="1" applyAlignment="1">
      <alignment horizontal="right" vertical="top" shrinkToFit="1"/>
    </xf>
    <xf numFmtId="165" fontId="4" fillId="0" borderId="1" xfId="0" applyNumberFormat="1" applyFont="1" applyBorder="1" applyAlignment="1">
      <alignment horizontal="right" vertical="top" shrinkToFit="1"/>
    </xf>
    <xf numFmtId="164" fontId="3" fillId="0" borderId="1" xfId="0" applyNumberFormat="1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center" vertical="center" shrinkToFit="1"/>
    </xf>
    <xf numFmtId="165" fontId="4" fillId="0" borderId="1" xfId="0" applyNumberFormat="1" applyFont="1" applyBorder="1" applyAlignment="1">
      <alignment horizontal="center" vertical="top" shrinkToFit="1"/>
    </xf>
    <xf numFmtId="0" fontId="1" fillId="0" borderId="1" xfId="0" applyFont="1" applyBorder="1" applyAlignment="1">
      <alignment horizontal="left" vertical="top" wrapText="1" indent="5"/>
    </xf>
    <xf numFmtId="0" fontId="1" fillId="0" borderId="1" xfId="0" applyFont="1" applyBorder="1" applyAlignment="1">
      <alignment horizontal="left" vertical="top" wrapText="1" indent="1"/>
    </xf>
    <xf numFmtId="0" fontId="2" fillId="0" borderId="0" xfId="0" applyFont="1" applyAlignment="1">
      <alignment horizontal="left" vertical="top" indent="2"/>
    </xf>
    <xf numFmtId="3" fontId="3" fillId="0" borderId="0" xfId="0" applyNumberFormat="1" applyFont="1" applyAlignment="1">
      <alignment horizontal="right" vertical="top" shrinkToFit="1"/>
    </xf>
    <xf numFmtId="0" fontId="43" fillId="3" borderId="0" xfId="0" applyFont="1" applyFill="1" applyAlignment="1">
      <alignment horizontal="left" vertical="top"/>
    </xf>
    <xf numFmtId="2" fontId="3" fillId="0" borderId="1" xfId="0" applyNumberFormat="1" applyFont="1" applyBorder="1" applyAlignment="1">
      <alignment horizontal="center" vertical="top" shrinkToFit="1"/>
    </xf>
    <xf numFmtId="2" fontId="2" fillId="0" borderId="1" xfId="0" applyNumberFormat="1" applyFont="1" applyBorder="1" applyAlignment="1">
      <alignment horizontal="center" vertical="top" wrapText="1"/>
    </xf>
    <xf numFmtId="0" fontId="16" fillId="0" borderId="0" xfId="0" applyFont="1" applyAlignment="1">
      <alignment horizontal="right" vertical="top"/>
    </xf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horizontal="right" vertical="top"/>
    </xf>
    <xf numFmtId="0" fontId="0" fillId="0" borderId="0" xfId="0" applyAlignment="1">
      <alignment horizontal="center" vertical="top"/>
    </xf>
    <xf numFmtId="0" fontId="6" fillId="0" borderId="0" xfId="0" applyFont="1" applyAlignment="1">
      <alignment horizontal="right" vertical="top"/>
    </xf>
    <xf numFmtId="0" fontId="36" fillId="0" borderId="0" xfId="0" applyFont="1" applyAlignment="1">
      <alignment horizontal="center" vertical="top" wrapText="1"/>
    </xf>
    <xf numFmtId="0" fontId="5" fillId="0" borderId="2" xfId="0" applyFont="1" applyBorder="1" applyAlignment="1">
      <alignment horizontal="right" vertical="top" wrapText="1"/>
    </xf>
    <xf numFmtId="0" fontId="1" fillId="0" borderId="3" xfId="0" applyFont="1" applyBorder="1" applyAlignment="1">
      <alignment horizontal="right" vertical="top" wrapText="1"/>
    </xf>
    <xf numFmtId="0" fontId="1" fillId="0" borderId="4" xfId="0" applyFont="1" applyBorder="1" applyAlignment="1">
      <alignment horizontal="right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5" fillId="0" borderId="0" xfId="0" applyFont="1" applyAlignment="1">
      <alignment horizontal="right" vertical="top"/>
    </xf>
    <xf numFmtId="0" fontId="6" fillId="0" borderId="0" xfId="0" applyFont="1" applyAlignment="1">
      <alignment horizontal="center" vertical="top"/>
    </xf>
    <xf numFmtId="0" fontId="1" fillId="0" borderId="2" xfId="0" applyFont="1" applyBorder="1" applyAlignment="1">
      <alignment horizontal="right" vertical="top" wrapText="1"/>
    </xf>
    <xf numFmtId="0" fontId="1" fillId="0" borderId="0" xfId="0" applyFont="1" applyAlignment="1">
      <alignment horizontal="center" vertical="top"/>
    </xf>
    <xf numFmtId="16" fontId="1" fillId="0" borderId="0" xfId="0" applyNumberFormat="1" applyFont="1" applyAlignment="1">
      <alignment horizontal="right" vertical="top"/>
    </xf>
    <xf numFmtId="0" fontId="5" fillId="0" borderId="0" xfId="0" applyFont="1" applyAlignment="1">
      <alignment horizontal="center" vertical="top"/>
    </xf>
    <xf numFmtId="0" fontId="1" fillId="0" borderId="0" xfId="0" applyFont="1" applyAlignment="1">
      <alignment horizontal="right" vertical="top"/>
    </xf>
    <xf numFmtId="0" fontId="16" fillId="0" borderId="0" xfId="0" applyFont="1" applyAlignment="1">
      <alignment horizontal="right" vertical="top"/>
    </xf>
    <xf numFmtId="0" fontId="15" fillId="0" borderId="0" xfId="0" applyFont="1" applyAlignment="1">
      <alignment horizontal="center" vertical="top"/>
    </xf>
    <xf numFmtId="0" fontId="16" fillId="0" borderId="0" xfId="0" applyFont="1" applyAlignment="1">
      <alignment horizontal="center" vertical="top"/>
    </xf>
    <xf numFmtId="0" fontId="17" fillId="0" borderId="0" xfId="0" applyFont="1" applyAlignment="1">
      <alignment horizontal="right" vertical="top"/>
    </xf>
    <xf numFmtId="0" fontId="11" fillId="0" borderId="0" xfId="0" applyFont="1" applyAlignment="1">
      <alignment horizontal="left" vertical="top"/>
    </xf>
    <xf numFmtId="0" fontId="21" fillId="0" borderId="0" xfId="0" applyFont="1" applyAlignment="1">
      <alignment horizontal="right" vertical="top"/>
    </xf>
    <xf numFmtId="0" fontId="6" fillId="0" borderId="0" xfId="0" applyFont="1" applyAlignment="1">
      <alignment horizontal="right" vertical="top"/>
    </xf>
    <xf numFmtId="0" fontId="20" fillId="0" borderId="0" xfId="0" applyFont="1" applyAlignment="1">
      <alignment horizontal="center" vertical="top"/>
    </xf>
    <xf numFmtId="0" fontId="21" fillId="0" borderId="8" xfId="0" applyFont="1" applyBorder="1" applyAlignment="1">
      <alignment horizontal="right" vertical="top"/>
    </xf>
    <xf numFmtId="0" fontId="11" fillId="0" borderId="2" xfId="0" applyFont="1" applyBorder="1" applyAlignment="1">
      <alignment horizontal="center" vertical="top" wrapText="1"/>
    </xf>
    <xf numFmtId="0" fontId="11" fillId="0" borderId="3" xfId="0" applyFont="1" applyBorder="1" applyAlignment="1">
      <alignment horizontal="center" vertical="top" wrapText="1"/>
    </xf>
    <xf numFmtId="0" fontId="11" fillId="0" borderId="4" xfId="0" applyFont="1" applyBorder="1" applyAlignment="1">
      <alignment horizontal="center" vertical="top" wrapText="1"/>
    </xf>
    <xf numFmtId="0" fontId="33" fillId="0" borderId="0" xfId="0" applyFont="1" applyAlignment="1">
      <alignment horizontal="center" vertical="top"/>
    </xf>
    <xf numFmtId="0" fontId="36" fillId="0" borderId="0" xfId="0" applyFont="1" applyAlignment="1">
      <alignment horizontal="center" vertical="top"/>
    </xf>
    <xf numFmtId="0" fontId="36" fillId="0" borderId="0" xfId="0" applyFont="1" applyAlignment="1">
      <alignment horizontal="left" vertical="top"/>
    </xf>
    <xf numFmtId="0" fontId="36" fillId="0" borderId="0" xfId="0" applyFont="1" applyAlignment="1">
      <alignment horizontal="center" vertical="top" wrapText="1"/>
    </xf>
    <xf numFmtId="0" fontId="1" fillId="0" borderId="2" xfId="0" applyFont="1" applyBorder="1" applyAlignment="1">
      <alignment horizontal="left" vertical="top" wrapText="1" indent="8"/>
    </xf>
    <xf numFmtId="0" fontId="1" fillId="0" borderId="3" xfId="0" applyFont="1" applyBorder="1" applyAlignment="1">
      <alignment horizontal="left" vertical="top" wrapText="1" indent="8"/>
    </xf>
    <xf numFmtId="0" fontId="1" fillId="0" borderId="4" xfId="0" applyFont="1" applyBorder="1" applyAlignment="1">
      <alignment horizontal="left" vertical="top" wrapText="1" indent="8"/>
    </xf>
    <xf numFmtId="0" fontId="1" fillId="0" borderId="2" xfId="0" applyFont="1" applyBorder="1" applyAlignment="1">
      <alignment horizontal="left" vertical="center" wrapText="1" indent="13"/>
    </xf>
    <xf numFmtId="0" fontId="1" fillId="0" borderId="3" xfId="0" applyFont="1" applyBorder="1" applyAlignment="1">
      <alignment horizontal="left" vertical="center" wrapText="1" indent="13"/>
    </xf>
    <xf numFmtId="0" fontId="1" fillId="0" borderId="4" xfId="0" applyFont="1" applyBorder="1" applyAlignment="1">
      <alignment horizontal="left" vertical="center" wrapText="1" indent="13"/>
    </xf>
    <xf numFmtId="0" fontId="2" fillId="0" borderId="0" xfId="0" applyFont="1" applyAlignment="1">
      <alignment horizontal="right" vertical="top"/>
    </xf>
    <xf numFmtId="0" fontId="1" fillId="0" borderId="2" xfId="0" applyFont="1" applyBorder="1" applyAlignment="1">
      <alignment horizontal="left" vertical="top" wrapText="1" indent="11"/>
    </xf>
    <xf numFmtId="0" fontId="1" fillId="0" borderId="3" xfId="0" applyFont="1" applyBorder="1" applyAlignment="1">
      <alignment horizontal="left" vertical="top" wrapText="1" indent="11"/>
    </xf>
    <xf numFmtId="0" fontId="1" fillId="0" borderId="4" xfId="0" applyFont="1" applyBorder="1" applyAlignment="1">
      <alignment horizontal="left" vertical="top" wrapText="1" indent="11"/>
    </xf>
    <xf numFmtId="0" fontId="11" fillId="0" borderId="0" xfId="0" applyFont="1" applyAlignment="1">
      <alignment horizontal="center" vertical="top"/>
    </xf>
    <xf numFmtId="0" fontId="9" fillId="0" borderId="8" xfId="0" applyFont="1" applyBorder="1" applyAlignment="1">
      <alignment horizontal="right" vertical="top"/>
    </xf>
    <xf numFmtId="0" fontId="34" fillId="0" borderId="0" xfId="0" applyFont="1" applyAlignment="1">
      <alignment horizontal="center" vertical="top"/>
    </xf>
    <xf numFmtId="0" fontId="11" fillId="0" borderId="0" xfId="0" applyFont="1" applyAlignment="1">
      <alignment vertical="top"/>
    </xf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9"/>
  <sheetViews>
    <sheetView view="pageBreakPreview" zoomScale="60" zoomScaleNormal="100" workbookViewId="0">
      <selection activeCell="A4" sqref="A4"/>
    </sheetView>
  </sheetViews>
  <sheetFormatPr defaultRowHeight="12.75" x14ac:dyDescent="0.2"/>
  <cols>
    <col min="1" max="1" width="62.1640625" customWidth="1"/>
    <col min="2" max="3" width="19.83203125" customWidth="1"/>
  </cols>
  <sheetData>
    <row r="1" spans="1:3" ht="17.25" customHeight="1" x14ac:dyDescent="0.2">
      <c r="A1" s="127" t="s">
        <v>352</v>
      </c>
      <c r="B1" s="127"/>
      <c r="C1" s="127"/>
    </row>
    <row r="2" spans="1:3" ht="17.25" customHeight="1" x14ac:dyDescent="0.2">
      <c r="A2" s="16"/>
    </row>
    <row r="3" spans="1:3" ht="18.75" customHeight="1" x14ac:dyDescent="0.2">
      <c r="A3" s="128" t="s">
        <v>334</v>
      </c>
      <c r="B3" s="128"/>
      <c r="C3" s="128"/>
    </row>
    <row r="4" spans="1:3" ht="17.25" customHeight="1" x14ac:dyDescent="0.2">
      <c r="A4" s="16" t="s">
        <v>366</v>
      </c>
    </row>
    <row r="5" spans="1:3" ht="17.25" customHeight="1" x14ac:dyDescent="0.2">
      <c r="A5" s="121" t="s">
        <v>75</v>
      </c>
      <c r="B5" s="122"/>
      <c r="C5" s="123"/>
    </row>
    <row r="6" spans="1:3" ht="31.5" x14ac:dyDescent="0.2">
      <c r="A6" s="2" t="s">
        <v>1</v>
      </c>
      <c r="B6" s="3" t="s">
        <v>2</v>
      </c>
      <c r="C6" s="3" t="s">
        <v>3</v>
      </c>
    </row>
    <row r="7" spans="1:3" ht="17.25" customHeight="1" x14ac:dyDescent="0.2">
      <c r="A7" s="4" t="s">
        <v>4</v>
      </c>
      <c r="B7" s="5">
        <v>20868657</v>
      </c>
      <c r="C7" s="5">
        <f>SUM(C8:C12)</f>
        <v>17544055</v>
      </c>
    </row>
    <row r="8" spans="1:3" ht="34.5" customHeight="1" x14ac:dyDescent="0.2">
      <c r="A8" s="6" t="s">
        <v>5</v>
      </c>
      <c r="B8" s="5">
        <v>13449881</v>
      </c>
      <c r="C8" s="5">
        <v>9881667</v>
      </c>
    </row>
    <row r="9" spans="1:3" ht="34.5" customHeight="1" x14ac:dyDescent="0.2">
      <c r="A9" s="6" t="s">
        <v>6</v>
      </c>
      <c r="B9" s="5"/>
      <c r="C9" s="5"/>
    </row>
    <row r="10" spans="1:3" ht="34.5" customHeight="1" x14ac:dyDescent="0.2">
      <c r="A10" s="6" t="s">
        <v>7</v>
      </c>
      <c r="B10" s="5">
        <v>5314000</v>
      </c>
      <c r="C10" s="5">
        <v>5557612</v>
      </c>
    </row>
    <row r="11" spans="1:3" ht="17.25" customHeight="1" thickBot="1" x14ac:dyDescent="0.25">
      <c r="A11" s="7" t="s">
        <v>8</v>
      </c>
      <c r="B11" s="5">
        <v>1800000</v>
      </c>
      <c r="C11" s="5">
        <v>1800000</v>
      </c>
    </row>
    <row r="12" spans="1:3" ht="17.25" customHeight="1" thickBot="1" x14ac:dyDescent="0.25">
      <c r="A12" s="7" t="s">
        <v>9</v>
      </c>
      <c r="B12" s="8">
        <v>304776</v>
      </c>
      <c r="C12" s="17">
        <v>304776</v>
      </c>
    </row>
    <row r="13" spans="1:3" ht="34.5" customHeight="1" thickBot="1" x14ac:dyDescent="0.25">
      <c r="A13" s="9" t="s">
        <v>11</v>
      </c>
      <c r="B13" s="5">
        <v>8193633</v>
      </c>
      <c r="C13" s="18">
        <v>6668904</v>
      </c>
    </row>
    <row r="14" spans="1:3" ht="17.25" customHeight="1" x14ac:dyDescent="0.2">
      <c r="A14" s="4" t="s">
        <v>12</v>
      </c>
      <c r="B14" s="5">
        <f>SUM(B15:B19)</f>
        <v>1785000</v>
      </c>
      <c r="C14" s="5">
        <f>SUM(C15:C19)</f>
        <v>1233000</v>
      </c>
    </row>
    <row r="15" spans="1:3" ht="47.25" x14ac:dyDescent="0.2">
      <c r="A15" s="6" t="s">
        <v>13</v>
      </c>
      <c r="B15" s="5">
        <v>850000</v>
      </c>
      <c r="C15" s="5">
        <v>613000</v>
      </c>
    </row>
    <row r="16" spans="1:3" ht="34.5" customHeight="1" x14ac:dyDescent="0.2">
      <c r="A16" s="6" t="s">
        <v>14</v>
      </c>
      <c r="B16" s="5">
        <v>350000</v>
      </c>
      <c r="C16" s="5">
        <v>290000</v>
      </c>
    </row>
    <row r="17" spans="1:3" ht="17.25" customHeight="1" x14ac:dyDescent="0.2">
      <c r="A17" s="7" t="s">
        <v>15</v>
      </c>
      <c r="B17" s="5">
        <v>550000</v>
      </c>
      <c r="C17" s="5">
        <v>290000</v>
      </c>
    </row>
    <row r="18" spans="1:3" ht="34.5" customHeight="1" x14ac:dyDescent="0.2">
      <c r="A18" s="6" t="s">
        <v>16</v>
      </c>
      <c r="B18" s="5">
        <v>0</v>
      </c>
      <c r="C18" s="5">
        <v>0</v>
      </c>
    </row>
    <row r="19" spans="1:3" ht="17.25" customHeight="1" x14ac:dyDescent="0.2">
      <c r="A19" s="7" t="s">
        <v>17</v>
      </c>
      <c r="B19" s="5">
        <v>35000</v>
      </c>
      <c r="C19" s="5">
        <v>40000</v>
      </c>
    </row>
    <row r="20" spans="1:3" ht="17.25" customHeight="1" x14ac:dyDescent="0.2">
      <c r="A20" s="4" t="s">
        <v>18</v>
      </c>
      <c r="B20" s="5">
        <f>SUM(B21:B28)</f>
        <v>55000</v>
      </c>
      <c r="C20" s="5">
        <f>SUM(C21:C28)</f>
        <v>125000</v>
      </c>
    </row>
    <row r="21" spans="1:3" ht="17.25" customHeight="1" x14ac:dyDescent="0.2">
      <c r="A21" s="7" t="s">
        <v>19</v>
      </c>
      <c r="B21" s="5">
        <v>0</v>
      </c>
      <c r="C21" s="5">
        <v>0</v>
      </c>
    </row>
    <row r="22" spans="1:3" ht="17.25" customHeight="1" x14ac:dyDescent="0.2">
      <c r="A22" s="7" t="s">
        <v>20</v>
      </c>
      <c r="B22" s="5">
        <v>30000</v>
      </c>
      <c r="C22" s="5">
        <v>100000</v>
      </c>
    </row>
    <row r="23" spans="1:3" ht="17.25" customHeight="1" x14ac:dyDescent="0.2">
      <c r="A23" s="7" t="s">
        <v>21</v>
      </c>
      <c r="B23" s="5">
        <v>0</v>
      </c>
      <c r="C23" s="5">
        <v>0</v>
      </c>
    </row>
    <row r="24" spans="1:3" ht="17.25" customHeight="1" x14ac:dyDescent="0.2">
      <c r="A24" s="7" t="s">
        <v>22</v>
      </c>
      <c r="B24" s="5">
        <v>0</v>
      </c>
      <c r="C24" s="5">
        <v>0</v>
      </c>
    </row>
    <row r="25" spans="1:3" ht="17.25" customHeight="1" x14ac:dyDescent="0.2">
      <c r="A25" s="7" t="s">
        <v>23</v>
      </c>
      <c r="B25" s="5">
        <v>0</v>
      </c>
      <c r="C25" s="5">
        <v>0</v>
      </c>
    </row>
    <row r="26" spans="1:3" ht="17.25" customHeight="1" x14ac:dyDescent="0.2">
      <c r="A26" s="7" t="s">
        <v>24</v>
      </c>
      <c r="B26" s="5">
        <v>0</v>
      </c>
      <c r="C26" s="5">
        <v>0</v>
      </c>
    </row>
    <row r="27" spans="1:3" ht="17.25" customHeight="1" x14ac:dyDescent="0.2">
      <c r="A27" s="7" t="s">
        <v>25</v>
      </c>
      <c r="B27" s="5">
        <v>25000</v>
      </c>
      <c r="C27" s="5">
        <v>25000</v>
      </c>
    </row>
    <row r="28" spans="1:3" ht="17.25" customHeight="1" x14ac:dyDescent="0.2">
      <c r="A28" s="7" t="s">
        <v>26</v>
      </c>
      <c r="B28" s="5">
        <v>0</v>
      </c>
      <c r="C28" s="8" t="s">
        <v>10</v>
      </c>
    </row>
    <row r="29" spans="1:3" ht="17.25" customHeight="1" x14ac:dyDescent="0.2">
      <c r="A29" s="4" t="s">
        <v>27</v>
      </c>
      <c r="B29" s="8" t="s">
        <v>10</v>
      </c>
      <c r="C29" s="8" t="s">
        <v>10</v>
      </c>
    </row>
    <row r="30" spans="1:3" ht="17.25" customHeight="1" x14ac:dyDescent="0.2">
      <c r="A30" s="10" t="s">
        <v>28</v>
      </c>
      <c r="B30" s="11">
        <f>B7+B13+B14+B20</f>
        <v>30902290</v>
      </c>
      <c r="C30" s="11">
        <f>C7+C13+C14+C20</f>
        <v>25570959</v>
      </c>
    </row>
    <row r="31" spans="1:3" ht="34.5" customHeight="1" x14ac:dyDescent="0.2">
      <c r="A31" s="9" t="s">
        <v>29</v>
      </c>
      <c r="B31" s="5">
        <v>0</v>
      </c>
      <c r="C31" s="5">
        <v>0</v>
      </c>
    </row>
    <row r="32" spans="1:3" ht="17.25" customHeight="1" x14ac:dyDescent="0.2">
      <c r="A32" s="4" t="s">
        <v>30</v>
      </c>
      <c r="B32" s="5">
        <v>0</v>
      </c>
      <c r="C32" s="5">
        <v>0</v>
      </c>
    </row>
    <row r="33" spans="1:3" ht="15.75" x14ac:dyDescent="0.2">
      <c r="A33" s="4" t="s">
        <v>31</v>
      </c>
      <c r="B33" s="5">
        <v>0</v>
      </c>
      <c r="C33" s="5">
        <v>0</v>
      </c>
    </row>
    <row r="34" spans="1:3" ht="31.5" x14ac:dyDescent="0.2">
      <c r="A34" s="9" t="s">
        <v>32</v>
      </c>
      <c r="B34" s="5">
        <v>0</v>
      </c>
      <c r="C34" s="5">
        <v>0</v>
      </c>
    </row>
    <row r="35" spans="1:3" ht="15.75" x14ac:dyDescent="0.2">
      <c r="A35" s="4" t="s">
        <v>33</v>
      </c>
      <c r="B35" s="8" t="s">
        <v>10</v>
      </c>
      <c r="C35" s="8" t="s">
        <v>10</v>
      </c>
    </row>
    <row r="36" spans="1:3" ht="15.75" x14ac:dyDescent="0.2">
      <c r="A36" s="10" t="s">
        <v>34</v>
      </c>
      <c r="B36" s="11">
        <v>0</v>
      </c>
      <c r="C36" s="11">
        <v>0</v>
      </c>
    </row>
    <row r="37" spans="1:3" ht="15.75" x14ac:dyDescent="0.2">
      <c r="A37" s="10" t="s">
        <v>35</v>
      </c>
      <c r="B37" s="11">
        <f>B30</f>
        <v>30902290</v>
      </c>
      <c r="C37" s="11">
        <f>C30+C36</f>
        <v>25570959</v>
      </c>
    </row>
    <row r="38" spans="1:3" ht="15.75" x14ac:dyDescent="0.2">
      <c r="A38" s="4" t="s">
        <v>36</v>
      </c>
      <c r="B38" s="8" t="s">
        <v>10</v>
      </c>
      <c r="C38" s="5">
        <v>0</v>
      </c>
    </row>
    <row r="39" spans="1:3" ht="15.75" x14ac:dyDescent="0.2">
      <c r="A39" s="4" t="s">
        <v>37</v>
      </c>
      <c r="B39" s="5">
        <v>0</v>
      </c>
      <c r="C39" s="8" t="s">
        <v>10</v>
      </c>
    </row>
    <row r="40" spans="1:3" ht="15.75" x14ac:dyDescent="0.2">
      <c r="A40" s="4" t="s">
        <v>38</v>
      </c>
      <c r="B40" s="5">
        <v>8362424</v>
      </c>
      <c r="C40" s="5">
        <v>11901911</v>
      </c>
    </row>
    <row r="41" spans="1:3" ht="15.75" x14ac:dyDescent="0.2">
      <c r="A41" s="4" t="s">
        <v>39</v>
      </c>
      <c r="B41" s="8" t="s">
        <v>10</v>
      </c>
      <c r="C41" s="8" t="s">
        <v>10</v>
      </c>
    </row>
    <row r="42" spans="1:3" ht="15.75" x14ac:dyDescent="0.2">
      <c r="A42" s="4" t="s">
        <v>40</v>
      </c>
      <c r="B42" s="8" t="s">
        <v>10</v>
      </c>
      <c r="C42" s="8" t="s">
        <v>10</v>
      </c>
    </row>
    <row r="43" spans="1:3" ht="15.75" x14ac:dyDescent="0.2">
      <c r="A43" s="10" t="s">
        <v>41</v>
      </c>
      <c r="B43" s="11">
        <f>B40</f>
        <v>8362424</v>
      </c>
      <c r="C43" s="11">
        <f>C40</f>
        <v>11901911</v>
      </c>
    </row>
    <row r="44" spans="1:3" ht="15.75" x14ac:dyDescent="0.2">
      <c r="A44" s="10" t="s">
        <v>42</v>
      </c>
      <c r="B44" s="11">
        <f>B37+B43</f>
        <v>39264714</v>
      </c>
      <c r="C44" s="11">
        <f>C37+C43</f>
        <v>37472870</v>
      </c>
    </row>
    <row r="45" spans="1:3" ht="17.25" customHeight="1" x14ac:dyDescent="0.2"/>
    <row r="46" spans="1:3" ht="15.75" x14ac:dyDescent="0.2">
      <c r="A46" s="124" t="s">
        <v>43</v>
      </c>
      <c r="B46" s="125"/>
      <c r="C46" s="126"/>
    </row>
    <row r="47" spans="1:3" ht="31.5" x14ac:dyDescent="0.2">
      <c r="A47" s="12" t="s">
        <v>1</v>
      </c>
      <c r="B47" s="3" t="s">
        <v>2</v>
      </c>
      <c r="C47" s="3" t="s">
        <v>3</v>
      </c>
    </row>
    <row r="48" spans="1:3" ht="15.75" x14ac:dyDescent="0.2">
      <c r="A48" s="4" t="s">
        <v>44</v>
      </c>
      <c r="B48" s="5">
        <v>13225592</v>
      </c>
      <c r="C48" s="5">
        <v>12870161</v>
      </c>
    </row>
    <row r="49" spans="1:7" ht="15.75" x14ac:dyDescent="0.2">
      <c r="A49" s="4" t="s">
        <v>45</v>
      </c>
      <c r="B49" s="5">
        <v>2028081</v>
      </c>
      <c r="C49" s="5">
        <v>2346659</v>
      </c>
    </row>
    <row r="50" spans="1:7" ht="15.75" x14ac:dyDescent="0.2">
      <c r="A50" s="4" t="s">
        <v>46</v>
      </c>
      <c r="B50" s="5">
        <v>11967466</v>
      </c>
      <c r="C50" s="5">
        <v>10058333</v>
      </c>
    </row>
    <row r="51" spans="1:7" ht="15.75" x14ac:dyDescent="0.2">
      <c r="A51" s="4" t="s">
        <v>47</v>
      </c>
      <c r="B51" s="5">
        <v>2100500</v>
      </c>
      <c r="C51" s="5">
        <v>2100500</v>
      </c>
    </row>
    <row r="52" spans="1:7" ht="31.5" x14ac:dyDescent="0.2">
      <c r="A52" s="9" t="s">
        <v>48</v>
      </c>
      <c r="B52" s="5">
        <v>2941132</v>
      </c>
      <c r="C52" s="5">
        <v>2305296</v>
      </c>
    </row>
    <row r="53" spans="1:7" ht="31.5" x14ac:dyDescent="0.2">
      <c r="A53" s="9" t="s">
        <v>49</v>
      </c>
      <c r="B53" s="5">
        <v>100000</v>
      </c>
      <c r="C53" s="5">
        <v>100000</v>
      </c>
    </row>
    <row r="54" spans="1:7" ht="15.75" x14ac:dyDescent="0.2">
      <c r="A54" s="4" t="s">
        <v>50</v>
      </c>
      <c r="B54" s="5">
        <v>4428388</v>
      </c>
      <c r="C54" s="5">
        <v>961163</v>
      </c>
    </row>
    <row r="55" spans="1:7" ht="15.75" x14ac:dyDescent="0.2">
      <c r="A55" s="4" t="s">
        <v>51</v>
      </c>
      <c r="B55" s="8" t="s">
        <v>10</v>
      </c>
      <c r="C55" s="8" t="s">
        <v>10</v>
      </c>
    </row>
    <row r="56" spans="1:7" ht="15.75" x14ac:dyDescent="0.2">
      <c r="A56" s="10" t="s">
        <v>52</v>
      </c>
      <c r="B56" s="11">
        <f>SUM(B48:B55)</f>
        <v>36791159</v>
      </c>
      <c r="C56" s="11">
        <f>SUM(C48:C55)</f>
        <v>30742112</v>
      </c>
    </row>
    <row r="57" spans="1:7" ht="15.75" x14ac:dyDescent="0.2">
      <c r="A57" s="4" t="s">
        <v>53</v>
      </c>
      <c r="B57" s="5">
        <v>1351000</v>
      </c>
      <c r="C57" s="5">
        <v>6001576.7699999996</v>
      </c>
    </row>
    <row r="58" spans="1:7" ht="15.75" x14ac:dyDescent="0.2">
      <c r="A58" s="4" t="s">
        <v>54</v>
      </c>
      <c r="B58" s="5">
        <v>300000</v>
      </c>
      <c r="C58" s="5">
        <v>0</v>
      </c>
    </row>
    <row r="59" spans="1:7" ht="31.5" x14ac:dyDescent="0.2">
      <c r="A59" s="9" t="s">
        <v>55</v>
      </c>
      <c r="B59" s="8" t="s">
        <v>10</v>
      </c>
      <c r="C59" s="8" t="s">
        <v>10</v>
      </c>
    </row>
    <row r="60" spans="1:7" ht="31.5" x14ac:dyDescent="0.2">
      <c r="A60" s="9" t="s">
        <v>56</v>
      </c>
      <c r="B60" s="8" t="s">
        <v>10</v>
      </c>
      <c r="C60" s="8" t="s">
        <v>10</v>
      </c>
    </row>
    <row r="61" spans="1:7" ht="15.75" x14ac:dyDescent="0.2">
      <c r="A61" s="10" t="s">
        <v>57</v>
      </c>
      <c r="B61" s="11">
        <f>SUM(B57:B60)</f>
        <v>1651000</v>
      </c>
      <c r="C61" s="11">
        <f>SUM(C57:C60)</f>
        <v>6001576.7699999996</v>
      </c>
    </row>
    <row r="62" spans="1:7" ht="15.75" x14ac:dyDescent="0.2">
      <c r="A62" s="10" t="s">
        <v>58</v>
      </c>
      <c r="B62" s="11">
        <f>B56+B61</f>
        <v>38442159</v>
      </c>
      <c r="C62" s="11">
        <f>C56+C61</f>
        <v>36743688.769999996</v>
      </c>
    </row>
    <row r="63" spans="1:7" ht="31.5" x14ac:dyDescent="0.2">
      <c r="A63" s="9" t="s">
        <v>59</v>
      </c>
      <c r="B63" s="8" t="s">
        <v>10</v>
      </c>
      <c r="C63" s="8" t="s">
        <v>10</v>
      </c>
    </row>
    <row r="64" spans="1:7" ht="31.5" x14ac:dyDescent="0.2">
      <c r="A64" s="9" t="s">
        <v>60</v>
      </c>
      <c r="B64" s="8" t="s">
        <v>10</v>
      </c>
      <c r="C64" s="8" t="s">
        <v>10</v>
      </c>
      <c r="G64" s="72"/>
    </row>
    <row r="65" spans="1:3" ht="15.75" x14ac:dyDescent="0.2">
      <c r="A65" s="4" t="s">
        <v>61</v>
      </c>
      <c r="B65" s="8" t="s">
        <v>10</v>
      </c>
      <c r="C65" s="8" t="s">
        <v>10</v>
      </c>
    </row>
    <row r="66" spans="1:3" ht="31.5" x14ac:dyDescent="0.2">
      <c r="A66" s="9" t="s">
        <v>62</v>
      </c>
      <c r="B66" s="5">
        <v>0</v>
      </c>
      <c r="C66" s="5">
        <v>0</v>
      </c>
    </row>
    <row r="67" spans="1:3" ht="31.5" x14ac:dyDescent="0.2">
      <c r="A67" s="9" t="s">
        <v>63</v>
      </c>
      <c r="B67" s="5">
        <v>822555</v>
      </c>
      <c r="C67" s="5">
        <v>729181</v>
      </c>
    </row>
    <row r="68" spans="1:3" ht="15.75" x14ac:dyDescent="0.2">
      <c r="A68" s="10" t="s">
        <v>64</v>
      </c>
      <c r="B68" s="11">
        <f>SUM(B63:B67)</f>
        <v>822555</v>
      </c>
      <c r="C68" s="11">
        <f>SUM(C63:C67)</f>
        <v>729181</v>
      </c>
    </row>
    <row r="69" spans="1:3" ht="15.75" x14ac:dyDescent="0.2">
      <c r="A69" s="10" t="s">
        <v>65</v>
      </c>
      <c r="B69" s="11">
        <f>B68+B62</f>
        <v>39264714</v>
      </c>
      <c r="C69" s="11">
        <f>C68+C62</f>
        <v>37472869.769999996</v>
      </c>
    </row>
  </sheetData>
  <mergeCells count="4">
    <mergeCell ref="A5:C5"/>
    <mergeCell ref="A46:C46"/>
    <mergeCell ref="A1:C1"/>
    <mergeCell ref="A3:C3"/>
  </mergeCells>
  <pageMargins left="0.7" right="0.7" top="0.75" bottom="0.75" header="0.3" footer="0.3"/>
  <pageSetup paperSize="9" scale="96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7"/>
  <sheetViews>
    <sheetView view="pageBreakPreview" topLeftCell="A31" zoomScale="60" zoomScaleNormal="100" workbookViewId="0">
      <selection activeCell="C5" sqref="C4:C5"/>
    </sheetView>
  </sheetViews>
  <sheetFormatPr defaultRowHeight="12.75" x14ac:dyDescent="0.2"/>
  <cols>
    <col min="1" max="1" width="54.5" customWidth="1"/>
    <col min="2" max="3" width="20.83203125" customWidth="1"/>
  </cols>
  <sheetData>
    <row r="1" spans="1:3" ht="17.25" customHeight="1" x14ac:dyDescent="0.2">
      <c r="A1" s="133" t="s">
        <v>361</v>
      </c>
      <c r="B1" s="133"/>
      <c r="C1" s="133"/>
    </row>
    <row r="2" spans="1:3" ht="17.25" customHeight="1" x14ac:dyDescent="0.2">
      <c r="A2" s="1" t="s">
        <v>290</v>
      </c>
    </row>
    <row r="3" spans="1:3" ht="17.25" customHeight="1" x14ac:dyDescent="0.2">
      <c r="A3" s="1" t="s">
        <v>334</v>
      </c>
    </row>
    <row r="4" spans="1:3" ht="17.25" customHeight="1" x14ac:dyDescent="0.2">
      <c r="A4" s="24" t="s">
        <v>117</v>
      </c>
    </row>
    <row r="5" spans="1:3" ht="17.25" customHeight="1" x14ac:dyDescent="0.2">
      <c r="A5" s="1" t="s">
        <v>74</v>
      </c>
    </row>
    <row r="6" spans="1:3" ht="17.25" customHeight="1" x14ac:dyDescent="0.2">
      <c r="A6" s="129" t="s">
        <v>75</v>
      </c>
      <c r="B6" s="122"/>
      <c r="C6" s="123"/>
    </row>
    <row r="7" spans="1:3" ht="33.75" customHeight="1" x14ac:dyDescent="0.2">
      <c r="A7" s="13" t="s">
        <v>77</v>
      </c>
      <c r="B7" s="14" t="s">
        <v>78</v>
      </c>
      <c r="C7" s="14" t="s">
        <v>79</v>
      </c>
    </row>
    <row r="8" spans="1:3" ht="17.25" customHeight="1" x14ac:dyDescent="0.2">
      <c r="A8" s="4" t="s">
        <v>80</v>
      </c>
      <c r="B8" s="8"/>
      <c r="C8" s="8"/>
    </row>
    <row r="9" spans="1:3" ht="34.5" customHeight="1" x14ac:dyDescent="0.2">
      <c r="A9" s="28" t="s">
        <v>82</v>
      </c>
      <c r="B9" s="8"/>
      <c r="C9" s="8"/>
    </row>
    <row r="10" spans="1:3" ht="17.25" customHeight="1" x14ac:dyDescent="0.2">
      <c r="A10" s="4" t="s">
        <v>83</v>
      </c>
      <c r="B10" s="8" t="s">
        <v>81</v>
      </c>
      <c r="C10" s="8" t="s">
        <v>81</v>
      </c>
    </row>
    <row r="11" spans="1:3" ht="17.25" customHeight="1" x14ac:dyDescent="0.2">
      <c r="A11" s="4" t="s">
        <v>84</v>
      </c>
      <c r="B11" s="8"/>
      <c r="C11" s="8"/>
    </row>
    <row r="12" spans="1:3" ht="17.25" customHeight="1" x14ac:dyDescent="0.2">
      <c r="A12" s="7" t="s">
        <v>85</v>
      </c>
      <c r="B12" s="8" t="s">
        <v>81</v>
      </c>
      <c r="C12" s="8" t="s">
        <v>81</v>
      </c>
    </row>
    <row r="13" spans="1:3" ht="17.25" customHeight="1" x14ac:dyDescent="0.2">
      <c r="A13" s="7" t="s">
        <v>86</v>
      </c>
      <c r="B13" s="8"/>
      <c r="C13" s="8"/>
    </row>
    <row r="14" spans="1:3" ht="17.25" customHeight="1" x14ac:dyDescent="0.2">
      <c r="A14" s="7" t="s">
        <v>87</v>
      </c>
      <c r="B14" s="8"/>
      <c r="C14" s="8"/>
    </row>
    <row r="15" spans="1:3" ht="17.25" customHeight="1" x14ac:dyDescent="0.2">
      <c r="A15" s="7" t="s">
        <v>88</v>
      </c>
      <c r="B15" s="8"/>
      <c r="C15" s="8"/>
    </row>
    <row r="16" spans="1:3" ht="17.25" customHeight="1" x14ac:dyDescent="0.2">
      <c r="A16" s="7" t="s">
        <v>89</v>
      </c>
      <c r="B16" s="8" t="s">
        <v>81</v>
      </c>
      <c r="C16" s="8" t="s">
        <v>81</v>
      </c>
    </row>
    <row r="17" spans="1:3" ht="17.25" customHeight="1" x14ac:dyDescent="0.2">
      <c r="A17" s="7" t="s">
        <v>90</v>
      </c>
      <c r="B17" s="8"/>
      <c r="C17" s="8"/>
    </row>
    <row r="18" spans="1:3" ht="17.25" customHeight="1" x14ac:dyDescent="0.2">
      <c r="A18" s="7" t="s">
        <v>91</v>
      </c>
      <c r="B18" s="8"/>
      <c r="C18" s="8"/>
    </row>
    <row r="19" spans="1:3" ht="17.25" customHeight="1" x14ac:dyDescent="0.2">
      <c r="A19" s="7" t="s">
        <v>92</v>
      </c>
      <c r="B19" s="8"/>
      <c r="C19" s="8" t="s">
        <v>81</v>
      </c>
    </row>
    <row r="20" spans="1:3" ht="17.25" customHeight="1" x14ac:dyDescent="0.2">
      <c r="A20" s="4" t="s">
        <v>93</v>
      </c>
      <c r="B20" s="8" t="s">
        <v>81</v>
      </c>
      <c r="C20" s="8" t="s">
        <v>81</v>
      </c>
    </row>
    <row r="21" spans="1:3" ht="17.25" customHeight="1" x14ac:dyDescent="0.2">
      <c r="A21" s="26" t="s">
        <v>94</v>
      </c>
      <c r="B21" s="19">
        <f>SUM(B8:B20)</f>
        <v>0</v>
      </c>
      <c r="C21" s="19">
        <f>SUM(C8:C20)</f>
        <v>0</v>
      </c>
    </row>
    <row r="22" spans="1:3" ht="34.5" customHeight="1" x14ac:dyDescent="0.2">
      <c r="A22" s="9" t="s">
        <v>95</v>
      </c>
      <c r="B22" s="8"/>
      <c r="C22" s="8"/>
    </row>
    <row r="23" spans="1:3" ht="17.25" customHeight="1" x14ac:dyDescent="0.2">
      <c r="A23" s="4" t="s">
        <v>96</v>
      </c>
      <c r="B23" s="8"/>
      <c r="C23" s="8"/>
    </row>
    <row r="24" spans="1:3" ht="17.25" customHeight="1" x14ac:dyDescent="0.2">
      <c r="A24" s="4" t="s">
        <v>97</v>
      </c>
      <c r="B24" s="8"/>
      <c r="C24" s="8"/>
    </row>
    <row r="25" spans="1:3" ht="17.25" customHeight="1" x14ac:dyDescent="0.2">
      <c r="A25" s="10" t="s">
        <v>98</v>
      </c>
      <c r="B25" s="8"/>
      <c r="C25" s="8"/>
    </row>
    <row r="26" spans="1:3" ht="17.25" customHeight="1" x14ac:dyDescent="0.2">
      <c r="A26" s="10" t="s">
        <v>99</v>
      </c>
      <c r="B26" s="19">
        <f>SUM(B22:B25)</f>
        <v>0</v>
      </c>
      <c r="C26" s="19">
        <f>SUM(C22:C25)</f>
        <v>0</v>
      </c>
    </row>
    <row r="27" spans="1:3" ht="17.25" customHeight="1" x14ac:dyDescent="0.2">
      <c r="A27" s="4" t="s">
        <v>100</v>
      </c>
      <c r="B27" s="8">
        <v>0</v>
      </c>
      <c r="C27" s="5">
        <v>0</v>
      </c>
    </row>
    <row r="28" spans="1:3" ht="17.25" customHeight="1" x14ac:dyDescent="0.2">
      <c r="A28" s="4" t="s">
        <v>101</v>
      </c>
      <c r="B28" s="5" t="s">
        <v>81</v>
      </c>
      <c r="C28" s="8" t="s">
        <v>81</v>
      </c>
    </row>
    <row r="29" spans="1:3" ht="17.25" customHeight="1" x14ac:dyDescent="0.2">
      <c r="A29" s="4" t="s">
        <v>102</v>
      </c>
      <c r="B29" s="5" t="s">
        <v>81</v>
      </c>
      <c r="C29" s="5" t="s">
        <v>81</v>
      </c>
    </row>
    <row r="30" spans="1:3" ht="17.25" customHeight="1" x14ac:dyDescent="0.2">
      <c r="A30" s="4" t="s">
        <v>103</v>
      </c>
      <c r="B30" s="8" t="s">
        <v>81</v>
      </c>
      <c r="C30" s="8" t="s">
        <v>81</v>
      </c>
    </row>
    <row r="31" spans="1:3" ht="17.25" customHeight="1" x14ac:dyDescent="0.2">
      <c r="A31" s="10" t="s">
        <v>104</v>
      </c>
      <c r="B31" s="11" t="s">
        <v>81</v>
      </c>
      <c r="C31" s="11" t="s">
        <v>81</v>
      </c>
    </row>
    <row r="32" spans="1:3" ht="17.25" customHeight="1" x14ac:dyDescent="0.2">
      <c r="A32" s="10" t="s">
        <v>105</v>
      </c>
      <c r="B32" s="11" t="s">
        <v>81</v>
      </c>
      <c r="C32" s="11" t="s">
        <v>81</v>
      </c>
    </row>
    <row r="33" spans="1:3" ht="15.75" x14ac:dyDescent="0.2">
      <c r="A33" s="25" t="s">
        <v>106</v>
      </c>
      <c r="B33" s="27">
        <f>B21</f>
        <v>0</v>
      </c>
      <c r="C33" s="27">
        <f>C21</f>
        <v>0</v>
      </c>
    </row>
    <row r="35" spans="1:3" ht="15.75" x14ac:dyDescent="0.2">
      <c r="A35" s="124" t="s">
        <v>43</v>
      </c>
      <c r="B35" s="125"/>
      <c r="C35" s="126"/>
    </row>
    <row r="36" spans="1:3" ht="31.5" x14ac:dyDescent="0.2">
      <c r="A36" s="13" t="s">
        <v>1</v>
      </c>
      <c r="B36" s="14" t="s">
        <v>2</v>
      </c>
      <c r="C36" s="14" t="s">
        <v>3</v>
      </c>
    </row>
    <row r="37" spans="1:3" ht="15.75" x14ac:dyDescent="0.2">
      <c r="A37" s="4" t="s">
        <v>44</v>
      </c>
      <c r="B37" s="8"/>
      <c r="C37" s="8">
        <v>600000</v>
      </c>
    </row>
    <row r="38" spans="1:3" ht="15.75" x14ac:dyDescent="0.2">
      <c r="A38" s="4" t="s">
        <v>45</v>
      </c>
      <c r="B38" s="8"/>
      <c r="C38" s="8">
        <v>117000</v>
      </c>
    </row>
    <row r="39" spans="1:3" ht="15.75" x14ac:dyDescent="0.2">
      <c r="A39" s="4" t="s">
        <v>46</v>
      </c>
      <c r="B39" s="8">
        <v>486430</v>
      </c>
      <c r="C39" s="8">
        <v>482600</v>
      </c>
    </row>
    <row r="40" spans="1:3" ht="15.75" x14ac:dyDescent="0.2">
      <c r="A40" s="4" t="s">
        <v>47</v>
      </c>
      <c r="B40" s="8" t="s">
        <v>10</v>
      </c>
      <c r="C40" s="8" t="s">
        <v>10</v>
      </c>
    </row>
    <row r="41" spans="1:3" ht="31.5" x14ac:dyDescent="0.2">
      <c r="A41" s="9" t="s">
        <v>48</v>
      </c>
      <c r="B41" s="8" t="s">
        <v>10</v>
      </c>
      <c r="C41" s="8" t="s">
        <v>10</v>
      </c>
    </row>
    <row r="42" spans="1:3" ht="31.5" x14ac:dyDescent="0.2">
      <c r="A42" s="9" t="s">
        <v>49</v>
      </c>
      <c r="B42" s="8" t="s">
        <v>10</v>
      </c>
      <c r="C42" s="8" t="s">
        <v>10</v>
      </c>
    </row>
    <row r="43" spans="1:3" ht="15.75" x14ac:dyDescent="0.2">
      <c r="A43" s="4" t="s">
        <v>50</v>
      </c>
      <c r="B43" s="8" t="s">
        <v>10</v>
      </c>
      <c r="C43" s="8" t="s">
        <v>10</v>
      </c>
    </row>
    <row r="44" spans="1:3" ht="15.75" x14ac:dyDescent="0.2">
      <c r="A44" s="10" t="s">
        <v>52</v>
      </c>
      <c r="B44" s="19">
        <f>SUM(B37:B43)</f>
        <v>486430</v>
      </c>
      <c r="C44" s="19">
        <f>SUM(C37:C43)</f>
        <v>1199600</v>
      </c>
    </row>
    <row r="45" spans="1:3" ht="15.75" x14ac:dyDescent="0.2">
      <c r="A45" s="4" t="s">
        <v>53</v>
      </c>
      <c r="B45" s="8" t="s">
        <v>10</v>
      </c>
      <c r="C45" s="8" t="s">
        <v>10</v>
      </c>
    </row>
    <row r="46" spans="1:3" ht="15.75" x14ac:dyDescent="0.2">
      <c r="A46" s="4" t="s">
        <v>54</v>
      </c>
      <c r="B46" s="8" t="s">
        <v>10</v>
      </c>
      <c r="C46" s="8" t="s">
        <v>10</v>
      </c>
    </row>
    <row r="47" spans="1:3" ht="31.5" x14ac:dyDescent="0.2">
      <c r="A47" s="9" t="s">
        <v>55</v>
      </c>
      <c r="B47" s="8" t="s">
        <v>10</v>
      </c>
      <c r="C47" s="8" t="s">
        <v>10</v>
      </c>
    </row>
    <row r="48" spans="1:3" ht="31.5" x14ac:dyDescent="0.2">
      <c r="A48" s="9" t="s">
        <v>56</v>
      </c>
      <c r="B48" s="8" t="s">
        <v>10</v>
      </c>
      <c r="C48" s="8" t="s">
        <v>10</v>
      </c>
    </row>
    <row r="49" spans="1:3" ht="15.75" x14ac:dyDescent="0.2">
      <c r="A49" s="10" t="s">
        <v>57</v>
      </c>
      <c r="B49" s="8" t="s">
        <v>10</v>
      </c>
      <c r="C49" s="8" t="s">
        <v>10</v>
      </c>
    </row>
    <row r="50" spans="1:3" ht="15.75" x14ac:dyDescent="0.2">
      <c r="A50" s="10" t="s">
        <v>58</v>
      </c>
      <c r="B50" s="8" t="s">
        <v>10</v>
      </c>
      <c r="C50" s="8" t="s">
        <v>10</v>
      </c>
    </row>
    <row r="51" spans="1:3" ht="31.5" x14ac:dyDescent="0.2">
      <c r="A51" s="9" t="s">
        <v>59</v>
      </c>
      <c r="B51" s="8" t="s">
        <v>10</v>
      </c>
      <c r="C51" s="8" t="s">
        <v>10</v>
      </c>
    </row>
    <row r="52" spans="1:3" ht="31.5" x14ac:dyDescent="0.2">
      <c r="A52" s="9" t="s">
        <v>60</v>
      </c>
      <c r="B52" s="8" t="s">
        <v>10</v>
      </c>
      <c r="C52" s="8" t="s">
        <v>10</v>
      </c>
    </row>
    <row r="53" spans="1:3" ht="15.75" x14ac:dyDescent="0.2">
      <c r="A53" s="4" t="s">
        <v>61</v>
      </c>
      <c r="B53" s="8" t="s">
        <v>10</v>
      </c>
      <c r="C53" s="8" t="s">
        <v>10</v>
      </c>
    </row>
    <row r="54" spans="1:3" ht="31.5" x14ac:dyDescent="0.2">
      <c r="A54" s="9" t="s">
        <v>62</v>
      </c>
      <c r="B54" s="5"/>
      <c r="C54" s="5"/>
    </row>
    <row r="55" spans="1:3" ht="15.75" x14ac:dyDescent="0.2">
      <c r="A55" s="10" t="s">
        <v>64</v>
      </c>
      <c r="B55" s="11">
        <f>B44</f>
        <v>486430</v>
      </c>
      <c r="C55" s="11">
        <f>C44</f>
        <v>1199600</v>
      </c>
    </row>
    <row r="56" spans="1:3" ht="15.75" x14ac:dyDescent="0.2">
      <c r="A56" s="10" t="s">
        <v>65</v>
      </c>
      <c r="B56" s="11">
        <f>B55</f>
        <v>486430</v>
      </c>
      <c r="C56" s="11">
        <f>C55</f>
        <v>1199600</v>
      </c>
    </row>
    <row r="57" spans="1:3" ht="15.75" x14ac:dyDescent="0.2">
      <c r="A57" s="16" t="s">
        <v>118</v>
      </c>
    </row>
  </sheetData>
  <mergeCells count="3">
    <mergeCell ref="A6:C6"/>
    <mergeCell ref="A35:C35"/>
    <mergeCell ref="A1:C1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7"/>
  <sheetViews>
    <sheetView view="pageBreakPreview" topLeftCell="A37" zoomScale="60" zoomScaleNormal="100" workbookViewId="0">
      <selection activeCell="B5" sqref="B5"/>
    </sheetView>
  </sheetViews>
  <sheetFormatPr defaultRowHeight="12.75" x14ac:dyDescent="0.2"/>
  <cols>
    <col min="1" max="1" width="54.5" customWidth="1"/>
    <col min="2" max="3" width="20.83203125" customWidth="1"/>
  </cols>
  <sheetData>
    <row r="1" spans="1:3" ht="17.25" customHeight="1" x14ac:dyDescent="0.2">
      <c r="A1" s="133" t="s">
        <v>362</v>
      </c>
      <c r="B1" s="133"/>
      <c r="C1" s="133"/>
    </row>
    <row r="2" spans="1:3" ht="17.25" customHeight="1" x14ac:dyDescent="0.2">
      <c r="A2" s="1" t="s">
        <v>290</v>
      </c>
    </row>
    <row r="3" spans="1:3" ht="17.25" customHeight="1" x14ac:dyDescent="0.2">
      <c r="A3" s="130" t="s">
        <v>334</v>
      </c>
      <c r="B3" s="130"/>
      <c r="C3" s="130"/>
    </row>
    <row r="4" spans="1:3" ht="17.25" customHeight="1" x14ac:dyDescent="0.2">
      <c r="A4" s="24" t="s">
        <v>119</v>
      </c>
    </row>
    <row r="5" spans="1:3" ht="17.25" customHeight="1" x14ac:dyDescent="0.2">
      <c r="A5" s="1" t="s">
        <v>74</v>
      </c>
    </row>
    <row r="6" spans="1:3" ht="17.25" customHeight="1" x14ac:dyDescent="0.2">
      <c r="A6" s="129" t="s">
        <v>75</v>
      </c>
      <c r="B6" s="122"/>
      <c r="C6" s="123"/>
    </row>
    <row r="7" spans="1:3" ht="33.75" customHeight="1" x14ac:dyDescent="0.2">
      <c r="A7" s="13" t="s">
        <v>77</v>
      </c>
      <c r="B7" s="14" t="s">
        <v>78</v>
      </c>
      <c r="C7" s="14" t="s">
        <v>79</v>
      </c>
    </row>
    <row r="8" spans="1:3" ht="17.25" customHeight="1" x14ac:dyDescent="0.2">
      <c r="A8" s="4" t="s">
        <v>80</v>
      </c>
      <c r="B8" s="8">
        <v>3319600</v>
      </c>
      <c r="C8" s="8">
        <v>3319600</v>
      </c>
    </row>
    <row r="9" spans="1:3" ht="34.5" customHeight="1" x14ac:dyDescent="0.2">
      <c r="A9" s="28" t="s">
        <v>82</v>
      </c>
      <c r="B9" s="8"/>
      <c r="C9" s="8"/>
    </row>
    <row r="10" spans="1:3" ht="17.25" customHeight="1" x14ac:dyDescent="0.2">
      <c r="A10" s="4" t="s">
        <v>83</v>
      </c>
      <c r="B10" s="8" t="s">
        <v>81</v>
      </c>
      <c r="C10" s="8" t="s">
        <v>81</v>
      </c>
    </row>
    <row r="11" spans="1:3" ht="17.25" customHeight="1" x14ac:dyDescent="0.2">
      <c r="A11" s="4" t="s">
        <v>84</v>
      </c>
      <c r="B11" s="8"/>
      <c r="C11" s="8"/>
    </row>
    <row r="12" spans="1:3" ht="17.25" customHeight="1" x14ac:dyDescent="0.2">
      <c r="A12" s="7" t="s">
        <v>85</v>
      </c>
      <c r="B12" s="8" t="s">
        <v>81</v>
      </c>
      <c r="C12" s="8" t="s">
        <v>81</v>
      </c>
    </row>
    <row r="13" spans="1:3" ht="17.25" customHeight="1" x14ac:dyDescent="0.2">
      <c r="A13" s="7" t="s">
        <v>86</v>
      </c>
      <c r="B13" s="8"/>
      <c r="C13" s="8"/>
    </row>
    <row r="14" spans="1:3" ht="17.25" customHeight="1" x14ac:dyDescent="0.2">
      <c r="A14" s="7" t="s">
        <v>87</v>
      </c>
      <c r="B14" s="8"/>
      <c r="C14" s="8"/>
    </row>
    <row r="15" spans="1:3" ht="17.25" customHeight="1" x14ac:dyDescent="0.2">
      <c r="A15" s="7" t="s">
        <v>88</v>
      </c>
      <c r="B15" s="8"/>
      <c r="C15" s="8"/>
    </row>
    <row r="16" spans="1:3" ht="17.25" customHeight="1" x14ac:dyDescent="0.2">
      <c r="A16" s="7" t="s">
        <v>89</v>
      </c>
      <c r="B16" s="8" t="s">
        <v>81</v>
      </c>
      <c r="C16" s="8" t="s">
        <v>81</v>
      </c>
    </row>
    <row r="17" spans="1:3" ht="17.25" customHeight="1" x14ac:dyDescent="0.2">
      <c r="A17" s="7" t="s">
        <v>90</v>
      </c>
      <c r="B17" s="8"/>
      <c r="C17" s="8"/>
    </row>
    <row r="18" spans="1:3" ht="17.25" customHeight="1" x14ac:dyDescent="0.2">
      <c r="A18" s="7" t="s">
        <v>91</v>
      </c>
      <c r="B18" s="8"/>
      <c r="C18" s="8"/>
    </row>
    <row r="19" spans="1:3" ht="17.25" customHeight="1" x14ac:dyDescent="0.2">
      <c r="A19" s="7" t="s">
        <v>92</v>
      </c>
      <c r="B19" s="8"/>
      <c r="C19" s="8" t="s">
        <v>81</v>
      </c>
    </row>
    <row r="20" spans="1:3" ht="17.25" customHeight="1" x14ac:dyDescent="0.2">
      <c r="A20" s="4" t="s">
        <v>93</v>
      </c>
      <c r="B20" s="8" t="s">
        <v>81</v>
      </c>
      <c r="C20" s="8" t="s">
        <v>81</v>
      </c>
    </row>
    <row r="21" spans="1:3" ht="17.25" customHeight="1" x14ac:dyDescent="0.2">
      <c r="A21" s="26" t="s">
        <v>94</v>
      </c>
      <c r="B21" s="19">
        <f>SUM(B8:B20)</f>
        <v>3319600</v>
      </c>
      <c r="C21" s="19">
        <f>SUM(C8:C20)</f>
        <v>3319600</v>
      </c>
    </row>
    <row r="22" spans="1:3" ht="34.5" customHeight="1" x14ac:dyDescent="0.2">
      <c r="A22" s="9" t="s">
        <v>95</v>
      </c>
      <c r="B22" s="8"/>
      <c r="C22" s="8"/>
    </row>
    <row r="23" spans="1:3" ht="17.25" customHeight="1" x14ac:dyDescent="0.2">
      <c r="A23" s="4" t="s">
        <v>96</v>
      </c>
      <c r="B23" s="8"/>
      <c r="C23" s="8"/>
    </row>
    <row r="24" spans="1:3" ht="17.25" customHeight="1" x14ac:dyDescent="0.2">
      <c r="A24" s="4" t="s">
        <v>97</v>
      </c>
      <c r="B24" s="8"/>
      <c r="C24" s="8"/>
    </row>
    <row r="25" spans="1:3" ht="17.25" customHeight="1" x14ac:dyDescent="0.2">
      <c r="A25" s="10" t="s">
        <v>98</v>
      </c>
      <c r="B25" s="8"/>
      <c r="C25" s="8"/>
    </row>
    <row r="26" spans="1:3" ht="17.25" customHeight="1" x14ac:dyDescent="0.2">
      <c r="A26" s="10" t="s">
        <v>99</v>
      </c>
      <c r="B26" s="19">
        <f>SUM(B22:B25)</f>
        <v>0</v>
      </c>
      <c r="C26" s="19">
        <f>SUM(C22:C25)</f>
        <v>0</v>
      </c>
    </row>
    <row r="27" spans="1:3" ht="17.25" customHeight="1" x14ac:dyDescent="0.2">
      <c r="A27" s="4" t="s">
        <v>100</v>
      </c>
      <c r="B27" s="8">
        <v>0</v>
      </c>
      <c r="C27" s="5">
        <v>0</v>
      </c>
    </row>
    <row r="28" spans="1:3" ht="17.25" customHeight="1" x14ac:dyDescent="0.2">
      <c r="A28" s="4" t="s">
        <v>101</v>
      </c>
      <c r="B28" s="5" t="s">
        <v>81</v>
      </c>
      <c r="C28" s="8" t="s">
        <v>81</v>
      </c>
    </row>
    <row r="29" spans="1:3" ht="17.25" customHeight="1" x14ac:dyDescent="0.2">
      <c r="A29" s="4" t="s">
        <v>102</v>
      </c>
      <c r="B29" s="5" t="s">
        <v>81</v>
      </c>
      <c r="C29" s="5" t="s">
        <v>81</v>
      </c>
    </row>
    <row r="30" spans="1:3" ht="17.25" customHeight="1" x14ac:dyDescent="0.2">
      <c r="A30" s="4" t="s">
        <v>103</v>
      </c>
      <c r="B30" s="8" t="s">
        <v>81</v>
      </c>
      <c r="C30" s="8" t="s">
        <v>81</v>
      </c>
    </row>
    <row r="31" spans="1:3" ht="17.25" customHeight="1" x14ac:dyDescent="0.2">
      <c r="A31" s="10" t="s">
        <v>104</v>
      </c>
      <c r="B31" s="11" t="s">
        <v>81</v>
      </c>
      <c r="C31" s="11" t="s">
        <v>81</v>
      </c>
    </row>
    <row r="32" spans="1:3" ht="17.25" customHeight="1" x14ac:dyDescent="0.2">
      <c r="A32" s="10" t="s">
        <v>105</v>
      </c>
      <c r="B32" s="11" t="s">
        <v>81</v>
      </c>
      <c r="C32" s="11" t="s">
        <v>81</v>
      </c>
    </row>
    <row r="33" spans="1:3" ht="15.75" x14ac:dyDescent="0.2">
      <c r="A33" s="25" t="s">
        <v>106</v>
      </c>
      <c r="B33" s="27">
        <f>B21</f>
        <v>3319600</v>
      </c>
      <c r="C33" s="27">
        <f>C21</f>
        <v>3319600</v>
      </c>
    </row>
    <row r="35" spans="1:3" ht="15.75" x14ac:dyDescent="0.2">
      <c r="A35" s="124" t="s">
        <v>43</v>
      </c>
      <c r="B35" s="125"/>
      <c r="C35" s="126"/>
    </row>
    <row r="36" spans="1:3" ht="31.5" x14ac:dyDescent="0.2">
      <c r="A36" s="13" t="s">
        <v>1</v>
      </c>
      <c r="B36" s="14" t="s">
        <v>2</v>
      </c>
      <c r="C36" s="14" t="s">
        <v>3</v>
      </c>
    </row>
    <row r="37" spans="1:3" ht="15.75" x14ac:dyDescent="0.2">
      <c r="A37" s="4" t="s">
        <v>44</v>
      </c>
      <c r="B37" s="8">
        <v>2481600</v>
      </c>
      <c r="C37" s="8">
        <v>2660400</v>
      </c>
    </row>
    <row r="38" spans="1:3" ht="15.75" x14ac:dyDescent="0.2">
      <c r="A38" s="4" t="s">
        <v>45</v>
      </c>
      <c r="B38" s="8">
        <v>533827</v>
      </c>
      <c r="C38" s="8">
        <v>518778</v>
      </c>
    </row>
    <row r="39" spans="1:3" ht="15.75" x14ac:dyDescent="0.2">
      <c r="A39" s="4" t="s">
        <v>46</v>
      </c>
      <c r="B39" s="8">
        <v>825500</v>
      </c>
      <c r="C39" s="8">
        <v>825500</v>
      </c>
    </row>
    <row r="40" spans="1:3" ht="15.75" x14ac:dyDescent="0.2">
      <c r="A40" s="4" t="s">
        <v>47</v>
      </c>
      <c r="B40" s="8" t="s">
        <v>10</v>
      </c>
      <c r="C40" s="8" t="s">
        <v>10</v>
      </c>
    </row>
    <row r="41" spans="1:3" ht="31.5" x14ac:dyDescent="0.2">
      <c r="A41" s="9" t="s">
        <v>48</v>
      </c>
      <c r="B41" s="8" t="s">
        <v>10</v>
      </c>
      <c r="C41" s="8" t="s">
        <v>10</v>
      </c>
    </row>
    <row r="42" spans="1:3" ht="31.5" x14ac:dyDescent="0.2">
      <c r="A42" s="9" t="s">
        <v>49</v>
      </c>
      <c r="B42" s="8" t="s">
        <v>10</v>
      </c>
      <c r="C42" s="8" t="s">
        <v>10</v>
      </c>
    </row>
    <row r="43" spans="1:3" ht="15.75" x14ac:dyDescent="0.2">
      <c r="A43" s="4" t="s">
        <v>50</v>
      </c>
      <c r="B43" s="8" t="s">
        <v>10</v>
      </c>
      <c r="C43" s="8" t="s">
        <v>10</v>
      </c>
    </row>
    <row r="44" spans="1:3" ht="15.75" x14ac:dyDescent="0.2">
      <c r="A44" s="10" t="s">
        <v>52</v>
      </c>
      <c r="B44" s="19">
        <f>SUM(B37:B43)</f>
        <v>3840927</v>
      </c>
      <c r="C44" s="19">
        <f>SUM(C37:C43)</f>
        <v>4004678</v>
      </c>
    </row>
    <row r="45" spans="1:3" ht="15.75" x14ac:dyDescent="0.2">
      <c r="A45" s="4" t="s">
        <v>53</v>
      </c>
      <c r="B45" s="8" t="s">
        <v>10</v>
      </c>
      <c r="C45" s="8" t="s">
        <v>10</v>
      </c>
    </row>
    <row r="46" spans="1:3" ht="15.75" x14ac:dyDescent="0.2">
      <c r="A46" s="4" t="s">
        <v>54</v>
      </c>
      <c r="B46" s="8" t="s">
        <v>10</v>
      </c>
      <c r="C46" s="8" t="s">
        <v>10</v>
      </c>
    </row>
    <row r="47" spans="1:3" ht="31.5" x14ac:dyDescent="0.2">
      <c r="A47" s="9" t="s">
        <v>55</v>
      </c>
      <c r="B47" s="8" t="s">
        <v>10</v>
      </c>
      <c r="C47" s="8" t="s">
        <v>10</v>
      </c>
    </row>
    <row r="48" spans="1:3" ht="31.5" x14ac:dyDescent="0.2">
      <c r="A48" s="9" t="s">
        <v>56</v>
      </c>
      <c r="B48" s="8" t="s">
        <v>10</v>
      </c>
      <c r="C48" s="8" t="s">
        <v>10</v>
      </c>
    </row>
    <row r="49" spans="1:3" ht="15.75" x14ac:dyDescent="0.2">
      <c r="A49" s="10" t="s">
        <v>57</v>
      </c>
      <c r="B49" s="8" t="s">
        <v>10</v>
      </c>
      <c r="C49" s="8" t="s">
        <v>10</v>
      </c>
    </row>
    <row r="50" spans="1:3" ht="15.75" x14ac:dyDescent="0.2">
      <c r="A50" s="10" t="s">
        <v>58</v>
      </c>
      <c r="B50" s="8" t="s">
        <v>10</v>
      </c>
      <c r="C50" s="8" t="s">
        <v>10</v>
      </c>
    </row>
    <row r="51" spans="1:3" ht="31.5" x14ac:dyDescent="0.2">
      <c r="A51" s="9" t="s">
        <v>59</v>
      </c>
      <c r="B51" s="8" t="s">
        <v>10</v>
      </c>
      <c r="C51" s="8" t="s">
        <v>10</v>
      </c>
    </row>
    <row r="52" spans="1:3" ht="31.5" x14ac:dyDescent="0.2">
      <c r="A52" s="9" t="s">
        <v>60</v>
      </c>
      <c r="B52" s="8" t="s">
        <v>10</v>
      </c>
      <c r="C52" s="8" t="s">
        <v>10</v>
      </c>
    </row>
    <row r="53" spans="1:3" ht="15.75" x14ac:dyDescent="0.2">
      <c r="A53" s="4" t="s">
        <v>61</v>
      </c>
      <c r="B53" s="8" t="s">
        <v>10</v>
      </c>
      <c r="C53" s="8" t="s">
        <v>10</v>
      </c>
    </row>
    <row r="54" spans="1:3" ht="31.5" x14ac:dyDescent="0.2">
      <c r="A54" s="9" t="s">
        <v>62</v>
      </c>
      <c r="B54" s="5"/>
      <c r="C54" s="5"/>
    </row>
    <row r="55" spans="1:3" ht="15.75" x14ac:dyDescent="0.2">
      <c r="A55" s="10" t="s">
        <v>64</v>
      </c>
      <c r="B55" s="11">
        <f>B44</f>
        <v>3840927</v>
      </c>
      <c r="C55" s="11">
        <f>C44</f>
        <v>4004678</v>
      </c>
    </row>
    <row r="56" spans="1:3" ht="15.75" x14ac:dyDescent="0.2">
      <c r="A56" s="10" t="s">
        <v>65</v>
      </c>
      <c r="B56" s="11">
        <f>B55</f>
        <v>3840927</v>
      </c>
      <c r="C56" s="11">
        <f>C55</f>
        <v>4004678</v>
      </c>
    </row>
    <row r="57" spans="1:3" ht="15.75" x14ac:dyDescent="0.2">
      <c r="A57" s="16" t="s">
        <v>120</v>
      </c>
    </row>
  </sheetData>
  <mergeCells count="4">
    <mergeCell ref="A6:C6"/>
    <mergeCell ref="A35:C35"/>
    <mergeCell ref="A1:C1"/>
    <mergeCell ref="A3:C3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7"/>
  <sheetViews>
    <sheetView view="pageBreakPreview" topLeftCell="A30" zoomScale="60" zoomScaleNormal="100" workbookViewId="0">
      <selection activeCell="C9" sqref="C9"/>
    </sheetView>
  </sheetViews>
  <sheetFormatPr defaultRowHeight="12.75" x14ac:dyDescent="0.2"/>
  <cols>
    <col min="1" max="1" width="54.5" customWidth="1"/>
    <col min="2" max="3" width="20.83203125" customWidth="1"/>
  </cols>
  <sheetData>
    <row r="1" spans="1:3" ht="17.25" customHeight="1" x14ac:dyDescent="0.2">
      <c r="A1" s="133" t="s">
        <v>363</v>
      </c>
      <c r="B1" s="133"/>
      <c r="C1" s="133"/>
    </row>
    <row r="2" spans="1:3" ht="17.25" customHeight="1" x14ac:dyDescent="0.2">
      <c r="A2" s="1" t="s">
        <v>290</v>
      </c>
    </row>
    <row r="3" spans="1:3" ht="17.25" customHeight="1" x14ac:dyDescent="0.2">
      <c r="A3" s="130" t="s">
        <v>334</v>
      </c>
      <c r="B3" s="130"/>
      <c r="C3" s="130"/>
    </row>
    <row r="4" spans="1:3" ht="17.25" customHeight="1" x14ac:dyDescent="0.2">
      <c r="A4" s="24" t="s">
        <v>121</v>
      </c>
    </row>
    <row r="5" spans="1:3" ht="17.25" customHeight="1" x14ac:dyDescent="0.2">
      <c r="A5" s="1" t="s">
        <v>74</v>
      </c>
    </row>
    <row r="6" spans="1:3" ht="17.25" customHeight="1" x14ac:dyDescent="0.2">
      <c r="A6" s="129" t="s">
        <v>75</v>
      </c>
      <c r="B6" s="122"/>
      <c r="C6" s="123"/>
    </row>
    <row r="7" spans="1:3" ht="33.75" customHeight="1" x14ac:dyDescent="0.2">
      <c r="A7" s="13" t="s">
        <v>77</v>
      </c>
      <c r="B7" s="14" t="s">
        <v>78</v>
      </c>
      <c r="C7" s="14" t="s">
        <v>79</v>
      </c>
    </row>
    <row r="8" spans="1:3" ht="17.25" customHeight="1" x14ac:dyDescent="0.2">
      <c r="A8" s="4" t="s">
        <v>80</v>
      </c>
      <c r="B8" s="8">
        <v>893000</v>
      </c>
      <c r="C8" s="8">
        <v>1692244</v>
      </c>
    </row>
    <row r="9" spans="1:3" ht="34.5" customHeight="1" x14ac:dyDescent="0.2">
      <c r="A9" s="28" t="s">
        <v>82</v>
      </c>
      <c r="B9" s="8"/>
      <c r="C9" s="8"/>
    </row>
    <row r="10" spans="1:3" ht="17.25" customHeight="1" x14ac:dyDescent="0.2">
      <c r="A10" s="4" t="s">
        <v>83</v>
      </c>
      <c r="B10" s="8" t="s">
        <v>81</v>
      </c>
      <c r="C10" s="8" t="s">
        <v>81</v>
      </c>
    </row>
    <row r="11" spans="1:3" ht="17.25" customHeight="1" x14ac:dyDescent="0.2">
      <c r="A11" s="4" t="s">
        <v>84</v>
      </c>
      <c r="B11" s="8"/>
      <c r="C11" s="8"/>
    </row>
    <row r="12" spans="1:3" ht="17.25" customHeight="1" x14ac:dyDescent="0.2">
      <c r="A12" s="7" t="s">
        <v>85</v>
      </c>
      <c r="B12" s="8" t="s">
        <v>81</v>
      </c>
      <c r="C12" s="8" t="s">
        <v>81</v>
      </c>
    </row>
    <row r="13" spans="1:3" ht="17.25" customHeight="1" x14ac:dyDescent="0.2">
      <c r="A13" s="7" t="s">
        <v>86</v>
      </c>
      <c r="B13" s="8"/>
      <c r="C13" s="8"/>
    </row>
    <row r="14" spans="1:3" ht="17.25" customHeight="1" x14ac:dyDescent="0.2">
      <c r="A14" s="7" t="s">
        <v>87</v>
      </c>
      <c r="B14" s="8"/>
      <c r="C14" s="8"/>
    </row>
    <row r="15" spans="1:3" ht="17.25" customHeight="1" x14ac:dyDescent="0.2">
      <c r="A15" s="7" t="s">
        <v>88</v>
      </c>
      <c r="B15" s="8"/>
      <c r="C15" s="8"/>
    </row>
    <row r="16" spans="1:3" ht="17.25" customHeight="1" x14ac:dyDescent="0.2">
      <c r="A16" s="7" t="s">
        <v>89</v>
      </c>
      <c r="B16" s="8" t="s">
        <v>81</v>
      </c>
      <c r="C16" s="8" t="s">
        <v>81</v>
      </c>
    </row>
    <row r="17" spans="1:3" ht="17.25" customHeight="1" x14ac:dyDescent="0.2">
      <c r="A17" s="7" t="s">
        <v>90</v>
      </c>
      <c r="B17" s="8"/>
      <c r="C17" s="8"/>
    </row>
    <row r="18" spans="1:3" ht="17.25" customHeight="1" x14ac:dyDescent="0.2">
      <c r="A18" s="7" t="s">
        <v>91</v>
      </c>
      <c r="B18" s="8"/>
      <c r="C18" s="8"/>
    </row>
    <row r="19" spans="1:3" ht="17.25" customHeight="1" x14ac:dyDescent="0.2">
      <c r="A19" s="7" t="s">
        <v>92</v>
      </c>
      <c r="B19" s="8"/>
      <c r="C19" s="8" t="s">
        <v>81</v>
      </c>
    </row>
    <row r="20" spans="1:3" ht="17.25" customHeight="1" x14ac:dyDescent="0.2">
      <c r="A20" s="4" t="s">
        <v>93</v>
      </c>
      <c r="B20" s="8" t="s">
        <v>81</v>
      </c>
      <c r="C20" s="8" t="s">
        <v>81</v>
      </c>
    </row>
    <row r="21" spans="1:3" ht="17.25" customHeight="1" x14ac:dyDescent="0.2">
      <c r="A21" s="26" t="s">
        <v>94</v>
      </c>
      <c r="B21" s="19">
        <f>SUM(B8:B20)</f>
        <v>893000</v>
      </c>
      <c r="C21" s="19">
        <f>SUM(C8:C20)</f>
        <v>1692244</v>
      </c>
    </row>
    <row r="22" spans="1:3" ht="34.5" customHeight="1" x14ac:dyDescent="0.2">
      <c r="A22" s="9" t="s">
        <v>95</v>
      </c>
      <c r="B22" s="8"/>
      <c r="C22" s="8"/>
    </row>
    <row r="23" spans="1:3" ht="17.25" customHeight="1" x14ac:dyDescent="0.2">
      <c r="A23" s="4" t="s">
        <v>96</v>
      </c>
      <c r="B23" s="8"/>
      <c r="C23" s="8"/>
    </row>
    <row r="24" spans="1:3" ht="17.25" customHeight="1" x14ac:dyDescent="0.2">
      <c r="A24" s="4" t="s">
        <v>97</v>
      </c>
      <c r="B24" s="8"/>
      <c r="C24" s="8"/>
    </row>
    <row r="25" spans="1:3" ht="17.25" customHeight="1" x14ac:dyDescent="0.2">
      <c r="A25" s="10" t="s">
        <v>98</v>
      </c>
      <c r="B25" s="8"/>
      <c r="C25" s="8"/>
    </row>
    <row r="26" spans="1:3" ht="17.25" customHeight="1" x14ac:dyDescent="0.2">
      <c r="A26" s="10" t="s">
        <v>99</v>
      </c>
      <c r="B26" s="19">
        <f>SUM(B22:B25)</f>
        <v>0</v>
      </c>
      <c r="C26" s="19">
        <f>SUM(C22:C25)</f>
        <v>0</v>
      </c>
    </row>
    <row r="27" spans="1:3" ht="17.25" customHeight="1" x14ac:dyDescent="0.2">
      <c r="A27" s="4" t="s">
        <v>100</v>
      </c>
      <c r="B27" s="8">
        <v>0</v>
      </c>
      <c r="C27" s="5">
        <v>0</v>
      </c>
    </row>
    <row r="28" spans="1:3" ht="17.25" customHeight="1" x14ac:dyDescent="0.2">
      <c r="A28" s="4" t="s">
        <v>101</v>
      </c>
      <c r="B28" s="5" t="s">
        <v>81</v>
      </c>
      <c r="C28" s="8" t="s">
        <v>81</v>
      </c>
    </row>
    <row r="29" spans="1:3" ht="17.25" customHeight="1" x14ac:dyDescent="0.2">
      <c r="A29" s="4" t="s">
        <v>102</v>
      </c>
      <c r="B29" s="5" t="s">
        <v>81</v>
      </c>
      <c r="C29" s="5" t="s">
        <v>81</v>
      </c>
    </row>
    <row r="30" spans="1:3" ht="17.25" customHeight="1" x14ac:dyDescent="0.2">
      <c r="A30" s="4" t="s">
        <v>103</v>
      </c>
      <c r="B30" s="8" t="s">
        <v>81</v>
      </c>
      <c r="C30" s="8" t="s">
        <v>81</v>
      </c>
    </row>
    <row r="31" spans="1:3" ht="17.25" customHeight="1" x14ac:dyDescent="0.2">
      <c r="A31" s="10" t="s">
        <v>104</v>
      </c>
      <c r="B31" s="11" t="s">
        <v>81</v>
      </c>
      <c r="C31" s="11" t="s">
        <v>81</v>
      </c>
    </row>
    <row r="32" spans="1:3" ht="17.25" customHeight="1" x14ac:dyDescent="0.2">
      <c r="A32" s="10" t="s">
        <v>105</v>
      </c>
      <c r="B32" s="11" t="s">
        <v>81</v>
      </c>
      <c r="C32" s="11" t="s">
        <v>81</v>
      </c>
    </row>
    <row r="33" spans="1:3" ht="15.75" x14ac:dyDescent="0.2">
      <c r="A33" s="25" t="s">
        <v>106</v>
      </c>
      <c r="B33" s="27">
        <f>B21</f>
        <v>893000</v>
      </c>
      <c r="C33" s="27">
        <f>C21</f>
        <v>1692244</v>
      </c>
    </row>
    <row r="35" spans="1:3" ht="15.75" x14ac:dyDescent="0.2">
      <c r="A35" s="124" t="s">
        <v>43</v>
      </c>
      <c r="B35" s="125"/>
      <c r="C35" s="126"/>
    </row>
    <row r="36" spans="1:3" ht="31.5" x14ac:dyDescent="0.2">
      <c r="A36" s="13" t="s">
        <v>1</v>
      </c>
      <c r="B36" s="14" t="s">
        <v>2</v>
      </c>
      <c r="C36" s="14" t="s">
        <v>3</v>
      </c>
    </row>
    <row r="37" spans="1:3" ht="15.75" x14ac:dyDescent="0.2">
      <c r="A37" s="4" t="s">
        <v>44</v>
      </c>
      <c r="B37" s="8"/>
      <c r="C37" s="8"/>
    </row>
    <row r="38" spans="1:3" ht="15.75" x14ac:dyDescent="0.2">
      <c r="A38" s="4" t="s">
        <v>45</v>
      </c>
      <c r="B38" s="8"/>
      <c r="C38" s="8"/>
    </row>
    <row r="39" spans="1:3" ht="15.75" x14ac:dyDescent="0.2">
      <c r="A39" s="4" t="s">
        <v>46</v>
      </c>
      <c r="B39" s="8"/>
      <c r="C39" s="8"/>
    </row>
    <row r="40" spans="1:3" ht="15.75" x14ac:dyDescent="0.2">
      <c r="A40" s="20" t="s">
        <v>123</v>
      </c>
      <c r="B40" s="8">
        <v>380000</v>
      </c>
      <c r="C40" s="8">
        <v>380000</v>
      </c>
    </row>
    <row r="41" spans="1:3" ht="31.5" x14ac:dyDescent="0.2">
      <c r="A41" s="9" t="s">
        <v>48</v>
      </c>
      <c r="B41" s="8">
        <v>251985</v>
      </c>
      <c r="C41" s="8">
        <v>124016</v>
      </c>
    </row>
    <row r="42" spans="1:3" ht="31.5" x14ac:dyDescent="0.2">
      <c r="A42" s="9" t="s">
        <v>49</v>
      </c>
      <c r="B42" s="8" t="s">
        <v>10</v>
      </c>
      <c r="C42" s="8" t="s">
        <v>10</v>
      </c>
    </row>
    <row r="43" spans="1:3" ht="15.75" x14ac:dyDescent="0.2">
      <c r="A43" s="4" t="s">
        <v>50</v>
      </c>
      <c r="B43" s="8" t="s">
        <v>10</v>
      </c>
      <c r="C43" s="8" t="s">
        <v>10</v>
      </c>
    </row>
    <row r="44" spans="1:3" ht="15.75" x14ac:dyDescent="0.2">
      <c r="A44" s="10" t="s">
        <v>52</v>
      </c>
      <c r="B44" s="19">
        <f>SUM(B37:B43)</f>
        <v>631985</v>
      </c>
      <c r="C44" s="19">
        <f>SUM(C37:C43)</f>
        <v>504016</v>
      </c>
    </row>
    <row r="45" spans="1:3" ht="15.75" x14ac:dyDescent="0.2">
      <c r="A45" s="4" t="s">
        <v>53</v>
      </c>
      <c r="B45" s="8" t="s">
        <v>10</v>
      </c>
      <c r="C45" s="8" t="s">
        <v>10</v>
      </c>
    </row>
    <row r="46" spans="1:3" ht="15.75" x14ac:dyDescent="0.2">
      <c r="A46" s="4" t="s">
        <v>54</v>
      </c>
      <c r="B46" s="8" t="s">
        <v>10</v>
      </c>
      <c r="C46" s="8" t="s">
        <v>10</v>
      </c>
    </row>
    <row r="47" spans="1:3" ht="31.5" x14ac:dyDescent="0.2">
      <c r="A47" s="9" t="s">
        <v>55</v>
      </c>
      <c r="B47" s="8" t="s">
        <v>10</v>
      </c>
      <c r="C47" s="8" t="s">
        <v>10</v>
      </c>
    </row>
    <row r="48" spans="1:3" ht="31.5" x14ac:dyDescent="0.2">
      <c r="A48" s="9" t="s">
        <v>56</v>
      </c>
      <c r="B48" s="8" t="s">
        <v>10</v>
      </c>
      <c r="C48" s="8" t="s">
        <v>10</v>
      </c>
    </row>
    <row r="49" spans="1:3" ht="15.75" x14ac:dyDescent="0.2">
      <c r="A49" s="10" t="s">
        <v>57</v>
      </c>
      <c r="B49" s="8" t="s">
        <v>10</v>
      </c>
      <c r="C49" s="8" t="s">
        <v>10</v>
      </c>
    </row>
    <row r="50" spans="1:3" ht="15.75" x14ac:dyDescent="0.2">
      <c r="A50" s="10" t="s">
        <v>58</v>
      </c>
      <c r="B50" s="8" t="s">
        <v>10</v>
      </c>
      <c r="C50" s="8" t="s">
        <v>10</v>
      </c>
    </row>
    <row r="51" spans="1:3" ht="31.5" x14ac:dyDescent="0.2">
      <c r="A51" s="9" t="s">
        <v>59</v>
      </c>
      <c r="B51" s="8" t="s">
        <v>10</v>
      </c>
      <c r="C51" s="8" t="s">
        <v>10</v>
      </c>
    </row>
    <row r="52" spans="1:3" ht="31.5" x14ac:dyDescent="0.2">
      <c r="A52" s="9" t="s">
        <v>60</v>
      </c>
      <c r="B52" s="8" t="s">
        <v>10</v>
      </c>
      <c r="C52" s="8" t="s">
        <v>10</v>
      </c>
    </row>
    <row r="53" spans="1:3" ht="15.75" x14ac:dyDescent="0.2">
      <c r="A53" s="4" t="s">
        <v>61</v>
      </c>
      <c r="B53" s="8" t="s">
        <v>10</v>
      </c>
      <c r="C53" s="8" t="s">
        <v>10</v>
      </c>
    </row>
    <row r="54" spans="1:3" ht="31.5" x14ac:dyDescent="0.2">
      <c r="A54" s="9" t="s">
        <v>62</v>
      </c>
      <c r="B54" s="5"/>
      <c r="C54" s="5"/>
    </row>
    <row r="55" spans="1:3" ht="15.75" x14ac:dyDescent="0.2">
      <c r="A55" s="10" t="s">
        <v>64</v>
      </c>
      <c r="B55" s="11">
        <f>B44</f>
        <v>631985</v>
      </c>
      <c r="C55" s="11">
        <f>C44</f>
        <v>504016</v>
      </c>
    </row>
    <row r="56" spans="1:3" ht="15.75" x14ac:dyDescent="0.2">
      <c r="A56" s="10" t="s">
        <v>65</v>
      </c>
      <c r="B56" s="11">
        <f>B55</f>
        <v>631985</v>
      </c>
      <c r="C56" s="11">
        <f>C55</f>
        <v>504016</v>
      </c>
    </row>
    <row r="57" spans="1:3" ht="15.75" x14ac:dyDescent="0.2">
      <c r="A57" s="16" t="s">
        <v>122</v>
      </c>
    </row>
  </sheetData>
  <mergeCells count="4">
    <mergeCell ref="A6:C6"/>
    <mergeCell ref="A35:C35"/>
    <mergeCell ref="A1:C1"/>
    <mergeCell ref="A3:C3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0"/>
  <sheetViews>
    <sheetView view="pageBreakPreview" zoomScale="60" zoomScaleNormal="100" workbookViewId="0">
      <selection activeCell="D21" sqref="D21"/>
    </sheetView>
  </sheetViews>
  <sheetFormatPr defaultRowHeight="12.75" x14ac:dyDescent="0.2"/>
  <cols>
    <col min="1" max="1" width="64.1640625" customWidth="1"/>
    <col min="2" max="2" width="27.1640625" customWidth="1"/>
    <col min="3" max="3" width="17.6640625" customWidth="1"/>
  </cols>
  <sheetData>
    <row r="1" spans="1:3" x14ac:dyDescent="0.2">
      <c r="A1" s="134" t="s">
        <v>338</v>
      </c>
      <c r="B1" s="134"/>
      <c r="C1" s="134"/>
    </row>
    <row r="2" spans="1:3" x14ac:dyDescent="0.2">
      <c r="A2" s="115"/>
      <c r="B2" s="115"/>
      <c r="C2" s="115"/>
    </row>
    <row r="3" spans="1:3" x14ac:dyDescent="0.2">
      <c r="A3" s="115"/>
      <c r="B3" s="115"/>
      <c r="C3" s="115"/>
    </row>
    <row r="4" spans="1:3" x14ac:dyDescent="0.2">
      <c r="A4" s="135" t="s">
        <v>124</v>
      </c>
      <c r="B4" s="135"/>
      <c r="C4" s="135"/>
    </row>
    <row r="5" spans="1:3" x14ac:dyDescent="0.2">
      <c r="A5" s="136" t="s">
        <v>335</v>
      </c>
      <c r="B5" s="136"/>
      <c r="C5" s="136"/>
    </row>
    <row r="6" spans="1:3" x14ac:dyDescent="0.2">
      <c r="A6" s="137" t="s">
        <v>125</v>
      </c>
      <c r="B6" s="137"/>
      <c r="C6" s="137"/>
    </row>
    <row r="8" spans="1:3" ht="38.25" x14ac:dyDescent="0.2">
      <c r="A8" s="30"/>
      <c r="B8" s="30"/>
      <c r="C8" s="9" t="s">
        <v>126</v>
      </c>
    </row>
    <row r="9" spans="1:3" x14ac:dyDescent="0.2">
      <c r="A9" s="34" t="s">
        <v>132</v>
      </c>
      <c r="B9" s="32"/>
      <c r="C9" s="33">
        <v>1</v>
      </c>
    </row>
    <row r="10" spans="1:3" ht="15" x14ac:dyDescent="0.2">
      <c r="A10" s="31" t="s">
        <v>128</v>
      </c>
      <c r="B10" s="32"/>
      <c r="C10" s="33">
        <v>1</v>
      </c>
    </row>
    <row r="11" spans="1:3" x14ac:dyDescent="0.2">
      <c r="A11" s="34" t="s">
        <v>129</v>
      </c>
      <c r="B11" s="32"/>
      <c r="C11" s="33">
        <v>2</v>
      </c>
    </row>
    <row r="12" spans="1:3" x14ac:dyDescent="0.2">
      <c r="A12" s="34" t="s">
        <v>130</v>
      </c>
      <c r="B12" s="31"/>
      <c r="C12" s="33">
        <v>1</v>
      </c>
    </row>
    <row r="13" spans="1:3" x14ac:dyDescent="0.2">
      <c r="A13" s="34" t="s">
        <v>133</v>
      </c>
      <c r="B13" s="34" t="s">
        <v>131</v>
      </c>
      <c r="C13" s="33">
        <v>0.5</v>
      </c>
    </row>
    <row r="14" spans="1:3" x14ac:dyDescent="0.2">
      <c r="A14" s="34" t="s">
        <v>134</v>
      </c>
      <c r="B14" s="32"/>
      <c r="C14" s="33">
        <v>5</v>
      </c>
    </row>
    <row r="15" spans="1:3" x14ac:dyDescent="0.2">
      <c r="A15" s="31" t="s">
        <v>127</v>
      </c>
      <c r="B15" s="31"/>
      <c r="C15" s="33">
        <f>SUM(C9:C14)</f>
        <v>10.5</v>
      </c>
    </row>
    <row r="16" spans="1:3" x14ac:dyDescent="0.2">
      <c r="A16" s="32"/>
      <c r="B16" s="31"/>
      <c r="C16" s="33"/>
    </row>
    <row r="17" spans="1:3" x14ac:dyDescent="0.2">
      <c r="A17" s="32"/>
      <c r="B17" s="31"/>
      <c r="C17" s="33"/>
    </row>
    <row r="18" spans="1:3" x14ac:dyDescent="0.2">
      <c r="A18" s="32"/>
      <c r="B18" s="31"/>
      <c r="C18" s="33"/>
    </row>
    <row r="19" spans="1:3" x14ac:dyDescent="0.2">
      <c r="A19" s="32"/>
      <c r="B19" s="31"/>
      <c r="C19" s="33"/>
    </row>
    <row r="20" spans="1:3" x14ac:dyDescent="0.2">
      <c r="A20" s="32"/>
      <c r="B20" s="31"/>
      <c r="C20" s="33"/>
    </row>
  </sheetData>
  <mergeCells count="4">
    <mergeCell ref="A1:C1"/>
    <mergeCell ref="A4:C4"/>
    <mergeCell ref="A5:C5"/>
    <mergeCell ref="A6:C6"/>
  </mergeCells>
  <pageMargins left="0.7" right="0.7" top="0.75" bottom="0.75" header="0.3" footer="0.3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view="pageBreakPreview" zoomScale="60" zoomScaleNormal="100" workbookViewId="0">
      <selection activeCell="D10" sqref="D10"/>
    </sheetView>
  </sheetViews>
  <sheetFormatPr defaultRowHeight="12.75" x14ac:dyDescent="0.2"/>
  <cols>
    <col min="1" max="1" width="17" customWidth="1"/>
    <col min="2" max="2" width="26.1640625" customWidth="1"/>
    <col min="3" max="4" width="23.33203125" customWidth="1"/>
  </cols>
  <sheetData>
    <row r="1" spans="1:4" ht="15.75" x14ac:dyDescent="0.2">
      <c r="A1" s="127" t="s">
        <v>365</v>
      </c>
      <c r="B1" s="127"/>
      <c r="C1" s="127"/>
      <c r="D1" s="127"/>
    </row>
    <row r="2" spans="1:4" ht="15.75" x14ac:dyDescent="0.2">
      <c r="A2" s="116"/>
      <c r="B2" s="116"/>
      <c r="C2" s="116"/>
      <c r="D2" s="116"/>
    </row>
    <row r="3" spans="1:4" ht="15.75" x14ac:dyDescent="0.2">
      <c r="A3" s="116"/>
      <c r="B3" s="116"/>
      <c r="C3" s="116"/>
      <c r="D3" s="116"/>
    </row>
    <row r="4" spans="1:4" ht="15.75" customHeight="1" x14ac:dyDescent="0.2">
      <c r="A4" s="130" t="s">
        <v>334</v>
      </c>
      <c r="B4" s="130"/>
      <c r="C4" s="130"/>
      <c r="D4" s="130"/>
    </row>
    <row r="5" spans="1:4" ht="15.75" customHeight="1" x14ac:dyDescent="0.2">
      <c r="A5" s="138" t="s">
        <v>141</v>
      </c>
      <c r="B5" s="138"/>
      <c r="C5" s="138"/>
      <c r="D5" s="138"/>
    </row>
    <row r="6" spans="1:4" ht="15.75" x14ac:dyDescent="0.2">
      <c r="A6" s="139" t="s">
        <v>135</v>
      </c>
      <c r="B6" s="139"/>
      <c r="C6" s="139"/>
      <c r="D6" s="139"/>
    </row>
    <row r="9" spans="1:4" ht="31.5" x14ac:dyDescent="0.2">
      <c r="A9" s="37" t="s">
        <v>136</v>
      </c>
      <c r="B9" s="38" t="s">
        <v>137</v>
      </c>
      <c r="C9" s="26" t="s">
        <v>138</v>
      </c>
      <c r="D9" s="26" t="s">
        <v>139</v>
      </c>
    </row>
    <row r="10" spans="1:4" ht="31.5" x14ac:dyDescent="0.2">
      <c r="A10" s="39">
        <v>1</v>
      </c>
      <c r="B10" s="20" t="s">
        <v>142</v>
      </c>
      <c r="C10" s="5"/>
      <c r="D10" s="5"/>
    </row>
    <row r="11" spans="1:4" ht="31.5" x14ac:dyDescent="0.2">
      <c r="A11" s="39">
        <v>2</v>
      </c>
      <c r="B11" s="20" t="s">
        <v>143</v>
      </c>
      <c r="C11" s="5">
        <v>4428388</v>
      </c>
      <c r="D11" s="5">
        <v>961163</v>
      </c>
    </row>
    <row r="12" spans="1:4" ht="15.75" x14ac:dyDescent="0.2">
      <c r="A12" s="30"/>
      <c r="B12" s="26" t="s">
        <v>140</v>
      </c>
      <c r="C12" s="11">
        <f>SUM(C10:C11)</f>
        <v>4428388</v>
      </c>
      <c r="D12" s="11">
        <f>SUM(D10:D11)</f>
        <v>961163</v>
      </c>
    </row>
  </sheetData>
  <mergeCells count="4">
    <mergeCell ref="A1:D1"/>
    <mergeCell ref="A4:D4"/>
    <mergeCell ref="A5:D5"/>
    <mergeCell ref="A6:D6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3"/>
  <sheetViews>
    <sheetView view="pageBreakPreview" topLeftCell="A7" zoomScale="60" zoomScaleNormal="100" workbookViewId="0">
      <selection activeCell="H15" sqref="H15"/>
    </sheetView>
  </sheetViews>
  <sheetFormatPr defaultRowHeight="12.75" x14ac:dyDescent="0.2"/>
  <cols>
    <col min="1" max="1" width="86" customWidth="1"/>
    <col min="2" max="2" width="36" customWidth="1"/>
    <col min="3" max="3" width="39.5" customWidth="1"/>
  </cols>
  <sheetData>
    <row r="1" spans="1:3" ht="18.75" customHeight="1" x14ac:dyDescent="0.2">
      <c r="A1" s="140" t="s">
        <v>339</v>
      </c>
      <c r="B1" s="140"/>
      <c r="C1" s="140"/>
    </row>
    <row r="2" spans="1:3" ht="18.75" customHeight="1" x14ac:dyDescent="0.2">
      <c r="A2" s="119"/>
      <c r="B2" s="119"/>
      <c r="C2" s="119"/>
    </row>
    <row r="3" spans="1:3" ht="18.75" customHeight="1" x14ac:dyDescent="0.2">
      <c r="A3" s="141" t="s">
        <v>144</v>
      </c>
      <c r="B3" s="141"/>
      <c r="C3" s="141"/>
    </row>
    <row r="4" spans="1:3" ht="17.25" customHeight="1" x14ac:dyDescent="0.2">
      <c r="A4" s="142" t="s">
        <v>135</v>
      </c>
      <c r="B4" s="142"/>
      <c r="C4" s="142"/>
    </row>
    <row r="5" spans="1:3" ht="17.25" customHeight="1" x14ac:dyDescent="0.2">
      <c r="A5" s="143" t="s">
        <v>145</v>
      </c>
      <c r="B5" s="144"/>
      <c r="C5" s="145"/>
    </row>
    <row r="6" spans="1:3" ht="17.25" customHeight="1" x14ac:dyDescent="0.2">
      <c r="A6" s="41" t="s">
        <v>137</v>
      </c>
      <c r="B6" s="42" t="s">
        <v>146</v>
      </c>
      <c r="C6" s="43" t="s">
        <v>147</v>
      </c>
    </row>
    <row r="7" spans="1:3" ht="17.25" customHeight="1" thickBot="1" x14ac:dyDescent="0.25">
      <c r="A7" s="44" t="s">
        <v>148</v>
      </c>
      <c r="B7" s="5">
        <v>20868657</v>
      </c>
      <c r="C7" s="5">
        <v>17544055</v>
      </c>
    </row>
    <row r="8" spans="1:3" ht="17.25" customHeight="1" thickBot="1" x14ac:dyDescent="0.25">
      <c r="A8" s="44" t="s">
        <v>149</v>
      </c>
      <c r="B8" s="5">
        <v>8193633</v>
      </c>
      <c r="C8" s="18">
        <v>6668904</v>
      </c>
    </row>
    <row r="9" spans="1:3" ht="17.25" customHeight="1" x14ac:dyDescent="0.2">
      <c r="A9" s="44" t="s">
        <v>150</v>
      </c>
      <c r="B9" s="5">
        <v>1785000</v>
      </c>
      <c r="C9" s="5">
        <v>1233000</v>
      </c>
    </row>
    <row r="10" spans="1:3" ht="17.25" customHeight="1" x14ac:dyDescent="0.2">
      <c r="A10" s="44" t="s">
        <v>151</v>
      </c>
      <c r="B10" s="5">
        <v>55000</v>
      </c>
      <c r="C10" s="5">
        <v>125000</v>
      </c>
    </row>
    <row r="11" spans="1:3" ht="17.25" customHeight="1" x14ac:dyDescent="0.2">
      <c r="A11" s="44" t="s">
        <v>152</v>
      </c>
      <c r="B11" s="40" t="s">
        <v>10</v>
      </c>
      <c r="C11" s="40" t="s">
        <v>10</v>
      </c>
    </row>
    <row r="12" spans="1:3" ht="17.25" customHeight="1" x14ac:dyDescent="0.2">
      <c r="A12" s="26" t="s">
        <v>153</v>
      </c>
      <c r="B12" s="11">
        <f>SUM(B7:B11)</f>
        <v>30902290</v>
      </c>
      <c r="C12" s="11">
        <f>SUM(C7:C11)</f>
        <v>25570959</v>
      </c>
    </row>
    <row r="13" spans="1:3" ht="17.25" customHeight="1" x14ac:dyDescent="0.2">
      <c r="A13" s="26" t="s">
        <v>154</v>
      </c>
      <c r="B13" s="11"/>
      <c r="C13" s="11"/>
    </row>
    <row r="14" spans="1:3" ht="17.25" customHeight="1" x14ac:dyDescent="0.2">
      <c r="A14" s="143" t="s">
        <v>155</v>
      </c>
      <c r="B14" s="144"/>
      <c r="C14" s="145"/>
    </row>
    <row r="15" spans="1:3" ht="17.25" customHeight="1" x14ac:dyDescent="0.2">
      <c r="A15" s="41" t="s">
        <v>137</v>
      </c>
      <c r="B15" s="42" t="s">
        <v>146</v>
      </c>
      <c r="C15" s="43" t="s">
        <v>147</v>
      </c>
    </row>
    <row r="16" spans="1:3" ht="17.25" customHeight="1" x14ac:dyDescent="0.2">
      <c r="A16" s="44" t="s">
        <v>156</v>
      </c>
      <c r="B16" s="5">
        <v>13225592</v>
      </c>
      <c r="C16" s="5">
        <v>12870161</v>
      </c>
    </row>
    <row r="17" spans="1:3" ht="17.25" customHeight="1" x14ac:dyDescent="0.2">
      <c r="A17" s="44" t="s">
        <v>157</v>
      </c>
      <c r="B17" s="5">
        <v>2028081</v>
      </c>
      <c r="C17" s="5">
        <v>2346659</v>
      </c>
    </row>
    <row r="18" spans="1:3" ht="17.25" customHeight="1" x14ac:dyDescent="0.2">
      <c r="A18" s="44" t="s">
        <v>158</v>
      </c>
      <c r="B18" s="5">
        <v>11967466</v>
      </c>
      <c r="C18" s="5">
        <v>10058333</v>
      </c>
    </row>
    <row r="19" spans="1:3" ht="17.25" customHeight="1" x14ac:dyDescent="0.2">
      <c r="A19" s="44" t="s">
        <v>159</v>
      </c>
      <c r="B19" s="5">
        <v>2100500</v>
      </c>
      <c r="C19" s="5">
        <v>2100500</v>
      </c>
    </row>
    <row r="20" spans="1:3" ht="17.25" customHeight="1" x14ac:dyDescent="0.2">
      <c r="A20" s="44" t="s">
        <v>160</v>
      </c>
      <c r="B20" s="5">
        <v>2941132</v>
      </c>
      <c r="C20" s="5">
        <v>2305296</v>
      </c>
    </row>
    <row r="21" spans="1:3" ht="17.25" customHeight="1" x14ac:dyDescent="0.2">
      <c r="A21" s="44" t="s">
        <v>161</v>
      </c>
      <c r="B21" s="5">
        <v>100000</v>
      </c>
      <c r="C21" s="5">
        <v>100000</v>
      </c>
    </row>
    <row r="22" spans="1:3" ht="17.25" customHeight="1" x14ac:dyDescent="0.2">
      <c r="A22" s="44" t="s">
        <v>162</v>
      </c>
      <c r="B22" s="5">
        <v>4428388</v>
      </c>
      <c r="C22" s="5">
        <v>961163</v>
      </c>
    </row>
    <row r="23" spans="1:3" ht="17.25" customHeight="1" x14ac:dyDescent="0.2">
      <c r="A23" s="26" t="s">
        <v>153</v>
      </c>
      <c r="B23" s="11">
        <f>SUM(B16:B22)</f>
        <v>36791159</v>
      </c>
      <c r="C23" s="11">
        <f>SUM(C16:C22)</f>
        <v>30742112</v>
      </c>
    </row>
    <row r="24" spans="1:3" ht="17.25" customHeight="1" x14ac:dyDescent="0.2">
      <c r="A24" s="26" t="s">
        <v>163</v>
      </c>
      <c r="B24" s="19"/>
      <c r="C24" s="19"/>
    </row>
    <row r="26" spans="1:3" ht="16.5" x14ac:dyDescent="0.2">
      <c r="A26" s="35" t="s">
        <v>164</v>
      </c>
    </row>
    <row r="27" spans="1:3" ht="15.75" x14ac:dyDescent="0.2">
      <c r="A27" s="36" t="s">
        <v>135</v>
      </c>
    </row>
    <row r="28" spans="1:3" ht="15.75" x14ac:dyDescent="0.2">
      <c r="A28" s="143" t="s">
        <v>145</v>
      </c>
      <c r="B28" s="144"/>
      <c r="C28" s="145"/>
    </row>
    <row r="29" spans="1:3" ht="15.75" x14ac:dyDescent="0.2">
      <c r="A29" s="41" t="s">
        <v>137</v>
      </c>
      <c r="B29" s="42" t="s">
        <v>146</v>
      </c>
      <c r="C29" s="45" t="s">
        <v>147</v>
      </c>
    </row>
    <row r="30" spans="1:3" ht="15.75" x14ac:dyDescent="0.2">
      <c r="A30" s="44" t="s">
        <v>165</v>
      </c>
      <c r="B30" s="5">
        <v>0</v>
      </c>
      <c r="C30" s="5">
        <v>0</v>
      </c>
    </row>
    <row r="31" spans="1:3" ht="15.75" x14ac:dyDescent="0.2">
      <c r="A31" s="44" t="s">
        <v>166</v>
      </c>
      <c r="B31" s="5">
        <v>0</v>
      </c>
      <c r="C31" s="5">
        <v>0</v>
      </c>
    </row>
    <row r="32" spans="1:3" ht="15.75" x14ac:dyDescent="0.2">
      <c r="A32" s="44" t="s">
        <v>167</v>
      </c>
      <c r="B32" s="5">
        <v>0</v>
      </c>
      <c r="C32" s="5">
        <v>0</v>
      </c>
    </row>
    <row r="33" spans="1:3" ht="15.75" x14ac:dyDescent="0.2">
      <c r="A33" s="44" t="s">
        <v>168</v>
      </c>
      <c r="B33" s="5">
        <v>0</v>
      </c>
      <c r="C33" s="5">
        <v>0</v>
      </c>
    </row>
    <row r="34" spans="1:3" ht="15.75" x14ac:dyDescent="0.2">
      <c r="A34" s="26" t="s">
        <v>153</v>
      </c>
      <c r="B34" s="11">
        <v>0</v>
      </c>
      <c r="C34" s="11">
        <v>0</v>
      </c>
    </row>
    <row r="35" spans="1:3" ht="15.75" x14ac:dyDescent="0.2">
      <c r="A35" s="26" t="s">
        <v>169</v>
      </c>
      <c r="B35" s="11">
        <v>0</v>
      </c>
      <c r="C35" s="11">
        <v>0</v>
      </c>
    </row>
    <row r="36" spans="1:3" ht="15.75" x14ac:dyDescent="0.2">
      <c r="A36" s="143" t="s">
        <v>155</v>
      </c>
      <c r="B36" s="144"/>
      <c r="C36" s="145"/>
    </row>
    <row r="37" spans="1:3" ht="28.5" x14ac:dyDescent="0.2">
      <c r="A37" s="41" t="s">
        <v>137</v>
      </c>
      <c r="B37" s="45" t="s">
        <v>146</v>
      </c>
      <c r="C37" s="45" t="s">
        <v>147</v>
      </c>
    </row>
    <row r="38" spans="1:3" ht="15.75" x14ac:dyDescent="0.2">
      <c r="A38" s="44" t="s">
        <v>170</v>
      </c>
      <c r="B38" s="5">
        <v>1351000</v>
      </c>
      <c r="C38" s="5">
        <v>6001576.7699999996</v>
      </c>
    </row>
    <row r="39" spans="1:3" ht="15.75" x14ac:dyDescent="0.2">
      <c r="A39" s="44" t="s">
        <v>171</v>
      </c>
      <c r="B39" s="5">
        <v>300000</v>
      </c>
      <c r="C39" s="5">
        <v>0</v>
      </c>
    </row>
    <row r="40" spans="1:3" ht="15.75" x14ac:dyDescent="0.2">
      <c r="A40" s="44" t="s">
        <v>172</v>
      </c>
      <c r="B40" s="40" t="s">
        <v>10</v>
      </c>
      <c r="C40" s="40" t="s">
        <v>10</v>
      </c>
    </row>
    <row r="41" spans="1:3" ht="15.75" x14ac:dyDescent="0.2">
      <c r="A41" s="44" t="s">
        <v>173</v>
      </c>
      <c r="B41" s="40" t="s">
        <v>10</v>
      </c>
      <c r="C41" s="40" t="s">
        <v>10</v>
      </c>
    </row>
    <row r="42" spans="1:3" ht="15.75" x14ac:dyDescent="0.2">
      <c r="A42" s="26" t="s">
        <v>153</v>
      </c>
      <c r="B42" s="11">
        <f>SUM(B38:B41)</f>
        <v>1651000</v>
      </c>
      <c r="C42" s="11">
        <f>SUM(C38:C41)</f>
        <v>6001576.7699999996</v>
      </c>
    </row>
    <row r="43" spans="1:3" ht="15.75" x14ac:dyDescent="0.2">
      <c r="A43" s="26" t="s">
        <v>163</v>
      </c>
      <c r="B43" s="40"/>
      <c r="C43" s="11"/>
    </row>
    <row r="45" spans="1:3" ht="16.5" x14ac:dyDescent="0.2">
      <c r="A45" s="35" t="s">
        <v>174</v>
      </c>
    </row>
    <row r="46" spans="1:3" ht="15.75" x14ac:dyDescent="0.2">
      <c r="A46" s="36" t="s">
        <v>135</v>
      </c>
    </row>
    <row r="47" spans="1:3" ht="15.75" x14ac:dyDescent="0.2">
      <c r="A47" s="143" t="s">
        <v>145</v>
      </c>
      <c r="B47" s="144"/>
      <c r="C47" s="145"/>
    </row>
    <row r="48" spans="1:3" ht="28.5" x14ac:dyDescent="0.2">
      <c r="A48" s="41" t="s">
        <v>137</v>
      </c>
      <c r="B48" s="45" t="s">
        <v>146</v>
      </c>
      <c r="C48" s="45" t="s">
        <v>147</v>
      </c>
    </row>
    <row r="49" spans="1:3" ht="15.75" x14ac:dyDescent="0.2">
      <c r="A49" s="44" t="s">
        <v>175</v>
      </c>
      <c r="B49" s="40" t="s">
        <v>10</v>
      </c>
      <c r="C49" s="5"/>
    </row>
    <row r="50" spans="1:3" ht="15.75" x14ac:dyDescent="0.2">
      <c r="A50" s="44" t="s">
        <v>176</v>
      </c>
      <c r="B50" s="5"/>
      <c r="C50" s="40"/>
    </row>
    <row r="51" spans="1:3" ht="15.75" x14ac:dyDescent="0.2">
      <c r="A51" s="44" t="s">
        <v>177</v>
      </c>
      <c r="B51" s="5">
        <v>8362424</v>
      </c>
      <c r="C51" s="5">
        <v>11901911</v>
      </c>
    </row>
    <row r="52" spans="1:3" ht="15.75" x14ac:dyDescent="0.2">
      <c r="A52" s="44" t="s">
        <v>178</v>
      </c>
      <c r="B52" s="5"/>
      <c r="C52" s="5"/>
    </row>
    <row r="53" spans="1:3" ht="15.75" x14ac:dyDescent="0.2">
      <c r="A53" s="26" t="s">
        <v>153</v>
      </c>
      <c r="B53" s="11">
        <f>SUM(B51:B52)</f>
        <v>8362424</v>
      </c>
      <c r="C53" s="11">
        <f>SUM(C51:C52)</f>
        <v>11901911</v>
      </c>
    </row>
    <row r="54" spans="1:3" ht="15.75" x14ac:dyDescent="0.2">
      <c r="A54" s="26" t="s">
        <v>154</v>
      </c>
      <c r="B54" s="19" t="s">
        <v>67</v>
      </c>
      <c r="C54" s="19" t="s">
        <v>67</v>
      </c>
    </row>
    <row r="55" spans="1:3" ht="15.75" x14ac:dyDescent="0.2">
      <c r="A55" s="143" t="s">
        <v>155</v>
      </c>
      <c r="B55" s="144"/>
      <c r="C55" s="145"/>
    </row>
    <row r="56" spans="1:3" ht="28.5" x14ac:dyDescent="0.2">
      <c r="A56" s="41" t="s">
        <v>137</v>
      </c>
      <c r="B56" s="45" t="s">
        <v>146</v>
      </c>
      <c r="C56" s="45" t="s">
        <v>147</v>
      </c>
    </row>
    <row r="57" spans="1:3" ht="15.75" x14ac:dyDescent="0.2">
      <c r="A57" s="44" t="s">
        <v>179</v>
      </c>
      <c r="B57" s="40" t="s">
        <v>10</v>
      </c>
      <c r="C57" s="40" t="s">
        <v>10</v>
      </c>
    </row>
    <row r="58" spans="1:3" ht="15.75" x14ac:dyDescent="0.2">
      <c r="A58" s="44" t="s">
        <v>180</v>
      </c>
      <c r="B58" s="40" t="s">
        <v>10</v>
      </c>
      <c r="C58" s="40" t="s">
        <v>10</v>
      </c>
    </row>
    <row r="59" spans="1:3" ht="15.75" x14ac:dyDescent="0.2">
      <c r="A59" s="44" t="s">
        <v>181</v>
      </c>
      <c r="B59" s="40" t="s">
        <v>10</v>
      </c>
      <c r="C59" s="40" t="s">
        <v>10</v>
      </c>
    </row>
    <row r="60" spans="1:3" ht="15.75" x14ac:dyDescent="0.2">
      <c r="A60" s="44" t="s">
        <v>182</v>
      </c>
      <c r="B60" s="5"/>
      <c r="C60" s="5"/>
    </row>
    <row r="61" spans="1:3" ht="15.75" x14ac:dyDescent="0.2">
      <c r="A61" s="44" t="s">
        <v>183</v>
      </c>
      <c r="B61" s="5">
        <v>822555</v>
      </c>
      <c r="C61" s="5">
        <v>729181</v>
      </c>
    </row>
    <row r="62" spans="1:3" ht="15.75" x14ac:dyDescent="0.2">
      <c r="A62" s="26" t="s">
        <v>153</v>
      </c>
      <c r="B62" s="11"/>
      <c r="C62" s="11"/>
    </row>
    <row r="63" spans="1:3" ht="15.75" x14ac:dyDescent="0.2">
      <c r="A63" s="26" t="s">
        <v>163</v>
      </c>
      <c r="B63" s="11"/>
      <c r="C63" s="11"/>
    </row>
  </sheetData>
  <mergeCells count="9">
    <mergeCell ref="A1:C1"/>
    <mergeCell ref="A3:C3"/>
    <mergeCell ref="A4:C4"/>
    <mergeCell ref="A55:C55"/>
    <mergeCell ref="A5:C5"/>
    <mergeCell ref="A14:C14"/>
    <mergeCell ref="A28:C28"/>
    <mergeCell ref="A36:C36"/>
    <mergeCell ref="A47:C47"/>
  </mergeCells>
  <pageMargins left="0.7" right="0.7" top="0.75" bottom="0.75" header="0.3" footer="0.3"/>
  <pageSetup paperSize="9" scale="9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"/>
  <sheetViews>
    <sheetView view="pageBreakPreview" topLeftCell="A3" zoomScale="60" zoomScaleNormal="100" workbookViewId="0">
      <selection activeCell="A3" sqref="A3:C3"/>
    </sheetView>
  </sheetViews>
  <sheetFormatPr defaultRowHeight="12.75" x14ac:dyDescent="0.2"/>
  <cols>
    <col min="1" max="1" width="63.6640625" bestFit="1" customWidth="1"/>
    <col min="2" max="3" width="16.6640625" bestFit="1" customWidth="1"/>
  </cols>
  <sheetData>
    <row r="1" spans="1:3" ht="15.75" x14ac:dyDescent="0.2">
      <c r="A1" s="127" t="s">
        <v>364</v>
      </c>
      <c r="B1" s="127"/>
      <c r="C1" s="127"/>
    </row>
    <row r="2" spans="1:3" ht="15.75" x14ac:dyDescent="0.2">
      <c r="A2" s="24"/>
    </row>
    <row r="3" spans="1:3" ht="18.75" x14ac:dyDescent="0.2">
      <c r="A3" s="146" t="s">
        <v>270</v>
      </c>
      <c r="B3" s="146"/>
      <c r="C3" s="146"/>
    </row>
    <row r="4" spans="1:3" ht="15.75" x14ac:dyDescent="0.2">
      <c r="A4" s="142" t="s">
        <v>135</v>
      </c>
      <c r="B4" s="142"/>
      <c r="C4" s="142"/>
    </row>
    <row r="5" spans="1:3" ht="47.25" x14ac:dyDescent="0.2">
      <c r="A5" s="41" t="s">
        <v>271</v>
      </c>
      <c r="B5" s="59" t="s">
        <v>272</v>
      </c>
      <c r="C5" s="59" t="s">
        <v>273</v>
      </c>
    </row>
    <row r="6" spans="1:3" ht="15.75" x14ac:dyDescent="0.2">
      <c r="A6" s="70">
        <v>1</v>
      </c>
      <c r="B6" s="70">
        <v>2</v>
      </c>
      <c r="C6" s="70">
        <v>3</v>
      </c>
    </row>
    <row r="7" spans="1:3" ht="15.75" x14ac:dyDescent="0.2">
      <c r="A7" s="71" t="s">
        <v>275</v>
      </c>
      <c r="B7" s="5">
        <v>1351000</v>
      </c>
      <c r="C7" s="5">
        <v>6001576.7699999996</v>
      </c>
    </row>
    <row r="8" spans="1:3" ht="15.75" x14ac:dyDescent="0.2">
      <c r="A8" s="71"/>
      <c r="B8" s="5"/>
      <c r="C8" s="5"/>
    </row>
    <row r="9" spans="1:3" ht="15.75" x14ac:dyDescent="0.2">
      <c r="A9" s="71"/>
      <c r="B9" s="5"/>
      <c r="C9" s="5"/>
    </row>
    <row r="10" spans="1:3" ht="15.75" x14ac:dyDescent="0.2">
      <c r="A10" s="6"/>
      <c r="B10" s="5"/>
      <c r="C10" s="5"/>
    </row>
    <row r="11" spans="1:3" ht="15.75" x14ac:dyDescent="0.2">
      <c r="A11" s="71"/>
      <c r="B11" s="5"/>
      <c r="C11" s="5"/>
    </row>
    <row r="12" spans="1:3" ht="15.75" x14ac:dyDescent="0.2">
      <c r="A12" s="71"/>
      <c r="B12" s="5"/>
      <c r="C12" s="5"/>
    </row>
    <row r="13" spans="1:3" ht="15.75" x14ac:dyDescent="0.2">
      <c r="A13" s="6"/>
      <c r="B13" s="5"/>
      <c r="C13" s="40"/>
    </row>
    <row r="14" spans="1:3" ht="15.75" x14ac:dyDescent="0.2">
      <c r="A14" s="6"/>
      <c r="B14" s="5"/>
      <c r="C14" s="5"/>
    </row>
    <row r="15" spans="1:3" ht="15.75" x14ac:dyDescent="0.2">
      <c r="A15" s="71"/>
      <c r="B15" s="5"/>
      <c r="C15" s="40"/>
    </row>
    <row r="16" spans="1:3" ht="15.75" x14ac:dyDescent="0.2">
      <c r="A16" s="44"/>
      <c r="B16" s="5"/>
      <c r="C16" s="40"/>
    </row>
    <row r="17" spans="1:3" ht="15.75" x14ac:dyDescent="0.2">
      <c r="A17" s="44"/>
      <c r="B17" s="5"/>
      <c r="C17" s="40"/>
    </row>
    <row r="18" spans="1:3" ht="15.75" x14ac:dyDescent="0.2">
      <c r="A18" s="44"/>
      <c r="B18" s="5"/>
      <c r="C18" s="5"/>
    </row>
    <row r="19" spans="1:3" ht="15.75" x14ac:dyDescent="0.2">
      <c r="A19" s="44"/>
      <c r="B19" s="5"/>
      <c r="C19" s="5"/>
    </row>
    <row r="20" spans="1:3" ht="15.75" x14ac:dyDescent="0.2">
      <c r="A20" s="44"/>
      <c r="B20" s="5"/>
      <c r="C20" s="5"/>
    </row>
    <row r="21" spans="1:3" ht="15.75" x14ac:dyDescent="0.2">
      <c r="A21" s="9"/>
      <c r="B21" s="5"/>
      <c r="C21" s="5"/>
    </row>
    <row r="22" spans="1:3" ht="15.75" x14ac:dyDescent="0.2">
      <c r="A22" s="9"/>
      <c r="B22" s="5"/>
      <c r="C22" s="5"/>
    </row>
    <row r="23" spans="1:3" ht="15.75" x14ac:dyDescent="0.2">
      <c r="A23" s="44"/>
      <c r="B23" s="5"/>
      <c r="C23" s="5"/>
    </row>
    <row r="24" spans="1:3" ht="15.75" x14ac:dyDescent="0.2">
      <c r="A24" s="44"/>
      <c r="B24" s="5"/>
      <c r="C24" s="5"/>
    </row>
    <row r="25" spans="1:3" ht="15.75" x14ac:dyDescent="0.2">
      <c r="A25" s="44"/>
      <c r="B25" s="40"/>
      <c r="C25" s="5"/>
    </row>
    <row r="26" spans="1:3" ht="15.75" x14ac:dyDescent="0.2">
      <c r="A26" s="9"/>
      <c r="B26" s="40"/>
      <c r="C26" s="5"/>
    </row>
    <row r="27" spans="1:3" ht="15.75" x14ac:dyDescent="0.2">
      <c r="A27" s="44"/>
      <c r="B27" s="40"/>
      <c r="C27" s="5"/>
    </row>
    <row r="28" spans="1:3" ht="15.75" x14ac:dyDescent="0.2">
      <c r="A28" s="44"/>
      <c r="B28" s="32"/>
      <c r="C28" s="5"/>
    </row>
    <row r="29" spans="1:3" ht="15.75" x14ac:dyDescent="0.2">
      <c r="A29" s="9"/>
      <c r="B29" s="30"/>
      <c r="C29" s="5"/>
    </row>
    <row r="30" spans="1:3" ht="15.75" x14ac:dyDescent="0.2">
      <c r="A30" s="44"/>
      <c r="B30" s="5"/>
      <c r="C30" s="5"/>
    </row>
    <row r="31" spans="1:3" ht="15.75" x14ac:dyDescent="0.2">
      <c r="A31" s="44"/>
      <c r="B31" s="5"/>
      <c r="C31" s="5"/>
    </row>
    <row r="32" spans="1:3" ht="15.75" x14ac:dyDescent="0.2">
      <c r="A32" s="9"/>
      <c r="B32" s="5"/>
      <c r="C32" s="5"/>
    </row>
    <row r="33" spans="1:3" ht="15.75" x14ac:dyDescent="0.2">
      <c r="A33" s="44"/>
      <c r="B33" s="5"/>
      <c r="C33" s="5"/>
    </row>
    <row r="34" spans="1:3" ht="15.75" x14ac:dyDescent="0.2">
      <c r="A34" s="26" t="s">
        <v>274</v>
      </c>
      <c r="B34" s="11"/>
      <c r="C34" s="11"/>
    </row>
  </sheetData>
  <mergeCells count="3">
    <mergeCell ref="A1:C1"/>
    <mergeCell ref="A3:C3"/>
    <mergeCell ref="A4:C4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9"/>
  <sheetViews>
    <sheetView workbookViewId="0">
      <selection sqref="A1:C1"/>
    </sheetView>
  </sheetViews>
  <sheetFormatPr defaultRowHeight="12.75" x14ac:dyDescent="0.2"/>
  <cols>
    <col min="1" max="1" width="86" customWidth="1"/>
    <col min="2" max="2" width="20.83203125" customWidth="1"/>
    <col min="3" max="3" width="21.33203125" customWidth="1"/>
  </cols>
  <sheetData>
    <row r="1" spans="1:3" ht="15.75" x14ac:dyDescent="0.2">
      <c r="A1" s="127" t="s">
        <v>349</v>
      </c>
      <c r="B1" s="127"/>
      <c r="C1" s="127"/>
    </row>
    <row r="2" spans="1:3" ht="15.75" x14ac:dyDescent="0.2">
      <c r="A2" s="117"/>
      <c r="B2" s="117"/>
      <c r="C2" s="117"/>
    </row>
    <row r="3" spans="1:3" ht="15.75" x14ac:dyDescent="0.2">
      <c r="A3" s="117"/>
      <c r="B3" s="117"/>
      <c r="C3" s="117"/>
    </row>
    <row r="4" spans="1:3" s="118" customFormat="1" ht="18.75" x14ac:dyDescent="0.2">
      <c r="A4" s="146" t="s">
        <v>239</v>
      </c>
      <c r="B4" s="146"/>
      <c r="C4" s="146"/>
    </row>
    <row r="5" spans="1:3" ht="15.75" x14ac:dyDescent="0.2">
      <c r="A5" s="139" t="s">
        <v>135</v>
      </c>
      <c r="B5" s="139"/>
      <c r="C5" s="139"/>
    </row>
    <row r="7" spans="1:3" ht="47.25" x14ac:dyDescent="0.2">
      <c r="A7" s="38" t="s">
        <v>240</v>
      </c>
      <c r="B7" s="61" t="s">
        <v>138</v>
      </c>
      <c r="C7" s="61" t="s">
        <v>139</v>
      </c>
    </row>
    <row r="8" spans="1:3" x14ac:dyDescent="0.2">
      <c r="A8" s="62">
        <v>1</v>
      </c>
      <c r="B8" s="62">
        <v>2</v>
      </c>
      <c r="C8" s="62">
        <v>3</v>
      </c>
    </row>
    <row r="9" spans="1:3" ht="15.75" x14ac:dyDescent="0.2">
      <c r="A9" s="20" t="s">
        <v>276</v>
      </c>
      <c r="B9" s="5">
        <v>300000</v>
      </c>
      <c r="C9" s="40">
        <v>0</v>
      </c>
    </row>
    <row r="10" spans="1:3" ht="15.75" x14ac:dyDescent="0.2">
      <c r="A10" s="20"/>
      <c r="B10" s="5">
        <v>0</v>
      </c>
      <c r="C10" s="5">
        <v>0</v>
      </c>
    </row>
    <row r="11" spans="1:3" ht="15.75" x14ac:dyDescent="0.2">
      <c r="A11" s="44"/>
      <c r="B11" s="5"/>
      <c r="C11" s="40"/>
    </row>
    <row r="12" spans="1:3" ht="15.75" x14ac:dyDescent="0.2">
      <c r="A12" s="44"/>
      <c r="B12" s="5"/>
      <c r="C12" s="40"/>
    </row>
    <row r="13" spans="1:3" ht="15.75" x14ac:dyDescent="0.2">
      <c r="A13" s="44"/>
      <c r="B13" s="5"/>
      <c r="C13" s="40"/>
    </row>
    <row r="14" spans="1:3" ht="15.75" x14ac:dyDescent="0.2">
      <c r="A14" s="44"/>
      <c r="B14" s="5"/>
      <c r="C14" s="40"/>
    </row>
    <row r="15" spans="1:3" ht="15.75" x14ac:dyDescent="0.2">
      <c r="A15" s="44"/>
      <c r="B15" s="5"/>
      <c r="C15" s="40"/>
    </row>
    <row r="16" spans="1:3" ht="15.75" x14ac:dyDescent="0.2">
      <c r="A16" s="44"/>
      <c r="B16" s="40"/>
      <c r="C16" s="5"/>
    </row>
    <row r="17" spans="1:3" ht="15.75" x14ac:dyDescent="0.2">
      <c r="A17" s="44"/>
      <c r="B17" s="40"/>
      <c r="C17" s="5"/>
    </row>
    <row r="18" spans="1:3" ht="15.75" x14ac:dyDescent="0.2">
      <c r="A18" s="9"/>
      <c r="B18" s="40"/>
      <c r="C18" s="5"/>
    </row>
    <row r="19" spans="1:3" ht="15.75" x14ac:dyDescent="0.2">
      <c r="A19" s="26" t="s">
        <v>153</v>
      </c>
      <c r="B19" s="11">
        <f>SUM(B8:B18)</f>
        <v>300002</v>
      </c>
      <c r="C19" s="11">
        <v>0</v>
      </c>
    </row>
  </sheetData>
  <mergeCells count="3">
    <mergeCell ref="A1:C1"/>
    <mergeCell ref="A4:C4"/>
    <mergeCell ref="A5:C5"/>
  </mergeCells>
  <pageMargins left="0.7" right="0.7" top="0.75" bottom="0.75" header="0.3" footer="0.3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topLeftCell="A4" workbookViewId="0">
      <selection activeCell="A4" sqref="A4:N4"/>
    </sheetView>
  </sheetViews>
  <sheetFormatPr defaultRowHeight="12.75" x14ac:dyDescent="0.2"/>
  <cols>
    <col min="1" max="1" width="23.33203125" customWidth="1"/>
    <col min="2" max="2" width="25.1640625" customWidth="1"/>
    <col min="3" max="3" width="28.83203125" customWidth="1"/>
    <col min="4" max="4" width="21.83203125" customWidth="1"/>
    <col min="5" max="5" width="23.33203125" customWidth="1"/>
  </cols>
  <sheetData>
    <row r="1" spans="1:14" ht="15" x14ac:dyDescent="0.2">
      <c r="A1" s="73" t="s">
        <v>343</v>
      </c>
      <c r="B1" s="73"/>
      <c r="C1" s="73"/>
      <c r="D1" s="73"/>
      <c r="E1" s="73"/>
    </row>
    <row r="2" spans="1:14" x14ac:dyDescent="0.2">
      <c r="A2" s="29"/>
    </row>
    <row r="3" spans="1:14" ht="15" x14ac:dyDescent="0.2">
      <c r="A3" s="147" t="s">
        <v>277</v>
      </c>
      <c r="B3" s="147"/>
      <c r="C3" s="147"/>
      <c r="D3" s="147"/>
      <c r="E3" s="147"/>
    </row>
    <row r="4" spans="1:14" ht="21" customHeight="1" x14ac:dyDescent="0.2">
      <c r="A4" s="148" t="s">
        <v>341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</row>
    <row r="5" spans="1:14" ht="21" customHeight="1" x14ac:dyDescent="0.2">
      <c r="A5" s="149" t="s">
        <v>342</v>
      </c>
      <c r="B5" s="149"/>
      <c r="C5" s="149"/>
      <c r="D5" s="149"/>
      <c r="E5" s="149"/>
      <c r="F5" s="120"/>
      <c r="G5" s="120"/>
      <c r="H5" s="120"/>
      <c r="I5" s="120"/>
      <c r="J5" s="120"/>
      <c r="K5" s="120"/>
      <c r="L5" s="120"/>
      <c r="M5" s="120"/>
      <c r="N5" s="120"/>
    </row>
    <row r="6" spans="1:14" ht="15" x14ac:dyDescent="0.2">
      <c r="A6" s="73" t="s">
        <v>278</v>
      </c>
      <c r="B6" s="74"/>
    </row>
    <row r="7" spans="1:14" ht="14.25" x14ac:dyDescent="0.2">
      <c r="A7" s="75" t="s">
        <v>340</v>
      </c>
    </row>
    <row r="8" spans="1:14" ht="30" x14ac:dyDescent="0.2">
      <c r="A8" s="76" t="s">
        <v>279</v>
      </c>
      <c r="B8" s="77" t="s">
        <v>280</v>
      </c>
      <c r="C8" s="78" t="s">
        <v>281</v>
      </c>
      <c r="D8" s="77" t="s">
        <v>282</v>
      </c>
      <c r="E8" s="79" t="s">
        <v>283</v>
      </c>
    </row>
    <row r="9" spans="1:14" ht="14.25" x14ac:dyDescent="0.2">
      <c r="A9" s="80" t="s">
        <v>284</v>
      </c>
      <c r="B9" s="81">
        <v>0</v>
      </c>
      <c r="C9" s="81">
        <v>0</v>
      </c>
      <c r="D9" s="30"/>
      <c r="E9" s="81">
        <v>0</v>
      </c>
    </row>
    <row r="10" spans="1:14" ht="14.25" x14ac:dyDescent="0.2">
      <c r="A10" s="80" t="s">
        <v>285</v>
      </c>
      <c r="B10" s="82">
        <v>0</v>
      </c>
      <c r="C10" s="81">
        <v>0</v>
      </c>
      <c r="D10" s="32"/>
      <c r="E10" s="81">
        <v>0</v>
      </c>
    </row>
    <row r="11" spans="1:14" ht="15" x14ac:dyDescent="0.2">
      <c r="A11" s="83" t="s">
        <v>283</v>
      </c>
      <c r="B11" s="84">
        <v>0</v>
      </c>
      <c r="C11" s="84">
        <v>0</v>
      </c>
      <c r="D11" s="32"/>
      <c r="E11" s="84">
        <v>0</v>
      </c>
    </row>
    <row r="12" spans="1:14" ht="25.5" x14ac:dyDescent="0.2">
      <c r="A12" s="76" t="s">
        <v>286</v>
      </c>
      <c r="B12" s="59" t="s">
        <v>287</v>
      </c>
      <c r="C12" s="78" t="s">
        <v>281</v>
      </c>
      <c r="D12" s="85" t="s">
        <v>288</v>
      </c>
      <c r="E12" s="79" t="s">
        <v>283</v>
      </c>
    </row>
    <row r="13" spans="1:14" ht="14.25" x14ac:dyDescent="0.2">
      <c r="A13" s="80" t="s">
        <v>289</v>
      </c>
      <c r="B13" s="32"/>
      <c r="C13" s="32"/>
      <c r="D13" s="32"/>
      <c r="E13" s="32"/>
      <c r="H13" t="s">
        <v>290</v>
      </c>
    </row>
    <row r="14" spans="1:14" ht="14.25" x14ac:dyDescent="0.2">
      <c r="A14" s="80" t="s">
        <v>291</v>
      </c>
      <c r="B14" s="32"/>
      <c r="C14" s="32"/>
      <c r="D14" s="32"/>
      <c r="E14" s="32"/>
    </row>
    <row r="15" spans="1:14" ht="14.25" x14ac:dyDescent="0.2">
      <c r="A15" s="80" t="s">
        <v>292</v>
      </c>
      <c r="B15" s="86">
        <v>0</v>
      </c>
      <c r="C15" s="32"/>
      <c r="D15" s="32"/>
      <c r="E15" s="32"/>
    </row>
    <row r="16" spans="1:14" ht="14.25" x14ac:dyDescent="0.2">
      <c r="A16" s="80" t="s">
        <v>293</v>
      </c>
      <c r="B16" s="81">
        <v>0</v>
      </c>
      <c r="C16" s="81">
        <v>0</v>
      </c>
      <c r="D16" s="32"/>
      <c r="E16" s="81">
        <v>0</v>
      </c>
    </row>
    <row r="17" spans="1:5" ht="14.25" x14ac:dyDescent="0.2">
      <c r="A17" s="80" t="s">
        <v>294</v>
      </c>
      <c r="B17" s="32"/>
      <c r="C17" s="32"/>
      <c r="D17" s="32"/>
      <c r="E17" s="32"/>
    </row>
    <row r="18" spans="1:5" ht="15" x14ac:dyDescent="0.2">
      <c r="A18" s="83" t="s">
        <v>283</v>
      </c>
      <c r="B18" s="84">
        <f>SUM(B15:B17)</f>
        <v>0</v>
      </c>
      <c r="C18" s="84">
        <v>0</v>
      </c>
      <c r="D18" s="84">
        <v>0</v>
      </c>
      <c r="E18" s="84">
        <v>0</v>
      </c>
    </row>
    <row r="19" spans="1:5" ht="15" x14ac:dyDescent="0.2">
      <c r="A19" s="73"/>
    </row>
  </sheetData>
  <mergeCells count="3">
    <mergeCell ref="A3:E3"/>
    <mergeCell ref="A4:N4"/>
    <mergeCell ref="A5:E5"/>
  </mergeCells>
  <pageMargins left="0.7" right="0.7" top="0.75" bottom="0.75" header="0.3" footer="0.3"/>
  <pageSetup paperSize="9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workbookViewId="0">
      <selection activeCell="F15" sqref="F15"/>
    </sheetView>
  </sheetViews>
  <sheetFormatPr defaultRowHeight="12.75" x14ac:dyDescent="0.2"/>
  <cols>
    <col min="1" max="1" width="20.33203125" customWidth="1"/>
    <col min="2" max="2" width="31" customWidth="1"/>
    <col min="3" max="3" width="19.6640625" customWidth="1"/>
    <col min="4" max="4" width="18.5" customWidth="1"/>
    <col min="5" max="5" width="14.1640625" customWidth="1"/>
    <col min="6" max="6" width="14.6640625" customWidth="1"/>
    <col min="7" max="7" width="15" customWidth="1"/>
  </cols>
  <sheetData>
    <row r="1" spans="1:7" ht="15.75" x14ac:dyDescent="0.2">
      <c r="A1" s="127" t="s">
        <v>344</v>
      </c>
      <c r="B1" s="127"/>
      <c r="C1" s="127"/>
      <c r="D1" s="127"/>
      <c r="E1" s="127"/>
      <c r="F1" s="127"/>
      <c r="G1" s="127"/>
    </row>
    <row r="2" spans="1:7" ht="15.75" x14ac:dyDescent="0.2">
      <c r="A2" s="117"/>
      <c r="B2" s="117"/>
      <c r="C2" s="117"/>
      <c r="D2" s="117"/>
      <c r="E2" s="117"/>
      <c r="F2" s="117"/>
      <c r="G2" s="117"/>
    </row>
    <row r="3" spans="1:7" ht="15.75" x14ac:dyDescent="0.2">
      <c r="A3" s="130" t="s">
        <v>295</v>
      </c>
      <c r="B3" s="130"/>
      <c r="C3" s="130"/>
      <c r="D3" s="130"/>
      <c r="E3" s="130"/>
      <c r="F3" s="130"/>
      <c r="G3" s="130"/>
    </row>
    <row r="4" spans="1:7" ht="15.75" x14ac:dyDescent="0.2">
      <c r="A4" s="139" t="s">
        <v>296</v>
      </c>
      <c r="B4" s="139"/>
      <c r="C4" s="139"/>
      <c r="D4" s="139"/>
      <c r="E4" s="139"/>
      <c r="F4" s="139"/>
      <c r="G4" s="139"/>
    </row>
    <row r="7" spans="1:7" ht="31.5" x14ac:dyDescent="0.2">
      <c r="A7" s="87" t="s">
        <v>297</v>
      </c>
      <c r="B7" s="88" t="s">
        <v>298</v>
      </c>
      <c r="C7" s="59" t="s">
        <v>299</v>
      </c>
      <c r="D7" s="150" t="s">
        <v>300</v>
      </c>
      <c r="E7" s="151"/>
      <c r="F7" s="151"/>
      <c r="G7" s="152"/>
    </row>
    <row r="8" spans="1:7" ht="15.75" x14ac:dyDescent="0.2">
      <c r="A8" s="32"/>
      <c r="B8" s="32"/>
      <c r="C8" s="32"/>
      <c r="D8" s="89">
        <v>2019</v>
      </c>
      <c r="E8" s="89">
        <v>2020</v>
      </c>
      <c r="F8" s="89">
        <v>2021</v>
      </c>
      <c r="G8" s="87" t="s">
        <v>301</v>
      </c>
    </row>
    <row r="9" spans="1:7" ht="15.75" x14ac:dyDescent="0.2">
      <c r="A9" s="89">
        <v>1</v>
      </c>
      <c r="B9" s="10" t="s">
        <v>302</v>
      </c>
      <c r="C9" s="90" t="s">
        <v>10</v>
      </c>
      <c r="D9" s="91">
        <v>0</v>
      </c>
      <c r="E9" s="91">
        <v>0</v>
      </c>
      <c r="F9" s="91">
        <v>0</v>
      </c>
      <c r="G9" s="91">
        <v>0</v>
      </c>
    </row>
    <row r="10" spans="1:7" ht="31.5" x14ac:dyDescent="0.2">
      <c r="A10" s="89">
        <v>2</v>
      </c>
      <c r="B10" s="10" t="s">
        <v>303</v>
      </c>
      <c r="C10" s="90" t="s">
        <v>10</v>
      </c>
      <c r="D10" s="92">
        <v>0</v>
      </c>
      <c r="E10" s="92">
        <v>0</v>
      </c>
      <c r="F10" s="92">
        <v>0</v>
      </c>
      <c r="G10" s="32"/>
    </row>
    <row r="11" spans="1:7" ht="31.5" x14ac:dyDescent="0.2">
      <c r="A11" s="89">
        <v>3</v>
      </c>
      <c r="B11" s="10" t="s">
        <v>304</v>
      </c>
      <c r="C11" s="90" t="s">
        <v>10</v>
      </c>
      <c r="D11" s="93">
        <v>0</v>
      </c>
      <c r="E11" s="93">
        <v>0</v>
      </c>
      <c r="F11" s="93">
        <v>0</v>
      </c>
      <c r="G11" s="93">
        <v>0</v>
      </c>
    </row>
  </sheetData>
  <mergeCells count="4">
    <mergeCell ref="D7:G7"/>
    <mergeCell ref="A1:G1"/>
    <mergeCell ref="A3:G3"/>
    <mergeCell ref="A4:G4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6"/>
  <sheetViews>
    <sheetView tabSelected="1" view="pageBreakPreview" zoomScale="60" zoomScaleNormal="100" workbookViewId="0">
      <selection sqref="A1:C1"/>
    </sheetView>
  </sheetViews>
  <sheetFormatPr defaultRowHeight="12.75" x14ac:dyDescent="0.2"/>
  <cols>
    <col min="1" max="1" width="54.5" customWidth="1"/>
    <col min="2" max="3" width="20.83203125" customWidth="1"/>
  </cols>
  <sheetData>
    <row r="1" spans="1:3" ht="17.25" customHeight="1" x14ac:dyDescent="0.2">
      <c r="A1" s="127" t="s">
        <v>353</v>
      </c>
      <c r="B1" s="127"/>
      <c r="C1" s="127"/>
    </row>
    <row r="2" spans="1:3" ht="17.25" customHeight="1" x14ac:dyDescent="0.2">
      <c r="A2" s="1"/>
    </row>
    <row r="3" spans="1:3" ht="17.25" customHeight="1" x14ac:dyDescent="0.2">
      <c r="A3" s="130" t="s">
        <v>334</v>
      </c>
      <c r="B3" s="130"/>
      <c r="C3" s="130"/>
    </row>
    <row r="4" spans="1:3" ht="17.25" customHeight="1" x14ac:dyDescent="0.2">
      <c r="A4" s="1" t="s">
        <v>70</v>
      </c>
    </row>
    <row r="5" spans="1:3" ht="17.25" customHeight="1" x14ac:dyDescent="0.2">
      <c r="A5" s="1" t="s">
        <v>66</v>
      </c>
    </row>
    <row r="6" spans="1:3" ht="17.25" customHeight="1" x14ac:dyDescent="0.2">
      <c r="A6" s="129" t="s">
        <v>0</v>
      </c>
      <c r="B6" s="122"/>
      <c r="C6" s="123"/>
    </row>
    <row r="7" spans="1:3" ht="33.75" customHeight="1" x14ac:dyDescent="0.2">
      <c r="A7" s="13" t="s">
        <v>1</v>
      </c>
      <c r="B7" s="14" t="s">
        <v>2</v>
      </c>
      <c r="C7" s="14" t="s">
        <v>3</v>
      </c>
    </row>
    <row r="8" spans="1:3" ht="17.25" customHeight="1" x14ac:dyDescent="0.2">
      <c r="A8" s="20" t="s">
        <v>71</v>
      </c>
      <c r="B8" s="8">
        <v>20868657</v>
      </c>
      <c r="C8" s="8">
        <v>17544055</v>
      </c>
    </row>
    <row r="9" spans="1:3" ht="34.5" customHeight="1" x14ac:dyDescent="0.2">
      <c r="A9" s="9" t="s">
        <v>11</v>
      </c>
      <c r="B9" s="5">
        <v>0</v>
      </c>
      <c r="C9" s="5">
        <v>0</v>
      </c>
    </row>
    <row r="10" spans="1:3" ht="17.25" customHeight="1" x14ac:dyDescent="0.2">
      <c r="A10" s="4" t="s">
        <v>12</v>
      </c>
      <c r="B10" s="8">
        <v>1785000</v>
      </c>
      <c r="C10" s="8">
        <v>1233000</v>
      </c>
    </row>
    <row r="11" spans="1:3" ht="17.25" customHeight="1" x14ac:dyDescent="0.2">
      <c r="A11" s="4" t="s">
        <v>18</v>
      </c>
      <c r="B11" s="8" t="s">
        <v>10</v>
      </c>
      <c r="C11" s="8" t="s">
        <v>10</v>
      </c>
    </row>
    <row r="12" spans="1:3" ht="17.25" customHeight="1" x14ac:dyDescent="0.2">
      <c r="A12" s="7" t="s">
        <v>19</v>
      </c>
      <c r="B12" s="8" t="s">
        <v>10</v>
      </c>
      <c r="C12" s="8" t="s">
        <v>10</v>
      </c>
    </row>
    <row r="13" spans="1:3" ht="17.25" customHeight="1" x14ac:dyDescent="0.2">
      <c r="A13" s="7" t="s">
        <v>20</v>
      </c>
      <c r="B13" s="8">
        <v>30000</v>
      </c>
      <c r="C13" s="8">
        <v>100000</v>
      </c>
    </row>
    <row r="14" spans="1:3" ht="17.25" customHeight="1" x14ac:dyDescent="0.2">
      <c r="A14" s="7" t="s">
        <v>21</v>
      </c>
      <c r="B14" s="8" t="s">
        <v>10</v>
      </c>
      <c r="C14" s="8" t="s">
        <v>10</v>
      </c>
    </row>
    <row r="15" spans="1:3" ht="17.25" customHeight="1" x14ac:dyDescent="0.2">
      <c r="A15" s="7" t="s">
        <v>22</v>
      </c>
      <c r="B15" s="8" t="s">
        <v>10</v>
      </c>
      <c r="C15" s="8" t="s">
        <v>10</v>
      </c>
    </row>
    <row r="16" spans="1:3" ht="17.25" customHeight="1" x14ac:dyDescent="0.2">
      <c r="A16" s="7" t="s">
        <v>23</v>
      </c>
      <c r="B16" s="8" t="s">
        <v>10</v>
      </c>
      <c r="C16" s="8" t="s">
        <v>10</v>
      </c>
    </row>
    <row r="17" spans="1:3" ht="17.25" customHeight="1" x14ac:dyDescent="0.2">
      <c r="A17" s="7" t="s">
        <v>24</v>
      </c>
      <c r="B17" s="8" t="s">
        <v>10</v>
      </c>
      <c r="C17" s="8" t="s">
        <v>10</v>
      </c>
    </row>
    <row r="18" spans="1:3" ht="17.25" customHeight="1" x14ac:dyDescent="0.2">
      <c r="A18" s="7" t="s">
        <v>25</v>
      </c>
      <c r="B18" s="8">
        <v>25000</v>
      </c>
      <c r="C18" s="8">
        <v>25000</v>
      </c>
    </row>
    <row r="19" spans="1:3" ht="17.25" customHeight="1" x14ac:dyDescent="0.2">
      <c r="A19" s="7" t="s">
        <v>26</v>
      </c>
      <c r="B19" s="8" t="s">
        <v>10</v>
      </c>
      <c r="C19" s="8" t="s">
        <v>10</v>
      </c>
    </row>
    <row r="20" spans="1:3" ht="17.25" customHeight="1" x14ac:dyDescent="0.2">
      <c r="A20" s="4" t="s">
        <v>27</v>
      </c>
      <c r="B20" s="8" t="s">
        <v>10</v>
      </c>
      <c r="C20" s="8" t="s">
        <v>10</v>
      </c>
    </row>
    <row r="21" spans="1:3" ht="17.25" customHeight="1" x14ac:dyDescent="0.2">
      <c r="A21" s="10" t="s">
        <v>28</v>
      </c>
      <c r="B21" s="11">
        <f>SUM(B8:B20)</f>
        <v>22708657</v>
      </c>
      <c r="C21" s="11">
        <f>SUM(C8:C20)</f>
        <v>18902055</v>
      </c>
    </row>
    <row r="22" spans="1:3" ht="34.5" customHeight="1" x14ac:dyDescent="0.2">
      <c r="A22" s="9" t="s">
        <v>29</v>
      </c>
      <c r="B22" s="8" t="s">
        <v>10</v>
      </c>
      <c r="C22" s="8" t="s">
        <v>10</v>
      </c>
    </row>
    <row r="23" spans="1:3" ht="17.25" customHeight="1" x14ac:dyDescent="0.2">
      <c r="A23" s="4" t="s">
        <v>30</v>
      </c>
      <c r="B23" s="8" t="s">
        <v>10</v>
      </c>
      <c r="C23" s="8" t="s">
        <v>10</v>
      </c>
    </row>
    <row r="24" spans="1:3" ht="17.25" customHeight="1" x14ac:dyDescent="0.2">
      <c r="A24" s="4" t="s">
        <v>31</v>
      </c>
      <c r="B24" s="8" t="s">
        <v>10</v>
      </c>
      <c r="C24" s="8" t="s">
        <v>10</v>
      </c>
    </row>
    <row r="25" spans="1:3" ht="17.25" customHeight="1" x14ac:dyDescent="0.2">
      <c r="A25" s="10" t="s">
        <v>34</v>
      </c>
      <c r="B25" s="8" t="s">
        <v>10</v>
      </c>
      <c r="C25" s="8" t="s">
        <v>10</v>
      </c>
    </row>
    <row r="26" spans="1:3" ht="17.25" customHeight="1" x14ac:dyDescent="0.2">
      <c r="A26" s="10" t="s">
        <v>35</v>
      </c>
      <c r="B26" s="11">
        <f>SUM(B22:B25)</f>
        <v>0</v>
      </c>
      <c r="C26" s="11">
        <f>SUM(C22:C25)</f>
        <v>0</v>
      </c>
    </row>
    <row r="27" spans="1:3" ht="17.25" customHeight="1" x14ac:dyDescent="0.2">
      <c r="A27" s="4" t="s">
        <v>36</v>
      </c>
      <c r="B27" s="8" t="s">
        <v>10</v>
      </c>
      <c r="C27" s="8" t="s">
        <v>10</v>
      </c>
    </row>
    <row r="28" spans="1:3" ht="17.25" customHeight="1" x14ac:dyDescent="0.2">
      <c r="A28" s="4" t="s">
        <v>37</v>
      </c>
      <c r="B28" s="8" t="s">
        <v>10</v>
      </c>
      <c r="C28" s="8" t="s">
        <v>10</v>
      </c>
    </row>
    <row r="29" spans="1:3" ht="17.25" customHeight="1" x14ac:dyDescent="0.2">
      <c r="A29" s="4" t="s">
        <v>38</v>
      </c>
      <c r="B29" s="5">
        <v>8362424</v>
      </c>
      <c r="C29" s="5">
        <v>11901911</v>
      </c>
    </row>
    <row r="30" spans="1:3" ht="17.25" customHeight="1" x14ac:dyDescent="0.2">
      <c r="A30" s="4" t="s">
        <v>39</v>
      </c>
      <c r="B30" s="8" t="s">
        <v>10</v>
      </c>
      <c r="C30" s="8" t="s">
        <v>10</v>
      </c>
    </row>
    <row r="31" spans="1:3" ht="17.25" customHeight="1" x14ac:dyDescent="0.2">
      <c r="A31" s="10" t="s">
        <v>41</v>
      </c>
      <c r="B31" s="19">
        <f>SUM(B27:B30)</f>
        <v>8362424</v>
      </c>
      <c r="C31" s="19">
        <f>SUM(C27:C30)</f>
        <v>11901911</v>
      </c>
    </row>
    <row r="32" spans="1:3" ht="17.25" customHeight="1" x14ac:dyDescent="0.2">
      <c r="A32" s="10" t="s">
        <v>42</v>
      </c>
      <c r="B32" s="11">
        <f>B31+B21</f>
        <v>31071081</v>
      </c>
      <c r="C32" s="11">
        <f>C21+C31</f>
        <v>30803966</v>
      </c>
    </row>
    <row r="34" spans="1:3" ht="15.75" x14ac:dyDescent="0.2">
      <c r="A34" s="124" t="s">
        <v>43</v>
      </c>
      <c r="B34" s="125"/>
      <c r="C34" s="126"/>
    </row>
    <row r="35" spans="1:3" ht="31.5" x14ac:dyDescent="0.2">
      <c r="A35" s="13" t="s">
        <v>1</v>
      </c>
      <c r="B35" s="14" t="s">
        <v>2</v>
      </c>
      <c r="C35" s="14" t="s">
        <v>3</v>
      </c>
    </row>
    <row r="36" spans="1:3" ht="15.75" x14ac:dyDescent="0.25">
      <c r="A36" s="4" t="s">
        <v>44</v>
      </c>
      <c r="B36" s="21">
        <v>3943436</v>
      </c>
      <c r="C36" s="5">
        <v>5191636</v>
      </c>
    </row>
    <row r="37" spans="1:3" ht="15.75" x14ac:dyDescent="0.2">
      <c r="A37" s="4" t="s">
        <v>45</v>
      </c>
      <c r="B37" s="5">
        <v>622322</v>
      </c>
      <c r="C37" s="5">
        <v>907254</v>
      </c>
    </row>
    <row r="38" spans="1:3" ht="15.75" x14ac:dyDescent="0.2">
      <c r="A38" s="4" t="s">
        <v>46</v>
      </c>
      <c r="B38" s="5">
        <v>4530541</v>
      </c>
      <c r="C38" s="5">
        <v>4358372</v>
      </c>
    </row>
    <row r="39" spans="1:3" ht="15.75" x14ac:dyDescent="0.2">
      <c r="A39" s="4" t="s">
        <v>47</v>
      </c>
      <c r="B39" s="8" t="s">
        <v>10</v>
      </c>
      <c r="C39" s="8" t="s">
        <v>10</v>
      </c>
    </row>
    <row r="40" spans="1:3" ht="31.5" x14ac:dyDescent="0.2">
      <c r="A40" s="9" t="s">
        <v>48</v>
      </c>
      <c r="B40" s="5">
        <v>2941132</v>
      </c>
      <c r="C40" s="5">
        <v>2305296</v>
      </c>
    </row>
    <row r="41" spans="1:3" ht="31.5" x14ac:dyDescent="0.2">
      <c r="A41" s="9" t="s">
        <v>49</v>
      </c>
      <c r="B41" s="8">
        <v>100000</v>
      </c>
      <c r="C41" s="8">
        <v>100000</v>
      </c>
    </row>
    <row r="42" spans="1:3" ht="15.75" x14ac:dyDescent="0.2">
      <c r="A42" s="4" t="s">
        <v>50</v>
      </c>
      <c r="B42" s="5">
        <v>4428388</v>
      </c>
      <c r="C42" s="5">
        <v>961163</v>
      </c>
    </row>
    <row r="43" spans="1:3" ht="15.75" x14ac:dyDescent="0.2">
      <c r="A43" s="10" t="s">
        <v>52</v>
      </c>
      <c r="B43" s="11">
        <f>SUM(B36:B42)</f>
        <v>16565819</v>
      </c>
      <c r="C43" s="11">
        <f>SUM(C36:C42)</f>
        <v>13823721</v>
      </c>
    </row>
    <row r="44" spans="1:3" ht="15.75" x14ac:dyDescent="0.2">
      <c r="A44" s="4" t="s">
        <v>53</v>
      </c>
      <c r="B44" s="8">
        <v>1351000</v>
      </c>
      <c r="C44" s="8">
        <v>6001577</v>
      </c>
    </row>
    <row r="45" spans="1:3" ht="15.75" x14ac:dyDescent="0.2">
      <c r="A45" s="4" t="s">
        <v>54</v>
      </c>
      <c r="B45" s="8">
        <v>300000</v>
      </c>
      <c r="C45" s="8" t="s">
        <v>10</v>
      </c>
    </row>
    <row r="46" spans="1:3" ht="31.5" x14ac:dyDescent="0.2">
      <c r="A46" s="9" t="s">
        <v>55</v>
      </c>
      <c r="B46" s="8" t="s">
        <v>10</v>
      </c>
      <c r="C46" s="8" t="s">
        <v>10</v>
      </c>
    </row>
    <row r="47" spans="1:3" ht="31.5" x14ac:dyDescent="0.2">
      <c r="A47" s="9" t="s">
        <v>56</v>
      </c>
      <c r="B47" s="8" t="s">
        <v>10</v>
      </c>
      <c r="C47" s="8" t="s">
        <v>10</v>
      </c>
    </row>
    <row r="48" spans="1:3" ht="15.75" x14ac:dyDescent="0.2">
      <c r="A48" s="10" t="s">
        <v>57</v>
      </c>
      <c r="B48" s="15" t="s">
        <v>67</v>
      </c>
      <c r="C48" s="15" t="s">
        <v>67</v>
      </c>
    </row>
    <row r="49" spans="1:3" ht="15.75" x14ac:dyDescent="0.2">
      <c r="A49" s="10" t="s">
        <v>58</v>
      </c>
      <c r="B49" s="11">
        <f>SUM(B44:B48)</f>
        <v>1651000</v>
      </c>
      <c r="C49" s="11">
        <f>SUM(C44:C48)</f>
        <v>6001577</v>
      </c>
    </row>
    <row r="50" spans="1:3" ht="31.5" x14ac:dyDescent="0.2">
      <c r="A50" s="9" t="s">
        <v>59</v>
      </c>
      <c r="B50" s="8" t="s">
        <v>10</v>
      </c>
      <c r="C50" s="8" t="s">
        <v>10</v>
      </c>
    </row>
    <row r="51" spans="1:3" ht="31.5" x14ac:dyDescent="0.2">
      <c r="A51" s="9" t="s">
        <v>60</v>
      </c>
      <c r="B51" s="8" t="s">
        <v>10</v>
      </c>
      <c r="C51" s="8" t="s">
        <v>10</v>
      </c>
    </row>
    <row r="52" spans="1:3" ht="15.75" x14ac:dyDescent="0.2">
      <c r="A52" s="4" t="s">
        <v>61</v>
      </c>
      <c r="B52" s="8" t="s">
        <v>10</v>
      </c>
      <c r="C52" s="8" t="s">
        <v>10</v>
      </c>
    </row>
    <row r="53" spans="1:3" ht="31.5" x14ac:dyDescent="0.2">
      <c r="A53" s="9" t="s">
        <v>62</v>
      </c>
      <c r="B53" s="8" t="s">
        <v>10</v>
      </c>
      <c r="C53" s="8" t="s">
        <v>10</v>
      </c>
    </row>
    <row r="54" spans="1:3" ht="15.75" x14ac:dyDescent="0.2">
      <c r="A54" s="10" t="s">
        <v>64</v>
      </c>
      <c r="B54" s="15" t="s">
        <v>67</v>
      </c>
      <c r="C54" s="15" t="s">
        <v>67</v>
      </c>
    </row>
    <row r="55" spans="1:3" ht="15.75" x14ac:dyDescent="0.2">
      <c r="A55" s="10" t="s">
        <v>65</v>
      </c>
      <c r="B55" s="11">
        <f>B49+B43</f>
        <v>18216819</v>
      </c>
      <c r="C55" s="11">
        <f>C49+C43</f>
        <v>19825298</v>
      </c>
    </row>
    <row r="56" spans="1:3" ht="15.75" x14ac:dyDescent="0.2">
      <c r="A56" s="1" t="s">
        <v>68</v>
      </c>
    </row>
  </sheetData>
  <mergeCells count="4">
    <mergeCell ref="A6:C6"/>
    <mergeCell ref="A34:C34"/>
    <mergeCell ref="A1:C1"/>
    <mergeCell ref="A3:C3"/>
  </mergeCell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topLeftCell="C1" zoomScaleNormal="100" workbookViewId="0">
      <selection activeCell="L18" sqref="L18"/>
    </sheetView>
  </sheetViews>
  <sheetFormatPr defaultRowHeight="12.75" x14ac:dyDescent="0.2"/>
  <cols>
    <col min="1" max="1" width="12.5" customWidth="1"/>
    <col min="2" max="2" width="80.1640625" bestFit="1" customWidth="1"/>
    <col min="3" max="3" width="27.1640625" bestFit="1" customWidth="1"/>
    <col min="4" max="4" width="13.6640625" bestFit="1" customWidth="1"/>
    <col min="5" max="5" width="57" customWidth="1"/>
    <col min="6" max="7" width="10.1640625" bestFit="1" customWidth="1"/>
    <col min="8" max="8" width="30.1640625" customWidth="1"/>
    <col min="9" max="9" width="20.83203125" customWidth="1"/>
  </cols>
  <sheetData>
    <row r="1" spans="1:9" ht="15.75" x14ac:dyDescent="0.2">
      <c r="A1" s="127" t="s">
        <v>345</v>
      </c>
      <c r="B1" s="127"/>
      <c r="C1" s="127"/>
      <c r="D1" s="127"/>
      <c r="E1" s="127"/>
      <c r="F1" s="127"/>
      <c r="G1" s="127"/>
      <c r="H1" s="127"/>
      <c r="I1" s="127"/>
    </row>
    <row r="2" spans="1:9" ht="15.75" x14ac:dyDescent="0.2">
      <c r="A2" s="130" t="s">
        <v>306</v>
      </c>
      <c r="B2" s="130"/>
      <c r="C2" s="130"/>
      <c r="D2" s="130"/>
      <c r="E2" s="130"/>
      <c r="F2" s="130"/>
      <c r="G2" s="130"/>
      <c r="H2" s="130"/>
      <c r="I2" s="130"/>
    </row>
    <row r="3" spans="1:9" ht="15.75" x14ac:dyDescent="0.2">
      <c r="A3" s="156" t="s">
        <v>307</v>
      </c>
      <c r="B3" s="156"/>
      <c r="C3" s="156"/>
      <c r="D3" s="156"/>
      <c r="E3" s="156"/>
      <c r="F3" s="156"/>
      <c r="G3" s="156"/>
      <c r="H3" s="156"/>
      <c r="I3" s="156"/>
    </row>
    <row r="5" spans="1:9" ht="31.5" x14ac:dyDescent="0.2">
      <c r="A5" s="95" t="s">
        <v>308</v>
      </c>
      <c r="B5" s="96" t="s">
        <v>309</v>
      </c>
      <c r="C5" s="59" t="s">
        <v>310</v>
      </c>
      <c r="D5" s="153" t="s">
        <v>311</v>
      </c>
      <c r="E5" s="154"/>
      <c r="F5" s="154"/>
      <c r="G5" s="154"/>
      <c r="H5" s="155"/>
      <c r="I5" s="9" t="s">
        <v>312</v>
      </c>
    </row>
    <row r="6" spans="1:9" ht="31.5" x14ac:dyDescent="0.2">
      <c r="A6" s="30"/>
      <c r="B6" s="30"/>
      <c r="C6" s="30"/>
      <c r="D6" s="59" t="s">
        <v>313</v>
      </c>
      <c r="E6" s="97">
        <v>2019</v>
      </c>
      <c r="F6" s="98">
        <v>2020</v>
      </c>
      <c r="G6" s="98">
        <v>2021</v>
      </c>
      <c r="H6" s="15" t="s">
        <v>301</v>
      </c>
      <c r="I6" s="30"/>
    </row>
    <row r="7" spans="1:9" x14ac:dyDescent="0.2">
      <c r="A7" s="99">
        <v>1</v>
      </c>
      <c r="B7" s="99">
        <v>2</v>
      </c>
      <c r="C7" s="99">
        <v>3</v>
      </c>
      <c r="D7" s="99">
        <v>4</v>
      </c>
      <c r="E7" s="99">
        <v>5</v>
      </c>
      <c r="F7" s="99">
        <v>6</v>
      </c>
      <c r="G7" s="99">
        <v>7</v>
      </c>
      <c r="H7" s="99">
        <v>8</v>
      </c>
      <c r="I7" s="99">
        <v>9</v>
      </c>
    </row>
    <row r="8" spans="1:9" ht="31.5" x14ac:dyDescent="0.2">
      <c r="A8" s="89">
        <v>1</v>
      </c>
      <c r="B8" s="100" t="s">
        <v>305</v>
      </c>
      <c r="C8" s="101">
        <v>2019</v>
      </c>
      <c r="D8" s="8" t="s">
        <v>10</v>
      </c>
      <c r="E8" s="8" t="s">
        <v>10</v>
      </c>
      <c r="F8" s="102">
        <v>0</v>
      </c>
      <c r="G8" s="102">
        <v>0</v>
      </c>
      <c r="H8" s="102">
        <v>0</v>
      </c>
      <c r="I8" s="102">
        <v>0</v>
      </c>
    </row>
    <row r="9" spans="1:9" ht="15.75" x14ac:dyDescent="0.2">
      <c r="A9" s="89">
        <v>2</v>
      </c>
      <c r="B9" s="10" t="s">
        <v>314</v>
      </c>
      <c r="C9" s="101">
        <v>2019</v>
      </c>
      <c r="D9" s="8" t="s">
        <v>10</v>
      </c>
      <c r="E9" s="102">
        <v>0</v>
      </c>
      <c r="F9" s="102">
        <v>0</v>
      </c>
      <c r="G9" s="102">
        <v>0</v>
      </c>
      <c r="H9" s="102">
        <v>0</v>
      </c>
      <c r="I9" s="102">
        <v>0</v>
      </c>
    </row>
    <row r="10" spans="1:9" ht="15.75" x14ac:dyDescent="0.2">
      <c r="A10" s="89">
        <v>3</v>
      </c>
      <c r="B10" s="10" t="s">
        <v>153</v>
      </c>
      <c r="C10" s="30"/>
      <c r="D10" s="15" t="s">
        <v>67</v>
      </c>
      <c r="E10" s="103">
        <v>0</v>
      </c>
      <c r="F10" s="103">
        <v>0</v>
      </c>
      <c r="G10" s="103">
        <v>0</v>
      </c>
      <c r="H10" s="103">
        <v>0</v>
      </c>
      <c r="I10" s="103">
        <v>0</v>
      </c>
    </row>
    <row r="12" spans="1:9" ht="15.75" x14ac:dyDescent="0.2">
      <c r="A12" s="94" t="s">
        <v>315</v>
      </c>
    </row>
    <row r="13" spans="1:9" ht="15.75" x14ac:dyDescent="0.2">
      <c r="A13" s="94"/>
    </row>
  </sheetData>
  <mergeCells count="4">
    <mergeCell ref="D5:H5"/>
    <mergeCell ref="A1:I1"/>
    <mergeCell ref="A2:I2"/>
    <mergeCell ref="A3:I3"/>
  </mergeCells>
  <pageMargins left="0.7" right="0.7" top="0.75" bottom="0.75" header="0.3" footer="0.3"/>
  <pageSetup paperSize="9" scale="56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topLeftCell="A4" zoomScaleNormal="100" workbookViewId="0">
      <selection activeCell="K7" sqref="K7"/>
    </sheetView>
  </sheetViews>
  <sheetFormatPr defaultRowHeight="12.75" x14ac:dyDescent="0.2"/>
  <cols>
    <col min="1" max="1" width="15.1640625" customWidth="1"/>
    <col min="2" max="2" width="80.1640625" bestFit="1" customWidth="1"/>
    <col min="3" max="3" width="10.1640625" bestFit="1" customWidth="1"/>
    <col min="5" max="5" width="9" customWidth="1"/>
    <col min="6" max="8" width="9.83203125" bestFit="1" customWidth="1"/>
  </cols>
  <sheetData>
    <row r="1" spans="1:8" ht="15.75" x14ac:dyDescent="0.2">
      <c r="A1" s="127" t="s">
        <v>346</v>
      </c>
      <c r="B1" s="127"/>
      <c r="C1" s="127"/>
      <c r="D1" s="127"/>
      <c r="E1" s="127"/>
      <c r="F1" s="127"/>
      <c r="G1" s="127"/>
      <c r="H1" s="127"/>
    </row>
    <row r="2" spans="1:8" ht="15.75" x14ac:dyDescent="0.2">
      <c r="A2" s="117"/>
      <c r="B2" s="117"/>
      <c r="C2" s="117"/>
      <c r="D2" s="117"/>
      <c r="E2" s="117"/>
      <c r="F2" s="117"/>
      <c r="G2" s="117"/>
      <c r="H2" s="117"/>
    </row>
    <row r="3" spans="1:8" ht="15.75" x14ac:dyDescent="0.2">
      <c r="A3" s="117"/>
      <c r="B3" s="117"/>
      <c r="C3" s="117"/>
      <c r="D3" s="117"/>
      <c r="E3" s="117"/>
      <c r="F3" s="117"/>
      <c r="G3" s="117"/>
      <c r="H3" s="117"/>
    </row>
    <row r="4" spans="1:8" ht="15.75" x14ac:dyDescent="0.2">
      <c r="A4" s="130" t="s">
        <v>316</v>
      </c>
      <c r="B4" s="130"/>
      <c r="C4" s="130"/>
      <c r="D4" s="130"/>
      <c r="E4" s="130"/>
      <c r="F4" s="130"/>
      <c r="G4" s="130"/>
      <c r="H4" s="130"/>
    </row>
    <row r="5" spans="1:8" ht="15.75" x14ac:dyDescent="0.2">
      <c r="A5" s="156" t="s">
        <v>307</v>
      </c>
      <c r="B5" s="156"/>
      <c r="C5" s="156"/>
      <c r="D5" s="156"/>
      <c r="E5" s="156"/>
      <c r="F5" s="156"/>
      <c r="G5" s="156"/>
      <c r="H5" s="156"/>
    </row>
    <row r="7" spans="1:8" ht="31.5" x14ac:dyDescent="0.2">
      <c r="A7" s="87" t="s">
        <v>297</v>
      </c>
      <c r="B7" s="87" t="s">
        <v>317</v>
      </c>
      <c r="C7" s="59" t="s">
        <v>318</v>
      </c>
      <c r="D7" s="87" t="s">
        <v>319</v>
      </c>
      <c r="E7" s="157" t="s">
        <v>320</v>
      </c>
      <c r="F7" s="158"/>
      <c r="G7" s="158"/>
      <c r="H7" s="159"/>
    </row>
    <row r="8" spans="1:8" ht="31.5" x14ac:dyDescent="0.2">
      <c r="A8" s="32"/>
      <c r="B8" s="32"/>
      <c r="C8" s="32"/>
      <c r="D8" s="32"/>
      <c r="E8" s="89">
        <v>2019</v>
      </c>
      <c r="F8" s="89">
        <v>2020</v>
      </c>
      <c r="G8" s="89">
        <v>2021</v>
      </c>
      <c r="H8" s="87" t="s">
        <v>301</v>
      </c>
    </row>
    <row r="9" spans="1:8" x14ac:dyDescent="0.2">
      <c r="A9" s="99">
        <v>1</v>
      </c>
      <c r="B9" s="99">
        <v>2</v>
      </c>
      <c r="C9" s="99">
        <v>3</v>
      </c>
      <c r="D9" s="99">
        <v>4</v>
      </c>
      <c r="E9" s="99">
        <v>5</v>
      </c>
      <c r="F9" s="99">
        <v>6</v>
      </c>
      <c r="G9" s="99">
        <v>7</v>
      </c>
      <c r="H9" s="99">
        <v>8</v>
      </c>
    </row>
    <row r="10" spans="1:8" ht="15.75" x14ac:dyDescent="0.2">
      <c r="A10" s="89">
        <v>1</v>
      </c>
      <c r="B10" s="10" t="s">
        <v>321</v>
      </c>
      <c r="C10" s="92" t="s">
        <v>10</v>
      </c>
      <c r="D10" s="92" t="s">
        <v>10</v>
      </c>
      <c r="E10" s="92" t="s">
        <v>10</v>
      </c>
      <c r="F10" s="92" t="s">
        <v>10</v>
      </c>
      <c r="G10" s="92" t="s">
        <v>10</v>
      </c>
      <c r="H10" s="92" t="s">
        <v>10</v>
      </c>
    </row>
    <row r="11" spans="1:8" ht="31.5" x14ac:dyDescent="0.2">
      <c r="A11" s="89">
        <v>2</v>
      </c>
      <c r="B11" s="100" t="s">
        <v>322</v>
      </c>
      <c r="C11" s="104"/>
      <c r="D11" s="104"/>
      <c r="E11" s="105" t="s">
        <v>10</v>
      </c>
      <c r="F11" s="106">
        <v>0</v>
      </c>
      <c r="G11" s="106">
        <v>0</v>
      </c>
      <c r="H11" s="106">
        <v>0</v>
      </c>
    </row>
    <row r="12" spans="1:8" ht="15.75" x14ac:dyDescent="0.2">
      <c r="A12" s="89">
        <v>3</v>
      </c>
      <c r="B12" s="10" t="s">
        <v>140</v>
      </c>
      <c r="C12" s="32"/>
      <c r="D12" s="32"/>
      <c r="E12" s="87" t="s">
        <v>67</v>
      </c>
      <c r="F12" s="107">
        <v>0</v>
      </c>
      <c r="G12" s="107">
        <v>0</v>
      </c>
      <c r="H12" s="107">
        <v>0</v>
      </c>
    </row>
  </sheetData>
  <mergeCells count="4">
    <mergeCell ref="E7:H7"/>
    <mergeCell ref="A1:H1"/>
    <mergeCell ref="A4:H4"/>
    <mergeCell ref="A5:H5"/>
  </mergeCells>
  <pageMargins left="0.7" right="0.7" top="0.75" bottom="0.75" header="0.3" footer="0.3"/>
  <pageSetup paperSize="9" scale="95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3"/>
  <sheetViews>
    <sheetView zoomScaleNormal="100" workbookViewId="0">
      <selection activeCell="J7" sqref="J7"/>
    </sheetView>
  </sheetViews>
  <sheetFormatPr defaultRowHeight="12.75" x14ac:dyDescent="0.2"/>
  <cols>
    <col min="1" max="1" width="25.83203125" customWidth="1"/>
    <col min="2" max="2" width="12.83203125" customWidth="1"/>
    <col min="3" max="4" width="11.33203125" customWidth="1"/>
    <col min="5" max="5" width="12.1640625" customWidth="1"/>
    <col min="6" max="6" width="12.5" customWidth="1"/>
    <col min="7" max="7" width="10.83203125" customWidth="1"/>
    <col min="8" max="8" width="11.33203125" customWidth="1"/>
    <col min="9" max="9" width="12" customWidth="1"/>
    <col min="10" max="10" width="12.83203125" customWidth="1"/>
    <col min="11" max="11" width="12.5" customWidth="1"/>
    <col min="12" max="12" width="11.33203125" customWidth="1"/>
    <col min="13" max="13" width="12" customWidth="1"/>
    <col min="14" max="14" width="11.33203125" customWidth="1"/>
  </cols>
  <sheetData>
    <row r="1" spans="1:14" ht="15.75" x14ac:dyDescent="0.2">
      <c r="A1" s="127" t="s">
        <v>347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</row>
    <row r="2" spans="1:14" ht="15.75" x14ac:dyDescent="0.2">
      <c r="A2" s="132" t="s">
        <v>336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</row>
    <row r="3" spans="1:14" ht="15.75" x14ac:dyDescent="0.2">
      <c r="A3" s="160" t="s">
        <v>184</v>
      </c>
      <c r="B3" s="160"/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0"/>
      <c r="N3" s="160"/>
    </row>
    <row r="4" spans="1:14" ht="15.75" x14ac:dyDescent="0.2">
      <c r="A4" s="161" t="s">
        <v>185</v>
      </c>
      <c r="B4" s="161"/>
      <c r="C4" s="161"/>
      <c r="D4" s="161"/>
      <c r="E4" s="161"/>
      <c r="F4" s="161"/>
      <c r="G4" s="161"/>
      <c r="H4" s="161"/>
      <c r="I4" s="161"/>
      <c r="J4" s="161"/>
      <c r="K4" s="161"/>
      <c r="L4" s="161"/>
      <c r="M4" s="161"/>
      <c r="N4" s="161"/>
    </row>
    <row r="5" spans="1:14" ht="21" x14ac:dyDescent="0.2">
      <c r="A5" s="46" t="s">
        <v>186</v>
      </c>
      <c r="B5" s="47" t="s">
        <v>187</v>
      </c>
      <c r="C5" s="47" t="s">
        <v>188</v>
      </c>
      <c r="D5" s="47" t="s">
        <v>189</v>
      </c>
      <c r="E5" s="47" t="s">
        <v>190</v>
      </c>
      <c r="F5" s="46" t="s">
        <v>191</v>
      </c>
      <c r="G5" s="47" t="s">
        <v>192</v>
      </c>
      <c r="H5" s="47" t="s">
        <v>193</v>
      </c>
      <c r="I5" s="46" t="s">
        <v>194</v>
      </c>
      <c r="J5" s="47" t="s">
        <v>195</v>
      </c>
      <c r="K5" s="47" t="s">
        <v>196</v>
      </c>
      <c r="L5" s="47" t="s">
        <v>197</v>
      </c>
      <c r="M5" s="47" t="s">
        <v>198</v>
      </c>
      <c r="N5" s="47" t="s">
        <v>199</v>
      </c>
    </row>
    <row r="6" spans="1:14" ht="22.5" x14ac:dyDescent="0.2">
      <c r="A6" s="9" t="s">
        <v>200</v>
      </c>
      <c r="B6" s="48">
        <f>'1.sz melléklet'!C7</f>
        <v>17544055</v>
      </c>
      <c r="C6" s="48">
        <f>B6/12</f>
        <v>1462004.5833333333</v>
      </c>
      <c r="D6" s="48">
        <f>C6</f>
        <v>1462004.5833333333</v>
      </c>
      <c r="E6" s="48">
        <f t="shared" ref="E6:N6" si="0">D6</f>
        <v>1462004.5833333333</v>
      </c>
      <c r="F6" s="48">
        <f t="shared" si="0"/>
        <v>1462004.5833333333</v>
      </c>
      <c r="G6" s="48">
        <f t="shared" si="0"/>
        <v>1462004.5833333333</v>
      </c>
      <c r="H6" s="48">
        <f t="shared" si="0"/>
        <v>1462004.5833333333</v>
      </c>
      <c r="I6" s="48">
        <f t="shared" si="0"/>
        <v>1462004.5833333333</v>
      </c>
      <c r="J6" s="48">
        <f t="shared" si="0"/>
        <v>1462004.5833333333</v>
      </c>
      <c r="K6" s="48">
        <f t="shared" si="0"/>
        <v>1462004.5833333333</v>
      </c>
      <c r="L6" s="48">
        <f t="shared" si="0"/>
        <v>1462004.5833333333</v>
      </c>
      <c r="M6" s="48">
        <f t="shared" si="0"/>
        <v>1462004.5833333333</v>
      </c>
      <c r="N6" s="48">
        <f t="shared" si="0"/>
        <v>1462004.5833333333</v>
      </c>
    </row>
    <row r="7" spans="1:14" ht="22.5" x14ac:dyDescent="0.2">
      <c r="A7" s="9" t="s">
        <v>201</v>
      </c>
      <c r="B7" s="48">
        <f>'1.sz melléklet'!C13</f>
        <v>6668904</v>
      </c>
      <c r="C7" s="48">
        <f>B7/12</f>
        <v>555742</v>
      </c>
      <c r="D7" s="48">
        <f>C7</f>
        <v>555742</v>
      </c>
      <c r="E7" s="48">
        <f t="shared" ref="E7:N7" si="1">D7</f>
        <v>555742</v>
      </c>
      <c r="F7" s="48">
        <f t="shared" si="1"/>
        <v>555742</v>
      </c>
      <c r="G7" s="48">
        <f t="shared" si="1"/>
        <v>555742</v>
      </c>
      <c r="H7" s="48">
        <f t="shared" si="1"/>
        <v>555742</v>
      </c>
      <c r="I7" s="48">
        <f t="shared" si="1"/>
        <v>555742</v>
      </c>
      <c r="J7" s="48">
        <f t="shared" si="1"/>
        <v>555742</v>
      </c>
      <c r="K7" s="48">
        <f t="shared" si="1"/>
        <v>555742</v>
      </c>
      <c r="L7" s="48">
        <f t="shared" si="1"/>
        <v>555742</v>
      </c>
      <c r="M7" s="48">
        <f t="shared" si="1"/>
        <v>555742</v>
      </c>
      <c r="N7" s="48">
        <f t="shared" si="1"/>
        <v>555742</v>
      </c>
    </row>
    <row r="8" spans="1:14" x14ac:dyDescent="0.2">
      <c r="A8" s="50" t="s">
        <v>202</v>
      </c>
      <c r="B8" s="48">
        <f>'1.sz melléklet'!C14</f>
        <v>1233000</v>
      </c>
      <c r="C8" s="51" t="s">
        <v>203</v>
      </c>
      <c r="D8" s="51" t="s">
        <v>203</v>
      </c>
      <c r="E8" s="48">
        <f>B8/2</f>
        <v>616500</v>
      </c>
      <c r="F8" s="51" t="s">
        <v>203</v>
      </c>
      <c r="G8" s="51" t="s">
        <v>203</v>
      </c>
      <c r="H8" s="51" t="s">
        <v>203</v>
      </c>
      <c r="I8" s="51" t="s">
        <v>203</v>
      </c>
      <c r="J8" s="51" t="s">
        <v>203</v>
      </c>
      <c r="K8" s="48">
        <f>E8</f>
        <v>616500</v>
      </c>
      <c r="L8" s="51" t="s">
        <v>203</v>
      </c>
      <c r="M8" s="51" t="s">
        <v>203</v>
      </c>
      <c r="N8" s="51" t="s">
        <v>203</v>
      </c>
    </row>
    <row r="9" spans="1:14" x14ac:dyDescent="0.2">
      <c r="A9" s="50" t="s">
        <v>204</v>
      </c>
      <c r="B9" s="48">
        <f>'1.sz melléklet'!C20</f>
        <v>125000</v>
      </c>
      <c r="C9" s="48">
        <v>0</v>
      </c>
      <c r="D9" s="48">
        <v>0</v>
      </c>
      <c r="E9" s="48"/>
      <c r="F9" s="48"/>
      <c r="G9" s="48"/>
      <c r="H9" s="48"/>
      <c r="I9" s="48"/>
      <c r="J9" s="48"/>
      <c r="K9" s="48"/>
      <c r="L9" s="48"/>
      <c r="M9" s="48"/>
      <c r="N9" s="48">
        <v>10</v>
      </c>
    </row>
    <row r="10" spans="1:14" ht="22.5" x14ac:dyDescent="0.2">
      <c r="A10" s="9" t="s">
        <v>205</v>
      </c>
      <c r="B10" s="51" t="s">
        <v>203</v>
      </c>
      <c r="C10" s="51" t="s">
        <v>203</v>
      </c>
      <c r="D10" s="51" t="s">
        <v>203</v>
      </c>
      <c r="E10" s="51" t="s">
        <v>203</v>
      </c>
      <c r="F10" s="51" t="s">
        <v>203</v>
      </c>
      <c r="G10" s="51" t="s">
        <v>203</v>
      </c>
      <c r="H10" s="51" t="s">
        <v>203</v>
      </c>
      <c r="I10" s="51" t="s">
        <v>203</v>
      </c>
      <c r="J10" s="51" t="s">
        <v>203</v>
      </c>
      <c r="K10" s="51" t="s">
        <v>203</v>
      </c>
      <c r="L10" s="51" t="s">
        <v>203</v>
      </c>
      <c r="M10" s="51" t="s">
        <v>203</v>
      </c>
      <c r="N10" s="51" t="s">
        <v>203</v>
      </c>
    </row>
    <row r="11" spans="1:14" ht="22.5" x14ac:dyDescent="0.2">
      <c r="A11" s="9" t="s">
        <v>206</v>
      </c>
      <c r="B11" s="48"/>
      <c r="C11" s="51" t="s">
        <v>203</v>
      </c>
      <c r="D11" s="48"/>
      <c r="E11" s="51" t="s">
        <v>203</v>
      </c>
      <c r="F11" s="51" t="s">
        <v>203</v>
      </c>
      <c r="G11" s="51" t="s">
        <v>203</v>
      </c>
      <c r="H11" s="48"/>
      <c r="I11" s="51" t="s">
        <v>203</v>
      </c>
      <c r="J11" s="51" t="s">
        <v>203</v>
      </c>
      <c r="K11" s="51" t="s">
        <v>203</v>
      </c>
      <c r="L11" s="51" t="s">
        <v>203</v>
      </c>
      <c r="M11" s="51" t="s">
        <v>203</v>
      </c>
      <c r="N11" s="51" t="s">
        <v>203</v>
      </c>
    </row>
    <row r="12" spans="1:14" x14ac:dyDescent="0.2">
      <c r="A12" s="50" t="s">
        <v>207</v>
      </c>
      <c r="B12" s="48"/>
      <c r="C12" s="48"/>
      <c r="D12" s="51"/>
      <c r="E12" s="51"/>
      <c r="F12" s="51"/>
      <c r="G12" s="48"/>
      <c r="H12" s="51"/>
      <c r="I12" s="48"/>
      <c r="J12" s="51"/>
      <c r="K12" s="51"/>
      <c r="L12" s="51"/>
      <c r="M12" s="51"/>
      <c r="N12" s="51"/>
    </row>
    <row r="13" spans="1:14" ht="22.5" x14ac:dyDescent="0.2">
      <c r="A13" s="50" t="s">
        <v>208</v>
      </c>
      <c r="B13" s="48"/>
      <c r="C13" s="51"/>
      <c r="D13" s="51"/>
      <c r="E13" s="48"/>
      <c r="F13" s="51"/>
      <c r="G13" s="51"/>
      <c r="H13" s="51"/>
      <c r="I13" s="51"/>
      <c r="J13" s="51"/>
      <c r="K13" s="51"/>
      <c r="L13" s="51"/>
      <c r="M13" s="51"/>
      <c r="N13" s="51"/>
    </row>
    <row r="14" spans="1:14" ht="22.5" x14ac:dyDescent="0.2">
      <c r="A14" s="9" t="s">
        <v>209</v>
      </c>
      <c r="B14" s="48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48"/>
    </row>
    <row r="15" spans="1:14" ht="22.5" x14ac:dyDescent="0.2">
      <c r="A15" s="50" t="s">
        <v>210</v>
      </c>
      <c r="B15" s="48"/>
      <c r="C15" s="51"/>
      <c r="D15" s="51"/>
      <c r="E15" s="51"/>
      <c r="F15" s="48"/>
      <c r="G15" s="51"/>
      <c r="H15" s="51"/>
      <c r="I15" s="51"/>
      <c r="J15" s="51"/>
      <c r="K15" s="48"/>
      <c r="L15" s="51"/>
      <c r="M15" s="51"/>
      <c r="N15" s="51"/>
    </row>
    <row r="16" spans="1:14" x14ac:dyDescent="0.2">
      <c r="A16" s="50" t="s">
        <v>211</v>
      </c>
      <c r="B16" s="51"/>
      <c r="C16" s="51" t="s">
        <v>203</v>
      </c>
      <c r="D16" s="51" t="s">
        <v>203</v>
      </c>
      <c r="E16" s="51" t="s">
        <v>203</v>
      </c>
      <c r="F16" s="51" t="s">
        <v>203</v>
      </c>
      <c r="G16" s="51" t="s">
        <v>203</v>
      </c>
      <c r="H16" s="51" t="s">
        <v>203</v>
      </c>
      <c r="I16" s="51" t="s">
        <v>203</v>
      </c>
      <c r="J16" s="51" t="s">
        <v>203</v>
      </c>
      <c r="K16" s="51" t="s">
        <v>203</v>
      </c>
      <c r="L16" s="51" t="s">
        <v>203</v>
      </c>
      <c r="M16" s="51" t="s">
        <v>203</v>
      </c>
      <c r="N16" s="51" t="s">
        <v>203</v>
      </c>
    </row>
    <row r="17" spans="1:14" x14ac:dyDescent="0.2">
      <c r="A17" s="50" t="s">
        <v>212</v>
      </c>
      <c r="B17" s="48">
        <f>'1.sz melléklet'!C40</f>
        <v>11901911</v>
      </c>
      <c r="C17" s="48">
        <f>B17/12</f>
        <v>991825.91666666663</v>
      </c>
      <c r="D17" s="48">
        <f>C17</f>
        <v>991825.91666666663</v>
      </c>
      <c r="E17" s="48">
        <f t="shared" ref="E17:N17" si="2">D17</f>
        <v>991825.91666666663</v>
      </c>
      <c r="F17" s="48">
        <f t="shared" si="2"/>
        <v>991825.91666666663</v>
      </c>
      <c r="G17" s="48">
        <f t="shared" si="2"/>
        <v>991825.91666666663</v>
      </c>
      <c r="H17" s="48">
        <f t="shared" si="2"/>
        <v>991825.91666666663</v>
      </c>
      <c r="I17" s="48">
        <f t="shared" si="2"/>
        <v>991825.91666666663</v>
      </c>
      <c r="J17" s="48">
        <f t="shared" si="2"/>
        <v>991825.91666666663</v>
      </c>
      <c r="K17" s="48">
        <f t="shared" si="2"/>
        <v>991825.91666666663</v>
      </c>
      <c r="L17" s="48">
        <f t="shared" si="2"/>
        <v>991825.91666666663</v>
      </c>
      <c r="M17" s="48">
        <f t="shared" si="2"/>
        <v>991825.91666666663</v>
      </c>
      <c r="N17" s="48">
        <f t="shared" si="2"/>
        <v>991825.91666666663</v>
      </c>
    </row>
    <row r="18" spans="1:14" ht="22.5" x14ac:dyDescent="0.2">
      <c r="A18" s="9" t="s">
        <v>213</v>
      </c>
      <c r="B18" s="51" t="s">
        <v>203</v>
      </c>
      <c r="C18" s="51" t="s">
        <v>203</v>
      </c>
      <c r="D18" s="51" t="s">
        <v>203</v>
      </c>
      <c r="E18" s="51" t="s">
        <v>203</v>
      </c>
      <c r="F18" s="51" t="s">
        <v>203</v>
      </c>
      <c r="G18" s="51" t="s">
        <v>203</v>
      </c>
      <c r="H18" s="51" t="s">
        <v>203</v>
      </c>
      <c r="I18" s="51" t="s">
        <v>203</v>
      </c>
      <c r="J18" s="51" t="s">
        <v>203</v>
      </c>
      <c r="K18" s="51" t="s">
        <v>203</v>
      </c>
      <c r="L18" s="51" t="s">
        <v>203</v>
      </c>
      <c r="M18" s="51" t="s">
        <v>203</v>
      </c>
      <c r="N18" s="51" t="s">
        <v>203</v>
      </c>
    </row>
    <row r="19" spans="1:14" ht="21" x14ac:dyDescent="0.2">
      <c r="A19" s="52" t="s">
        <v>214</v>
      </c>
      <c r="B19" s="53">
        <f>SUM(B6:B18)</f>
        <v>37472870</v>
      </c>
      <c r="C19" s="53">
        <f>SUM(C6:C18)</f>
        <v>3009572.5</v>
      </c>
      <c r="D19" s="53">
        <f t="shared" ref="D19:N19" si="3">SUM(D6:D18)</f>
        <v>3009572.5</v>
      </c>
      <c r="E19" s="53">
        <f t="shared" si="3"/>
        <v>3626072.4999999995</v>
      </c>
      <c r="F19" s="53">
        <f t="shared" si="3"/>
        <v>3009572.5</v>
      </c>
      <c r="G19" s="53">
        <f t="shared" si="3"/>
        <v>3009572.5</v>
      </c>
      <c r="H19" s="53">
        <f t="shared" si="3"/>
        <v>3009572.5</v>
      </c>
      <c r="I19" s="53">
        <f t="shared" si="3"/>
        <v>3009572.5</v>
      </c>
      <c r="J19" s="53">
        <f t="shared" si="3"/>
        <v>3009572.5</v>
      </c>
      <c r="K19" s="53">
        <f t="shared" si="3"/>
        <v>3626072.4999999995</v>
      </c>
      <c r="L19" s="53">
        <f t="shared" si="3"/>
        <v>3009572.5</v>
      </c>
      <c r="M19" s="53">
        <f t="shared" si="3"/>
        <v>3009572.5</v>
      </c>
      <c r="N19" s="53">
        <f t="shared" si="3"/>
        <v>3009582.5</v>
      </c>
    </row>
    <row r="20" spans="1:14" x14ac:dyDescent="0.2">
      <c r="A20" s="52" t="s">
        <v>215</v>
      </c>
      <c r="B20" s="53"/>
      <c r="C20" s="53"/>
      <c r="D20" s="53"/>
      <c r="E20" s="53"/>
      <c r="F20" s="53"/>
      <c r="G20" s="53"/>
      <c r="H20" s="53"/>
      <c r="I20" s="53"/>
      <c r="J20" s="53"/>
      <c r="K20" s="53"/>
      <c r="L20" s="53"/>
      <c r="M20" s="53"/>
      <c r="N20" s="55"/>
    </row>
    <row r="21" spans="1:14" ht="21" x14ac:dyDescent="0.2">
      <c r="A21" s="52" t="s">
        <v>216</v>
      </c>
      <c r="B21" s="53"/>
      <c r="C21" s="53"/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</row>
    <row r="22" spans="1:14" ht="21" x14ac:dyDescent="0.2">
      <c r="A22" s="52" t="s">
        <v>217</v>
      </c>
      <c r="B22" s="53">
        <f>SUM(B19:B21)</f>
        <v>37472870</v>
      </c>
      <c r="C22" s="53">
        <f>C19</f>
        <v>3009572.5</v>
      </c>
      <c r="D22" s="53">
        <f t="shared" ref="D22:N22" si="4">D19</f>
        <v>3009572.5</v>
      </c>
      <c r="E22" s="53">
        <f t="shared" si="4"/>
        <v>3626072.4999999995</v>
      </c>
      <c r="F22" s="53">
        <f t="shared" si="4"/>
        <v>3009572.5</v>
      </c>
      <c r="G22" s="53">
        <f t="shared" si="4"/>
        <v>3009572.5</v>
      </c>
      <c r="H22" s="53">
        <f t="shared" si="4"/>
        <v>3009572.5</v>
      </c>
      <c r="I22" s="53">
        <f t="shared" si="4"/>
        <v>3009572.5</v>
      </c>
      <c r="J22" s="53">
        <f t="shared" si="4"/>
        <v>3009572.5</v>
      </c>
      <c r="K22" s="53">
        <f t="shared" si="4"/>
        <v>3626072.4999999995</v>
      </c>
      <c r="L22" s="53">
        <f t="shared" si="4"/>
        <v>3009572.5</v>
      </c>
      <c r="M22" s="53">
        <f t="shared" si="4"/>
        <v>3009572.5</v>
      </c>
      <c r="N22" s="53">
        <f t="shared" si="4"/>
        <v>3009582.5</v>
      </c>
    </row>
    <row r="23" spans="1:14" ht="15.75" x14ac:dyDescent="0.2">
      <c r="A23" s="57">
        <v>2</v>
      </c>
    </row>
    <row r="24" spans="1:14" ht="21" x14ac:dyDescent="0.2">
      <c r="A24" s="58" t="s">
        <v>218</v>
      </c>
      <c r="B24" s="59" t="s">
        <v>219</v>
      </c>
      <c r="C24" s="47" t="s">
        <v>188</v>
      </c>
      <c r="D24" s="47" t="s">
        <v>189</v>
      </c>
      <c r="E24" s="47" t="s">
        <v>190</v>
      </c>
      <c r="F24" s="47" t="s">
        <v>191</v>
      </c>
      <c r="G24" s="47" t="s">
        <v>192</v>
      </c>
      <c r="H24" s="47" t="s">
        <v>193</v>
      </c>
      <c r="I24" s="47" t="s">
        <v>194</v>
      </c>
      <c r="J24" s="56" t="s">
        <v>195</v>
      </c>
      <c r="K24" s="56" t="s">
        <v>196</v>
      </c>
      <c r="L24" s="47" t="s">
        <v>197</v>
      </c>
      <c r="M24" s="56" t="s">
        <v>198</v>
      </c>
      <c r="N24" s="56" t="s">
        <v>199</v>
      </c>
    </row>
    <row r="25" spans="1:14" x14ac:dyDescent="0.2">
      <c r="A25" s="50" t="s">
        <v>220</v>
      </c>
      <c r="B25" s="48">
        <f>'1.sz melléklet'!C48</f>
        <v>12870161</v>
      </c>
      <c r="C25" s="48">
        <f t="shared" ref="C25:C30" si="5">B25/12</f>
        <v>1072513.4166666667</v>
      </c>
      <c r="D25" s="48">
        <f t="shared" ref="D25:D30" si="6">C25</f>
        <v>1072513.4166666667</v>
      </c>
      <c r="E25" s="48">
        <f t="shared" ref="E25:N25" si="7">D25</f>
        <v>1072513.4166666667</v>
      </c>
      <c r="F25" s="48">
        <f t="shared" si="7"/>
        <v>1072513.4166666667</v>
      </c>
      <c r="G25" s="48">
        <f t="shared" si="7"/>
        <v>1072513.4166666667</v>
      </c>
      <c r="H25" s="48">
        <f t="shared" si="7"/>
        <v>1072513.4166666667</v>
      </c>
      <c r="I25" s="48">
        <f t="shared" si="7"/>
        <v>1072513.4166666667</v>
      </c>
      <c r="J25" s="48">
        <f t="shared" si="7"/>
        <v>1072513.4166666667</v>
      </c>
      <c r="K25" s="48">
        <f t="shared" si="7"/>
        <v>1072513.4166666667</v>
      </c>
      <c r="L25" s="48">
        <f t="shared" si="7"/>
        <v>1072513.4166666667</v>
      </c>
      <c r="M25" s="48">
        <f t="shared" si="7"/>
        <v>1072513.4166666667</v>
      </c>
      <c r="N25" s="48">
        <f t="shared" si="7"/>
        <v>1072513.4166666667</v>
      </c>
    </row>
    <row r="26" spans="1:14" ht="22.5" x14ac:dyDescent="0.2">
      <c r="A26" s="50" t="s">
        <v>221</v>
      </c>
      <c r="B26" s="48">
        <f>'1.sz melléklet'!C49</f>
        <v>2346659</v>
      </c>
      <c r="C26" s="48">
        <f t="shared" si="5"/>
        <v>195554.91666666666</v>
      </c>
      <c r="D26" s="48">
        <f t="shared" si="6"/>
        <v>195554.91666666666</v>
      </c>
      <c r="E26" s="48">
        <f t="shared" ref="E26:N26" si="8">D26</f>
        <v>195554.91666666666</v>
      </c>
      <c r="F26" s="48">
        <f t="shared" si="8"/>
        <v>195554.91666666666</v>
      </c>
      <c r="G26" s="48">
        <f t="shared" si="8"/>
        <v>195554.91666666666</v>
      </c>
      <c r="H26" s="48">
        <f t="shared" si="8"/>
        <v>195554.91666666666</v>
      </c>
      <c r="I26" s="48">
        <f t="shared" si="8"/>
        <v>195554.91666666666</v>
      </c>
      <c r="J26" s="48">
        <f t="shared" si="8"/>
        <v>195554.91666666666</v>
      </c>
      <c r="K26" s="48">
        <f t="shared" si="8"/>
        <v>195554.91666666666</v>
      </c>
      <c r="L26" s="48">
        <f t="shared" si="8"/>
        <v>195554.91666666666</v>
      </c>
      <c r="M26" s="48">
        <f t="shared" si="8"/>
        <v>195554.91666666666</v>
      </c>
      <c r="N26" s="48">
        <f t="shared" si="8"/>
        <v>195554.91666666666</v>
      </c>
    </row>
    <row r="27" spans="1:14" x14ac:dyDescent="0.2">
      <c r="A27" s="50" t="s">
        <v>222</v>
      </c>
      <c r="B27" s="48">
        <f>'1.sz melléklet'!C50</f>
        <v>10058333</v>
      </c>
      <c r="C27" s="48">
        <f t="shared" si="5"/>
        <v>838194.41666666663</v>
      </c>
      <c r="D27" s="48">
        <f t="shared" si="6"/>
        <v>838194.41666666663</v>
      </c>
      <c r="E27" s="48">
        <f t="shared" ref="E27:N27" si="9">D27</f>
        <v>838194.41666666663</v>
      </c>
      <c r="F27" s="48">
        <f t="shared" si="9"/>
        <v>838194.41666666663</v>
      </c>
      <c r="G27" s="48">
        <f t="shared" si="9"/>
        <v>838194.41666666663</v>
      </c>
      <c r="H27" s="48">
        <f t="shared" si="9"/>
        <v>838194.41666666663</v>
      </c>
      <c r="I27" s="48">
        <f t="shared" si="9"/>
        <v>838194.41666666663</v>
      </c>
      <c r="J27" s="48">
        <f t="shared" si="9"/>
        <v>838194.41666666663</v>
      </c>
      <c r="K27" s="48">
        <f t="shared" si="9"/>
        <v>838194.41666666663</v>
      </c>
      <c r="L27" s="48">
        <f t="shared" si="9"/>
        <v>838194.41666666663</v>
      </c>
      <c r="M27" s="48">
        <f t="shared" si="9"/>
        <v>838194.41666666663</v>
      </c>
      <c r="N27" s="48">
        <f t="shared" si="9"/>
        <v>838194.41666666663</v>
      </c>
    </row>
    <row r="28" spans="1:14" x14ac:dyDescent="0.2">
      <c r="A28" s="50" t="s">
        <v>223</v>
      </c>
      <c r="B28" s="48">
        <f>'1.sz melléklet'!C51</f>
        <v>2100500</v>
      </c>
      <c r="C28" s="48">
        <f t="shared" si="5"/>
        <v>175041.66666666666</v>
      </c>
      <c r="D28" s="48">
        <f t="shared" si="6"/>
        <v>175041.66666666666</v>
      </c>
      <c r="E28" s="48">
        <f t="shared" ref="E28:N28" si="10">D28</f>
        <v>175041.66666666666</v>
      </c>
      <c r="F28" s="48">
        <f t="shared" si="10"/>
        <v>175041.66666666666</v>
      </c>
      <c r="G28" s="48">
        <f t="shared" si="10"/>
        <v>175041.66666666666</v>
      </c>
      <c r="H28" s="48">
        <f t="shared" si="10"/>
        <v>175041.66666666666</v>
      </c>
      <c r="I28" s="48">
        <f t="shared" si="10"/>
        <v>175041.66666666666</v>
      </c>
      <c r="J28" s="48">
        <f t="shared" si="10"/>
        <v>175041.66666666666</v>
      </c>
      <c r="K28" s="48">
        <f t="shared" si="10"/>
        <v>175041.66666666666</v>
      </c>
      <c r="L28" s="48">
        <f t="shared" si="10"/>
        <v>175041.66666666666</v>
      </c>
      <c r="M28" s="48">
        <f t="shared" si="10"/>
        <v>175041.66666666666</v>
      </c>
      <c r="N28" s="48">
        <f t="shared" si="10"/>
        <v>175041.66666666666</v>
      </c>
    </row>
    <row r="29" spans="1:14" ht="33.75" x14ac:dyDescent="0.2">
      <c r="A29" s="50" t="s">
        <v>224</v>
      </c>
      <c r="B29" s="48">
        <f>'1.sz melléklet'!C52</f>
        <v>2305296</v>
      </c>
      <c r="C29" s="48">
        <f t="shared" si="5"/>
        <v>192108</v>
      </c>
      <c r="D29" s="48">
        <f t="shared" si="6"/>
        <v>192108</v>
      </c>
      <c r="E29" s="48">
        <f t="shared" ref="E29:N29" si="11">D29</f>
        <v>192108</v>
      </c>
      <c r="F29" s="48">
        <f t="shared" si="11"/>
        <v>192108</v>
      </c>
      <c r="G29" s="48">
        <f t="shared" si="11"/>
        <v>192108</v>
      </c>
      <c r="H29" s="48">
        <f t="shared" si="11"/>
        <v>192108</v>
      </c>
      <c r="I29" s="48">
        <f t="shared" si="11"/>
        <v>192108</v>
      </c>
      <c r="J29" s="48">
        <f t="shared" si="11"/>
        <v>192108</v>
      </c>
      <c r="K29" s="48">
        <f t="shared" si="11"/>
        <v>192108</v>
      </c>
      <c r="L29" s="48">
        <f t="shared" si="11"/>
        <v>192108</v>
      </c>
      <c r="M29" s="48">
        <f t="shared" si="11"/>
        <v>192108</v>
      </c>
      <c r="N29" s="48">
        <f t="shared" si="11"/>
        <v>192108</v>
      </c>
    </row>
    <row r="30" spans="1:14" ht="33.75" x14ac:dyDescent="0.2">
      <c r="A30" s="9" t="s">
        <v>225</v>
      </c>
      <c r="B30" s="48">
        <f>'1.sz melléklet'!C53</f>
        <v>100000</v>
      </c>
      <c r="C30" s="48">
        <f t="shared" si="5"/>
        <v>8333.3333333333339</v>
      </c>
      <c r="D30" s="48">
        <f t="shared" si="6"/>
        <v>8333.3333333333339</v>
      </c>
      <c r="E30" s="48">
        <f t="shared" ref="E30:N30" si="12">D30</f>
        <v>8333.3333333333339</v>
      </c>
      <c r="F30" s="48">
        <f t="shared" si="12"/>
        <v>8333.3333333333339</v>
      </c>
      <c r="G30" s="48">
        <f t="shared" si="12"/>
        <v>8333.3333333333339</v>
      </c>
      <c r="H30" s="48">
        <f t="shared" si="12"/>
        <v>8333.3333333333339</v>
      </c>
      <c r="I30" s="48">
        <f t="shared" si="12"/>
        <v>8333.3333333333339</v>
      </c>
      <c r="J30" s="48">
        <f t="shared" si="12"/>
        <v>8333.3333333333339</v>
      </c>
      <c r="K30" s="48">
        <f t="shared" si="12"/>
        <v>8333.3333333333339</v>
      </c>
      <c r="L30" s="48">
        <f t="shared" si="12"/>
        <v>8333.3333333333339</v>
      </c>
      <c r="M30" s="48">
        <f t="shared" si="12"/>
        <v>8333.3333333333339</v>
      </c>
      <c r="N30" s="48">
        <f t="shared" si="12"/>
        <v>8333.3333333333339</v>
      </c>
    </row>
    <row r="31" spans="1:14" x14ac:dyDescent="0.2">
      <c r="A31" s="50" t="s">
        <v>226</v>
      </c>
      <c r="B31" s="48">
        <f>'1.sz melléklet'!C54</f>
        <v>961163</v>
      </c>
      <c r="C31" s="51" t="s">
        <v>203</v>
      </c>
      <c r="D31" s="51" t="s">
        <v>203</v>
      </c>
      <c r="E31" s="51" t="s">
        <v>203</v>
      </c>
      <c r="F31" s="48">
        <f>B31/3</f>
        <v>320387.66666666669</v>
      </c>
      <c r="G31" s="51" t="s">
        <v>203</v>
      </c>
      <c r="H31" s="51" t="s">
        <v>203</v>
      </c>
      <c r="I31" s="48">
        <f>F31</f>
        <v>320387.66666666669</v>
      </c>
      <c r="J31" s="51" t="s">
        <v>203</v>
      </c>
      <c r="K31" s="51" t="s">
        <v>203</v>
      </c>
      <c r="L31" s="48">
        <f>I31</f>
        <v>320387.66666666669</v>
      </c>
      <c r="M31" s="51" t="s">
        <v>203</v>
      </c>
      <c r="N31" s="51" t="s">
        <v>203</v>
      </c>
    </row>
    <row r="32" spans="1:14" x14ac:dyDescent="0.2">
      <c r="A32" s="50" t="s">
        <v>227</v>
      </c>
      <c r="B32" s="48">
        <f>'1.sz melléklet'!C57</f>
        <v>6001576.7699999996</v>
      </c>
      <c r="C32" s="48">
        <f>B32/12</f>
        <v>500131.39749999996</v>
      </c>
      <c r="D32" s="48">
        <f>C32</f>
        <v>500131.39749999996</v>
      </c>
      <c r="E32" s="48">
        <f t="shared" ref="E32:N32" si="13">D32</f>
        <v>500131.39749999996</v>
      </c>
      <c r="F32" s="48">
        <f t="shared" si="13"/>
        <v>500131.39749999996</v>
      </c>
      <c r="G32" s="48">
        <f t="shared" si="13"/>
        <v>500131.39749999996</v>
      </c>
      <c r="H32" s="48">
        <f t="shared" si="13"/>
        <v>500131.39749999996</v>
      </c>
      <c r="I32" s="48">
        <f t="shared" si="13"/>
        <v>500131.39749999996</v>
      </c>
      <c r="J32" s="48">
        <f t="shared" si="13"/>
        <v>500131.39749999996</v>
      </c>
      <c r="K32" s="48">
        <f t="shared" si="13"/>
        <v>500131.39749999996</v>
      </c>
      <c r="L32" s="48">
        <f t="shared" si="13"/>
        <v>500131.39749999996</v>
      </c>
      <c r="M32" s="48">
        <f t="shared" si="13"/>
        <v>500131.39749999996</v>
      </c>
      <c r="N32" s="48">
        <f t="shared" si="13"/>
        <v>500131.39749999996</v>
      </c>
    </row>
    <row r="33" spans="1:14" x14ac:dyDescent="0.2">
      <c r="A33" s="50" t="s">
        <v>228</v>
      </c>
      <c r="B33" s="48"/>
      <c r="C33" s="48"/>
      <c r="D33" s="51" t="s">
        <v>203</v>
      </c>
      <c r="E33" s="51" t="s">
        <v>203</v>
      </c>
      <c r="F33" s="51" t="s">
        <v>203</v>
      </c>
      <c r="G33" s="51" t="s">
        <v>203</v>
      </c>
      <c r="H33" s="48"/>
      <c r="I33" s="51" t="s">
        <v>203</v>
      </c>
      <c r="J33" s="51" t="s">
        <v>203</v>
      </c>
      <c r="K33" s="51" t="s">
        <v>203</v>
      </c>
      <c r="L33" s="51" t="s">
        <v>203</v>
      </c>
      <c r="M33" s="51" t="s">
        <v>203</v>
      </c>
      <c r="N33" s="51" t="s">
        <v>203</v>
      </c>
    </row>
    <row r="34" spans="1:14" ht="33.75" x14ac:dyDescent="0.2">
      <c r="A34" s="9" t="s">
        <v>229</v>
      </c>
      <c r="B34" s="51" t="s">
        <v>203</v>
      </c>
      <c r="C34" s="51" t="s">
        <v>203</v>
      </c>
      <c r="D34" s="51" t="s">
        <v>203</v>
      </c>
      <c r="E34" s="51" t="s">
        <v>203</v>
      </c>
      <c r="F34" s="51" t="s">
        <v>203</v>
      </c>
      <c r="G34" s="51" t="s">
        <v>203</v>
      </c>
      <c r="H34" s="51"/>
      <c r="I34" s="51" t="s">
        <v>203</v>
      </c>
      <c r="J34" s="51" t="s">
        <v>203</v>
      </c>
      <c r="K34" s="51" t="s">
        <v>203</v>
      </c>
      <c r="L34" s="51" t="s">
        <v>203</v>
      </c>
      <c r="M34" s="51" t="s">
        <v>203</v>
      </c>
      <c r="N34" s="51" t="s">
        <v>203</v>
      </c>
    </row>
    <row r="35" spans="1:14" ht="33.75" x14ac:dyDescent="0.2">
      <c r="A35" s="50" t="s">
        <v>230</v>
      </c>
      <c r="B35" s="51" t="s">
        <v>203</v>
      </c>
      <c r="C35" s="51" t="s">
        <v>203</v>
      </c>
      <c r="D35" s="51" t="s">
        <v>203</v>
      </c>
      <c r="E35" s="51" t="s">
        <v>203</v>
      </c>
      <c r="F35" s="51" t="s">
        <v>203</v>
      </c>
      <c r="G35" s="51" t="s">
        <v>203</v>
      </c>
      <c r="H35" s="51" t="s">
        <v>203</v>
      </c>
      <c r="I35" s="51" t="s">
        <v>203</v>
      </c>
      <c r="J35" s="51" t="s">
        <v>203</v>
      </c>
      <c r="K35" s="51" t="s">
        <v>203</v>
      </c>
      <c r="L35" s="51" t="s">
        <v>203</v>
      </c>
      <c r="M35" s="51" t="s">
        <v>203</v>
      </c>
      <c r="N35" s="51" t="s">
        <v>203</v>
      </c>
    </row>
    <row r="36" spans="1:14" ht="22.5" x14ac:dyDescent="0.2">
      <c r="A36" s="50" t="s">
        <v>231</v>
      </c>
      <c r="B36" s="51" t="s">
        <v>203</v>
      </c>
      <c r="C36" s="51" t="s">
        <v>203</v>
      </c>
      <c r="D36" s="51" t="s">
        <v>203</v>
      </c>
      <c r="E36" s="51" t="s">
        <v>203</v>
      </c>
      <c r="F36" s="51" t="s">
        <v>203</v>
      </c>
      <c r="G36" s="51" t="s">
        <v>203</v>
      </c>
      <c r="H36" s="51" t="s">
        <v>203</v>
      </c>
      <c r="I36" s="51" t="s">
        <v>203</v>
      </c>
      <c r="J36" s="51" t="s">
        <v>203</v>
      </c>
      <c r="K36" s="51" t="s">
        <v>203</v>
      </c>
      <c r="L36" s="51" t="s">
        <v>203</v>
      </c>
      <c r="M36" s="51" t="s">
        <v>203</v>
      </c>
      <c r="N36" s="51" t="s">
        <v>203</v>
      </c>
    </row>
    <row r="37" spans="1:14" ht="22.5" x14ac:dyDescent="0.2">
      <c r="A37" s="50" t="s">
        <v>232</v>
      </c>
      <c r="B37" s="51" t="s">
        <v>203</v>
      </c>
      <c r="C37" s="51" t="s">
        <v>203</v>
      </c>
      <c r="D37" s="51" t="s">
        <v>203</v>
      </c>
      <c r="E37" s="51" t="s">
        <v>203</v>
      </c>
      <c r="F37" s="51" t="s">
        <v>203</v>
      </c>
      <c r="G37" s="51" t="s">
        <v>203</v>
      </c>
      <c r="H37" s="51" t="s">
        <v>203</v>
      </c>
      <c r="I37" s="51" t="s">
        <v>203</v>
      </c>
      <c r="J37" s="51" t="s">
        <v>203</v>
      </c>
      <c r="K37" s="51" t="s">
        <v>203</v>
      </c>
      <c r="L37" s="51" t="s">
        <v>203</v>
      </c>
      <c r="M37" s="51" t="s">
        <v>203</v>
      </c>
      <c r="N37" s="51" t="s">
        <v>203</v>
      </c>
    </row>
    <row r="38" spans="1:14" ht="22.5" x14ac:dyDescent="0.2">
      <c r="A38" s="50" t="s">
        <v>233</v>
      </c>
      <c r="B38" s="51" t="s">
        <v>203</v>
      </c>
      <c r="C38" s="51" t="s">
        <v>203</v>
      </c>
      <c r="D38" s="51" t="s">
        <v>203</v>
      </c>
      <c r="E38" s="51" t="s">
        <v>203</v>
      </c>
      <c r="F38" s="51" t="s">
        <v>203</v>
      </c>
      <c r="G38" s="51" t="s">
        <v>203</v>
      </c>
      <c r="H38" s="51" t="s">
        <v>203</v>
      </c>
      <c r="I38" s="51" t="s">
        <v>203</v>
      </c>
      <c r="J38" s="51" t="s">
        <v>203</v>
      </c>
      <c r="K38" s="51" t="s">
        <v>203</v>
      </c>
      <c r="L38" s="51" t="s">
        <v>203</v>
      </c>
      <c r="M38" s="51" t="s">
        <v>203</v>
      </c>
      <c r="N38" s="51" t="s">
        <v>203</v>
      </c>
    </row>
    <row r="39" spans="1:14" ht="33.75" x14ac:dyDescent="0.2">
      <c r="A39" s="9" t="s">
        <v>234</v>
      </c>
      <c r="B39" s="48"/>
      <c r="C39" s="48"/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48"/>
    </row>
    <row r="40" spans="1:14" ht="33.75" x14ac:dyDescent="0.2">
      <c r="A40" s="9" t="s">
        <v>235</v>
      </c>
      <c r="B40" s="48">
        <f>'1.sz melléklet'!C67</f>
        <v>729181</v>
      </c>
      <c r="C40" s="48">
        <v>660579</v>
      </c>
      <c r="D40" s="19" t="s">
        <v>67</v>
      </c>
      <c r="E40" s="19" t="s">
        <v>67</v>
      </c>
      <c r="F40" s="19" t="s">
        <v>67</v>
      </c>
      <c r="G40" s="19" t="s">
        <v>67</v>
      </c>
      <c r="H40" s="19" t="s">
        <v>67</v>
      </c>
      <c r="I40" s="19" t="s">
        <v>67</v>
      </c>
      <c r="J40" s="19" t="s">
        <v>67</v>
      </c>
      <c r="K40" s="19" t="s">
        <v>67</v>
      </c>
      <c r="L40" s="19" t="s">
        <v>67</v>
      </c>
      <c r="M40" s="19" t="s">
        <v>67</v>
      </c>
      <c r="N40" s="19" t="s">
        <v>67</v>
      </c>
    </row>
    <row r="41" spans="1:14" x14ac:dyDescent="0.2">
      <c r="A41" s="60" t="s">
        <v>236</v>
      </c>
      <c r="B41" s="53">
        <f>SUM(B25:B40)</f>
        <v>37472869.769999996</v>
      </c>
      <c r="C41" s="53">
        <f>SUM(C25:C40)</f>
        <v>3642456.1475</v>
      </c>
      <c r="D41" s="53">
        <f t="shared" ref="D41:N41" si="14">SUM(D25:D40)</f>
        <v>2981877.1475</v>
      </c>
      <c r="E41" s="53">
        <f t="shared" si="14"/>
        <v>2981877.1475</v>
      </c>
      <c r="F41" s="53">
        <f t="shared" si="14"/>
        <v>3302264.8141666665</v>
      </c>
      <c r="G41" s="53">
        <f t="shared" si="14"/>
        <v>2981877.1475</v>
      </c>
      <c r="H41" s="53">
        <f t="shared" si="14"/>
        <v>2981877.1475</v>
      </c>
      <c r="I41" s="53">
        <f t="shared" si="14"/>
        <v>3302264.8141666665</v>
      </c>
      <c r="J41" s="53">
        <f t="shared" si="14"/>
        <v>2981877.1475</v>
      </c>
      <c r="K41" s="53">
        <f t="shared" si="14"/>
        <v>2981877.1475</v>
      </c>
      <c r="L41" s="53">
        <f t="shared" si="14"/>
        <v>3302264.8141666665</v>
      </c>
      <c r="M41" s="53">
        <f t="shared" si="14"/>
        <v>2981877.1475</v>
      </c>
      <c r="N41" s="53">
        <f t="shared" si="14"/>
        <v>2981877.1475</v>
      </c>
    </row>
    <row r="42" spans="1:14" x14ac:dyDescent="0.2">
      <c r="A42" s="60" t="s">
        <v>237</v>
      </c>
      <c r="B42" s="53"/>
      <c r="C42" s="53"/>
      <c r="D42" s="53"/>
      <c r="E42" s="53"/>
      <c r="F42" s="53"/>
      <c r="G42" s="53"/>
      <c r="H42" s="53"/>
      <c r="I42" s="53"/>
      <c r="J42" s="53"/>
      <c r="K42" s="53"/>
      <c r="L42" s="53"/>
      <c r="M42" s="53"/>
      <c r="N42" s="53"/>
    </row>
    <row r="43" spans="1:14" ht="24" x14ac:dyDescent="0.2">
      <c r="A43" s="60" t="s">
        <v>238</v>
      </c>
      <c r="B43" s="53">
        <f>B41</f>
        <v>37472869.769999996</v>
      </c>
      <c r="C43" s="53">
        <f t="shared" ref="C43:N43" si="15">C41</f>
        <v>3642456.1475</v>
      </c>
      <c r="D43" s="53">
        <f t="shared" si="15"/>
        <v>2981877.1475</v>
      </c>
      <c r="E43" s="53">
        <f t="shared" si="15"/>
        <v>2981877.1475</v>
      </c>
      <c r="F43" s="53">
        <f t="shared" si="15"/>
        <v>3302264.8141666665</v>
      </c>
      <c r="G43" s="53">
        <f t="shared" si="15"/>
        <v>2981877.1475</v>
      </c>
      <c r="H43" s="53">
        <f t="shared" si="15"/>
        <v>2981877.1475</v>
      </c>
      <c r="I43" s="53">
        <f t="shared" si="15"/>
        <v>3302264.8141666665</v>
      </c>
      <c r="J43" s="53">
        <f t="shared" si="15"/>
        <v>2981877.1475</v>
      </c>
      <c r="K43" s="53">
        <f t="shared" si="15"/>
        <v>2981877.1475</v>
      </c>
      <c r="L43" s="53">
        <f t="shared" si="15"/>
        <v>3302264.8141666665</v>
      </c>
      <c r="M43" s="53">
        <f t="shared" si="15"/>
        <v>2981877.1475</v>
      </c>
      <c r="N43" s="53">
        <f t="shared" si="15"/>
        <v>2981877.1475</v>
      </c>
    </row>
  </sheetData>
  <mergeCells count="4">
    <mergeCell ref="A1:N1"/>
    <mergeCell ref="A2:N2"/>
    <mergeCell ref="A3:N3"/>
    <mergeCell ref="A4:N4"/>
  </mergeCells>
  <pageMargins left="0.7" right="0.7" top="0.75" bottom="0.75" header="0.3" footer="0.3"/>
  <pageSetup paperSize="9" scale="81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topLeftCell="B1" zoomScaleNormal="100" workbookViewId="0">
      <selection activeCell="P6" sqref="P6"/>
    </sheetView>
  </sheetViews>
  <sheetFormatPr defaultRowHeight="12.75" x14ac:dyDescent="0.2"/>
  <cols>
    <col min="1" max="1" width="31.5" customWidth="1"/>
    <col min="2" max="2" width="12.1640625" customWidth="1"/>
    <col min="3" max="3" width="10.83203125" customWidth="1"/>
    <col min="4" max="4" width="12" customWidth="1"/>
    <col min="5" max="9" width="10.83203125" customWidth="1"/>
    <col min="10" max="10" width="11.33203125" customWidth="1"/>
    <col min="11" max="13" width="10.83203125" customWidth="1"/>
  </cols>
  <sheetData>
    <row r="1" spans="1:13" ht="15.75" x14ac:dyDescent="0.2">
      <c r="A1" s="127" t="s">
        <v>350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</row>
    <row r="2" spans="1:13" ht="15.75" x14ac:dyDescent="0.2">
      <c r="A2" s="132" t="s">
        <v>337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</row>
    <row r="3" spans="1:13" ht="15.75" x14ac:dyDescent="0.2">
      <c r="A3" s="161" t="s">
        <v>253</v>
      </c>
      <c r="B3" s="161"/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161"/>
    </row>
    <row r="4" spans="1:13" ht="21" x14ac:dyDescent="0.2">
      <c r="A4" s="65" t="s">
        <v>186</v>
      </c>
      <c r="B4" s="46" t="s">
        <v>188</v>
      </c>
      <c r="C4" s="47" t="s">
        <v>189</v>
      </c>
      <c r="D4" s="47" t="s">
        <v>190</v>
      </c>
      <c r="E4" s="47" t="s">
        <v>191</v>
      </c>
      <c r="F4" s="47" t="s">
        <v>192</v>
      </c>
      <c r="G4" s="47" t="s">
        <v>193</v>
      </c>
      <c r="H4" s="47" t="s">
        <v>194</v>
      </c>
      <c r="I4" s="56" t="s">
        <v>195</v>
      </c>
      <c r="J4" s="56" t="s">
        <v>196</v>
      </c>
      <c r="K4" s="47" t="s">
        <v>197</v>
      </c>
      <c r="L4" s="56" t="s">
        <v>198</v>
      </c>
      <c r="M4" s="56" t="s">
        <v>199</v>
      </c>
    </row>
    <row r="5" spans="1:13" x14ac:dyDescent="0.2">
      <c r="A5" s="52" t="s">
        <v>254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</row>
    <row r="6" spans="1:13" ht="22.5" x14ac:dyDescent="0.2">
      <c r="A6" s="50" t="s">
        <v>255</v>
      </c>
      <c r="B6" s="48">
        <v>1462004.5833333333</v>
      </c>
      <c r="C6" s="48">
        <v>1462004.5833333333</v>
      </c>
      <c r="D6" s="48">
        <v>1462004.5833333333</v>
      </c>
      <c r="E6" s="48">
        <v>1462004.5833333333</v>
      </c>
      <c r="F6" s="48">
        <v>1462004.5833333333</v>
      </c>
      <c r="G6" s="48">
        <v>1462004.5833333333</v>
      </c>
      <c r="H6" s="48">
        <v>1462004.5833333333</v>
      </c>
      <c r="I6" s="48">
        <v>1462004.5833333333</v>
      </c>
      <c r="J6" s="48">
        <v>1462004.5833333333</v>
      </c>
      <c r="K6" s="48">
        <v>1462004.5833333333</v>
      </c>
      <c r="L6" s="48">
        <v>1462004.5833333333</v>
      </c>
      <c r="M6" s="48">
        <v>1462004.5833333333</v>
      </c>
    </row>
    <row r="7" spans="1:13" ht="22.5" x14ac:dyDescent="0.2">
      <c r="A7" s="9" t="s">
        <v>201</v>
      </c>
      <c r="B7" s="48">
        <v>555742</v>
      </c>
      <c r="C7" s="48">
        <v>555742</v>
      </c>
      <c r="D7" s="48">
        <v>555742</v>
      </c>
      <c r="E7" s="48">
        <v>555742</v>
      </c>
      <c r="F7" s="48">
        <v>555742</v>
      </c>
      <c r="G7" s="48">
        <v>555742</v>
      </c>
      <c r="H7" s="48">
        <v>555742</v>
      </c>
      <c r="I7" s="48">
        <v>555742</v>
      </c>
      <c r="J7" s="48">
        <v>555742</v>
      </c>
      <c r="K7" s="48">
        <v>555742</v>
      </c>
      <c r="L7" s="48">
        <v>555742</v>
      </c>
      <c r="M7" s="48">
        <v>555742</v>
      </c>
    </row>
    <row r="8" spans="1:13" x14ac:dyDescent="0.2">
      <c r="A8" s="50" t="s">
        <v>202</v>
      </c>
      <c r="B8" s="48" t="s">
        <v>81</v>
      </c>
      <c r="C8" s="51" t="s">
        <v>81</v>
      </c>
      <c r="D8" s="51">
        <v>616500</v>
      </c>
      <c r="E8" s="48" t="s">
        <v>81</v>
      </c>
      <c r="F8" s="51" t="s">
        <v>81</v>
      </c>
      <c r="G8" s="51" t="s">
        <v>81</v>
      </c>
      <c r="H8" s="51" t="s">
        <v>81</v>
      </c>
      <c r="I8" s="51" t="s">
        <v>81</v>
      </c>
      <c r="J8" s="51">
        <v>616500</v>
      </c>
      <c r="K8" s="48" t="s">
        <v>81</v>
      </c>
      <c r="L8" s="51" t="s">
        <v>81</v>
      </c>
      <c r="M8" s="51" t="s">
        <v>81</v>
      </c>
    </row>
    <row r="9" spans="1:13" x14ac:dyDescent="0.2">
      <c r="A9" s="50" t="s">
        <v>204</v>
      </c>
      <c r="B9" s="48">
        <v>0</v>
      </c>
      <c r="C9" s="48">
        <v>0</v>
      </c>
      <c r="D9" s="48"/>
      <c r="E9" s="48"/>
      <c r="F9" s="48"/>
      <c r="G9" s="48"/>
      <c r="H9" s="48"/>
      <c r="I9" s="48"/>
      <c r="J9" s="48"/>
      <c r="K9" s="48"/>
      <c r="L9" s="48"/>
      <c r="M9" s="48">
        <v>10</v>
      </c>
    </row>
    <row r="10" spans="1:13" x14ac:dyDescent="0.2">
      <c r="A10" s="50" t="s">
        <v>256</v>
      </c>
      <c r="B10" s="51" t="s">
        <v>81</v>
      </c>
      <c r="C10" s="51" t="s">
        <v>81</v>
      </c>
      <c r="D10" s="51" t="s">
        <v>81</v>
      </c>
      <c r="E10" s="51" t="s">
        <v>81</v>
      </c>
      <c r="F10" s="51" t="s">
        <v>81</v>
      </c>
      <c r="G10" s="51" t="s">
        <v>81</v>
      </c>
      <c r="H10" s="51" t="s">
        <v>81</v>
      </c>
      <c r="I10" s="51" t="s">
        <v>81</v>
      </c>
      <c r="J10" s="51" t="s">
        <v>81</v>
      </c>
      <c r="K10" s="51" t="s">
        <v>81</v>
      </c>
      <c r="L10" s="51" t="s">
        <v>81</v>
      </c>
      <c r="M10" s="51" t="s">
        <v>81</v>
      </c>
    </row>
    <row r="11" spans="1:13" ht="22.5" x14ac:dyDescent="0.2">
      <c r="A11" s="9" t="s">
        <v>206</v>
      </c>
      <c r="B11" s="48" t="s">
        <v>81</v>
      </c>
      <c r="C11" s="51"/>
      <c r="D11" s="48" t="s">
        <v>81</v>
      </c>
      <c r="E11" s="51" t="s">
        <v>81</v>
      </c>
      <c r="F11" s="51" t="s">
        <v>81</v>
      </c>
      <c r="G11" s="51"/>
      <c r="H11" s="48" t="s">
        <v>81</v>
      </c>
      <c r="I11" s="51" t="s">
        <v>81</v>
      </c>
      <c r="J11" s="51" t="s">
        <v>81</v>
      </c>
      <c r="K11" s="51" t="s">
        <v>81</v>
      </c>
      <c r="L11" s="51" t="s">
        <v>81</v>
      </c>
      <c r="M11" s="51" t="s">
        <v>81</v>
      </c>
    </row>
    <row r="12" spans="1:13" x14ac:dyDescent="0.2">
      <c r="A12" s="50" t="s">
        <v>207</v>
      </c>
      <c r="B12" s="48"/>
      <c r="C12" s="48"/>
      <c r="D12" s="51"/>
      <c r="E12" s="51"/>
      <c r="F12" s="51"/>
      <c r="G12" s="48"/>
      <c r="H12" s="51"/>
      <c r="I12" s="48"/>
      <c r="J12" s="51"/>
      <c r="K12" s="51"/>
      <c r="L12" s="51"/>
      <c r="M12" s="51"/>
    </row>
    <row r="13" spans="1:13" ht="22.5" x14ac:dyDescent="0.2">
      <c r="A13" s="50" t="s">
        <v>208</v>
      </c>
      <c r="B13" s="48"/>
      <c r="C13" s="51"/>
      <c r="D13" s="51"/>
      <c r="E13" s="48"/>
      <c r="F13" s="51"/>
      <c r="G13" s="51"/>
      <c r="H13" s="51"/>
      <c r="I13" s="51"/>
      <c r="J13" s="51"/>
      <c r="K13" s="51"/>
      <c r="L13" s="51"/>
      <c r="M13" s="51"/>
    </row>
    <row r="14" spans="1:13" x14ac:dyDescent="0.2">
      <c r="A14" s="50" t="s">
        <v>257</v>
      </c>
      <c r="B14" s="48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48"/>
    </row>
    <row r="15" spans="1:13" ht="22.5" x14ac:dyDescent="0.2">
      <c r="A15" s="50" t="s">
        <v>210</v>
      </c>
      <c r="B15" s="48"/>
      <c r="C15" s="51"/>
      <c r="D15" s="51"/>
      <c r="E15" s="51"/>
      <c r="F15" s="48"/>
      <c r="G15" s="51"/>
      <c r="H15" s="51"/>
      <c r="I15" s="51"/>
      <c r="J15" s="51"/>
      <c r="K15" s="48"/>
      <c r="L15" s="51"/>
      <c r="M15" s="51"/>
    </row>
    <row r="16" spans="1:13" x14ac:dyDescent="0.2">
      <c r="A16" s="50" t="s">
        <v>211</v>
      </c>
      <c r="B16" s="51" t="s">
        <v>81</v>
      </c>
      <c r="C16" s="51" t="s">
        <v>81</v>
      </c>
      <c r="D16" s="51" t="s">
        <v>81</v>
      </c>
      <c r="E16" s="51" t="s">
        <v>81</v>
      </c>
      <c r="F16" s="51" t="s">
        <v>81</v>
      </c>
      <c r="G16" s="51" t="s">
        <v>81</v>
      </c>
      <c r="H16" s="51" t="s">
        <v>81</v>
      </c>
      <c r="I16" s="51" t="s">
        <v>81</v>
      </c>
      <c r="J16" s="51" t="s">
        <v>81</v>
      </c>
      <c r="K16" s="51" t="s">
        <v>81</v>
      </c>
      <c r="L16" s="51" t="s">
        <v>81</v>
      </c>
      <c r="M16" s="51" t="s">
        <v>81</v>
      </c>
    </row>
    <row r="17" spans="1:13" x14ac:dyDescent="0.2">
      <c r="A17" s="50" t="s">
        <v>212</v>
      </c>
      <c r="B17" s="48">
        <v>991825.91666666663</v>
      </c>
      <c r="C17" s="48">
        <v>991825.91666666663</v>
      </c>
      <c r="D17" s="48">
        <v>991825.91666666663</v>
      </c>
      <c r="E17" s="48">
        <v>991825.91666666663</v>
      </c>
      <c r="F17" s="48">
        <v>991825.91666666663</v>
      </c>
      <c r="G17" s="48">
        <v>991825.91666666663</v>
      </c>
      <c r="H17" s="48">
        <v>991825.91666666663</v>
      </c>
      <c r="I17" s="48">
        <v>991825.91666666663</v>
      </c>
      <c r="J17" s="48">
        <v>991825.91666666663</v>
      </c>
      <c r="K17" s="48">
        <v>991825.91666666663</v>
      </c>
      <c r="L17" s="48">
        <v>991825.91666666663</v>
      </c>
      <c r="M17" s="48">
        <v>991825.91666666663</v>
      </c>
    </row>
    <row r="18" spans="1:13" x14ac:dyDescent="0.2">
      <c r="A18" s="50" t="s">
        <v>258</v>
      </c>
      <c r="B18" s="51" t="s">
        <v>81</v>
      </c>
      <c r="C18" s="51" t="s">
        <v>81</v>
      </c>
      <c r="D18" s="51" t="s">
        <v>81</v>
      </c>
      <c r="E18" s="51" t="s">
        <v>81</v>
      </c>
      <c r="F18" s="51" t="s">
        <v>81</v>
      </c>
      <c r="G18" s="51" t="s">
        <v>81</v>
      </c>
      <c r="H18" s="51" t="s">
        <v>81</v>
      </c>
      <c r="I18" s="51" t="s">
        <v>81</v>
      </c>
      <c r="J18" s="51" t="s">
        <v>81</v>
      </c>
      <c r="K18" s="51" t="s">
        <v>81</v>
      </c>
      <c r="L18" s="51" t="s">
        <v>81</v>
      </c>
      <c r="M18" s="51" t="s">
        <v>81</v>
      </c>
    </row>
    <row r="19" spans="1:13" x14ac:dyDescent="0.2">
      <c r="A19" s="52" t="s">
        <v>214</v>
      </c>
      <c r="B19" s="53">
        <v>3009572.5</v>
      </c>
      <c r="C19" s="53">
        <v>3009572.5</v>
      </c>
      <c r="D19" s="53">
        <v>3626072.4999999995</v>
      </c>
      <c r="E19" s="53">
        <v>3009572.5</v>
      </c>
      <c r="F19" s="53">
        <v>3009572.5</v>
      </c>
      <c r="G19" s="53">
        <v>3009572.5</v>
      </c>
      <c r="H19" s="53">
        <v>3009572.5</v>
      </c>
      <c r="I19" s="53">
        <v>3009572.5</v>
      </c>
      <c r="J19" s="53">
        <v>3626072.4999999995</v>
      </c>
      <c r="K19" s="53">
        <v>3009572.5</v>
      </c>
      <c r="L19" s="53">
        <v>3009572.5</v>
      </c>
      <c r="M19" s="53">
        <v>3009582.5</v>
      </c>
    </row>
    <row r="20" spans="1:13" x14ac:dyDescent="0.2">
      <c r="A20" s="52" t="s">
        <v>215</v>
      </c>
      <c r="B20" s="53"/>
      <c r="C20" s="53"/>
      <c r="D20" s="53"/>
      <c r="E20" s="53"/>
      <c r="F20" s="53"/>
      <c r="G20" s="53"/>
      <c r="H20" s="53"/>
      <c r="I20" s="53"/>
      <c r="J20" s="53"/>
      <c r="K20" s="53"/>
      <c r="L20" s="53"/>
      <c r="M20" s="53"/>
    </row>
    <row r="21" spans="1:13" x14ac:dyDescent="0.2">
      <c r="A21" s="52" t="s">
        <v>259</v>
      </c>
      <c r="B21" s="53"/>
      <c r="C21" s="53"/>
      <c r="D21" s="56"/>
      <c r="E21" s="56"/>
      <c r="F21" s="56"/>
      <c r="G21" s="56"/>
      <c r="H21" s="56"/>
      <c r="I21" s="56"/>
      <c r="J21" s="56"/>
      <c r="K21" s="56"/>
      <c r="L21" s="56"/>
      <c r="M21" s="56"/>
    </row>
    <row r="22" spans="1:13" x14ac:dyDescent="0.2">
      <c r="A22" s="52" t="s">
        <v>217</v>
      </c>
      <c r="B22" s="53">
        <v>3009572.5</v>
      </c>
      <c r="C22" s="53">
        <v>3009572.5</v>
      </c>
      <c r="D22" s="53">
        <v>3626072.4999999995</v>
      </c>
      <c r="E22" s="53">
        <v>3009572.5</v>
      </c>
      <c r="F22" s="53">
        <v>3009572.5</v>
      </c>
      <c r="G22" s="53">
        <v>3009572.5</v>
      </c>
      <c r="H22" s="53">
        <v>3009572.5</v>
      </c>
      <c r="I22" s="53">
        <v>3009572.5</v>
      </c>
      <c r="J22" s="53">
        <v>3626072.4999999995</v>
      </c>
      <c r="K22" s="53">
        <v>3009572.5</v>
      </c>
      <c r="L22" s="53">
        <v>3009572.5</v>
      </c>
      <c r="M22" s="53">
        <v>3009582.5</v>
      </c>
    </row>
    <row r="23" spans="1:13" ht="15.75" x14ac:dyDescent="0.2">
      <c r="A23" s="57">
        <v>2</v>
      </c>
    </row>
    <row r="24" spans="1:13" ht="21" x14ac:dyDescent="0.2">
      <c r="A24" s="65" t="s">
        <v>218</v>
      </c>
      <c r="B24" s="46" t="s">
        <v>188</v>
      </c>
      <c r="C24" s="47" t="s">
        <v>189</v>
      </c>
      <c r="D24" s="47" t="s">
        <v>190</v>
      </c>
      <c r="E24" s="47" t="s">
        <v>191</v>
      </c>
      <c r="F24" s="47" t="s">
        <v>192</v>
      </c>
      <c r="G24" s="47" t="s">
        <v>193</v>
      </c>
      <c r="H24" s="47" t="s">
        <v>194</v>
      </c>
      <c r="I24" s="56" t="s">
        <v>195</v>
      </c>
      <c r="J24" s="56" t="s">
        <v>196</v>
      </c>
      <c r="K24" s="47" t="s">
        <v>197</v>
      </c>
      <c r="L24" s="56" t="s">
        <v>198</v>
      </c>
      <c r="M24" s="47" t="s">
        <v>199</v>
      </c>
    </row>
    <row r="25" spans="1:13" x14ac:dyDescent="0.2">
      <c r="A25" s="50" t="s">
        <v>220</v>
      </c>
      <c r="B25" s="48">
        <v>1072513.4166666667</v>
      </c>
      <c r="C25" s="48">
        <v>1072513.4166666667</v>
      </c>
      <c r="D25" s="48">
        <v>1072513.4166666667</v>
      </c>
      <c r="E25" s="48">
        <v>1072513.4166666667</v>
      </c>
      <c r="F25" s="48">
        <v>1072513.4166666667</v>
      </c>
      <c r="G25" s="48">
        <v>1072513.4166666667</v>
      </c>
      <c r="H25" s="48">
        <v>1072513.4166666667</v>
      </c>
      <c r="I25" s="48">
        <v>1072513.4166666667</v>
      </c>
      <c r="J25" s="48">
        <v>1072513.4166666667</v>
      </c>
      <c r="K25" s="48">
        <v>1072513.4166666667</v>
      </c>
      <c r="L25" s="48">
        <v>1072513.4166666667</v>
      </c>
      <c r="M25" s="48">
        <v>1072513.4166666667</v>
      </c>
    </row>
    <row r="26" spans="1:13" ht="22.5" x14ac:dyDescent="0.2">
      <c r="A26" s="9" t="s">
        <v>260</v>
      </c>
      <c r="B26" s="48">
        <v>195554.91666666666</v>
      </c>
      <c r="C26" s="48">
        <v>195554.91666666666</v>
      </c>
      <c r="D26" s="48">
        <v>195554.91666666666</v>
      </c>
      <c r="E26" s="48">
        <v>195554.91666666666</v>
      </c>
      <c r="F26" s="48">
        <v>195554.91666666666</v>
      </c>
      <c r="G26" s="48">
        <v>195554.91666666666</v>
      </c>
      <c r="H26" s="48">
        <v>195554.91666666666</v>
      </c>
      <c r="I26" s="48">
        <v>195554.91666666666</v>
      </c>
      <c r="J26" s="48">
        <v>195554.91666666666</v>
      </c>
      <c r="K26" s="48">
        <v>195554.91666666666</v>
      </c>
      <c r="L26" s="48">
        <v>195554.91666666666</v>
      </c>
      <c r="M26" s="48">
        <v>195554.91666666666</v>
      </c>
    </row>
    <row r="27" spans="1:13" x14ac:dyDescent="0.2">
      <c r="A27" s="50" t="s">
        <v>222</v>
      </c>
      <c r="B27" s="48">
        <v>838194.41666666663</v>
      </c>
      <c r="C27" s="48">
        <v>838194.41666666663</v>
      </c>
      <c r="D27" s="48">
        <v>838194.41666666663</v>
      </c>
      <c r="E27" s="48">
        <v>838194.41666666663</v>
      </c>
      <c r="F27" s="48">
        <v>838194.41666666663</v>
      </c>
      <c r="G27" s="48">
        <v>838194.41666666663</v>
      </c>
      <c r="H27" s="48">
        <v>838194.41666666663</v>
      </c>
      <c r="I27" s="48">
        <v>838194.41666666663</v>
      </c>
      <c r="J27" s="48">
        <v>838194.41666666663</v>
      </c>
      <c r="K27" s="48">
        <v>838194.41666666663</v>
      </c>
      <c r="L27" s="48">
        <v>838194.41666666663</v>
      </c>
      <c r="M27" s="49">
        <v>838194.41666666663</v>
      </c>
    </row>
    <row r="28" spans="1:13" x14ac:dyDescent="0.2">
      <c r="A28" s="50" t="s">
        <v>223</v>
      </c>
      <c r="B28" s="48">
        <v>175041.66666666666</v>
      </c>
      <c r="C28" s="48">
        <v>175041.66666666666</v>
      </c>
      <c r="D28" s="48">
        <v>175041.66666666666</v>
      </c>
      <c r="E28" s="48">
        <v>175041.66666666666</v>
      </c>
      <c r="F28" s="48">
        <v>175041.66666666666</v>
      </c>
      <c r="G28" s="48">
        <v>175041.66666666666</v>
      </c>
      <c r="H28" s="48">
        <v>175041.66666666666</v>
      </c>
      <c r="I28" s="48">
        <v>175041.66666666666</v>
      </c>
      <c r="J28" s="48">
        <v>175041.66666666666</v>
      </c>
      <c r="K28" s="48">
        <v>175041.66666666666</v>
      </c>
      <c r="L28" s="48">
        <v>175041.66666666666</v>
      </c>
      <c r="M28" s="48">
        <v>175041.66666666666</v>
      </c>
    </row>
    <row r="29" spans="1:13" ht="22.5" x14ac:dyDescent="0.2">
      <c r="A29" s="9" t="s">
        <v>261</v>
      </c>
      <c r="B29" s="48">
        <v>192108</v>
      </c>
      <c r="C29" s="48">
        <v>192108</v>
      </c>
      <c r="D29" s="48">
        <v>192108</v>
      </c>
      <c r="E29" s="48">
        <v>192108</v>
      </c>
      <c r="F29" s="48">
        <v>192108</v>
      </c>
      <c r="G29" s="48">
        <v>192108</v>
      </c>
      <c r="H29" s="48">
        <v>192108</v>
      </c>
      <c r="I29" s="48">
        <v>192108</v>
      </c>
      <c r="J29" s="48">
        <v>192108</v>
      </c>
      <c r="K29" s="48">
        <v>192108</v>
      </c>
      <c r="L29" s="48">
        <v>192108</v>
      </c>
      <c r="M29" s="48">
        <v>192108</v>
      </c>
    </row>
    <row r="30" spans="1:13" ht="22.5" x14ac:dyDescent="0.2">
      <c r="A30" s="9" t="s">
        <v>225</v>
      </c>
      <c r="B30" s="48">
        <v>8333.3333333333339</v>
      </c>
      <c r="C30" s="48">
        <v>8333.3333333333339</v>
      </c>
      <c r="D30" s="48">
        <v>8333.3333333333339</v>
      </c>
      <c r="E30" s="48">
        <v>8333.3333333333339</v>
      </c>
      <c r="F30" s="48">
        <v>8333.3333333333339</v>
      </c>
      <c r="G30" s="48">
        <v>8333.3333333333339</v>
      </c>
      <c r="H30" s="48">
        <v>8333.3333333333339</v>
      </c>
      <c r="I30" s="48">
        <v>8333.3333333333339</v>
      </c>
      <c r="J30" s="48">
        <v>8333.3333333333339</v>
      </c>
      <c r="K30" s="48">
        <v>8333.3333333333339</v>
      </c>
      <c r="L30" s="48">
        <v>8333.3333333333339</v>
      </c>
      <c r="M30" s="48">
        <v>8333.3333333333339</v>
      </c>
    </row>
    <row r="31" spans="1:13" x14ac:dyDescent="0.2">
      <c r="A31" s="50" t="s">
        <v>226</v>
      </c>
      <c r="B31" s="48" t="s">
        <v>81</v>
      </c>
      <c r="C31" s="51" t="s">
        <v>81</v>
      </c>
      <c r="D31" s="51" t="s">
        <v>81</v>
      </c>
      <c r="E31" s="68">
        <v>320387.66666666669</v>
      </c>
      <c r="F31" s="69" t="s">
        <v>81</v>
      </c>
      <c r="G31" s="68" t="s">
        <v>81</v>
      </c>
      <c r="H31" s="68">
        <v>320387.66666666669</v>
      </c>
      <c r="I31" s="69" t="s">
        <v>81</v>
      </c>
      <c r="J31" s="68" t="s">
        <v>81</v>
      </c>
      <c r="K31" s="68">
        <v>320387.66666666669</v>
      </c>
      <c r="L31" s="69" t="s">
        <v>81</v>
      </c>
      <c r="M31" s="68" t="s">
        <v>81</v>
      </c>
    </row>
    <row r="32" spans="1:13" x14ac:dyDescent="0.2">
      <c r="A32" s="50" t="s">
        <v>227</v>
      </c>
      <c r="B32" s="48">
        <v>500131.39749999996</v>
      </c>
      <c r="C32" s="48">
        <v>500131.39749999996</v>
      </c>
      <c r="D32" s="48">
        <v>500131.39749999996</v>
      </c>
      <c r="E32" s="48">
        <v>500131.39749999996</v>
      </c>
      <c r="F32" s="48">
        <v>500131.39749999996</v>
      </c>
      <c r="G32" s="48">
        <v>500131.39749999996</v>
      </c>
      <c r="H32" s="48">
        <v>500131.39749999996</v>
      </c>
      <c r="I32" s="48">
        <v>500131.39749999996</v>
      </c>
      <c r="J32" s="48">
        <v>500131.39749999996</v>
      </c>
      <c r="K32" s="48">
        <v>500131.39749999996</v>
      </c>
      <c r="L32" s="48">
        <v>500131.39749999996</v>
      </c>
      <c r="M32" s="66">
        <v>500131.39749999996</v>
      </c>
    </row>
    <row r="33" spans="1:13" x14ac:dyDescent="0.2">
      <c r="A33" s="50" t="s">
        <v>228</v>
      </c>
      <c r="B33" s="48"/>
      <c r="C33" s="48" t="s">
        <v>81</v>
      </c>
      <c r="D33" s="51" t="s">
        <v>81</v>
      </c>
      <c r="E33" s="51" t="s">
        <v>81</v>
      </c>
      <c r="F33" s="51" t="s">
        <v>81</v>
      </c>
      <c r="G33" s="51"/>
      <c r="H33" s="48" t="s">
        <v>81</v>
      </c>
      <c r="I33" s="51" t="s">
        <v>81</v>
      </c>
      <c r="J33" s="51" t="s">
        <v>81</v>
      </c>
      <c r="K33" s="51" t="s">
        <v>81</v>
      </c>
      <c r="L33" s="51" t="s">
        <v>81</v>
      </c>
      <c r="M33" s="51" t="s">
        <v>81</v>
      </c>
    </row>
    <row r="34" spans="1:13" ht="22.5" x14ac:dyDescent="0.2">
      <c r="A34" s="9" t="s">
        <v>229</v>
      </c>
      <c r="B34" s="51" t="s">
        <v>81</v>
      </c>
      <c r="C34" s="51" t="s">
        <v>81</v>
      </c>
      <c r="D34" s="51" t="s">
        <v>81</v>
      </c>
      <c r="E34" s="51" t="s">
        <v>81</v>
      </c>
      <c r="F34" s="51" t="s">
        <v>81</v>
      </c>
      <c r="G34" s="51"/>
      <c r="H34" s="51" t="s">
        <v>81</v>
      </c>
      <c r="I34" s="51" t="s">
        <v>81</v>
      </c>
      <c r="J34" s="51" t="s">
        <v>81</v>
      </c>
      <c r="K34" s="51" t="s">
        <v>81</v>
      </c>
      <c r="L34" s="51" t="s">
        <v>81</v>
      </c>
      <c r="M34" s="51" t="s">
        <v>81</v>
      </c>
    </row>
    <row r="35" spans="1:13" ht="22.5" x14ac:dyDescent="0.2">
      <c r="A35" s="9" t="s">
        <v>262</v>
      </c>
      <c r="B35" s="51" t="s">
        <v>81</v>
      </c>
      <c r="C35" s="51" t="s">
        <v>81</v>
      </c>
      <c r="D35" s="51" t="s">
        <v>81</v>
      </c>
      <c r="E35" s="51" t="s">
        <v>81</v>
      </c>
      <c r="F35" s="51" t="s">
        <v>81</v>
      </c>
      <c r="G35" s="51" t="s">
        <v>81</v>
      </c>
      <c r="H35" s="51" t="s">
        <v>81</v>
      </c>
      <c r="I35" s="51" t="s">
        <v>81</v>
      </c>
      <c r="J35" s="51" t="s">
        <v>81</v>
      </c>
      <c r="K35" s="51" t="s">
        <v>81</v>
      </c>
      <c r="L35" s="51" t="s">
        <v>81</v>
      </c>
      <c r="M35" s="51" t="s">
        <v>81</v>
      </c>
    </row>
    <row r="36" spans="1:13" ht="22.5" x14ac:dyDescent="0.2">
      <c r="A36" s="9" t="s">
        <v>263</v>
      </c>
      <c r="B36" s="51" t="s">
        <v>81</v>
      </c>
      <c r="C36" s="51" t="s">
        <v>81</v>
      </c>
      <c r="D36" s="51" t="s">
        <v>81</v>
      </c>
      <c r="E36" s="51" t="s">
        <v>81</v>
      </c>
      <c r="F36" s="51" t="s">
        <v>81</v>
      </c>
      <c r="G36" s="51" t="s">
        <v>81</v>
      </c>
      <c r="H36" s="51" t="s">
        <v>81</v>
      </c>
      <c r="I36" s="51" t="s">
        <v>81</v>
      </c>
      <c r="J36" s="51" t="s">
        <v>81</v>
      </c>
      <c r="K36" s="51" t="s">
        <v>81</v>
      </c>
      <c r="L36" s="51" t="s">
        <v>81</v>
      </c>
      <c r="M36" s="51" t="s">
        <v>81</v>
      </c>
    </row>
    <row r="37" spans="1:13" ht="22.5" x14ac:dyDescent="0.2">
      <c r="A37" s="9" t="s">
        <v>264</v>
      </c>
      <c r="B37" s="51" t="s">
        <v>81</v>
      </c>
      <c r="C37" s="51" t="s">
        <v>81</v>
      </c>
      <c r="D37" s="51" t="s">
        <v>81</v>
      </c>
      <c r="E37" s="51" t="s">
        <v>81</v>
      </c>
      <c r="F37" s="51" t="s">
        <v>81</v>
      </c>
      <c r="G37" s="51" t="s">
        <v>81</v>
      </c>
      <c r="H37" s="51" t="s">
        <v>81</v>
      </c>
      <c r="I37" s="51" t="s">
        <v>81</v>
      </c>
      <c r="J37" s="51" t="s">
        <v>81</v>
      </c>
      <c r="K37" s="51" t="s">
        <v>81</v>
      </c>
      <c r="L37" s="51" t="s">
        <v>81</v>
      </c>
      <c r="M37" s="51" t="s">
        <v>81</v>
      </c>
    </row>
    <row r="38" spans="1:13" ht="22.5" x14ac:dyDescent="0.2">
      <c r="A38" s="9" t="s">
        <v>265</v>
      </c>
      <c r="B38" s="51" t="s">
        <v>81</v>
      </c>
      <c r="C38" s="51" t="s">
        <v>81</v>
      </c>
      <c r="D38" s="51" t="s">
        <v>81</v>
      </c>
      <c r="E38" s="51" t="s">
        <v>81</v>
      </c>
      <c r="F38" s="51" t="s">
        <v>81</v>
      </c>
      <c r="G38" s="51" t="s">
        <v>81</v>
      </c>
      <c r="H38" s="51" t="s">
        <v>81</v>
      </c>
      <c r="I38" s="51" t="s">
        <v>81</v>
      </c>
      <c r="J38" s="51" t="s">
        <v>81</v>
      </c>
      <c r="K38" s="51" t="s">
        <v>81</v>
      </c>
      <c r="L38" s="51" t="s">
        <v>81</v>
      </c>
      <c r="M38" s="51" t="s">
        <v>81</v>
      </c>
    </row>
    <row r="39" spans="1:13" ht="22.5" x14ac:dyDescent="0.2">
      <c r="A39" s="9" t="s">
        <v>234</v>
      </c>
      <c r="B39" s="48"/>
      <c r="C39" s="48"/>
      <c r="D39" s="48"/>
      <c r="E39" s="48"/>
      <c r="F39" s="48"/>
      <c r="G39" s="48"/>
      <c r="H39" s="48"/>
      <c r="I39" s="48"/>
      <c r="J39" s="48"/>
      <c r="K39" s="48"/>
      <c r="L39" s="48"/>
      <c r="M39" s="49"/>
    </row>
    <row r="40" spans="1:13" ht="22.5" x14ac:dyDescent="0.2">
      <c r="A40" s="9" t="s">
        <v>266</v>
      </c>
      <c r="B40" s="67">
        <v>660579</v>
      </c>
      <c r="C40" s="67" t="s">
        <v>81</v>
      </c>
      <c r="D40" s="19" t="s">
        <v>81</v>
      </c>
      <c r="E40" s="19" t="s">
        <v>81</v>
      </c>
      <c r="F40" s="19" t="s">
        <v>81</v>
      </c>
      <c r="G40" s="19" t="s">
        <v>81</v>
      </c>
      <c r="H40" s="19" t="s">
        <v>81</v>
      </c>
      <c r="I40" s="19" t="s">
        <v>81</v>
      </c>
      <c r="J40" s="19" t="s">
        <v>81</v>
      </c>
      <c r="K40" s="19" t="s">
        <v>81</v>
      </c>
      <c r="L40" s="19" t="s">
        <v>81</v>
      </c>
      <c r="M40" s="19" t="s">
        <v>81</v>
      </c>
    </row>
    <row r="41" spans="1:13" x14ac:dyDescent="0.2">
      <c r="A41" s="52" t="s">
        <v>267</v>
      </c>
      <c r="B41" s="53">
        <v>3642456.1475</v>
      </c>
      <c r="C41" s="53">
        <v>2981877.1475</v>
      </c>
      <c r="D41" s="53">
        <v>2981877.1475</v>
      </c>
      <c r="E41" s="53">
        <v>3302264.8141666665</v>
      </c>
      <c r="F41" s="53">
        <v>2981877.1475</v>
      </c>
      <c r="G41" s="53">
        <v>2981877.1475</v>
      </c>
      <c r="H41" s="53">
        <v>3302264.8141666665</v>
      </c>
      <c r="I41" s="53">
        <v>2981877.1475</v>
      </c>
      <c r="J41" s="53">
        <v>2981877.1475</v>
      </c>
      <c r="K41" s="53">
        <v>3302264.8141666665</v>
      </c>
      <c r="L41" s="53">
        <v>2981877.1475</v>
      </c>
      <c r="M41" s="54">
        <v>2981877.1475</v>
      </c>
    </row>
    <row r="42" spans="1:13" x14ac:dyDescent="0.2">
      <c r="A42" s="52" t="s">
        <v>268</v>
      </c>
      <c r="B42" s="53"/>
      <c r="C42" s="53"/>
      <c r="D42" s="53"/>
      <c r="E42" s="53"/>
      <c r="F42" s="53"/>
      <c r="G42" s="53"/>
      <c r="H42" s="53"/>
      <c r="I42" s="53"/>
      <c r="J42" s="53"/>
      <c r="K42" s="53"/>
      <c r="L42" s="53"/>
      <c r="M42" s="55"/>
    </row>
    <row r="43" spans="1:13" x14ac:dyDescent="0.2">
      <c r="A43" s="52" t="s">
        <v>217</v>
      </c>
      <c r="B43" s="53">
        <v>3642456.1475</v>
      </c>
      <c r="C43" s="53">
        <v>2981877.1475</v>
      </c>
      <c r="D43" s="53">
        <v>2981877.1475</v>
      </c>
      <c r="E43" s="53">
        <v>3302264.8141666665</v>
      </c>
      <c r="F43" s="53">
        <v>2981877.1475</v>
      </c>
      <c r="G43" s="53">
        <v>2981877.1475</v>
      </c>
      <c r="H43" s="53">
        <v>3302264.8141666665</v>
      </c>
      <c r="I43" s="53">
        <v>2981877.1475</v>
      </c>
      <c r="J43" s="53">
        <v>2981877.1475</v>
      </c>
      <c r="K43" s="53">
        <v>3302264.8141666665</v>
      </c>
      <c r="L43" s="53">
        <v>2981877.1475</v>
      </c>
      <c r="M43" s="54">
        <v>2981877.1475</v>
      </c>
    </row>
    <row r="44" spans="1:13" x14ac:dyDescent="0.2">
      <c r="A44" s="52" t="s">
        <v>269</v>
      </c>
      <c r="B44" s="53"/>
      <c r="C44" s="53"/>
      <c r="D44" s="53"/>
      <c r="E44" s="53"/>
      <c r="F44" s="53"/>
      <c r="G44" s="53"/>
      <c r="H44" s="53"/>
      <c r="I44" s="53"/>
      <c r="J44" s="53"/>
      <c r="K44" s="53"/>
      <c r="L44" s="53"/>
      <c r="M44" s="55"/>
    </row>
  </sheetData>
  <mergeCells count="3">
    <mergeCell ref="A1:M1"/>
    <mergeCell ref="A2:M2"/>
    <mergeCell ref="A3:M3"/>
  </mergeCells>
  <pageMargins left="0.7" right="0.7" top="0.75" bottom="0.75" header="0.3" footer="0.3"/>
  <pageSetup paperSize="9" scale="89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workbookViewId="0">
      <selection sqref="A1:D1"/>
    </sheetView>
  </sheetViews>
  <sheetFormatPr defaultRowHeight="12.75" x14ac:dyDescent="0.2"/>
  <cols>
    <col min="1" max="1" width="23.6640625" customWidth="1"/>
    <col min="2" max="2" width="31.83203125" bestFit="1" customWidth="1"/>
    <col min="3" max="3" width="26.5" bestFit="1" customWidth="1"/>
    <col min="4" max="4" width="16.33203125" bestFit="1" customWidth="1"/>
  </cols>
  <sheetData>
    <row r="1" spans="1:8" ht="15.75" x14ac:dyDescent="0.2">
      <c r="A1" s="127" t="s">
        <v>351</v>
      </c>
      <c r="B1" s="127"/>
      <c r="C1" s="127"/>
      <c r="D1" s="127"/>
    </row>
    <row r="2" spans="1:8" ht="15.75" x14ac:dyDescent="0.2">
      <c r="A2" s="117"/>
      <c r="B2" s="117"/>
      <c r="C2" s="117"/>
      <c r="D2" s="117"/>
    </row>
    <row r="3" spans="1:8" ht="15.75" x14ac:dyDescent="0.2">
      <c r="A3" s="117"/>
      <c r="B3" s="117"/>
      <c r="C3" s="117"/>
      <c r="D3" s="117"/>
    </row>
    <row r="4" spans="1:8" ht="15.75" x14ac:dyDescent="0.2">
      <c r="A4" s="130" t="s">
        <v>323</v>
      </c>
      <c r="B4" s="130"/>
      <c r="C4" s="130"/>
      <c r="D4" s="130"/>
    </row>
    <row r="5" spans="1:8" ht="15.75" x14ac:dyDescent="0.2">
      <c r="A5" s="139" t="s">
        <v>296</v>
      </c>
      <c r="B5" s="139"/>
      <c r="C5" s="139"/>
      <c r="D5" s="139"/>
    </row>
    <row r="7" spans="1:8" ht="31.5" x14ac:dyDescent="0.2">
      <c r="A7" s="87" t="s">
        <v>297</v>
      </c>
      <c r="B7" s="108" t="s">
        <v>324</v>
      </c>
      <c r="C7" s="10" t="s">
        <v>325</v>
      </c>
      <c r="D7" s="109" t="s">
        <v>326</v>
      </c>
      <c r="H7" s="111"/>
    </row>
    <row r="8" spans="1:8" ht="15.75" x14ac:dyDescent="0.2">
      <c r="A8" s="101">
        <v>1</v>
      </c>
      <c r="B8" s="4" t="s">
        <v>327</v>
      </c>
      <c r="C8" s="113">
        <v>0</v>
      </c>
      <c r="D8" s="113">
        <v>0</v>
      </c>
      <c r="H8" s="111"/>
    </row>
    <row r="9" spans="1:8" ht="31.5" x14ac:dyDescent="0.2">
      <c r="A9" s="101">
        <v>2</v>
      </c>
      <c r="B9" s="9" t="s">
        <v>328</v>
      </c>
      <c r="C9" s="113">
        <v>613</v>
      </c>
      <c r="D9" s="113">
        <v>0</v>
      </c>
      <c r="H9" s="111"/>
    </row>
    <row r="10" spans="1:8" ht="15.75" x14ac:dyDescent="0.2">
      <c r="A10" s="101">
        <v>3</v>
      </c>
      <c r="B10" s="4" t="s">
        <v>329</v>
      </c>
      <c r="C10" s="113">
        <v>0</v>
      </c>
      <c r="D10" s="114">
        <v>0</v>
      </c>
      <c r="H10" s="111"/>
    </row>
    <row r="11" spans="1:8" ht="15.75" x14ac:dyDescent="0.2">
      <c r="A11" s="101">
        <v>4</v>
      </c>
      <c r="B11" s="4" t="s">
        <v>330</v>
      </c>
      <c r="C11" s="113">
        <v>290</v>
      </c>
      <c r="D11" s="114">
        <v>0</v>
      </c>
      <c r="H11" s="111"/>
    </row>
    <row r="12" spans="1:8" ht="15.75" x14ac:dyDescent="0.2">
      <c r="A12" s="101">
        <v>5</v>
      </c>
      <c r="B12" s="4" t="s">
        <v>331</v>
      </c>
      <c r="C12" s="113">
        <v>0</v>
      </c>
      <c r="D12" s="113">
        <v>0</v>
      </c>
      <c r="H12" s="111"/>
    </row>
    <row r="13" spans="1:8" ht="15.75" x14ac:dyDescent="0.2">
      <c r="A13" s="101">
        <v>6</v>
      </c>
      <c r="B13" s="4" t="s">
        <v>332</v>
      </c>
      <c r="C13" s="113">
        <v>290</v>
      </c>
      <c r="D13" s="113">
        <v>0</v>
      </c>
    </row>
    <row r="14" spans="1:8" ht="15.75" x14ac:dyDescent="0.2">
      <c r="A14" s="101">
        <v>7</v>
      </c>
      <c r="B14" s="4" t="s">
        <v>333</v>
      </c>
      <c r="C14" s="113">
        <v>0</v>
      </c>
      <c r="D14" s="113">
        <v>0</v>
      </c>
    </row>
    <row r="15" spans="1:8" ht="15.75" x14ac:dyDescent="0.2">
      <c r="A15" s="101"/>
      <c r="B15" s="4"/>
      <c r="C15" s="93"/>
      <c r="D15" s="93"/>
    </row>
    <row r="16" spans="1:8" ht="15.75" x14ac:dyDescent="0.2">
      <c r="A16" s="32"/>
      <c r="B16" s="10" t="s">
        <v>140</v>
      </c>
      <c r="C16" s="107">
        <f>SUM(C8:C15)</f>
        <v>1193</v>
      </c>
      <c r="D16" s="107">
        <f>SUM(D8:D15)</f>
        <v>0</v>
      </c>
    </row>
    <row r="20" spans="1:1" ht="15.75" x14ac:dyDescent="0.2">
      <c r="A20" s="94"/>
    </row>
    <row r="26" spans="1:1" ht="15.75" x14ac:dyDescent="0.2">
      <c r="A26" s="94"/>
    </row>
    <row r="27" spans="1:1" ht="15.75" x14ac:dyDescent="0.2">
      <c r="A27" s="94"/>
    </row>
    <row r="28" spans="1:1" ht="15.75" x14ac:dyDescent="0.2">
      <c r="A28" s="94"/>
    </row>
    <row r="29" spans="1:1" ht="15.75" x14ac:dyDescent="0.2">
      <c r="A29" s="94"/>
    </row>
    <row r="30" spans="1:1" ht="15.75" x14ac:dyDescent="0.2">
      <c r="A30" s="94"/>
    </row>
    <row r="31" spans="1:1" ht="15.75" x14ac:dyDescent="0.2">
      <c r="A31" s="110"/>
    </row>
    <row r="32" spans="1:1" ht="15.75" x14ac:dyDescent="0.2">
      <c r="A32" s="110"/>
    </row>
    <row r="33" spans="1:1" ht="15.75" x14ac:dyDescent="0.2">
      <c r="A33" s="110"/>
    </row>
    <row r="34" spans="1:1" ht="15.75" x14ac:dyDescent="0.2">
      <c r="A34" s="110"/>
    </row>
  </sheetData>
  <mergeCells count="3">
    <mergeCell ref="A1:D1"/>
    <mergeCell ref="A4:D4"/>
    <mergeCell ref="A5:D5"/>
  </mergeCells>
  <pageMargins left="0.7" right="0.7" top="0.75" bottom="0.75" header="0.3" footer="0.3"/>
  <pageSetup paperSize="9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7"/>
  <sheetViews>
    <sheetView topLeftCell="A23" zoomScaleNormal="100" workbookViewId="0">
      <selection activeCell="G28" sqref="G28"/>
    </sheetView>
  </sheetViews>
  <sheetFormatPr defaultRowHeight="12.75" x14ac:dyDescent="0.2"/>
  <cols>
    <col min="1" max="1" width="46.6640625" customWidth="1"/>
    <col min="2" max="3" width="18" customWidth="1"/>
    <col min="4" max="4" width="17.5" customWidth="1"/>
    <col min="5" max="5" width="18" customWidth="1"/>
  </cols>
  <sheetData>
    <row r="1" spans="1:5" ht="15.75" x14ac:dyDescent="0.2">
      <c r="A1" s="127" t="s">
        <v>348</v>
      </c>
      <c r="B1" s="127"/>
      <c r="C1" s="127"/>
      <c r="D1" s="127"/>
      <c r="E1" s="127"/>
    </row>
    <row r="2" spans="1:5" ht="15.75" x14ac:dyDescent="0.2">
      <c r="A2" s="16"/>
    </row>
    <row r="3" spans="1:5" ht="18.75" x14ac:dyDescent="0.2">
      <c r="A3" s="162" t="s">
        <v>336</v>
      </c>
      <c r="B3" s="162"/>
      <c r="C3" s="162"/>
      <c r="D3" s="162"/>
      <c r="E3" s="162"/>
    </row>
    <row r="4" spans="1:5" ht="15.75" x14ac:dyDescent="0.2">
      <c r="A4" s="163" t="s">
        <v>241</v>
      </c>
      <c r="B4" s="163"/>
      <c r="C4" s="163"/>
      <c r="D4" s="163"/>
      <c r="E4" s="163"/>
    </row>
    <row r="5" spans="1:5" ht="15.75" x14ac:dyDescent="0.2">
      <c r="A5" s="161" t="s">
        <v>242</v>
      </c>
      <c r="B5" s="161"/>
      <c r="C5" s="161"/>
      <c r="D5" s="161"/>
      <c r="E5" s="161"/>
    </row>
    <row r="6" spans="1:5" ht="31.5" x14ac:dyDescent="0.2">
      <c r="A6" s="63" t="s">
        <v>145</v>
      </c>
      <c r="B6" s="37" t="s">
        <v>243</v>
      </c>
      <c r="C6" s="37" t="s">
        <v>244</v>
      </c>
      <c r="D6" s="37" t="s">
        <v>245</v>
      </c>
      <c r="E6" s="37" t="s">
        <v>246</v>
      </c>
    </row>
    <row r="7" spans="1:5" ht="31.5" x14ac:dyDescent="0.2">
      <c r="A7" s="9" t="s">
        <v>247</v>
      </c>
      <c r="B7" s="5">
        <f>'1.sz melléklet'!C7</f>
        <v>17544055</v>
      </c>
      <c r="C7" s="5">
        <f>B7*1.1</f>
        <v>19298460.5</v>
      </c>
      <c r="D7" s="5">
        <f t="shared" ref="D7:E7" si="0">C7*1.05</f>
        <v>20263383.525000002</v>
      </c>
      <c r="E7" s="5">
        <f t="shared" si="0"/>
        <v>21276552.701250002</v>
      </c>
    </row>
    <row r="8" spans="1:5" ht="31.5" x14ac:dyDescent="0.2">
      <c r="A8" s="9" t="s">
        <v>11</v>
      </c>
      <c r="B8" s="5">
        <f>'1.sz melléklet'!C13</f>
        <v>6668904</v>
      </c>
      <c r="C8" s="5">
        <f>B8*1.08</f>
        <v>7202416.3200000003</v>
      </c>
      <c r="D8" s="5">
        <f t="shared" ref="C8:E11" si="1">C8*1.05</f>
        <v>7562537.1360000009</v>
      </c>
      <c r="E8" s="5">
        <f t="shared" si="1"/>
        <v>7940663.9928000011</v>
      </c>
    </row>
    <row r="9" spans="1:5" ht="15.75" x14ac:dyDescent="0.2">
      <c r="A9" s="44" t="s">
        <v>12</v>
      </c>
      <c r="B9" s="5">
        <f>'1.sz melléklet'!C14</f>
        <v>1233000</v>
      </c>
      <c r="C9" s="5">
        <f>B9*1.1</f>
        <v>1356300</v>
      </c>
      <c r="D9" s="5">
        <f t="shared" si="1"/>
        <v>1424115</v>
      </c>
      <c r="E9" s="5">
        <f t="shared" si="1"/>
        <v>1495320.75</v>
      </c>
    </row>
    <row r="10" spans="1:5" ht="15.75" x14ac:dyDescent="0.2">
      <c r="A10" s="44" t="s">
        <v>18</v>
      </c>
      <c r="B10" s="5">
        <f>'1.sz melléklet'!C20</f>
        <v>125000</v>
      </c>
      <c r="C10" s="5">
        <v>500000</v>
      </c>
      <c r="D10" s="5">
        <f t="shared" si="1"/>
        <v>525000</v>
      </c>
      <c r="E10" s="5">
        <f t="shared" si="1"/>
        <v>551250</v>
      </c>
    </row>
    <row r="11" spans="1:5" ht="15.75" x14ac:dyDescent="0.2">
      <c r="A11" s="44" t="s">
        <v>27</v>
      </c>
      <c r="B11" s="40">
        <v>0</v>
      </c>
      <c r="C11" s="5">
        <f t="shared" si="1"/>
        <v>0</v>
      </c>
      <c r="D11" s="40" t="s">
        <v>10</v>
      </c>
      <c r="E11" s="40" t="s">
        <v>10</v>
      </c>
    </row>
    <row r="12" spans="1:5" ht="15.75" x14ac:dyDescent="0.2">
      <c r="A12" s="26" t="s">
        <v>28</v>
      </c>
      <c r="B12" s="11">
        <f>SUM(B7:B11)</f>
        <v>25570959</v>
      </c>
      <c r="C12" s="11">
        <f t="shared" ref="C12:E12" si="2">SUM(C7:C11)</f>
        <v>28357176.82</v>
      </c>
      <c r="D12" s="11">
        <f t="shared" si="2"/>
        <v>29775035.661000002</v>
      </c>
      <c r="E12" s="11">
        <f t="shared" si="2"/>
        <v>31263787.444050003</v>
      </c>
    </row>
    <row r="13" spans="1:5" ht="31.5" x14ac:dyDescent="0.2">
      <c r="A13" s="9" t="s">
        <v>29</v>
      </c>
      <c r="B13" s="5">
        <v>0</v>
      </c>
      <c r="C13" s="5">
        <v>0</v>
      </c>
      <c r="D13" s="5">
        <v>0</v>
      </c>
      <c r="E13" s="5">
        <v>0</v>
      </c>
    </row>
    <row r="14" spans="1:5" ht="15.75" x14ac:dyDescent="0.2">
      <c r="A14" s="44" t="s">
        <v>30</v>
      </c>
      <c r="B14" s="5">
        <v>0</v>
      </c>
      <c r="C14" s="5">
        <v>0</v>
      </c>
      <c r="D14" s="5">
        <v>0</v>
      </c>
      <c r="E14" s="5">
        <v>0</v>
      </c>
    </row>
    <row r="15" spans="1:5" ht="15.75" x14ac:dyDescent="0.2">
      <c r="A15" s="44" t="s">
        <v>248</v>
      </c>
      <c r="B15" s="5">
        <v>0</v>
      </c>
      <c r="C15" s="5">
        <v>0</v>
      </c>
      <c r="D15" s="5">
        <v>0</v>
      </c>
      <c r="E15" s="5">
        <v>0</v>
      </c>
    </row>
    <row r="16" spans="1:5" ht="15.75" x14ac:dyDescent="0.2">
      <c r="A16" s="44" t="s">
        <v>249</v>
      </c>
      <c r="B16" s="5">
        <v>0</v>
      </c>
      <c r="C16" s="5">
        <v>0</v>
      </c>
      <c r="D16" s="5">
        <v>0</v>
      </c>
      <c r="E16" s="5">
        <v>0</v>
      </c>
    </row>
    <row r="17" spans="1:5" ht="15.75" x14ac:dyDescent="0.2">
      <c r="A17" s="26" t="s">
        <v>34</v>
      </c>
      <c r="B17" s="11">
        <f>SUM(B13:B16)</f>
        <v>0</v>
      </c>
      <c r="C17" s="11">
        <f t="shared" ref="C17:E17" si="3">SUM(C13:C16)</f>
        <v>0</v>
      </c>
      <c r="D17" s="11">
        <f t="shared" si="3"/>
        <v>0</v>
      </c>
      <c r="E17" s="11">
        <f t="shared" si="3"/>
        <v>0</v>
      </c>
    </row>
    <row r="18" spans="1:5" ht="15.75" x14ac:dyDescent="0.2">
      <c r="A18" s="26" t="s">
        <v>35</v>
      </c>
      <c r="B18" s="11">
        <f>B12+B17</f>
        <v>25570959</v>
      </c>
      <c r="C18" s="11">
        <f t="shared" ref="C18:E18" si="4">C12+C17</f>
        <v>28357176.82</v>
      </c>
      <c r="D18" s="11">
        <f t="shared" si="4"/>
        <v>29775035.661000002</v>
      </c>
      <c r="E18" s="11">
        <f t="shared" si="4"/>
        <v>31263787.444050003</v>
      </c>
    </row>
    <row r="19" spans="1:5" ht="15.75" x14ac:dyDescent="0.2">
      <c r="A19" s="44" t="s">
        <v>36</v>
      </c>
      <c r="B19" s="5"/>
      <c r="C19" s="40" t="s">
        <v>10</v>
      </c>
      <c r="D19" s="40" t="s">
        <v>10</v>
      </c>
      <c r="E19" s="40" t="s">
        <v>10</v>
      </c>
    </row>
    <row r="20" spans="1:5" ht="15.75" x14ac:dyDescent="0.2">
      <c r="A20" s="44" t="s">
        <v>37</v>
      </c>
      <c r="B20" s="40" t="s">
        <v>10</v>
      </c>
      <c r="C20" s="40" t="s">
        <v>10</v>
      </c>
      <c r="D20" s="40" t="s">
        <v>10</v>
      </c>
      <c r="E20" s="40" t="s">
        <v>10</v>
      </c>
    </row>
    <row r="21" spans="1:5" ht="15.75" x14ac:dyDescent="0.2">
      <c r="A21" s="44" t="s">
        <v>38</v>
      </c>
      <c r="B21" s="5">
        <f>'1.sz melléklet'!C40</f>
        <v>11901911</v>
      </c>
      <c r="C21" s="5"/>
      <c r="D21" s="5"/>
      <c r="E21" s="5"/>
    </row>
    <row r="22" spans="1:5" ht="15.75" x14ac:dyDescent="0.2">
      <c r="A22" s="44" t="s">
        <v>39</v>
      </c>
      <c r="B22" s="5"/>
      <c r="C22" s="5">
        <v>0</v>
      </c>
      <c r="D22" s="5">
        <v>0</v>
      </c>
      <c r="E22" s="5">
        <v>0</v>
      </c>
    </row>
    <row r="23" spans="1:5" ht="15.75" x14ac:dyDescent="0.2">
      <c r="A23" s="26" t="s">
        <v>41</v>
      </c>
      <c r="B23" s="11">
        <f>SUM(B19:B22)</f>
        <v>11901911</v>
      </c>
      <c r="C23" s="11">
        <f t="shared" ref="C23:E23" si="5">SUM(C19:C22)</f>
        <v>0</v>
      </c>
      <c r="D23" s="11">
        <f t="shared" si="5"/>
        <v>0</v>
      </c>
      <c r="E23" s="11">
        <f t="shared" si="5"/>
        <v>0</v>
      </c>
    </row>
    <row r="24" spans="1:5" ht="31.5" x14ac:dyDescent="0.2">
      <c r="A24" s="26" t="s">
        <v>42</v>
      </c>
      <c r="B24" s="11">
        <f>B23+B18</f>
        <v>37472870</v>
      </c>
      <c r="C24" s="11">
        <f t="shared" ref="C24:E24" si="6">C23+C18</f>
        <v>28357176.82</v>
      </c>
      <c r="D24" s="11">
        <f t="shared" si="6"/>
        <v>29775035.661000002</v>
      </c>
      <c r="E24" s="11">
        <f t="shared" si="6"/>
        <v>31263787.444050003</v>
      </c>
    </row>
    <row r="26" spans="1:5" ht="31.5" x14ac:dyDescent="0.2">
      <c r="A26" s="38" t="s">
        <v>155</v>
      </c>
      <c r="B26" s="37" t="s">
        <v>243</v>
      </c>
      <c r="C26" s="37" t="s">
        <v>244</v>
      </c>
      <c r="D26" s="37" t="s">
        <v>245</v>
      </c>
      <c r="E26" s="37" t="s">
        <v>246</v>
      </c>
    </row>
    <row r="27" spans="1:5" ht="15.75" x14ac:dyDescent="0.2">
      <c r="A27" s="44" t="s">
        <v>44</v>
      </c>
      <c r="B27" s="5">
        <f>'1.sz melléklet'!C48</f>
        <v>12870161</v>
      </c>
      <c r="C27" s="5">
        <f>B27*1.05</f>
        <v>13513669.050000001</v>
      </c>
      <c r="D27" s="5">
        <f t="shared" ref="D27:E27" si="7">C27*1.05</f>
        <v>14189352.502500001</v>
      </c>
      <c r="E27" s="5">
        <f t="shared" si="7"/>
        <v>14898820.127625002</v>
      </c>
    </row>
    <row r="28" spans="1:5" ht="31.5" x14ac:dyDescent="0.2">
      <c r="A28" s="9" t="s">
        <v>250</v>
      </c>
      <c r="B28" s="5">
        <f>'1.sz melléklet'!C49</f>
        <v>2346659</v>
      </c>
      <c r="C28" s="5">
        <f>B28*1.03</f>
        <v>2417058.77</v>
      </c>
      <c r="D28" s="5">
        <f t="shared" ref="C28:E32" si="8">C28*1.05</f>
        <v>2537911.7085000002</v>
      </c>
      <c r="E28" s="5">
        <f t="shared" si="8"/>
        <v>2664807.2939250004</v>
      </c>
    </row>
    <row r="29" spans="1:5" ht="15.75" x14ac:dyDescent="0.2">
      <c r="A29" s="44" t="s">
        <v>46</v>
      </c>
      <c r="B29" s="5">
        <f>'1.sz melléklet'!C50</f>
        <v>10058333</v>
      </c>
      <c r="C29" s="5">
        <f t="shared" si="8"/>
        <v>10561249.65</v>
      </c>
      <c r="D29" s="5">
        <f t="shared" si="8"/>
        <v>11089312.1325</v>
      </c>
      <c r="E29" s="5">
        <f t="shared" si="8"/>
        <v>11643777.739125</v>
      </c>
    </row>
    <row r="30" spans="1:5" ht="15.75" x14ac:dyDescent="0.2">
      <c r="A30" s="44" t="s">
        <v>47</v>
      </c>
      <c r="B30" s="5">
        <f>'1.sz melléklet'!C51</f>
        <v>2100500</v>
      </c>
      <c r="C30" s="5">
        <f t="shared" si="8"/>
        <v>2205525</v>
      </c>
      <c r="D30" s="5">
        <f t="shared" si="8"/>
        <v>2315801.25</v>
      </c>
      <c r="E30" s="5">
        <f t="shared" si="8"/>
        <v>2431591.3125</v>
      </c>
    </row>
    <row r="31" spans="1:5" ht="31.5" x14ac:dyDescent="0.2">
      <c r="A31" s="9" t="s">
        <v>48</v>
      </c>
      <c r="B31" s="5">
        <f>'1.sz melléklet'!C52</f>
        <v>2305296</v>
      </c>
      <c r="C31" s="5">
        <f t="shared" si="8"/>
        <v>2420560.8000000003</v>
      </c>
      <c r="D31" s="5">
        <f t="shared" si="8"/>
        <v>2541588.8400000003</v>
      </c>
      <c r="E31" s="5">
        <f t="shared" si="8"/>
        <v>2668668.2820000006</v>
      </c>
    </row>
    <row r="32" spans="1:5" ht="31.5" x14ac:dyDescent="0.2">
      <c r="A32" s="9" t="s">
        <v>49</v>
      </c>
      <c r="B32" s="5">
        <f>'1.sz melléklet'!C53</f>
        <v>100000</v>
      </c>
      <c r="C32" s="5">
        <f t="shared" si="8"/>
        <v>105000</v>
      </c>
      <c r="D32" s="5">
        <f t="shared" si="8"/>
        <v>110250</v>
      </c>
      <c r="E32" s="5">
        <f t="shared" si="8"/>
        <v>115762.5</v>
      </c>
    </row>
    <row r="33" spans="1:5" ht="15.75" x14ac:dyDescent="0.2">
      <c r="A33" s="44" t="s">
        <v>50</v>
      </c>
      <c r="B33" s="5">
        <f>'1.sz melléklet'!C54</f>
        <v>961163</v>
      </c>
      <c r="C33" s="5">
        <v>4500000</v>
      </c>
      <c r="D33" s="5">
        <f>C33</f>
        <v>4500000</v>
      </c>
      <c r="E33" s="5">
        <f>D33</f>
        <v>4500000</v>
      </c>
    </row>
    <row r="34" spans="1:5" ht="15.75" x14ac:dyDescent="0.2">
      <c r="A34" s="26" t="s">
        <v>52</v>
      </c>
      <c r="B34" s="11">
        <f>SUM(B27:B33)</f>
        <v>30742112</v>
      </c>
      <c r="C34" s="11">
        <f t="shared" ref="C34:E34" si="9">SUM(C27:C33)</f>
        <v>35723063.269999996</v>
      </c>
      <c r="D34" s="11">
        <f t="shared" si="9"/>
        <v>37284216.433500007</v>
      </c>
      <c r="E34" s="11">
        <f t="shared" si="9"/>
        <v>38923427.255175002</v>
      </c>
    </row>
    <row r="35" spans="1:5" ht="15.75" x14ac:dyDescent="0.2">
      <c r="A35" s="44" t="s">
        <v>53</v>
      </c>
      <c r="B35" s="5">
        <f>'1.sz melléklet'!C57</f>
        <v>6001576.7699999996</v>
      </c>
      <c r="C35" s="5"/>
      <c r="D35" s="5"/>
      <c r="E35" s="40" t="s">
        <v>10</v>
      </c>
    </row>
    <row r="36" spans="1:5" ht="15.75" x14ac:dyDescent="0.2">
      <c r="A36" s="44" t="s">
        <v>54</v>
      </c>
      <c r="B36" s="5">
        <f>'1.sz melléklet'!C58</f>
        <v>0</v>
      </c>
      <c r="C36" s="5"/>
      <c r="D36" s="40" t="s">
        <v>10</v>
      </c>
      <c r="E36" s="40" t="s">
        <v>10</v>
      </c>
    </row>
    <row r="37" spans="1:5" ht="31.5" x14ac:dyDescent="0.2">
      <c r="A37" s="9" t="s">
        <v>55</v>
      </c>
      <c r="B37" s="40" t="s">
        <v>10</v>
      </c>
      <c r="C37" s="40" t="s">
        <v>10</v>
      </c>
      <c r="D37" s="40" t="s">
        <v>10</v>
      </c>
      <c r="E37" s="40" t="s">
        <v>10</v>
      </c>
    </row>
    <row r="38" spans="1:5" ht="31.5" x14ac:dyDescent="0.2">
      <c r="A38" s="9" t="s">
        <v>56</v>
      </c>
      <c r="B38" s="40" t="s">
        <v>10</v>
      </c>
      <c r="C38" s="40" t="s">
        <v>10</v>
      </c>
      <c r="D38" s="40" t="s">
        <v>10</v>
      </c>
      <c r="E38" s="40" t="s">
        <v>10</v>
      </c>
    </row>
    <row r="39" spans="1:5" ht="15.75" x14ac:dyDescent="0.2">
      <c r="A39" s="26" t="s">
        <v>57</v>
      </c>
      <c r="B39" s="11">
        <f>SUM(B35:B38)</f>
        <v>6001576.7699999996</v>
      </c>
      <c r="C39" s="11">
        <f t="shared" ref="C39:E39" si="10">SUM(C35:C38)</f>
        <v>0</v>
      </c>
      <c r="D39" s="11">
        <f t="shared" si="10"/>
        <v>0</v>
      </c>
      <c r="E39" s="11">
        <f t="shared" si="10"/>
        <v>0</v>
      </c>
    </row>
    <row r="40" spans="1:5" ht="15.75" x14ac:dyDescent="0.2">
      <c r="A40" s="26" t="s">
        <v>58</v>
      </c>
      <c r="B40" s="11">
        <f>B34+B39</f>
        <v>36743688.769999996</v>
      </c>
      <c r="C40" s="11">
        <f t="shared" ref="C40:E40" si="11">C34+C39</f>
        <v>35723063.269999996</v>
      </c>
      <c r="D40" s="11">
        <f t="shared" si="11"/>
        <v>37284216.433500007</v>
      </c>
      <c r="E40" s="11">
        <f t="shared" si="11"/>
        <v>38923427.255175002</v>
      </c>
    </row>
    <row r="41" spans="1:5" ht="31.5" x14ac:dyDescent="0.2">
      <c r="A41" s="9" t="s">
        <v>59</v>
      </c>
      <c r="B41" s="40" t="s">
        <v>10</v>
      </c>
      <c r="C41" s="5"/>
      <c r="D41" s="5"/>
      <c r="E41" s="5"/>
    </row>
    <row r="42" spans="1:5" ht="31.5" x14ac:dyDescent="0.2">
      <c r="A42" s="9" t="s">
        <v>60</v>
      </c>
      <c r="B42" s="40" t="s">
        <v>10</v>
      </c>
      <c r="C42" s="40"/>
      <c r="D42" s="40"/>
      <c r="E42" s="40"/>
    </row>
    <row r="43" spans="1:5" ht="31.5" x14ac:dyDescent="0.2">
      <c r="A43" s="9" t="s">
        <v>251</v>
      </c>
      <c r="B43" s="40" t="s">
        <v>10</v>
      </c>
      <c r="C43" s="40"/>
      <c r="D43" s="40"/>
      <c r="E43" s="40"/>
    </row>
    <row r="44" spans="1:5" ht="31.5" x14ac:dyDescent="0.2">
      <c r="A44" s="9" t="s">
        <v>62</v>
      </c>
      <c r="B44" s="5"/>
      <c r="C44" s="5"/>
      <c r="D44" s="5"/>
      <c r="E44" s="5"/>
    </row>
    <row r="45" spans="1:5" ht="31.5" x14ac:dyDescent="0.2">
      <c r="A45" s="9" t="s">
        <v>252</v>
      </c>
      <c r="B45" s="5">
        <f>'1.sz melléklet'!C67</f>
        <v>729181</v>
      </c>
      <c r="C45" s="64">
        <f>B45*1.05</f>
        <v>765640.05</v>
      </c>
      <c r="D45" s="64">
        <f t="shared" ref="D45:E45" si="12">C45*1.05</f>
        <v>803922.05250000011</v>
      </c>
      <c r="E45" s="64">
        <f t="shared" si="12"/>
        <v>844118.15512500016</v>
      </c>
    </row>
    <row r="46" spans="1:5" ht="15.75" x14ac:dyDescent="0.2">
      <c r="A46" s="26" t="s">
        <v>64</v>
      </c>
      <c r="B46" s="11">
        <f>SUM(B41:B45)</f>
        <v>729181</v>
      </c>
      <c r="C46" s="11">
        <f t="shared" ref="C46:E46" si="13">SUM(C41:C45)</f>
        <v>765640.05</v>
      </c>
      <c r="D46" s="11">
        <f t="shared" si="13"/>
        <v>803922.05250000011</v>
      </c>
      <c r="E46" s="11">
        <f t="shared" si="13"/>
        <v>844118.15512500016</v>
      </c>
    </row>
    <row r="47" spans="1:5" ht="31.5" x14ac:dyDescent="0.2">
      <c r="A47" s="26" t="s">
        <v>65</v>
      </c>
      <c r="B47" s="11">
        <f>B34+B39+B46</f>
        <v>37472869.769999996</v>
      </c>
      <c r="C47" s="11">
        <f t="shared" ref="C47:E47" si="14">C34+C39+C46</f>
        <v>36488703.319999993</v>
      </c>
      <c r="D47" s="11">
        <f t="shared" si="14"/>
        <v>38088138.486000009</v>
      </c>
      <c r="E47" s="11">
        <f t="shared" si="14"/>
        <v>39767545.410300002</v>
      </c>
    </row>
  </sheetData>
  <mergeCells count="4">
    <mergeCell ref="A1:E1"/>
    <mergeCell ref="A3:E3"/>
    <mergeCell ref="A4:E4"/>
    <mergeCell ref="A5:E5"/>
  </mergeCells>
  <pageMargins left="0.7" right="0.7" top="0.75" bottom="0.75" header="0.3" footer="0.3"/>
  <pageSetup paperSize="9" scale="91" orientation="landscape" r:id="rId1"/>
  <rowBreaks count="1" manualBreakCount="1">
    <brk id="25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7"/>
  <sheetViews>
    <sheetView workbookViewId="0">
      <selection activeCell="C9" sqref="C9"/>
    </sheetView>
  </sheetViews>
  <sheetFormatPr defaultRowHeight="12.75" x14ac:dyDescent="0.2"/>
  <cols>
    <col min="1" max="1" width="54.5" customWidth="1"/>
    <col min="2" max="3" width="20.83203125" customWidth="1"/>
  </cols>
  <sheetData>
    <row r="1" spans="1:3" ht="17.25" customHeight="1" x14ac:dyDescent="0.2">
      <c r="A1" s="131" t="s">
        <v>354</v>
      </c>
      <c r="B1" s="131"/>
      <c r="C1" s="131"/>
    </row>
    <row r="2" spans="1:3" ht="17.25" customHeight="1" x14ac:dyDescent="0.2">
      <c r="A2" s="1" t="s">
        <v>290</v>
      </c>
    </row>
    <row r="3" spans="1:3" ht="17.25" customHeight="1" x14ac:dyDescent="0.2">
      <c r="A3" s="132" t="s">
        <v>334</v>
      </c>
      <c r="B3" s="132"/>
      <c r="C3" s="132"/>
    </row>
    <row r="4" spans="1:3" ht="17.25" customHeight="1" x14ac:dyDescent="0.2">
      <c r="A4" s="16" t="s">
        <v>72</v>
      </c>
    </row>
    <row r="5" spans="1:3" ht="17.25" customHeight="1" x14ac:dyDescent="0.2">
      <c r="A5" s="1" t="s">
        <v>66</v>
      </c>
    </row>
    <row r="6" spans="1:3" ht="17.25" customHeight="1" x14ac:dyDescent="0.2">
      <c r="A6" s="129" t="s">
        <v>0</v>
      </c>
      <c r="B6" s="122"/>
      <c r="C6" s="123"/>
    </row>
    <row r="7" spans="1:3" ht="33.75" customHeight="1" x14ac:dyDescent="0.2">
      <c r="A7" s="13" t="s">
        <v>1</v>
      </c>
      <c r="B7" s="14" t="s">
        <v>2</v>
      </c>
      <c r="C7" s="14" t="s">
        <v>3</v>
      </c>
    </row>
    <row r="8" spans="1:3" ht="17.25" customHeight="1" x14ac:dyDescent="0.2">
      <c r="A8" s="4" t="s">
        <v>4</v>
      </c>
      <c r="B8" s="5">
        <v>100000</v>
      </c>
      <c r="C8" s="8">
        <v>100000</v>
      </c>
    </row>
    <row r="9" spans="1:3" ht="34.5" customHeight="1" x14ac:dyDescent="0.2">
      <c r="A9" s="9" t="s">
        <v>11</v>
      </c>
      <c r="B9" s="5"/>
      <c r="C9" s="5"/>
    </row>
    <row r="10" spans="1:3" ht="17.25" customHeight="1" x14ac:dyDescent="0.2">
      <c r="A10" s="4" t="s">
        <v>12</v>
      </c>
      <c r="B10" s="8" t="s">
        <v>10</v>
      </c>
      <c r="C10" s="8" t="s">
        <v>10</v>
      </c>
    </row>
    <row r="11" spans="1:3" ht="17.25" customHeight="1" x14ac:dyDescent="0.2">
      <c r="A11" s="4" t="s">
        <v>18</v>
      </c>
      <c r="B11" s="5"/>
      <c r="C11" s="5"/>
    </row>
    <row r="12" spans="1:3" ht="17.25" customHeight="1" x14ac:dyDescent="0.2">
      <c r="A12" s="7" t="s">
        <v>19</v>
      </c>
      <c r="B12" s="8" t="s">
        <v>10</v>
      </c>
      <c r="C12" s="8" t="s">
        <v>10</v>
      </c>
    </row>
    <row r="13" spans="1:3" ht="17.25" customHeight="1" x14ac:dyDescent="0.2">
      <c r="A13" s="7" t="s">
        <v>20</v>
      </c>
      <c r="B13" s="5"/>
      <c r="C13" s="5"/>
    </row>
    <row r="14" spans="1:3" ht="17.25" customHeight="1" x14ac:dyDescent="0.2">
      <c r="A14" s="7" t="s">
        <v>21</v>
      </c>
      <c r="B14" s="5"/>
      <c r="C14" s="5"/>
    </row>
    <row r="15" spans="1:3" ht="17.25" customHeight="1" x14ac:dyDescent="0.2">
      <c r="A15" s="7" t="s">
        <v>22</v>
      </c>
      <c r="B15" s="5"/>
      <c r="C15" s="5"/>
    </row>
    <row r="16" spans="1:3" ht="17.25" customHeight="1" x14ac:dyDescent="0.2">
      <c r="A16" s="7" t="s">
        <v>23</v>
      </c>
      <c r="B16" s="8" t="s">
        <v>10</v>
      </c>
      <c r="C16" s="8" t="s">
        <v>10</v>
      </c>
    </row>
    <row r="17" spans="1:3" ht="17.25" customHeight="1" x14ac:dyDescent="0.2">
      <c r="A17" s="7" t="s">
        <v>24</v>
      </c>
      <c r="B17" s="5"/>
      <c r="C17" s="5"/>
    </row>
    <row r="18" spans="1:3" ht="17.25" customHeight="1" x14ac:dyDescent="0.2">
      <c r="A18" s="7" t="s">
        <v>25</v>
      </c>
      <c r="B18" s="5"/>
      <c r="C18" s="5"/>
    </row>
    <row r="19" spans="1:3" ht="17.25" customHeight="1" x14ac:dyDescent="0.2">
      <c r="A19" s="7" t="s">
        <v>26</v>
      </c>
      <c r="B19" s="5"/>
      <c r="C19" s="8" t="s">
        <v>10</v>
      </c>
    </row>
    <row r="20" spans="1:3" ht="17.25" customHeight="1" x14ac:dyDescent="0.2">
      <c r="A20" s="4" t="s">
        <v>27</v>
      </c>
      <c r="B20" s="8" t="s">
        <v>10</v>
      </c>
      <c r="C20" s="8" t="s">
        <v>10</v>
      </c>
    </row>
    <row r="21" spans="1:3" ht="17.25" customHeight="1" x14ac:dyDescent="0.2">
      <c r="A21" s="10" t="s">
        <v>28</v>
      </c>
      <c r="B21" s="11">
        <f>SUM(B8:B20)</f>
        <v>100000</v>
      </c>
      <c r="C21" s="11">
        <f>SUM(C8:C20)</f>
        <v>100000</v>
      </c>
    </row>
    <row r="22" spans="1:3" ht="34.5" customHeight="1" x14ac:dyDescent="0.2">
      <c r="A22" s="9" t="s">
        <v>29</v>
      </c>
      <c r="B22" s="5"/>
      <c r="C22" s="5"/>
    </row>
    <row r="23" spans="1:3" ht="17.25" customHeight="1" x14ac:dyDescent="0.2">
      <c r="A23" s="4" t="s">
        <v>30</v>
      </c>
      <c r="B23" s="8"/>
      <c r="C23" s="8"/>
    </row>
    <row r="24" spans="1:3" ht="17.25" customHeight="1" x14ac:dyDescent="0.2">
      <c r="A24" s="4" t="s">
        <v>31</v>
      </c>
      <c r="B24" s="5"/>
      <c r="C24" s="5"/>
    </row>
    <row r="25" spans="1:3" ht="34.5" customHeight="1" x14ac:dyDescent="0.2">
      <c r="A25" s="9" t="s">
        <v>32</v>
      </c>
      <c r="B25" s="5"/>
      <c r="C25" s="5"/>
    </row>
    <row r="26" spans="1:3" ht="17.25" customHeight="1" x14ac:dyDescent="0.2">
      <c r="A26" s="10" t="s">
        <v>34</v>
      </c>
      <c r="B26" s="11">
        <f>SUM(B22:B25)</f>
        <v>0</v>
      </c>
      <c r="C26" s="11">
        <f>SUM(C22:C25)</f>
        <v>0</v>
      </c>
    </row>
    <row r="27" spans="1:3" ht="17.25" customHeight="1" x14ac:dyDescent="0.2">
      <c r="A27" s="10" t="s">
        <v>35</v>
      </c>
      <c r="B27" s="11">
        <v>0</v>
      </c>
      <c r="C27" s="11">
        <v>0</v>
      </c>
    </row>
    <row r="28" spans="1:3" ht="17.25" customHeight="1" x14ac:dyDescent="0.2">
      <c r="A28" s="4" t="s">
        <v>36</v>
      </c>
      <c r="B28" s="8" t="s">
        <v>10</v>
      </c>
      <c r="C28" s="8" t="s">
        <v>10</v>
      </c>
    </row>
    <row r="29" spans="1:3" ht="17.25" customHeight="1" x14ac:dyDescent="0.2">
      <c r="A29" s="4" t="s">
        <v>37</v>
      </c>
      <c r="B29" s="8" t="s">
        <v>10</v>
      </c>
      <c r="C29" s="8" t="s">
        <v>10</v>
      </c>
    </row>
    <row r="30" spans="1:3" ht="17.25" customHeight="1" x14ac:dyDescent="0.2">
      <c r="A30" s="4" t="s">
        <v>38</v>
      </c>
      <c r="B30" s="8" t="s">
        <v>10</v>
      </c>
      <c r="C30" s="8" t="s">
        <v>10</v>
      </c>
    </row>
    <row r="31" spans="1:3" ht="17.25" customHeight="1" x14ac:dyDescent="0.2">
      <c r="A31" s="4" t="s">
        <v>39</v>
      </c>
      <c r="B31" s="8" t="s">
        <v>10</v>
      </c>
      <c r="C31" s="8" t="s">
        <v>10</v>
      </c>
    </row>
    <row r="32" spans="1:3" ht="17.25" customHeight="1" x14ac:dyDescent="0.2">
      <c r="A32" s="10" t="s">
        <v>41</v>
      </c>
      <c r="B32" s="15" t="s">
        <v>67</v>
      </c>
      <c r="C32" s="15" t="s">
        <v>67</v>
      </c>
    </row>
    <row r="33" spans="1:3" ht="17.25" customHeight="1" x14ac:dyDescent="0.2">
      <c r="A33" s="10" t="s">
        <v>42</v>
      </c>
      <c r="B33" s="11">
        <v>100000</v>
      </c>
      <c r="C33" s="11">
        <v>100000</v>
      </c>
    </row>
    <row r="35" spans="1:3" ht="15.75" x14ac:dyDescent="0.2">
      <c r="A35" s="124" t="s">
        <v>43</v>
      </c>
      <c r="B35" s="125"/>
      <c r="C35" s="126"/>
    </row>
    <row r="36" spans="1:3" ht="31.5" x14ac:dyDescent="0.2">
      <c r="A36" s="13" t="s">
        <v>1</v>
      </c>
      <c r="B36" s="14" t="s">
        <v>2</v>
      </c>
      <c r="C36" s="14" t="s">
        <v>3</v>
      </c>
    </row>
    <row r="37" spans="1:3" ht="15.75" x14ac:dyDescent="0.2">
      <c r="A37" s="4" t="s">
        <v>44</v>
      </c>
      <c r="B37" s="5"/>
      <c r="C37" s="5"/>
    </row>
    <row r="38" spans="1:3" ht="15.75" x14ac:dyDescent="0.2">
      <c r="A38" s="4" t="s">
        <v>45</v>
      </c>
      <c r="B38" s="5"/>
      <c r="C38" s="5"/>
    </row>
    <row r="39" spans="1:3" ht="15.75" x14ac:dyDescent="0.2">
      <c r="A39" s="4" t="s">
        <v>46</v>
      </c>
      <c r="B39" s="5">
        <v>100025</v>
      </c>
      <c r="C39" s="5">
        <v>131755</v>
      </c>
    </row>
    <row r="40" spans="1:3" ht="15.75" x14ac:dyDescent="0.2">
      <c r="A40" s="4" t="s">
        <v>47</v>
      </c>
      <c r="B40" s="8"/>
      <c r="C40" s="8"/>
    </row>
    <row r="41" spans="1:3" ht="31.5" x14ac:dyDescent="0.2">
      <c r="A41" s="9" t="s">
        <v>48</v>
      </c>
      <c r="B41" s="8"/>
      <c r="C41" s="8"/>
    </row>
    <row r="42" spans="1:3" ht="31.5" x14ac:dyDescent="0.2">
      <c r="A42" s="9" t="s">
        <v>49</v>
      </c>
      <c r="B42" s="5"/>
      <c r="C42" s="8"/>
    </row>
    <row r="43" spans="1:3" ht="15.75" x14ac:dyDescent="0.2">
      <c r="A43" s="4" t="s">
        <v>50</v>
      </c>
      <c r="B43" s="5"/>
      <c r="C43" s="5"/>
    </row>
    <row r="44" spans="1:3" ht="15.75" x14ac:dyDescent="0.2">
      <c r="A44" s="10" t="s">
        <v>52</v>
      </c>
      <c r="B44" s="11">
        <f>SUM(B39:B43)</f>
        <v>100025</v>
      </c>
      <c r="C44" s="11">
        <f>SUM(C39:C43)</f>
        <v>131755</v>
      </c>
    </row>
    <row r="45" spans="1:3" ht="15.75" x14ac:dyDescent="0.2">
      <c r="A45" s="4" t="s">
        <v>53</v>
      </c>
      <c r="B45" s="5"/>
      <c r="C45" s="5"/>
    </row>
    <row r="46" spans="1:3" ht="15.75" x14ac:dyDescent="0.2">
      <c r="A46" s="4" t="s">
        <v>54</v>
      </c>
      <c r="B46" s="5"/>
      <c r="C46" s="8"/>
    </row>
    <row r="47" spans="1:3" ht="31.5" x14ac:dyDescent="0.2">
      <c r="A47" s="9" t="s">
        <v>55</v>
      </c>
      <c r="B47" s="8"/>
      <c r="C47" s="8"/>
    </row>
    <row r="48" spans="1:3" ht="31.5" x14ac:dyDescent="0.2">
      <c r="A48" s="9" t="s">
        <v>56</v>
      </c>
      <c r="B48" s="8"/>
      <c r="C48" s="8"/>
    </row>
    <row r="49" spans="1:3" ht="15.75" x14ac:dyDescent="0.2">
      <c r="A49" s="10" t="s">
        <v>57</v>
      </c>
      <c r="B49" s="11">
        <v>0</v>
      </c>
      <c r="C49" s="11">
        <v>0</v>
      </c>
    </row>
    <row r="50" spans="1:3" ht="15.75" x14ac:dyDescent="0.2">
      <c r="A50" s="10" t="s">
        <v>58</v>
      </c>
      <c r="B50" s="11">
        <v>100025</v>
      </c>
      <c r="C50" s="11">
        <v>131755</v>
      </c>
    </row>
    <row r="51" spans="1:3" ht="31.5" x14ac:dyDescent="0.2">
      <c r="A51" s="9" t="s">
        <v>59</v>
      </c>
      <c r="B51" s="8" t="s">
        <v>10</v>
      </c>
      <c r="C51" s="8" t="s">
        <v>10</v>
      </c>
    </row>
    <row r="52" spans="1:3" ht="31.5" x14ac:dyDescent="0.2">
      <c r="A52" s="9" t="s">
        <v>60</v>
      </c>
      <c r="B52" s="8" t="s">
        <v>10</v>
      </c>
      <c r="C52" s="8" t="s">
        <v>10</v>
      </c>
    </row>
    <row r="53" spans="1:3" ht="15.75" x14ac:dyDescent="0.2">
      <c r="A53" s="4" t="s">
        <v>61</v>
      </c>
      <c r="B53" s="8" t="s">
        <v>10</v>
      </c>
      <c r="C53" s="8" t="s">
        <v>10</v>
      </c>
    </row>
    <row r="54" spans="1:3" ht="31.5" x14ac:dyDescent="0.2">
      <c r="A54" s="9" t="s">
        <v>62</v>
      </c>
      <c r="B54" s="8" t="s">
        <v>10</v>
      </c>
      <c r="C54" s="8" t="s">
        <v>10</v>
      </c>
    </row>
    <row r="55" spans="1:3" ht="15.75" x14ac:dyDescent="0.2">
      <c r="A55" s="10" t="s">
        <v>64</v>
      </c>
      <c r="B55" s="15" t="s">
        <v>67</v>
      </c>
      <c r="C55" s="15" t="s">
        <v>67</v>
      </c>
    </row>
    <row r="56" spans="1:3" ht="15.75" x14ac:dyDescent="0.2">
      <c r="A56" s="10" t="s">
        <v>65</v>
      </c>
      <c r="B56" s="11">
        <v>100025</v>
      </c>
      <c r="C56" s="11">
        <v>131755</v>
      </c>
    </row>
    <row r="57" spans="1:3" ht="15.75" x14ac:dyDescent="0.2">
      <c r="A57" s="16" t="s">
        <v>73</v>
      </c>
    </row>
  </sheetData>
  <mergeCells count="4">
    <mergeCell ref="A6:C6"/>
    <mergeCell ref="A35:C35"/>
    <mergeCell ref="A1:C1"/>
    <mergeCell ref="A3:C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8"/>
  <sheetViews>
    <sheetView workbookViewId="0">
      <selection activeCell="A6" sqref="A6:C6"/>
    </sheetView>
  </sheetViews>
  <sheetFormatPr defaultRowHeight="12.75" x14ac:dyDescent="0.2"/>
  <cols>
    <col min="1" max="1" width="54.5" customWidth="1"/>
    <col min="2" max="3" width="20.83203125" customWidth="1"/>
  </cols>
  <sheetData>
    <row r="1" spans="1:3" ht="17.25" customHeight="1" x14ac:dyDescent="0.2">
      <c r="A1" s="131" t="s">
        <v>355</v>
      </c>
      <c r="B1" s="131"/>
      <c r="C1" s="131"/>
    </row>
    <row r="2" spans="1:3" ht="17.25" customHeight="1" x14ac:dyDescent="0.2">
      <c r="A2" s="1" t="s">
        <v>290</v>
      </c>
    </row>
    <row r="3" spans="1:3" ht="17.25" customHeight="1" x14ac:dyDescent="0.2">
      <c r="A3" s="132" t="s">
        <v>334</v>
      </c>
      <c r="B3" s="132"/>
      <c r="C3" s="132"/>
    </row>
    <row r="4" spans="1:3" ht="17.25" customHeight="1" x14ac:dyDescent="0.2">
      <c r="A4" s="16" t="s">
        <v>76</v>
      </c>
    </row>
    <row r="5" spans="1:3" ht="17.25" customHeight="1" x14ac:dyDescent="0.2">
      <c r="A5" s="112" t="s">
        <v>74</v>
      </c>
    </row>
    <row r="6" spans="1:3" ht="17.25" customHeight="1" x14ac:dyDescent="0.2">
      <c r="A6" s="129" t="s">
        <v>0</v>
      </c>
      <c r="B6" s="122"/>
      <c r="C6" s="123"/>
    </row>
    <row r="7" spans="1:3" ht="33.75" customHeight="1" x14ac:dyDescent="0.2">
      <c r="A7" s="13" t="s">
        <v>1</v>
      </c>
      <c r="B7" s="14" t="s">
        <v>2</v>
      </c>
      <c r="C7" s="14" t="s">
        <v>3</v>
      </c>
    </row>
    <row r="8" spans="1:3" ht="17.25" customHeight="1" x14ac:dyDescent="0.2">
      <c r="A8" s="4" t="s">
        <v>4</v>
      </c>
      <c r="B8" s="8" t="s">
        <v>10</v>
      </c>
      <c r="C8" s="8" t="s">
        <v>10</v>
      </c>
    </row>
    <row r="9" spans="1:3" ht="34.5" customHeight="1" x14ac:dyDescent="0.2">
      <c r="A9" s="9" t="s">
        <v>11</v>
      </c>
      <c r="B9" s="5">
        <v>8193633</v>
      </c>
      <c r="C9" s="5">
        <v>6668904</v>
      </c>
    </row>
    <row r="10" spans="1:3" ht="17.25" customHeight="1" x14ac:dyDescent="0.2">
      <c r="A10" s="4" t="s">
        <v>12</v>
      </c>
      <c r="B10" s="8" t="s">
        <v>10</v>
      </c>
      <c r="C10" s="8" t="s">
        <v>10</v>
      </c>
    </row>
    <row r="11" spans="1:3" ht="17.25" customHeight="1" x14ac:dyDescent="0.2">
      <c r="A11" s="4" t="s">
        <v>18</v>
      </c>
      <c r="B11" s="5"/>
      <c r="C11" s="5"/>
    </row>
    <row r="12" spans="1:3" ht="17.25" customHeight="1" x14ac:dyDescent="0.2">
      <c r="A12" s="7" t="s">
        <v>19</v>
      </c>
      <c r="B12" s="8" t="s">
        <v>10</v>
      </c>
      <c r="C12" s="8" t="s">
        <v>10</v>
      </c>
    </row>
    <row r="13" spans="1:3" ht="17.25" customHeight="1" x14ac:dyDescent="0.2">
      <c r="A13" s="7" t="s">
        <v>20</v>
      </c>
      <c r="B13" s="5"/>
      <c r="C13" s="5"/>
    </row>
    <row r="14" spans="1:3" ht="17.25" customHeight="1" x14ac:dyDescent="0.2">
      <c r="A14" s="7" t="s">
        <v>21</v>
      </c>
      <c r="B14" s="5"/>
      <c r="C14" s="5"/>
    </row>
    <row r="15" spans="1:3" ht="17.25" customHeight="1" x14ac:dyDescent="0.2">
      <c r="A15" s="7" t="s">
        <v>22</v>
      </c>
      <c r="B15" s="5"/>
      <c r="C15" s="5"/>
    </row>
    <row r="16" spans="1:3" ht="17.25" customHeight="1" x14ac:dyDescent="0.2">
      <c r="A16" s="7" t="s">
        <v>23</v>
      </c>
      <c r="B16" s="8" t="s">
        <v>10</v>
      </c>
      <c r="C16" s="8" t="s">
        <v>10</v>
      </c>
    </row>
    <row r="17" spans="1:3" ht="17.25" customHeight="1" x14ac:dyDescent="0.2">
      <c r="A17" s="7" t="s">
        <v>24</v>
      </c>
      <c r="B17" s="5"/>
      <c r="C17" s="5"/>
    </row>
    <row r="18" spans="1:3" ht="17.25" customHeight="1" x14ac:dyDescent="0.2">
      <c r="A18" s="7" t="s">
        <v>25</v>
      </c>
      <c r="B18" s="5"/>
      <c r="C18" s="5"/>
    </row>
    <row r="19" spans="1:3" ht="17.25" customHeight="1" x14ac:dyDescent="0.2">
      <c r="A19" s="7" t="s">
        <v>26</v>
      </c>
      <c r="B19" s="5"/>
      <c r="C19" s="8" t="s">
        <v>10</v>
      </c>
    </row>
    <row r="20" spans="1:3" ht="17.25" customHeight="1" x14ac:dyDescent="0.2">
      <c r="A20" s="4" t="s">
        <v>27</v>
      </c>
      <c r="B20" s="8" t="s">
        <v>10</v>
      </c>
      <c r="C20" s="8" t="s">
        <v>10</v>
      </c>
    </row>
    <row r="21" spans="1:3" ht="17.25" customHeight="1" x14ac:dyDescent="0.2">
      <c r="A21" s="10" t="s">
        <v>28</v>
      </c>
      <c r="B21" s="11">
        <f>SUM(B9:B20)</f>
        <v>8193633</v>
      </c>
      <c r="C21" s="11">
        <f>SUM(C9:C20)</f>
        <v>6668904</v>
      </c>
    </row>
    <row r="22" spans="1:3" ht="34.5" customHeight="1" x14ac:dyDescent="0.2">
      <c r="A22" s="9" t="s">
        <v>29</v>
      </c>
      <c r="B22" s="5"/>
      <c r="C22" s="5"/>
    </row>
    <row r="23" spans="1:3" ht="17.25" customHeight="1" x14ac:dyDescent="0.2">
      <c r="A23" s="4" t="s">
        <v>30</v>
      </c>
      <c r="B23" s="8"/>
      <c r="C23" s="8"/>
    </row>
    <row r="24" spans="1:3" ht="17.25" customHeight="1" x14ac:dyDescent="0.2">
      <c r="A24" s="4" t="s">
        <v>31</v>
      </c>
      <c r="B24" s="5"/>
      <c r="C24" s="5"/>
    </row>
    <row r="25" spans="1:3" ht="34.5" customHeight="1" x14ac:dyDescent="0.2">
      <c r="A25" s="9" t="s">
        <v>32</v>
      </c>
      <c r="B25" s="5"/>
      <c r="C25" s="5"/>
    </row>
    <row r="26" spans="1:3" ht="17.25" customHeight="1" x14ac:dyDescent="0.2">
      <c r="A26" s="10" t="s">
        <v>34</v>
      </c>
      <c r="B26" s="11">
        <f>SUM(B22:B25)</f>
        <v>0</v>
      </c>
      <c r="C26" s="11">
        <f>SUM(C22:C25)</f>
        <v>0</v>
      </c>
    </row>
    <row r="27" spans="1:3" ht="17.25" customHeight="1" x14ac:dyDescent="0.2">
      <c r="A27" s="10" t="s">
        <v>35</v>
      </c>
      <c r="B27" s="11">
        <v>0</v>
      </c>
      <c r="C27" s="11">
        <v>0</v>
      </c>
    </row>
    <row r="28" spans="1:3" ht="17.25" customHeight="1" x14ac:dyDescent="0.2">
      <c r="A28" s="4" t="s">
        <v>36</v>
      </c>
      <c r="B28" s="8" t="s">
        <v>10</v>
      </c>
      <c r="C28" s="8" t="s">
        <v>10</v>
      </c>
    </row>
    <row r="29" spans="1:3" ht="17.25" customHeight="1" x14ac:dyDescent="0.2">
      <c r="A29" s="4" t="s">
        <v>37</v>
      </c>
      <c r="B29" s="8" t="s">
        <v>10</v>
      </c>
      <c r="C29" s="8" t="s">
        <v>10</v>
      </c>
    </row>
    <row r="30" spans="1:3" ht="17.25" customHeight="1" x14ac:dyDescent="0.2">
      <c r="A30" s="4" t="s">
        <v>38</v>
      </c>
      <c r="B30" s="8" t="s">
        <v>10</v>
      </c>
      <c r="C30" s="8" t="s">
        <v>10</v>
      </c>
    </row>
    <row r="31" spans="1:3" ht="17.25" customHeight="1" x14ac:dyDescent="0.2">
      <c r="A31" s="4" t="s">
        <v>39</v>
      </c>
      <c r="B31" s="8" t="s">
        <v>10</v>
      </c>
      <c r="C31" s="8" t="s">
        <v>10</v>
      </c>
    </row>
    <row r="32" spans="1:3" ht="17.25" customHeight="1" x14ac:dyDescent="0.2">
      <c r="A32" s="10" t="s">
        <v>41</v>
      </c>
      <c r="B32" s="15" t="s">
        <v>67</v>
      </c>
      <c r="C32" s="15" t="s">
        <v>67</v>
      </c>
    </row>
    <row r="33" spans="1:3" ht="17.25" customHeight="1" x14ac:dyDescent="0.2">
      <c r="A33" s="10" t="s">
        <v>42</v>
      </c>
      <c r="B33" s="11">
        <f>B21</f>
        <v>8193633</v>
      </c>
      <c r="C33" s="11">
        <f>C21</f>
        <v>6668904</v>
      </c>
    </row>
    <row r="35" spans="1:3" ht="15.75" x14ac:dyDescent="0.2">
      <c r="A35" s="124" t="s">
        <v>43</v>
      </c>
      <c r="B35" s="125"/>
      <c r="C35" s="126"/>
    </row>
    <row r="36" spans="1:3" ht="32.25" thickBot="1" x14ac:dyDescent="0.25">
      <c r="A36" s="13" t="s">
        <v>1</v>
      </c>
      <c r="B36" s="14" t="s">
        <v>2</v>
      </c>
      <c r="C36" s="14" t="s">
        <v>3</v>
      </c>
    </row>
    <row r="37" spans="1:3" ht="16.5" thickBot="1" x14ac:dyDescent="0.25">
      <c r="A37" s="4" t="s">
        <v>44</v>
      </c>
      <c r="B37" s="8">
        <v>1735560</v>
      </c>
      <c r="C37" s="22">
        <v>2631421</v>
      </c>
    </row>
    <row r="38" spans="1:3" ht="15.75" x14ac:dyDescent="0.2">
      <c r="A38" s="4" t="s">
        <v>45</v>
      </c>
      <c r="B38" s="8">
        <v>182234</v>
      </c>
      <c r="C38" s="8">
        <v>513127</v>
      </c>
    </row>
    <row r="39" spans="1:3" ht="15.75" x14ac:dyDescent="0.2">
      <c r="A39" s="4" t="s">
        <v>46</v>
      </c>
      <c r="B39" s="8">
        <v>1640312</v>
      </c>
      <c r="C39" s="8" t="s">
        <v>10</v>
      </c>
    </row>
    <row r="40" spans="1:3" ht="15.75" x14ac:dyDescent="0.2">
      <c r="A40" s="4" t="s">
        <v>47</v>
      </c>
      <c r="B40" s="8" t="s">
        <v>10</v>
      </c>
      <c r="C40" s="8" t="s">
        <v>10</v>
      </c>
    </row>
    <row r="41" spans="1:3" ht="31.5" x14ac:dyDescent="0.2">
      <c r="A41" s="9" t="s">
        <v>48</v>
      </c>
      <c r="B41" s="8" t="s">
        <v>10</v>
      </c>
      <c r="C41" s="8" t="s">
        <v>10</v>
      </c>
    </row>
    <row r="42" spans="1:3" ht="31.5" x14ac:dyDescent="0.2">
      <c r="A42" s="9" t="s">
        <v>49</v>
      </c>
      <c r="B42" s="8" t="s">
        <v>10</v>
      </c>
      <c r="C42" s="8" t="s">
        <v>10</v>
      </c>
    </row>
    <row r="43" spans="1:3" ht="15.75" x14ac:dyDescent="0.2">
      <c r="A43" s="4" t="s">
        <v>50</v>
      </c>
      <c r="B43" s="8" t="s">
        <v>10</v>
      </c>
      <c r="C43" s="8" t="s">
        <v>10</v>
      </c>
    </row>
    <row r="44" spans="1:3" ht="15.75" x14ac:dyDescent="0.2">
      <c r="A44" s="10" t="s">
        <v>52</v>
      </c>
      <c r="B44" s="23">
        <f>SUM(B37:B43)</f>
        <v>3558106</v>
      </c>
      <c r="C44" s="23">
        <f>SUM(C37:C43)</f>
        <v>3144548</v>
      </c>
    </row>
    <row r="45" spans="1:3" ht="15.75" x14ac:dyDescent="0.2">
      <c r="A45" s="4" t="s">
        <v>53</v>
      </c>
      <c r="B45" s="8" t="s">
        <v>10</v>
      </c>
      <c r="C45" s="8" t="s">
        <v>10</v>
      </c>
    </row>
    <row r="46" spans="1:3" ht="15.75" x14ac:dyDescent="0.2">
      <c r="A46" s="4" t="s">
        <v>54</v>
      </c>
      <c r="B46" s="8" t="s">
        <v>10</v>
      </c>
      <c r="C46" s="8" t="s">
        <v>10</v>
      </c>
    </row>
    <row r="47" spans="1:3" ht="31.5" x14ac:dyDescent="0.2">
      <c r="A47" s="9" t="s">
        <v>55</v>
      </c>
      <c r="B47" s="8" t="s">
        <v>10</v>
      </c>
      <c r="C47" s="8" t="s">
        <v>10</v>
      </c>
    </row>
    <row r="48" spans="1:3" ht="31.5" x14ac:dyDescent="0.2">
      <c r="A48" s="9" t="s">
        <v>56</v>
      </c>
      <c r="B48" s="8" t="s">
        <v>10</v>
      </c>
      <c r="C48" s="8" t="s">
        <v>10</v>
      </c>
    </row>
    <row r="49" spans="1:3" ht="15.75" x14ac:dyDescent="0.2">
      <c r="A49" s="10" t="s">
        <v>57</v>
      </c>
      <c r="B49" s="8" t="s">
        <v>10</v>
      </c>
      <c r="C49" s="8" t="s">
        <v>10</v>
      </c>
    </row>
    <row r="50" spans="1:3" ht="15.75" x14ac:dyDescent="0.2">
      <c r="A50" s="10" t="s">
        <v>58</v>
      </c>
      <c r="B50" s="8" t="s">
        <v>10</v>
      </c>
      <c r="C50" s="8" t="s">
        <v>10</v>
      </c>
    </row>
    <row r="51" spans="1:3" ht="31.5" x14ac:dyDescent="0.2">
      <c r="A51" s="9" t="s">
        <v>59</v>
      </c>
      <c r="B51" s="8" t="s">
        <v>10</v>
      </c>
      <c r="C51" s="8" t="s">
        <v>10</v>
      </c>
    </row>
    <row r="52" spans="1:3" ht="31.5" x14ac:dyDescent="0.2">
      <c r="A52" s="9" t="s">
        <v>60</v>
      </c>
      <c r="B52" s="8" t="s">
        <v>10</v>
      </c>
      <c r="C52" s="8" t="s">
        <v>10</v>
      </c>
    </row>
    <row r="53" spans="1:3" ht="15.75" x14ac:dyDescent="0.2">
      <c r="A53" s="4" t="s">
        <v>61</v>
      </c>
      <c r="B53" s="8" t="s">
        <v>10</v>
      </c>
      <c r="C53" s="8" t="s">
        <v>10</v>
      </c>
    </row>
    <row r="54" spans="1:3" ht="31.5" x14ac:dyDescent="0.2">
      <c r="A54" s="9" t="s">
        <v>62</v>
      </c>
      <c r="B54" s="8" t="s">
        <v>10</v>
      </c>
      <c r="C54" s="8" t="s">
        <v>10</v>
      </c>
    </row>
    <row r="55" spans="1:3" ht="31.5" x14ac:dyDescent="0.2">
      <c r="A55" s="9" t="s">
        <v>63</v>
      </c>
      <c r="B55" s="5"/>
      <c r="C55" s="5"/>
    </row>
    <row r="56" spans="1:3" ht="15.75" x14ac:dyDescent="0.2">
      <c r="A56" s="10" t="s">
        <v>64</v>
      </c>
      <c r="B56" s="11">
        <f>B44</f>
        <v>3558106</v>
      </c>
      <c r="C56" s="11">
        <f>C44</f>
        <v>3144548</v>
      </c>
    </row>
    <row r="57" spans="1:3" ht="15.75" x14ac:dyDescent="0.2">
      <c r="A57" s="10" t="s">
        <v>65</v>
      </c>
      <c r="B57" s="11">
        <f>B56</f>
        <v>3558106</v>
      </c>
      <c r="C57" s="11">
        <f>C56</f>
        <v>3144548</v>
      </c>
    </row>
    <row r="58" spans="1:3" ht="15.75" x14ac:dyDescent="0.2">
      <c r="A58" s="1" t="s">
        <v>69</v>
      </c>
    </row>
  </sheetData>
  <mergeCells count="4">
    <mergeCell ref="A35:C35"/>
    <mergeCell ref="A6:C6"/>
    <mergeCell ref="A1:C1"/>
    <mergeCell ref="A3:C3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7"/>
  <sheetViews>
    <sheetView workbookViewId="0">
      <selection activeCell="C11" sqref="C11"/>
    </sheetView>
  </sheetViews>
  <sheetFormatPr defaultRowHeight="12.75" x14ac:dyDescent="0.2"/>
  <cols>
    <col min="1" max="1" width="54.5" customWidth="1"/>
    <col min="2" max="3" width="20.83203125" customWidth="1"/>
  </cols>
  <sheetData>
    <row r="1" spans="1:3" ht="17.25" customHeight="1" x14ac:dyDescent="0.2">
      <c r="A1" s="133" t="s">
        <v>356</v>
      </c>
      <c r="B1" s="133"/>
      <c r="C1" s="133"/>
    </row>
    <row r="2" spans="1:3" ht="17.25" customHeight="1" x14ac:dyDescent="0.2">
      <c r="A2" s="1" t="s">
        <v>290</v>
      </c>
    </row>
    <row r="3" spans="1:3" ht="17.25" customHeight="1" x14ac:dyDescent="0.2">
      <c r="A3" s="130" t="s">
        <v>334</v>
      </c>
      <c r="B3" s="130"/>
      <c r="C3" s="130"/>
    </row>
    <row r="4" spans="1:3" ht="17.25" customHeight="1" x14ac:dyDescent="0.2">
      <c r="A4" s="24" t="s">
        <v>107</v>
      </c>
    </row>
    <row r="5" spans="1:3" ht="17.25" customHeight="1" x14ac:dyDescent="0.2">
      <c r="A5" s="1" t="s">
        <v>74</v>
      </c>
    </row>
    <row r="6" spans="1:3" ht="17.25" customHeight="1" x14ac:dyDescent="0.2">
      <c r="A6" s="129" t="s">
        <v>75</v>
      </c>
      <c r="B6" s="122"/>
      <c r="C6" s="123"/>
    </row>
    <row r="7" spans="1:3" ht="33.75" customHeight="1" x14ac:dyDescent="0.2">
      <c r="A7" s="13" t="s">
        <v>77</v>
      </c>
      <c r="B7" s="14" t="s">
        <v>78</v>
      </c>
      <c r="C7" s="14" t="s">
        <v>79</v>
      </c>
    </row>
    <row r="8" spans="1:3" ht="17.25" customHeight="1" x14ac:dyDescent="0.2">
      <c r="A8" s="4" t="s">
        <v>80</v>
      </c>
      <c r="B8" s="8">
        <v>183870</v>
      </c>
      <c r="C8" s="8">
        <v>183870</v>
      </c>
    </row>
    <row r="9" spans="1:3" ht="34.5" customHeight="1" x14ac:dyDescent="0.2">
      <c r="A9" s="9" t="s">
        <v>82</v>
      </c>
      <c r="B9" s="8"/>
      <c r="C9" s="8"/>
    </row>
    <row r="10" spans="1:3" ht="17.25" customHeight="1" x14ac:dyDescent="0.2">
      <c r="A10" s="4" t="s">
        <v>83</v>
      </c>
      <c r="B10" s="8" t="s">
        <v>81</v>
      </c>
      <c r="C10" s="8" t="s">
        <v>81</v>
      </c>
    </row>
    <row r="11" spans="1:3" ht="17.25" customHeight="1" x14ac:dyDescent="0.2">
      <c r="A11" s="4" t="s">
        <v>84</v>
      </c>
      <c r="B11" s="8"/>
      <c r="C11" s="8"/>
    </row>
    <row r="12" spans="1:3" ht="17.25" customHeight="1" x14ac:dyDescent="0.2">
      <c r="A12" s="7" t="s">
        <v>85</v>
      </c>
      <c r="B12" s="8" t="s">
        <v>81</v>
      </c>
      <c r="C12" s="8" t="s">
        <v>81</v>
      </c>
    </row>
    <row r="13" spans="1:3" ht="17.25" customHeight="1" x14ac:dyDescent="0.2">
      <c r="A13" s="7" t="s">
        <v>86</v>
      </c>
      <c r="B13" s="8"/>
      <c r="C13" s="8"/>
    </row>
    <row r="14" spans="1:3" ht="17.25" customHeight="1" x14ac:dyDescent="0.2">
      <c r="A14" s="7" t="s">
        <v>87</v>
      </c>
      <c r="B14" s="8"/>
      <c r="C14" s="8"/>
    </row>
    <row r="15" spans="1:3" ht="17.25" customHeight="1" x14ac:dyDescent="0.2">
      <c r="A15" s="7" t="s">
        <v>88</v>
      </c>
      <c r="B15" s="8"/>
      <c r="C15" s="8"/>
    </row>
    <row r="16" spans="1:3" ht="17.25" customHeight="1" x14ac:dyDescent="0.2">
      <c r="A16" s="7" t="s">
        <v>89</v>
      </c>
      <c r="B16" s="8" t="s">
        <v>81</v>
      </c>
      <c r="C16" s="8" t="s">
        <v>81</v>
      </c>
    </row>
    <row r="17" spans="1:3" ht="17.25" customHeight="1" x14ac:dyDescent="0.2">
      <c r="A17" s="7" t="s">
        <v>90</v>
      </c>
      <c r="B17" s="8"/>
      <c r="C17" s="8"/>
    </row>
    <row r="18" spans="1:3" ht="17.25" customHeight="1" x14ac:dyDescent="0.2">
      <c r="A18" s="7" t="s">
        <v>91</v>
      </c>
      <c r="B18" s="8"/>
      <c r="C18" s="8"/>
    </row>
    <row r="19" spans="1:3" ht="17.25" customHeight="1" x14ac:dyDescent="0.2">
      <c r="A19" s="7" t="s">
        <v>92</v>
      </c>
      <c r="B19" s="8"/>
      <c r="C19" s="8" t="s">
        <v>81</v>
      </c>
    </row>
    <row r="20" spans="1:3" ht="17.25" customHeight="1" x14ac:dyDescent="0.2">
      <c r="A20" s="4" t="s">
        <v>93</v>
      </c>
      <c r="B20" s="8" t="s">
        <v>81</v>
      </c>
      <c r="C20" s="8" t="s">
        <v>81</v>
      </c>
    </row>
    <row r="21" spans="1:3" ht="17.25" customHeight="1" x14ac:dyDescent="0.2">
      <c r="A21" s="26" t="s">
        <v>94</v>
      </c>
      <c r="B21" s="19">
        <f>SUM(B8:B20)</f>
        <v>183870</v>
      </c>
      <c r="C21" s="19">
        <f>SUM(C8:C20)</f>
        <v>183870</v>
      </c>
    </row>
    <row r="22" spans="1:3" ht="34.5" customHeight="1" x14ac:dyDescent="0.2">
      <c r="A22" s="9" t="s">
        <v>95</v>
      </c>
      <c r="B22" s="8"/>
      <c r="C22" s="8"/>
    </row>
    <row r="23" spans="1:3" ht="17.25" customHeight="1" x14ac:dyDescent="0.2">
      <c r="A23" s="4" t="s">
        <v>96</v>
      </c>
      <c r="B23" s="8"/>
      <c r="C23" s="8"/>
    </row>
    <row r="24" spans="1:3" ht="17.25" customHeight="1" x14ac:dyDescent="0.2">
      <c r="A24" s="4" t="s">
        <v>97</v>
      </c>
      <c r="B24" s="8"/>
      <c r="C24" s="8"/>
    </row>
    <row r="25" spans="1:3" ht="17.25" customHeight="1" x14ac:dyDescent="0.2">
      <c r="A25" s="10" t="s">
        <v>98</v>
      </c>
      <c r="B25" s="8"/>
      <c r="C25" s="8"/>
    </row>
    <row r="26" spans="1:3" ht="17.25" customHeight="1" x14ac:dyDescent="0.2">
      <c r="A26" s="10" t="s">
        <v>99</v>
      </c>
      <c r="B26" s="19">
        <f>SUM(B22:B25)</f>
        <v>0</v>
      </c>
      <c r="C26" s="19">
        <f>SUM(C22:C25)</f>
        <v>0</v>
      </c>
    </row>
    <row r="27" spans="1:3" ht="17.25" customHeight="1" x14ac:dyDescent="0.2">
      <c r="A27" s="4" t="s">
        <v>100</v>
      </c>
      <c r="B27" s="8">
        <v>0</v>
      </c>
      <c r="C27" s="5">
        <v>0</v>
      </c>
    </row>
    <row r="28" spans="1:3" ht="17.25" customHeight="1" x14ac:dyDescent="0.2">
      <c r="A28" s="4" t="s">
        <v>101</v>
      </c>
      <c r="B28" s="5" t="s">
        <v>81</v>
      </c>
      <c r="C28" s="8" t="s">
        <v>81</v>
      </c>
    </row>
    <row r="29" spans="1:3" ht="17.25" customHeight="1" x14ac:dyDescent="0.2">
      <c r="A29" s="4" t="s">
        <v>102</v>
      </c>
      <c r="B29" s="5" t="s">
        <v>81</v>
      </c>
      <c r="C29" s="5" t="s">
        <v>81</v>
      </c>
    </row>
    <row r="30" spans="1:3" ht="17.25" customHeight="1" x14ac:dyDescent="0.2">
      <c r="A30" s="4" t="s">
        <v>103</v>
      </c>
      <c r="B30" s="8" t="s">
        <v>81</v>
      </c>
      <c r="C30" s="8" t="s">
        <v>81</v>
      </c>
    </row>
    <row r="31" spans="1:3" ht="17.25" customHeight="1" x14ac:dyDescent="0.2">
      <c r="A31" s="10" t="s">
        <v>104</v>
      </c>
      <c r="B31" s="11" t="s">
        <v>81</v>
      </c>
      <c r="C31" s="11" t="s">
        <v>81</v>
      </c>
    </row>
    <row r="32" spans="1:3" ht="17.25" customHeight="1" x14ac:dyDescent="0.2">
      <c r="A32" s="10" t="s">
        <v>105</v>
      </c>
      <c r="B32" s="11" t="s">
        <v>81</v>
      </c>
      <c r="C32" s="11" t="s">
        <v>81</v>
      </c>
    </row>
    <row r="33" spans="1:3" ht="15.75" x14ac:dyDescent="0.2">
      <c r="A33" s="25" t="s">
        <v>106</v>
      </c>
      <c r="B33" s="27">
        <f>B21</f>
        <v>183870</v>
      </c>
      <c r="C33" s="27">
        <f>C21</f>
        <v>183870</v>
      </c>
    </row>
    <row r="35" spans="1:3" ht="15.75" x14ac:dyDescent="0.2">
      <c r="A35" s="124" t="s">
        <v>43</v>
      </c>
      <c r="B35" s="125"/>
      <c r="C35" s="126"/>
    </row>
    <row r="36" spans="1:3" ht="31.5" x14ac:dyDescent="0.2">
      <c r="A36" s="13" t="s">
        <v>1</v>
      </c>
      <c r="B36" s="14" t="s">
        <v>2</v>
      </c>
      <c r="C36" s="14" t="s">
        <v>3</v>
      </c>
    </row>
    <row r="37" spans="1:3" ht="15.75" x14ac:dyDescent="0.2">
      <c r="A37" s="4" t="s">
        <v>44</v>
      </c>
      <c r="B37" s="8" t="s">
        <v>10</v>
      </c>
      <c r="C37" s="8" t="s">
        <v>10</v>
      </c>
    </row>
    <row r="38" spans="1:3" ht="15.75" x14ac:dyDescent="0.2">
      <c r="A38" s="4" t="s">
        <v>45</v>
      </c>
      <c r="B38" s="8" t="s">
        <v>10</v>
      </c>
      <c r="C38" s="8" t="s">
        <v>10</v>
      </c>
    </row>
    <row r="39" spans="1:3" ht="15.75" x14ac:dyDescent="0.2">
      <c r="A39" s="4" t="s">
        <v>46</v>
      </c>
      <c r="B39" s="8">
        <v>183870</v>
      </c>
      <c r="C39" s="8">
        <v>183870</v>
      </c>
    </row>
    <row r="40" spans="1:3" ht="15.75" x14ac:dyDescent="0.2">
      <c r="A40" s="4" t="s">
        <v>47</v>
      </c>
      <c r="B40" s="8" t="s">
        <v>10</v>
      </c>
      <c r="C40" s="8" t="s">
        <v>10</v>
      </c>
    </row>
    <row r="41" spans="1:3" ht="31.5" x14ac:dyDescent="0.2">
      <c r="A41" s="9" t="s">
        <v>48</v>
      </c>
      <c r="B41" s="8" t="s">
        <v>10</v>
      </c>
      <c r="C41" s="8" t="s">
        <v>10</v>
      </c>
    </row>
    <row r="42" spans="1:3" ht="31.5" x14ac:dyDescent="0.2">
      <c r="A42" s="9" t="s">
        <v>49</v>
      </c>
      <c r="B42" s="8" t="s">
        <v>10</v>
      </c>
      <c r="C42" s="8" t="s">
        <v>10</v>
      </c>
    </row>
    <row r="43" spans="1:3" ht="15.75" x14ac:dyDescent="0.2">
      <c r="A43" s="4" t="s">
        <v>50</v>
      </c>
      <c r="B43" s="8" t="s">
        <v>10</v>
      </c>
      <c r="C43" s="8" t="s">
        <v>10</v>
      </c>
    </row>
    <row r="44" spans="1:3" ht="15.75" x14ac:dyDescent="0.2">
      <c r="A44" s="10" t="s">
        <v>52</v>
      </c>
      <c r="B44" s="19">
        <f>SUM(B39:B43)</f>
        <v>183870</v>
      </c>
      <c r="C44" s="19">
        <f>SUM(C39:C43)</f>
        <v>183870</v>
      </c>
    </row>
    <row r="45" spans="1:3" ht="15.75" x14ac:dyDescent="0.2">
      <c r="A45" s="4" t="s">
        <v>53</v>
      </c>
      <c r="B45" s="8" t="s">
        <v>10</v>
      </c>
      <c r="C45" s="8" t="s">
        <v>10</v>
      </c>
    </row>
    <row r="46" spans="1:3" ht="15.75" x14ac:dyDescent="0.2">
      <c r="A46" s="4" t="s">
        <v>54</v>
      </c>
      <c r="B46" s="8" t="s">
        <v>10</v>
      </c>
      <c r="C46" s="8" t="s">
        <v>10</v>
      </c>
    </row>
    <row r="47" spans="1:3" ht="31.5" x14ac:dyDescent="0.2">
      <c r="A47" s="9" t="s">
        <v>55</v>
      </c>
      <c r="B47" s="8" t="s">
        <v>10</v>
      </c>
      <c r="C47" s="8" t="s">
        <v>10</v>
      </c>
    </row>
    <row r="48" spans="1:3" ht="31.5" x14ac:dyDescent="0.2">
      <c r="A48" s="9" t="s">
        <v>56</v>
      </c>
      <c r="B48" s="8" t="s">
        <v>10</v>
      </c>
      <c r="C48" s="8" t="s">
        <v>10</v>
      </c>
    </row>
    <row r="49" spans="1:3" ht="15.75" x14ac:dyDescent="0.2">
      <c r="A49" s="10" t="s">
        <v>57</v>
      </c>
      <c r="B49" s="8" t="s">
        <v>10</v>
      </c>
      <c r="C49" s="8" t="s">
        <v>10</v>
      </c>
    </row>
    <row r="50" spans="1:3" ht="15.75" x14ac:dyDescent="0.2">
      <c r="A50" s="10" t="s">
        <v>58</v>
      </c>
      <c r="B50" s="8" t="s">
        <v>10</v>
      </c>
      <c r="C50" s="8" t="s">
        <v>10</v>
      </c>
    </row>
    <row r="51" spans="1:3" ht="31.5" x14ac:dyDescent="0.2">
      <c r="A51" s="9" t="s">
        <v>59</v>
      </c>
      <c r="B51" s="8" t="s">
        <v>10</v>
      </c>
      <c r="C51" s="8" t="s">
        <v>10</v>
      </c>
    </row>
    <row r="52" spans="1:3" ht="31.5" x14ac:dyDescent="0.2">
      <c r="A52" s="9" t="s">
        <v>60</v>
      </c>
      <c r="B52" s="8" t="s">
        <v>10</v>
      </c>
      <c r="C52" s="8" t="s">
        <v>10</v>
      </c>
    </row>
    <row r="53" spans="1:3" ht="15.75" x14ac:dyDescent="0.2">
      <c r="A53" s="4" t="s">
        <v>61</v>
      </c>
      <c r="B53" s="8" t="s">
        <v>10</v>
      </c>
      <c r="C53" s="8" t="s">
        <v>10</v>
      </c>
    </row>
    <row r="54" spans="1:3" ht="31.5" x14ac:dyDescent="0.2">
      <c r="A54" s="9" t="s">
        <v>62</v>
      </c>
      <c r="B54" s="5"/>
      <c r="C54" s="5"/>
    </row>
    <row r="55" spans="1:3" ht="15.75" x14ac:dyDescent="0.2">
      <c r="A55" s="10" t="s">
        <v>64</v>
      </c>
      <c r="B55" s="11">
        <f>B44</f>
        <v>183870</v>
      </c>
      <c r="C55" s="11">
        <f>C44</f>
        <v>183870</v>
      </c>
    </row>
    <row r="56" spans="1:3" ht="15.75" x14ac:dyDescent="0.2">
      <c r="A56" s="10" t="s">
        <v>65</v>
      </c>
      <c r="B56" s="11">
        <f>B55</f>
        <v>183870</v>
      </c>
      <c r="C56" s="11">
        <f>C55</f>
        <v>183870</v>
      </c>
    </row>
    <row r="57" spans="1:3" ht="15.75" x14ac:dyDescent="0.2">
      <c r="A57" s="16" t="s">
        <v>108</v>
      </c>
    </row>
  </sheetData>
  <mergeCells count="4">
    <mergeCell ref="A6:C6"/>
    <mergeCell ref="A35:C35"/>
    <mergeCell ref="A1:C1"/>
    <mergeCell ref="A3:C3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7"/>
  <sheetViews>
    <sheetView workbookViewId="0">
      <selection activeCell="A6" sqref="A6:C6"/>
    </sheetView>
  </sheetViews>
  <sheetFormatPr defaultRowHeight="12.75" x14ac:dyDescent="0.2"/>
  <cols>
    <col min="1" max="1" width="54.5" customWidth="1"/>
    <col min="2" max="3" width="20.83203125" customWidth="1"/>
  </cols>
  <sheetData>
    <row r="1" spans="1:3" ht="17.25" customHeight="1" x14ac:dyDescent="0.2">
      <c r="A1" s="133" t="s">
        <v>357</v>
      </c>
      <c r="B1" s="133"/>
      <c r="C1" s="133"/>
    </row>
    <row r="2" spans="1:3" ht="17.25" customHeight="1" x14ac:dyDescent="0.2">
      <c r="A2" s="1" t="s">
        <v>290</v>
      </c>
    </row>
    <row r="3" spans="1:3" ht="17.25" customHeight="1" x14ac:dyDescent="0.2">
      <c r="A3" s="1" t="s">
        <v>334</v>
      </c>
    </row>
    <row r="4" spans="1:3" ht="17.25" customHeight="1" x14ac:dyDescent="0.2">
      <c r="A4" s="24" t="s">
        <v>109</v>
      </c>
    </row>
    <row r="5" spans="1:3" ht="17.25" customHeight="1" x14ac:dyDescent="0.2">
      <c r="A5" s="1" t="s">
        <v>74</v>
      </c>
    </row>
    <row r="6" spans="1:3" ht="17.25" customHeight="1" x14ac:dyDescent="0.2">
      <c r="A6" s="129" t="s">
        <v>75</v>
      </c>
      <c r="B6" s="122"/>
      <c r="C6" s="123"/>
    </row>
    <row r="7" spans="1:3" ht="33.75" customHeight="1" x14ac:dyDescent="0.2">
      <c r="A7" s="13" t="s">
        <v>77</v>
      </c>
      <c r="B7" s="14" t="s">
        <v>78</v>
      </c>
      <c r="C7" s="14" t="s">
        <v>79</v>
      </c>
    </row>
    <row r="8" spans="1:3" ht="17.25" customHeight="1" x14ac:dyDescent="0.2">
      <c r="A8" s="4" t="s">
        <v>80</v>
      </c>
      <c r="B8" s="8">
        <v>416000</v>
      </c>
      <c r="C8" s="8">
        <v>416000</v>
      </c>
    </row>
    <row r="9" spans="1:3" ht="34.5" customHeight="1" x14ac:dyDescent="0.2">
      <c r="A9" s="9" t="s">
        <v>82</v>
      </c>
      <c r="B9" s="8"/>
      <c r="C9" s="8"/>
    </row>
    <row r="10" spans="1:3" ht="17.25" customHeight="1" x14ac:dyDescent="0.2">
      <c r="A10" s="4" t="s">
        <v>83</v>
      </c>
      <c r="B10" s="8" t="s">
        <v>81</v>
      </c>
      <c r="C10" s="8" t="s">
        <v>81</v>
      </c>
    </row>
    <row r="11" spans="1:3" ht="17.25" customHeight="1" x14ac:dyDescent="0.2">
      <c r="A11" s="4" t="s">
        <v>84</v>
      </c>
      <c r="B11" s="8"/>
      <c r="C11" s="8"/>
    </row>
    <row r="12" spans="1:3" ht="17.25" customHeight="1" x14ac:dyDescent="0.2">
      <c r="A12" s="7" t="s">
        <v>85</v>
      </c>
      <c r="B12" s="8" t="s">
        <v>81</v>
      </c>
      <c r="C12" s="8" t="s">
        <v>81</v>
      </c>
    </row>
    <row r="13" spans="1:3" ht="17.25" customHeight="1" x14ac:dyDescent="0.2">
      <c r="A13" s="7" t="s">
        <v>86</v>
      </c>
      <c r="B13" s="8"/>
      <c r="C13" s="8"/>
    </row>
    <row r="14" spans="1:3" ht="17.25" customHeight="1" x14ac:dyDescent="0.2">
      <c r="A14" s="7" t="s">
        <v>87</v>
      </c>
      <c r="B14" s="8"/>
      <c r="C14" s="8"/>
    </row>
    <row r="15" spans="1:3" ht="17.25" customHeight="1" x14ac:dyDescent="0.2">
      <c r="A15" s="7" t="s">
        <v>88</v>
      </c>
      <c r="B15" s="8"/>
      <c r="C15" s="8"/>
    </row>
    <row r="16" spans="1:3" ht="17.25" customHeight="1" x14ac:dyDescent="0.2">
      <c r="A16" s="7" t="s">
        <v>89</v>
      </c>
      <c r="B16" s="8" t="s">
        <v>81</v>
      </c>
      <c r="C16" s="8" t="s">
        <v>81</v>
      </c>
    </row>
    <row r="17" spans="1:3" ht="17.25" customHeight="1" x14ac:dyDescent="0.2">
      <c r="A17" s="7" t="s">
        <v>90</v>
      </c>
      <c r="B17" s="8"/>
      <c r="C17" s="8"/>
    </row>
    <row r="18" spans="1:3" ht="17.25" customHeight="1" x14ac:dyDescent="0.2">
      <c r="A18" s="7" t="s">
        <v>91</v>
      </c>
      <c r="B18" s="8"/>
      <c r="C18" s="8"/>
    </row>
    <row r="19" spans="1:3" ht="17.25" customHeight="1" x14ac:dyDescent="0.2">
      <c r="A19" s="7" t="s">
        <v>92</v>
      </c>
      <c r="B19" s="8"/>
      <c r="C19" s="8" t="s">
        <v>81</v>
      </c>
    </row>
    <row r="20" spans="1:3" ht="17.25" customHeight="1" x14ac:dyDescent="0.2">
      <c r="A20" s="4" t="s">
        <v>93</v>
      </c>
      <c r="B20" s="8" t="s">
        <v>81</v>
      </c>
      <c r="C20" s="8" t="s">
        <v>81</v>
      </c>
    </row>
    <row r="21" spans="1:3" ht="17.25" customHeight="1" x14ac:dyDescent="0.2">
      <c r="A21" s="26" t="s">
        <v>94</v>
      </c>
      <c r="B21" s="19">
        <f>SUM(B8:B20)</f>
        <v>416000</v>
      </c>
      <c r="C21" s="19">
        <f>SUM(C8:C20)</f>
        <v>416000</v>
      </c>
    </row>
    <row r="22" spans="1:3" ht="34.5" customHeight="1" x14ac:dyDescent="0.2">
      <c r="A22" s="9" t="s">
        <v>95</v>
      </c>
      <c r="B22" s="8"/>
      <c r="C22" s="8"/>
    </row>
    <row r="23" spans="1:3" ht="17.25" customHeight="1" x14ac:dyDescent="0.2">
      <c r="A23" s="4" t="s">
        <v>96</v>
      </c>
      <c r="B23" s="8"/>
      <c r="C23" s="8"/>
    </row>
    <row r="24" spans="1:3" ht="17.25" customHeight="1" x14ac:dyDescent="0.2">
      <c r="A24" s="4" t="s">
        <v>97</v>
      </c>
      <c r="B24" s="8"/>
      <c r="C24" s="8"/>
    </row>
    <row r="25" spans="1:3" ht="17.25" customHeight="1" x14ac:dyDescent="0.2">
      <c r="A25" s="10" t="s">
        <v>98</v>
      </c>
      <c r="B25" s="8"/>
      <c r="C25" s="8"/>
    </row>
    <row r="26" spans="1:3" ht="17.25" customHeight="1" x14ac:dyDescent="0.2">
      <c r="A26" s="10" t="s">
        <v>99</v>
      </c>
      <c r="B26" s="19">
        <f>SUM(B22:B25)</f>
        <v>0</v>
      </c>
      <c r="C26" s="19">
        <f>SUM(C22:C25)</f>
        <v>0</v>
      </c>
    </row>
    <row r="27" spans="1:3" ht="17.25" customHeight="1" x14ac:dyDescent="0.2">
      <c r="A27" s="4" t="s">
        <v>100</v>
      </c>
      <c r="B27" s="8">
        <v>0</v>
      </c>
      <c r="C27" s="5">
        <v>0</v>
      </c>
    </row>
    <row r="28" spans="1:3" ht="17.25" customHeight="1" x14ac:dyDescent="0.2">
      <c r="A28" s="4" t="s">
        <v>101</v>
      </c>
      <c r="B28" s="5" t="s">
        <v>81</v>
      </c>
      <c r="C28" s="8" t="s">
        <v>81</v>
      </c>
    </row>
    <row r="29" spans="1:3" ht="17.25" customHeight="1" x14ac:dyDescent="0.2">
      <c r="A29" s="4" t="s">
        <v>102</v>
      </c>
      <c r="B29" s="5" t="s">
        <v>81</v>
      </c>
      <c r="C29" s="5" t="s">
        <v>81</v>
      </c>
    </row>
    <row r="30" spans="1:3" ht="17.25" customHeight="1" x14ac:dyDescent="0.2">
      <c r="A30" s="4" t="s">
        <v>103</v>
      </c>
      <c r="B30" s="8" t="s">
        <v>81</v>
      </c>
      <c r="C30" s="8" t="s">
        <v>81</v>
      </c>
    </row>
    <row r="31" spans="1:3" ht="17.25" customHeight="1" x14ac:dyDescent="0.2">
      <c r="A31" s="10" t="s">
        <v>104</v>
      </c>
      <c r="B31" s="11" t="s">
        <v>81</v>
      </c>
      <c r="C31" s="11" t="s">
        <v>81</v>
      </c>
    </row>
    <row r="32" spans="1:3" ht="17.25" customHeight="1" x14ac:dyDescent="0.2">
      <c r="A32" s="10" t="s">
        <v>105</v>
      </c>
      <c r="B32" s="11" t="s">
        <v>81</v>
      </c>
      <c r="C32" s="11" t="s">
        <v>81</v>
      </c>
    </row>
    <row r="33" spans="1:3" ht="15.75" x14ac:dyDescent="0.2">
      <c r="A33" s="25" t="s">
        <v>106</v>
      </c>
      <c r="B33" s="27">
        <f>B21</f>
        <v>416000</v>
      </c>
      <c r="C33" s="27">
        <f>C21</f>
        <v>416000</v>
      </c>
    </row>
    <row r="35" spans="1:3" ht="15.75" x14ac:dyDescent="0.2">
      <c r="A35" s="124" t="s">
        <v>43</v>
      </c>
      <c r="B35" s="125"/>
      <c r="C35" s="126"/>
    </row>
    <row r="36" spans="1:3" ht="31.5" x14ac:dyDescent="0.2">
      <c r="A36" s="13" t="s">
        <v>1</v>
      </c>
      <c r="B36" s="14" t="s">
        <v>2</v>
      </c>
      <c r="C36" s="14" t="s">
        <v>3</v>
      </c>
    </row>
    <row r="37" spans="1:3" ht="15.75" x14ac:dyDescent="0.2">
      <c r="A37" s="4" t="s">
        <v>44</v>
      </c>
      <c r="B37" s="8" t="s">
        <v>10</v>
      </c>
      <c r="C37" s="8" t="s">
        <v>10</v>
      </c>
    </row>
    <row r="38" spans="1:3" ht="15.75" x14ac:dyDescent="0.2">
      <c r="A38" s="4" t="s">
        <v>45</v>
      </c>
      <c r="B38" s="8" t="s">
        <v>10</v>
      </c>
      <c r="C38" s="8" t="s">
        <v>10</v>
      </c>
    </row>
    <row r="39" spans="1:3" ht="15.75" x14ac:dyDescent="0.2">
      <c r="A39" s="4" t="s">
        <v>46</v>
      </c>
      <c r="B39" s="8">
        <v>416000</v>
      </c>
      <c r="C39" s="8">
        <v>416000</v>
      </c>
    </row>
    <row r="40" spans="1:3" ht="15.75" x14ac:dyDescent="0.2">
      <c r="A40" s="4" t="s">
        <v>47</v>
      </c>
      <c r="B40" s="8" t="s">
        <v>10</v>
      </c>
      <c r="C40" s="8" t="s">
        <v>10</v>
      </c>
    </row>
    <row r="41" spans="1:3" ht="31.5" x14ac:dyDescent="0.2">
      <c r="A41" s="9" t="s">
        <v>48</v>
      </c>
      <c r="B41" s="8" t="s">
        <v>10</v>
      </c>
      <c r="C41" s="8" t="s">
        <v>10</v>
      </c>
    </row>
    <row r="42" spans="1:3" ht="31.5" x14ac:dyDescent="0.2">
      <c r="A42" s="9" t="s">
        <v>49</v>
      </c>
      <c r="B42" s="8" t="s">
        <v>10</v>
      </c>
      <c r="C42" s="8" t="s">
        <v>10</v>
      </c>
    </row>
    <row r="43" spans="1:3" ht="15.75" x14ac:dyDescent="0.2">
      <c r="A43" s="4" t="s">
        <v>50</v>
      </c>
      <c r="B43" s="8" t="s">
        <v>10</v>
      </c>
      <c r="C43" s="8" t="s">
        <v>10</v>
      </c>
    </row>
    <row r="44" spans="1:3" ht="15.75" x14ac:dyDescent="0.2">
      <c r="A44" s="10" t="s">
        <v>52</v>
      </c>
      <c r="B44" s="19">
        <f>SUM(B39:B43)</f>
        <v>416000</v>
      </c>
      <c r="C44" s="19">
        <f>SUM(C39:C43)</f>
        <v>416000</v>
      </c>
    </row>
    <row r="45" spans="1:3" ht="15.75" x14ac:dyDescent="0.2">
      <c r="A45" s="4" t="s">
        <v>53</v>
      </c>
      <c r="B45" s="8" t="s">
        <v>10</v>
      </c>
      <c r="C45" s="8" t="s">
        <v>10</v>
      </c>
    </row>
    <row r="46" spans="1:3" ht="15.75" x14ac:dyDescent="0.2">
      <c r="A46" s="4" t="s">
        <v>54</v>
      </c>
      <c r="B46" s="8" t="s">
        <v>10</v>
      </c>
      <c r="C46" s="8" t="s">
        <v>10</v>
      </c>
    </row>
    <row r="47" spans="1:3" ht="31.5" x14ac:dyDescent="0.2">
      <c r="A47" s="9" t="s">
        <v>55</v>
      </c>
      <c r="B47" s="8" t="s">
        <v>10</v>
      </c>
      <c r="C47" s="8" t="s">
        <v>10</v>
      </c>
    </row>
    <row r="48" spans="1:3" ht="31.5" x14ac:dyDescent="0.2">
      <c r="A48" s="9" t="s">
        <v>56</v>
      </c>
      <c r="B48" s="8" t="s">
        <v>10</v>
      </c>
      <c r="C48" s="8" t="s">
        <v>10</v>
      </c>
    </row>
    <row r="49" spans="1:3" ht="15.75" x14ac:dyDescent="0.2">
      <c r="A49" s="10" t="s">
        <v>57</v>
      </c>
      <c r="B49" s="8" t="s">
        <v>10</v>
      </c>
      <c r="C49" s="8" t="s">
        <v>10</v>
      </c>
    </row>
    <row r="50" spans="1:3" ht="15.75" x14ac:dyDescent="0.2">
      <c r="A50" s="10" t="s">
        <v>58</v>
      </c>
      <c r="B50" s="8" t="s">
        <v>10</v>
      </c>
      <c r="C50" s="8" t="s">
        <v>10</v>
      </c>
    </row>
    <row r="51" spans="1:3" ht="31.5" x14ac:dyDescent="0.2">
      <c r="A51" s="9" t="s">
        <v>59</v>
      </c>
      <c r="B51" s="8" t="s">
        <v>10</v>
      </c>
      <c r="C51" s="8" t="s">
        <v>10</v>
      </c>
    </row>
    <row r="52" spans="1:3" ht="31.5" x14ac:dyDescent="0.2">
      <c r="A52" s="9" t="s">
        <v>60</v>
      </c>
      <c r="B52" s="8" t="s">
        <v>10</v>
      </c>
      <c r="C52" s="8" t="s">
        <v>10</v>
      </c>
    </row>
    <row r="53" spans="1:3" ht="15.75" x14ac:dyDescent="0.2">
      <c r="A53" s="4" t="s">
        <v>61</v>
      </c>
      <c r="B53" s="8" t="s">
        <v>10</v>
      </c>
      <c r="C53" s="8" t="s">
        <v>10</v>
      </c>
    </row>
    <row r="54" spans="1:3" ht="31.5" x14ac:dyDescent="0.2">
      <c r="A54" s="9" t="s">
        <v>62</v>
      </c>
      <c r="B54" s="5"/>
      <c r="C54" s="5"/>
    </row>
    <row r="55" spans="1:3" ht="15.75" x14ac:dyDescent="0.2">
      <c r="A55" s="10" t="s">
        <v>64</v>
      </c>
      <c r="B55" s="11">
        <f>B44</f>
        <v>416000</v>
      </c>
      <c r="C55" s="11">
        <f>C44</f>
        <v>416000</v>
      </c>
    </row>
    <row r="56" spans="1:3" ht="15.75" x14ac:dyDescent="0.2">
      <c r="A56" s="10" t="s">
        <v>65</v>
      </c>
      <c r="B56" s="11">
        <f>B55</f>
        <v>416000</v>
      </c>
      <c r="C56" s="11">
        <f>C55</f>
        <v>416000</v>
      </c>
    </row>
    <row r="57" spans="1:3" ht="15.75" x14ac:dyDescent="0.2">
      <c r="A57" s="16" t="s">
        <v>110</v>
      </c>
    </row>
  </sheetData>
  <mergeCells count="3">
    <mergeCell ref="A6:C6"/>
    <mergeCell ref="A35:C35"/>
    <mergeCell ref="A1:C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7"/>
  <sheetViews>
    <sheetView workbookViewId="0">
      <selection activeCell="C9" sqref="C9"/>
    </sheetView>
  </sheetViews>
  <sheetFormatPr defaultRowHeight="12.75" x14ac:dyDescent="0.2"/>
  <cols>
    <col min="1" max="1" width="54.5" customWidth="1"/>
    <col min="2" max="3" width="20.83203125" customWidth="1"/>
  </cols>
  <sheetData>
    <row r="1" spans="1:3" ht="17.25" customHeight="1" x14ac:dyDescent="0.2">
      <c r="A1" s="133" t="s">
        <v>358</v>
      </c>
      <c r="B1" s="133"/>
      <c r="C1" s="133"/>
    </row>
    <row r="2" spans="1:3" ht="17.25" customHeight="1" x14ac:dyDescent="0.2">
      <c r="A2" s="1" t="s">
        <v>290</v>
      </c>
    </row>
    <row r="3" spans="1:3" ht="17.25" customHeight="1" x14ac:dyDescent="0.2">
      <c r="A3" s="130" t="s">
        <v>334</v>
      </c>
      <c r="B3" s="130"/>
      <c r="C3" s="130"/>
    </row>
    <row r="4" spans="1:3" ht="17.25" customHeight="1" x14ac:dyDescent="0.2">
      <c r="A4" s="24" t="s">
        <v>111</v>
      </c>
    </row>
    <row r="5" spans="1:3" ht="17.25" customHeight="1" x14ac:dyDescent="0.2">
      <c r="A5" s="1" t="s">
        <v>74</v>
      </c>
    </row>
    <row r="6" spans="1:3" ht="17.25" customHeight="1" x14ac:dyDescent="0.2">
      <c r="A6" s="129" t="s">
        <v>75</v>
      </c>
      <c r="B6" s="122"/>
      <c r="C6" s="123"/>
    </row>
    <row r="7" spans="1:3" ht="33.75" customHeight="1" x14ac:dyDescent="0.2">
      <c r="A7" s="13" t="s">
        <v>77</v>
      </c>
      <c r="B7" s="14" t="s">
        <v>78</v>
      </c>
      <c r="C7" s="14" t="s">
        <v>79</v>
      </c>
    </row>
    <row r="8" spans="1:3" ht="17.25" customHeight="1" x14ac:dyDescent="0.2">
      <c r="A8" s="4" t="s">
        <v>80</v>
      </c>
      <c r="B8" s="8">
        <v>334500</v>
      </c>
      <c r="C8" s="8">
        <v>334500</v>
      </c>
    </row>
    <row r="9" spans="1:3" ht="34.5" customHeight="1" x14ac:dyDescent="0.2">
      <c r="A9" s="9" t="s">
        <v>82</v>
      </c>
      <c r="B9" s="8"/>
      <c r="C9" s="8"/>
    </row>
    <row r="10" spans="1:3" ht="17.25" customHeight="1" x14ac:dyDescent="0.2">
      <c r="A10" s="4" t="s">
        <v>83</v>
      </c>
      <c r="B10" s="8" t="s">
        <v>81</v>
      </c>
      <c r="C10" s="8" t="s">
        <v>81</v>
      </c>
    </row>
    <row r="11" spans="1:3" ht="17.25" customHeight="1" x14ac:dyDescent="0.2">
      <c r="A11" s="4" t="s">
        <v>84</v>
      </c>
      <c r="B11" s="8"/>
      <c r="C11" s="8"/>
    </row>
    <row r="12" spans="1:3" ht="17.25" customHeight="1" x14ac:dyDescent="0.2">
      <c r="A12" s="7" t="s">
        <v>85</v>
      </c>
      <c r="B12" s="8" t="s">
        <v>81</v>
      </c>
      <c r="C12" s="8" t="s">
        <v>81</v>
      </c>
    </row>
    <row r="13" spans="1:3" ht="17.25" customHeight="1" x14ac:dyDescent="0.2">
      <c r="A13" s="7" t="s">
        <v>86</v>
      </c>
      <c r="B13" s="8"/>
      <c r="C13" s="8"/>
    </row>
    <row r="14" spans="1:3" ht="17.25" customHeight="1" x14ac:dyDescent="0.2">
      <c r="A14" s="7" t="s">
        <v>87</v>
      </c>
      <c r="B14" s="8"/>
      <c r="C14" s="8"/>
    </row>
    <row r="15" spans="1:3" ht="17.25" customHeight="1" x14ac:dyDescent="0.2">
      <c r="A15" s="7" t="s">
        <v>88</v>
      </c>
      <c r="B15" s="8"/>
      <c r="C15" s="8"/>
    </row>
    <row r="16" spans="1:3" ht="17.25" customHeight="1" x14ac:dyDescent="0.2">
      <c r="A16" s="7" t="s">
        <v>89</v>
      </c>
      <c r="B16" s="8" t="s">
        <v>81</v>
      </c>
      <c r="C16" s="8" t="s">
        <v>81</v>
      </c>
    </row>
    <row r="17" spans="1:3" ht="17.25" customHeight="1" x14ac:dyDescent="0.2">
      <c r="A17" s="7" t="s">
        <v>90</v>
      </c>
      <c r="B17" s="8"/>
      <c r="C17" s="8"/>
    </row>
    <row r="18" spans="1:3" ht="17.25" customHeight="1" x14ac:dyDescent="0.2">
      <c r="A18" s="7" t="s">
        <v>91</v>
      </c>
      <c r="B18" s="8"/>
      <c r="C18" s="8"/>
    </row>
    <row r="19" spans="1:3" ht="17.25" customHeight="1" x14ac:dyDescent="0.2">
      <c r="A19" s="7" t="s">
        <v>92</v>
      </c>
      <c r="B19" s="8"/>
      <c r="C19" s="8" t="s">
        <v>81</v>
      </c>
    </row>
    <row r="20" spans="1:3" ht="17.25" customHeight="1" x14ac:dyDescent="0.2">
      <c r="A20" s="4" t="s">
        <v>93</v>
      </c>
      <c r="B20" s="8" t="s">
        <v>81</v>
      </c>
      <c r="C20" s="8" t="s">
        <v>81</v>
      </c>
    </row>
    <row r="21" spans="1:3" ht="17.25" customHeight="1" x14ac:dyDescent="0.2">
      <c r="A21" s="26" t="s">
        <v>94</v>
      </c>
      <c r="B21" s="19">
        <f>SUM(B8:B20)</f>
        <v>334500</v>
      </c>
      <c r="C21" s="19">
        <f>SUM(C8:C20)</f>
        <v>334500</v>
      </c>
    </row>
    <row r="22" spans="1:3" ht="34.5" customHeight="1" x14ac:dyDescent="0.2">
      <c r="A22" s="9" t="s">
        <v>95</v>
      </c>
      <c r="B22" s="8"/>
      <c r="C22" s="8"/>
    </row>
    <row r="23" spans="1:3" ht="17.25" customHeight="1" x14ac:dyDescent="0.2">
      <c r="A23" s="4" t="s">
        <v>96</v>
      </c>
      <c r="B23" s="8"/>
      <c r="C23" s="8"/>
    </row>
    <row r="24" spans="1:3" ht="17.25" customHeight="1" x14ac:dyDescent="0.2">
      <c r="A24" s="4" t="s">
        <v>97</v>
      </c>
      <c r="B24" s="8"/>
      <c r="C24" s="8"/>
    </row>
    <row r="25" spans="1:3" ht="17.25" customHeight="1" x14ac:dyDescent="0.2">
      <c r="A25" s="10" t="s">
        <v>98</v>
      </c>
      <c r="B25" s="8"/>
      <c r="C25" s="8"/>
    </row>
    <row r="26" spans="1:3" ht="17.25" customHeight="1" x14ac:dyDescent="0.2">
      <c r="A26" s="10" t="s">
        <v>99</v>
      </c>
      <c r="B26" s="19">
        <f>SUM(B22:B25)</f>
        <v>0</v>
      </c>
      <c r="C26" s="19">
        <f>SUM(C22:C25)</f>
        <v>0</v>
      </c>
    </row>
    <row r="27" spans="1:3" ht="17.25" customHeight="1" x14ac:dyDescent="0.2">
      <c r="A27" s="4" t="s">
        <v>100</v>
      </c>
      <c r="B27" s="8">
        <v>0</v>
      </c>
      <c r="C27" s="5">
        <v>0</v>
      </c>
    </row>
    <row r="28" spans="1:3" ht="17.25" customHeight="1" x14ac:dyDescent="0.2">
      <c r="A28" s="4" t="s">
        <v>101</v>
      </c>
      <c r="B28" s="5" t="s">
        <v>81</v>
      </c>
      <c r="C28" s="8" t="s">
        <v>81</v>
      </c>
    </row>
    <row r="29" spans="1:3" ht="17.25" customHeight="1" x14ac:dyDescent="0.2">
      <c r="A29" s="4" t="s">
        <v>102</v>
      </c>
      <c r="B29" s="5" t="s">
        <v>81</v>
      </c>
      <c r="C29" s="5" t="s">
        <v>81</v>
      </c>
    </row>
    <row r="30" spans="1:3" ht="17.25" customHeight="1" x14ac:dyDescent="0.2">
      <c r="A30" s="4" t="s">
        <v>103</v>
      </c>
      <c r="B30" s="8" t="s">
        <v>81</v>
      </c>
      <c r="C30" s="8" t="s">
        <v>81</v>
      </c>
    </row>
    <row r="31" spans="1:3" ht="17.25" customHeight="1" x14ac:dyDescent="0.2">
      <c r="A31" s="10" t="s">
        <v>104</v>
      </c>
      <c r="B31" s="11" t="s">
        <v>81</v>
      </c>
      <c r="C31" s="11" t="s">
        <v>81</v>
      </c>
    </row>
    <row r="32" spans="1:3" ht="17.25" customHeight="1" x14ac:dyDescent="0.2">
      <c r="A32" s="10" t="s">
        <v>105</v>
      </c>
      <c r="B32" s="11" t="s">
        <v>81</v>
      </c>
      <c r="C32" s="11" t="s">
        <v>81</v>
      </c>
    </row>
    <row r="33" spans="1:3" ht="15.75" x14ac:dyDescent="0.2">
      <c r="A33" s="25" t="s">
        <v>106</v>
      </c>
      <c r="B33" s="27">
        <f>B21</f>
        <v>334500</v>
      </c>
      <c r="C33" s="27">
        <f>C21</f>
        <v>334500</v>
      </c>
    </row>
    <row r="35" spans="1:3" ht="15.75" x14ac:dyDescent="0.2">
      <c r="A35" s="124" t="s">
        <v>43</v>
      </c>
      <c r="B35" s="125"/>
      <c r="C35" s="126"/>
    </row>
    <row r="36" spans="1:3" ht="31.5" x14ac:dyDescent="0.2">
      <c r="A36" s="13" t="s">
        <v>1</v>
      </c>
      <c r="B36" s="14" t="s">
        <v>2</v>
      </c>
      <c r="C36" s="14" t="s">
        <v>3</v>
      </c>
    </row>
    <row r="37" spans="1:3" ht="15.75" x14ac:dyDescent="0.2">
      <c r="A37" s="4" t="s">
        <v>44</v>
      </c>
      <c r="B37" s="8" t="s">
        <v>10</v>
      </c>
      <c r="C37" s="8" t="s">
        <v>10</v>
      </c>
    </row>
    <row r="38" spans="1:3" ht="15.75" x14ac:dyDescent="0.2">
      <c r="A38" s="4" t="s">
        <v>45</v>
      </c>
      <c r="B38" s="8" t="s">
        <v>10</v>
      </c>
      <c r="C38" s="8" t="s">
        <v>10</v>
      </c>
    </row>
    <row r="39" spans="1:3" ht="15.75" x14ac:dyDescent="0.2">
      <c r="A39" s="4" t="s">
        <v>46</v>
      </c>
      <c r="B39" s="8">
        <v>401810</v>
      </c>
      <c r="C39" s="8">
        <v>401810</v>
      </c>
    </row>
    <row r="40" spans="1:3" ht="15.75" x14ac:dyDescent="0.2">
      <c r="A40" s="4" t="s">
        <v>47</v>
      </c>
      <c r="B40" s="8" t="s">
        <v>10</v>
      </c>
      <c r="C40" s="8" t="s">
        <v>10</v>
      </c>
    </row>
    <row r="41" spans="1:3" ht="31.5" x14ac:dyDescent="0.2">
      <c r="A41" s="9" t="s">
        <v>48</v>
      </c>
      <c r="B41" s="8" t="s">
        <v>10</v>
      </c>
      <c r="C41" s="8" t="s">
        <v>10</v>
      </c>
    </row>
    <row r="42" spans="1:3" ht="31.5" x14ac:dyDescent="0.2">
      <c r="A42" s="9" t="s">
        <v>49</v>
      </c>
      <c r="B42" s="8" t="s">
        <v>10</v>
      </c>
      <c r="C42" s="8" t="s">
        <v>10</v>
      </c>
    </row>
    <row r="43" spans="1:3" ht="15.75" x14ac:dyDescent="0.2">
      <c r="A43" s="4" t="s">
        <v>50</v>
      </c>
      <c r="B43" s="8" t="s">
        <v>10</v>
      </c>
      <c r="C43" s="8" t="s">
        <v>10</v>
      </c>
    </row>
    <row r="44" spans="1:3" ht="15.75" x14ac:dyDescent="0.2">
      <c r="A44" s="10" t="s">
        <v>52</v>
      </c>
      <c r="B44" s="19">
        <f>SUM(B39:B43)</f>
        <v>401810</v>
      </c>
      <c r="C44" s="19">
        <f>SUM(C39:C43)</f>
        <v>401810</v>
      </c>
    </row>
    <row r="45" spans="1:3" ht="15.75" x14ac:dyDescent="0.2">
      <c r="A45" s="4" t="s">
        <v>53</v>
      </c>
      <c r="B45" s="8" t="s">
        <v>10</v>
      </c>
      <c r="C45" s="8" t="s">
        <v>10</v>
      </c>
    </row>
    <row r="46" spans="1:3" ht="15.75" x14ac:dyDescent="0.2">
      <c r="A46" s="4" t="s">
        <v>54</v>
      </c>
      <c r="B46" s="8" t="s">
        <v>10</v>
      </c>
      <c r="C46" s="8" t="s">
        <v>10</v>
      </c>
    </row>
    <row r="47" spans="1:3" ht="31.5" x14ac:dyDescent="0.2">
      <c r="A47" s="9" t="s">
        <v>55</v>
      </c>
      <c r="B47" s="8" t="s">
        <v>10</v>
      </c>
      <c r="C47" s="8" t="s">
        <v>10</v>
      </c>
    </row>
    <row r="48" spans="1:3" ht="31.5" x14ac:dyDescent="0.2">
      <c r="A48" s="9" t="s">
        <v>56</v>
      </c>
      <c r="B48" s="8" t="s">
        <v>10</v>
      </c>
      <c r="C48" s="8" t="s">
        <v>10</v>
      </c>
    </row>
    <row r="49" spans="1:3" ht="15.75" x14ac:dyDescent="0.2">
      <c r="A49" s="10" t="s">
        <v>57</v>
      </c>
      <c r="B49" s="8" t="s">
        <v>10</v>
      </c>
      <c r="C49" s="8" t="s">
        <v>10</v>
      </c>
    </row>
    <row r="50" spans="1:3" ht="15.75" x14ac:dyDescent="0.2">
      <c r="A50" s="10" t="s">
        <v>58</v>
      </c>
      <c r="B50" s="8" t="s">
        <v>10</v>
      </c>
      <c r="C50" s="8" t="s">
        <v>10</v>
      </c>
    </row>
    <row r="51" spans="1:3" ht="31.5" x14ac:dyDescent="0.2">
      <c r="A51" s="9" t="s">
        <v>59</v>
      </c>
      <c r="B51" s="8" t="s">
        <v>10</v>
      </c>
      <c r="C51" s="8" t="s">
        <v>10</v>
      </c>
    </row>
    <row r="52" spans="1:3" ht="31.5" x14ac:dyDescent="0.2">
      <c r="A52" s="9" t="s">
        <v>60</v>
      </c>
      <c r="B52" s="8" t="s">
        <v>10</v>
      </c>
      <c r="C52" s="8" t="s">
        <v>10</v>
      </c>
    </row>
    <row r="53" spans="1:3" ht="15.75" x14ac:dyDescent="0.2">
      <c r="A53" s="4" t="s">
        <v>61</v>
      </c>
      <c r="B53" s="8" t="s">
        <v>10</v>
      </c>
      <c r="C53" s="8" t="s">
        <v>10</v>
      </c>
    </row>
    <row r="54" spans="1:3" ht="31.5" x14ac:dyDescent="0.2">
      <c r="A54" s="9" t="s">
        <v>62</v>
      </c>
      <c r="B54" s="5"/>
      <c r="C54" s="5"/>
    </row>
    <row r="55" spans="1:3" ht="15.75" x14ac:dyDescent="0.2">
      <c r="A55" s="10" t="s">
        <v>64</v>
      </c>
      <c r="B55" s="11">
        <f>B44</f>
        <v>401810</v>
      </c>
      <c r="C55" s="11">
        <f>C44</f>
        <v>401810</v>
      </c>
    </row>
    <row r="56" spans="1:3" ht="15.75" x14ac:dyDescent="0.2">
      <c r="A56" s="10" t="s">
        <v>65</v>
      </c>
      <c r="B56" s="11">
        <f>B55</f>
        <v>401810</v>
      </c>
      <c r="C56" s="11">
        <f>C55</f>
        <v>401810</v>
      </c>
    </row>
    <row r="57" spans="1:3" ht="15.75" x14ac:dyDescent="0.2">
      <c r="A57" s="16" t="s">
        <v>112</v>
      </c>
    </row>
  </sheetData>
  <mergeCells count="4">
    <mergeCell ref="A6:C6"/>
    <mergeCell ref="A35:C35"/>
    <mergeCell ref="A1:C1"/>
    <mergeCell ref="A3:C3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7"/>
  <sheetViews>
    <sheetView workbookViewId="0">
      <selection activeCell="A6" sqref="A6:C6"/>
    </sheetView>
  </sheetViews>
  <sheetFormatPr defaultRowHeight="12.75" x14ac:dyDescent="0.2"/>
  <cols>
    <col min="1" max="1" width="54.5" customWidth="1"/>
    <col min="2" max="3" width="20.83203125" customWidth="1"/>
  </cols>
  <sheetData>
    <row r="1" spans="1:3" ht="17.25" customHeight="1" x14ac:dyDescent="0.2">
      <c r="A1" s="133" t="s">
        <v>359</v>
      </c>
      <c r="B1" s="133"/>
      <c r="C1" s="133"/>
    </row>
    <row r="2" spans="1:3" ht="17.25" customHeight="1" x14ac:dyDescent="0.2">
      <c r="A2" s="1" t="s">
        <v>290</v>
      </c>
    </row>
    <row r="3" spans="1:3" ht="17.25" customHeight="1" x14ac:dyDescent="0.2">
      <c r="A3" s="130" t="s">
        <v>334</v>
      </c>
      <c r="B3" s="130"/>
      <c r="C3" s="130"/>
    </row>
    <row r="4" spans="1:3" ht="17.25" customHeight="1" x14ac:dyDescent="0.2">
      <c r="A4" s="24" t="s">
        <v>113</v>
      </c>
    </row>
    <row r="5" spans="1:3" ht="17.25" customHeight="1" x14ac:dyDescent="0.2">
      <c r="A5" s="1" t="s">
        <v>74</v>
      </c>
    </row>
    <row r="6" spans="1:3" ht="17.25" customHeight="1" x14ac:dyDescent="0.2">
      <c r="A6" s="129" t="s">
        <v>75</v>
      </c>
      <c r="B6" s="122"/>
      <c r="C6" s="123"/>
    </row>
    <row r="7" spans="1:3" ht="33.75" customHeight="1" x14ac:dyDescent="0.2">
      <c r="A7" s="13" t="s">
        <v>77</v>
      </c>
      <c r="B7" s="14" t="s">
        <v>78</v>
      </c>
      <c r="C7" s="14" t="s">
        <v>79</v>
      </c>
    </row>
    <row r="8" spans="1:3" ht="17.25" customHeight="1" x14ac:dyDescent="0.2">
      <c r="A8" s="4" t="s">
        <v>80</v>
      </c>
      <c r="B8" s="8"/>
      <c r="C8" s="8"/>
    </row>
    <row r="9" spans="1:3" ht="34.5" customHeight="1" x14ac:dyDescent="0.2">
      <c r="A9" s="9" t="s">
        <v>82</v>
      </c>
      <c r="B9" s="8"/>
      <c r="C9" s="8"/>
    </row>
    <row r="10" spans="1:3" ht="17.25" customHeight="1" x14ac:dyDescent="0.2">
      <c r="A10" s="4" t="s">
        <v>83</v>
      </c>
      <c r="B10" s="8" t="s">
        <v>81</v>
      </c>
      <c r="C10" s="8" t="s">
        <v>81</v>
      </c>
    </row>
    <row r="11" spans="1:3" ht="17.25" customHeight="1" x14ac:dyDescent="0.2">
      <c r="A11" s="4" t="s">
        <v>84</v>
      </c>
      <c r="B11" s="8"/>
      <c r="C11" s="8"/>
    </row>
    <row r="12" spans="1:3" ht="17.25" customHeight="1" x14ac:dyDescent="0.2">
      <c r="A12" s="7" t="s">
        <v>85</v>
      </c>
      <c r="B12" s="8" t="s">
        <v>81</v>
      </c>
      <c r="C12" s="8" t="s">
        <v>81</v>
      </c>
    </row>
    <row r="13" spans="1:3" ht="17.25" customHeight="1" x14ac:dyDescent="0.2">
      <c r="A13" s="7" t="s">
        <v>86</v>
      </c>
      <c r="B13" s="8"/>
      <c r="C13" s="8"/>
    </row>
    <row r="14" spans="1:3" ht="17.25" customHeight="1" x14ac:dyDescent="0.2">
      <c r="A14" s="7" t="s">
        <v>87</v>
      </c>
      <c r="B14" s="8"/>
      <c r="C14" s="8"/>
    </row>
    <row r="15" spans="1:3" ht="17.25" customHeight="1" x14ac:dyDescent="0.2">
      <c r="A15" s="7" t="s">
        <v>88</v>
      </c>
      <c r="B15" s="8"/>
      <c r="C15" s="8"/>
    </row>
    <row r="16" spans="1:3" ht="17.25" customHeight="1" x14ac:dyDescent="0.2">
      <c r="A16" s="7" t="s">
        <v>89</v>
      </c>
      <c r="B16" s="8" t="s">
        <v>81</v>
      </c>
      <c r="C16" s="8" t="s">
        <v>81</v>
      </c>
    </row>
    <row r="17" spans="1:3" ht="17.25" customHeight="1" x14ac:dyDescent="0.2">
      <c r="A17" s="7" t="s">
        <v>90</v>
      </c>
      <c r="B17" s="8"/>
      <c r="C17" s="8"/>
    </row>
    <row r="18" spans="1:3" ht="17.25" customHeight="1" x14ac:dyDescent="0.2">
      <c r="A18" s="7" t="s">
        <v>91</v>
      </c>
      <c r="B18" s="8"/>
      <c r="C18" s="8"/>
    </row>
    <row r="19" spans="1:3" ht="17.25" customHeight="1" x14ac:dyDescent="0.2">
      <c r="A19" s="7" t="s">
        <v>92</v>
      </c>
      <c r="B19" s="8"/>
      <c r="C19" s="8" t="s">
        <v>81</v>
      </c>
    </row>
    <row r="20" spans="1:3" ht="17.25" customHeight="1" x14ac:dyDescent="0.2">
      <c r="A20" s="4" t="s">
        <v>93</v>
      </c>
      <c r="B20" s="8" t="s">
        <v>81</v>
      </c>
      <c r="C20" s="8" t="s">
        <v>81</v>
      </c>
    </row>
    <row r="21" spans="1:3" ht="17.25" customHeight="1" x14ac:dyDescent="0.2">
      <c r="A21" s="26" t="s">
        <v>94</v>
      </c>
      <c r="B21" s="19">
        <f>SUM(B8:B20)</f>
        <v>0</v>
      </c>
      <c r="C21" s="19">
        <f>SUM(C8:C20)</f>
        <v>0</v>
      </c>
    </row>
    <row r="22" spans="1:3" ht="34.5" customHeight="1" x14ac:dyDescent="0.2">
      <c r="A22" s="9" t="s">
        <v>95</v>
      </c>
      <c r="B22" s="8"/>
      <c r="C22" s="8"/>
    </row>
    <row r="23" spans="1:3" ht="17.25" customHeight="1" x14ac:dyDescent="0.2">
      <c r="A23" s="4" t="s">
        <v>96</v>
      </c>
      <c r="B23" s="8"/>
      <c r="C23" s="8"/>
    </row>
    <row r="24" spans="1:3" ht="17.25" customHeight="1" x14ac:dyDescent="0.2">
      <c r="A24" s="4" t="s">
        <v>97</v>
      </c>
      <c r="B24" s="8"/>
      <c r="C24" s="8"/>
    </row>
    <row r="25" spans="1:3" ht="17.25" customHeight="1" x14ac:dyDescent="0.2">
      <c r="A25" s="10" t="s">
        <v>98</v>
      </c>
      <c r="B25" s="8"/>
      <c r="C25" s="8"/>
    </row>
    <row r="26" spans="1:3" ht="17.25" customHeight="1" x14ac:dyDescent="0.2">
      <c r="A26" s="10" t="s">
        <v>99</v>
      </c>
      <c r="B26" s="19">
        <f>SUM(B22:B25)</f>
        <v>0</v>
      </c>
      <c r="C26" s="19">
        <f>SUM(C22:C25)</f>
        <v>0</v>
      </c>
    </row>
    <row r="27" spans="1:3" ht="17.25" customHeight="1" x14ac:dyDescent="0.2">
      <c r="A27" s="4" t="s">
        <v>100</v>
      </c>
      <c r="B27" s="8">
        <v>0</v>
      </c>
      <c r="C27" s="5">
        <v>0</v>
      </c>
    </row>
    <row r="28" spans="1:3" ht="17.25" customHeight="1" x14ac:dyDescent="0.2">
      <c r="A28" s="4" t="s">
        <v>101</v>
      </c>
      <c r="B28" s="5" t="s">
        <v>81</v>
      </c>
      <c r="C28" s="8" t="s">
        <v>81</v>
      </c>
    </row>
    <row r="29" spans="1:3" ht="17.25" customHeight="1" x14ac:dyDescent="0.2">
      <c r="A29" s="4" t="s">
        <v>102</v>
      </c>
      <c r="B29" s="5" t="s">
        <v>81</v>
      </c>
      <c r="C29" s="5" t="s">
        <v>81</v>
      </c>
    </row>
    <row r="30" spans="1:3" ht="17.25" customHeight="1" x14ac:dyDescent="0.2">
      <c r="A30" s="4" t="s">
        <v>103</v>
      </c>
      <c r="B30" s="8" t="s">
        <v>81</v>
      </c>
      <c r="C30" s="8" t="s">
        <v>81</v>
      </c>
    </row>
    <row r="31" spans="1:3" ht="17.25" customHeight="1" x14ac:dyDescent="0.2">
      <c r="A31" s="10" t="s">
        <v>104</v>
      </c>
      <c r="B31" s="11" t="s">
        <v>81</v>
      </c>
      <c r="C31" s="11" t="s">
        <v>81</v>
      </c>
    </row>
    <row r="32" spans="1:3" ht="17.25" customHeight="1" x14ac:dyDescent="0.2">
      <c r="A32" s="10" t="s">
        <v>105</v>
      </c>
      <c r="B32" s="11" t="s">
        <v>81</v>
      </c>
      <c r="C32" s="11" t="s">
        <v>81</v>
      </c>
    </row>
    <row r="33" spans="1:3" ht="15.75" x14ac:dyDescent="0.2">
      <c r="A33" s="25" t="s">
        <v>106</v>
      </c>
      <c r="B33" s="27">
        <f>B21</f>
        <v>0</v>
      </c>
      <c r="C33" s="27">
        <f>C21</f>
        <v>0</v>
      </c>
    </row>
    <row r="35" spans="1:3" ht="15.75" x14ac:dyDescent="0.2">
      <c r="A35" s="124" t="s">
        <v>43</v>
      </c>
      <c r="B35" s="125"/>
      <c r="C35" s="126"/>
    </row>
    <row r="36" spans="1:3" ht="31.5" x14ac:dyDescent="0.2">
      <c r="A36" s="13" t="s">
        <v>1</v>
      </c>
      <c r="B36" s="14" t="s">
        <v>2</v>
      </c>
      <c r="C36" s="14" t="s">
        <v>3</v>
      </c>
    </row>
    <row r="37" spans="1:3" ht="15.75" x14ac:dyDescent="0.2">
      <c r="A37" s="4" t="s">
        <v>44</v>
      </c>
      <c r="B37" s="8" t="s">
        <v>10</v>
      </c>
      <c r="C37" s="8" t="s">
        <v>10</v>
      </c>
    </row>
    <row r="38" spans="1:3" ht="15.75" x14ac:dyDescent="0.2">
      <c r="A38" s="4" t="s">
        <v>45</v>
      </c>
      <c r="B38" s="8" t="s">
        <v>10</v>
      </c>
      <c r="C38" s="8" t="s">
        <v>10</v>
      </c>
    </row>
    <row r="39" spans="1:3" ht="15.75" x14ac:dyDescent="0.2">
      <c r="A39" s="4" t="s">
        <v>46</v>
      </c>
      <c r="B39" s="8">
        <v>401810</v>
      </c>
      <c r="C39" s="8">
        <v>265430</v>
      </c>
    </row>
    <row r="40" spans="1:3" ht="15.75" x14ac:dyDescent="0.2">
      <c r="A40" s="4" t="s">
        <v>47</v>
      </c>
      <c r="B40" s="8" t="s">
        <v>10</v>
      </c>
      <c r="C40" s="8" t="s">
        <v>10</v>
      </c>
    </row>
    <row r="41" spans="1:3" ht="31.5" x14ac:dyDescent="0.2">
      <c r="A41" s="9" t="s">
        <v>48</v>
      </c>
      <c r="B41" s="8" t="s">
        <v>10</v>
      </c>
      <c r="C41" s="8" t="s">
        <v>10</v>
      </c>
    </row>
    <row r="42" spans="1:3" ht="31.5" x14ac:dyDescent="0.2">
      <c r="A42" s="9" t="s">
        <v>49</v>
      </c>
      <c r="B42" s="8" t="s">
        <v>10</v>
      </c>
      <c r="C42" s="8" t="s">
        <v>10</v>
      </c>
    </row>
    <row r="43" spans="1:3" ht="15.75" x14ac:dyDescent="0.2">
      <c r="A43" s="4" t="s">
        <v>50</v>
      </c>
      <c r="B43" s="8" t="s">
        <v>10</v>
      </c>
      <c r="C43" s="8" t="s">
        <v>10</v>
      </c>
    </row>
    <row r="44" spans="1:3" ht="15.75" x14ac:dyDescent="0.2">
      <c r="A44" s="10" t="s">
        <v>52</v>
      </c>
      <c r="B44" s="19">
        <v>265430</v>
      </c>
      <c r="C44" s="19">
        <f>SUM(C39:C43)</f>
        <v>265430</v>
      </c>
    </row>
    <row r="45" spans="1:3" ht="15.75" x14ac:dyDescent="0.2">
      <c r="A45" s="4" t="s">
        <v>53</v>
      </c>
      <c r="B45" s="8" t="s">
        <v>10</v>
      </c>
      <c r="C45" s="8" t="s">
        <v>10</v>
      </c>
    </row>
    <row r="46" spans="1:3" ht="15.75" x14ac:dyDescent="0.2">
      <c r="A46" s="4" t="s">
        <v>54</v>
      </c>
      <c r="B46" s="8" t="s">
        <v>10</v>
      </c>
      <c r="C46" s="8" t="s">
        <v>10</v>
      </c>
    </row>
    <row r="47" spans="1:3" ht="31.5" x14ac:dyDescent="0.2">
      <c r="A47" s="9" t="s">
        <v>55</v>
      </c>
      <c r="B47" s="8" t="s">
        <v>10</v>
      </c>
      <c r="C47" s="8" t="s">
        <v>10</v>
      </c>
    </row>
    <row r="48" spans="1:3" ht="31.5" x14ac:dyDescent="0.2">
      <c r="A48" s="9" t="s">
        <v>56</v>
      </c>
      <c r="B48" s="8" t="s">
        <v>10</v>
      </c>
      <c r="C48" s="8" t="s">
        <v>10</v>
      </c>
    </row>
    <row r="49" spans="1:3" ht="15.75" x14ac:dyDescent="0.2">
      <c r="A49" s="10" t="s">
        <v>57</v>
      </c>
      <c r="B49" s="8" t="s">
        <v>10</v>
      </c>
      <c r="C49" s="8" t="s">
        <v>10</v>
      </c>
    </row>
    <row r="50" spans="1:3" ht="15.75" x14ac:dyDescent="0.2">
      <c r="A50" s="10" t="s">
        <v>58</v>
      </c>
      <c r="B50" s="8" t="s">
        <v>10</v>
      </c>
      <c r="C50" s="8" t="s">
        <v>10</v>
      </c>
    </row>
    <row r="51" spans="1:3" ht="31.5" x14ac:dyDescent="0.2">
      <c r="A51" s="9" t="s">
        <v>59</v>
      </c>
      <c r="B51" s="8" t="s">
        <v>10</v>
      </c>
      <c r="C51" s="8" t="s">
        <v>10</v>
      </c>
    </row>
    <row r="52" spans="1:3" ht="31.5" x14ac:dyDescent="0.2">
      <c r="A52" s="9" t="s">
        <v>60</v>
      </c>
      <c r="B52" s="8" t="s">
        <v>10</v>
      </c>
      <c r="C52" s="8" t="s">
        <v>10</v>
      </c>
    </row>
    <row r="53" spans="1:3" ht="15.75" x14ac:dyDescent="0.2">
      <c r="A53" s="4" t="s">
        <v>61</v>
      </c>
      <c r="B53" s="8" t="s">
        <v>10</v>
      </c>
      <c r="C53" s="8" t="s">
        <v>10</v>
      </c>
    </row>
    <row r="54" spans="1:3" ht="31.5" x14ac:dyDescent="0.2">
      <c r="A54" s="9" t="s">
        <v>62</v>
      </c>
      <c r="B54" s="5"/>
      <c r="C54" s="5"/>
    </row>
    <row r="55" spans="1:3" ht="15.75" x14ac:dyDescent="0.2">
      <c r="A55" s="10" t="s">
        <v>64</v>
      </c>
      <c r="B55" s="11">
        <f>B44</f>
        <v>265430</v>
      </c>
      <c r="C55" s="11">
        <f>C44</f>
        <v>265430</v>
      </c>
    </row>
    <row r="56" spans="1:3" ht="15.75" x14ac:dyDescent="0.2">
      <c r="A56" s="10" t="s">
        <v>65</v>
      </c>
      <c r="B56" s="11">
        <f>B55</f>
        <v>265430</v>
      </c>
      <c r="C56" s="11">
        <f>C55</f>
        <v>265430</v>
      </c>
    </row>
    <row r="57" spans="1:3" ht="15.75" x14ac:dyDescent="0.2">
      <c r="A57" s="16" t="s">
        <v>114</v>
      </c>
    </row>
  </sheetData>
  <mergeCells count="4">
    <mergeCell ref="A6:C6"/>
    <mergeCell ref="A35:C35"/>
    <mergeCell ref="A1:C1"/>
    <mergeCell ref="A3:C3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7"/>
  <sheetViews>
    <sheetView workbookViewId="0">
      <selection activeCell="D4" sqref="D4"/>
    </sheetView>
  </sheetViews>
  <sheetFormatPr defaultRowHeight="12.75" x14ac:dyDescent="0.2"/>
  <cols>
    <col min="1" max="1" width="54.5" customWidth="1"/>
    <col min="2" max="3" width="20.83203125" customWidth="1"/>
  </cols>
  <sheetData>
    <row r="1" spans="1:3" ht="17.25" customHeight="1" x14ac:dyDescent="0.2">
      <c r="A1" s="133" t="s">
        <v>360</v>
      </c>
      <c r="B1" s="133"/>
      <c r="C1" s="133"/>
    </row>
    <row r="2" spans="1:3" ht="17.25" customHeight="1" x14ac:dyDescent="0.2">
      <c r="A2" s="1" t="s">
        <v>290</v>
      </c>
    </row>
    <row r="3" spans="1:3" ht="17.25" customHeight="1" x14ac:dyDescent="0.2">
      <c r="A3" s="130" t="s">
        <v>334</v>
      </c>
      <c r="B3" s="130"/>
      <c r="C3" s="130"/>
    </row>
    <row r="4" spans="1:3" ht="17.25" customHeight="1" x14ac:dyDescent="0.2">
      <c r="A4" s="24" t="s">
        <v>115</v>
      </c>
    </row>
    <row r="5" spans="1:3" ht="17.25" customHeight="1" x14ac:dyDescent="0.2">
      <c r="A5" s="1" t="s">
        <v>74</v>
      </c>
    </row>
    <row r="6" spans="1:3" ht="17.25" customHeight="1" x14ac:dyDescent="0.2">
      <c r="A6" s="129" t="s">
        <v>75</v>
      </c>
      <c r="B6" s="122"/>
      <c r="C6" s="123"/>
    </row>
    <row r="7" spans="1:3" ht="33.75" customHeight="1" x14ac:dyDescent="0.2">
      <c r="A7" s="13" t="s">
        <v>77</v>
      </c>
      <c r="B7" s="14" t="s">
        <v>78</v>
      </c>
      <c r="C7" s="14" t="s">
        <v>79</v>
      </c>
    </row>
    <row r="8" spans="1:3" ht="17.25" customHeight="1" x14ac:dyDescent="0.2">
      <c r="A8" s="4" t="s">
        <v>80</v>
      </c>
      <c r="B8" s="8">
        <v>1800000</v>
      </c>
      <c r="C8" s="8">
        <v>1800000</v>
      </c>
    </row>
    <row r="9" spans="1:3" ht="34.5" customHeight="1" x14ac:dyDescent="0.2">
      <c r="A9" s="28" t="s">
        <v>82</v>
      </c>
      <c r="B9" s="8"/>
      <c r="C9" s="8"/>
    </row>
    <row r="10" spans="1:3" ht="17.25" customHeight="1" x14ac:dyDescent="0.2">
      <c r="A10" s="4" t="s">
        <v>83</v>
      </c>
      <c r="B10" s="8" t="s">
        <v>81</v>
      </c>
      <c r="C10" s="8" t="s">
        <v>81</v>
      </c>
    </row>
    <row r="11" spans="1:3" ht="17.25" customHeight="1" x14ac:dyDescent="0.2">
      <c r="A11" s="4" t="s">
        <v>84</v>
      </c>
      <c r="B11" s="8"/>
      <c r="C11" s="8"/>
    </row>
    <row r="12" spans="1:3" ht="17.25" customHeight="1" x14ac:dyDescent="0.2">
      <c r="A12" s="7" t="s">
        <v>85</v>
      </c>
      <c r="B12" s="8" t="s">
        <v>81</v>
      </c>
      <c r="C12" s="8" t="s">
        <v>81</v>
      </c>
    </row>
    <row r="13" spans="1:3" ht="17.25" customHeight="1" x14ac:dyDescent="0.2">
      <c r="A13" s="7" t="s">
        <v>86</v>
      </c>
      <c r="B13" s="8"/>
      <c r="C13" s="8"/>
    </row>
    <row r="14" spans="1:3" ht="17.25" customHeight="1" x14ac:dyDescent="0.2">
      <c r="A14" s="7" t="s">
        <v>87</v>
      </c>
      <c r="B14" s="8"/>
      <c r="C14" s="8"/>
    </row>
    <row r="15" spans="1:3" ht="17.25" customHeight="1" x14ac:dyDescent="0.2">
      <c r="A15" s="7" t="s">
        <v>88</v>
      </c>
      <c r="B15" s="8"/>
      <c r="C15" s="8"/>
    </row>
    <row r="16" spans="1:3" ht="17.25" customHeight="1" x14ac:dyDescent="0.2">
      <c r="A16" s="7" t="s">
        <v>89</v>
      </c>
      <c r="B16" s="8" t="s">
        <v>81</v>
      </c>
      <c r="C16" s="8" t="s">
        <v>81</v>
      </c>
    </row>
    <row r="17" spans="1:3" ht="17.25" customHeight="1" x14ac:dyDescent="0.2">
      <c r="A17" s="7" t="s">
        <v>90</v>
      </c>
      <c r="B17" s="8"/>
      <c r="C17" s="8"/>
    </row>
    <row r="18" spans="1:3" ht="17.25" customHeight="1" x14ac:dyDescent="0.2">
      <c r="A18" s="7" t="s">
        <v>91</v>
      </c>
      <c r="B18" s="8"/>
      <c r="C18" s="8"/>
    </row>
    <row r="19" spans="1:3" ht="17.25" customHeight="1" x14ac:dyDescent="0.2">
      <c r="A19" s="7" t="s">
        <v>92</v>
      </c>
      <c r="B19" s="8"/>
      <c r="C19" s="8" t="s">
        <v>81</v>
      </c>
    </row>
    <row r="20" spans="1:3" ht="17.25" customHeight="1" x14ac:dyDescent="0.2">
      <c r="A20" s="4" t="s">
        <v>93</v>
      </c>
      <c r="B20" s="8" t="s">
        <v>81</v>
      </c>
      <c r="C20" s="8" t="s">
        <v>81</v>
      </c>
    </row>
    <row r="21" spans="1:3" ht="17.25" customHeight="1" x14ac:dyDescent="0.2">
      <c r="A21" s="26" t="s">
        <v>94</v>
      </c>
      <c r="B21" s="19">
        <f>SUM(B8:B20)</f>
        <v>1800000</v>
      </c>
      <c r="C21" s="19">
        <f>SUM(C8:C20)</f>
        <v>1800000</v>
      </c>
    </row>
    <row r="22" spans="1:3" ht="34.5" customHeight="1" x14ac:dyDescent="0.2">
      <c r="A22" s="9" t="s">
        <v>95</v>
      </c>
      <c r="B22" s="8"/>
      <c r="C22" s="8"/>
    </row>
    <row r="23" spans="1:3" ht="17.25" customHeight="1" x14ac:dyDescent="0.2">
      <c r="A23" s="4" t="s">
        <v>96</v>
      </c>
      <c r="B23" s="8"/>
      <c r="C23" s="8"/>
    </row>
    <row r="24" spans="1:3" ht="17.25" customHeight="1" x14ac:dyDescent="0.2">
      <c r="A24" s="4" t="s">
        <v>97</v>
      </c>
      <c r="B24" s="8"/>
      <c r="C24" s="8"/>
    </row>
    <row r="25" spans="1:3" ht="17.25" customHeight="1" x14ac:dyDescent="0.2">
      <c r="A25" s="10" t="s">
        <v>98</v>
      </c>
      <c r="B25" s="8"/>
      <c r="C25" s="8"/>
    </row>
    <row r="26" spans="1:3" ht="17.25" customHeight="1" x14ac:dyDescent="0.2">
      <c r="A26" s="10" t="s">
        <v>99</v>
      </c>
      <c r="B26" s="19">
        <f>SUM(B22:B25)</f>
        <v>0</v>
      </c>
      <c r="C26" s="19">
        <f>SUM(C22:C25)</f>
        <v>0</v>
      </c>
    </row>
    <row r="27" spans="1:3" ht="17.25" customHeight="1" x14ac:dyDescent="0.2">
      <c r="A27" s="4" t="s">
        <v>100</v>
      </c>
      <c r="B27" s="8">
        <v>0</v>
      </c>
      <c r="C27" s="5">
        <v>0</v>
      </c>
    </row>
    <row r="28" spans="1:3" ht="17.25" customHeight="1" x14ac:dyDescent="0.2">
      <c r="A28" s="4" t="s">
        <v>101</v>
      </c>
      <c r="B28" s="5" t="s">
        <v>81</v>
      </c>
      <c r="C28" s="8" t="s">
        <v>81</v>
      </c>
    </row>
    <row r="29" spans="1:3" ht="17.25" customHeight="1" x14ac:dyDescent="0.2">
      <c r="A29" s="4" t="s">
        <v>102</v>
      </c>
      <c r="B29" s="5" t="s">
        <v>81</v>
      </c>
      <c r="C29" s="5" t="s">
        <v>81</v>
      </c>
    </row>
    <row r="30" spans="1:3" ht="17.25" customHeight="1" x14ac:dyDescent="0.2">
      <c r="A30" s="4" t="s">
        <v>103</v>
      </c>
      <c r="B30" s="8" t="s">
        <v>81</v>
      </c>
      <c r="C30" s="8" t="s">
        <v>81</v>
      </c>
    </row>
    <row r="31" spans="1:3" ht="17.25" customHeight="1" x14ac:dyDescent="0.2">
      <c r="A31" s="10" t="s">
        <v>104</v>
      </c>
      <c r="B31" s="11" t="s">
        <v>81</v>
      </c>
      <c r="C31" s="11" t="s">
        <v>81</v>
      </c>
    </row>
    <row r="32" spans="1:3" ht="17.25" customHeight="1" x14ac:dyDescent="0.2">
      <c r="A32" s="10" t="s">
        <v>105</v>
      </c>
      <c r="B32" s="11" t="s">
        <v>81</v>
      </c>
      <c r="C32" s="11" t="s">
        <v>81</v>
      </c>
    </row>
    <row r="33" spans="1:3" ht="15.75" x14ac:dyDescent="0.2">
      <c r="A33" s="25" t="s">
        <v>106</v>
      </c>
      <c r="B33" s="27">
        <f>B21</f>
        <v>1800000</v>
      </c>
      <c r="C33" s="27">
        <f>C21</f>
        <v>1800000</v>
      </c>
    </row>
    <row r="35" spans="1:3" ht="15.75" x14ac:dyDescent="0.2">
      <c r="A35" s="124" t="s">
        <v>43</v>
      </c>
      <c r="B35" s="125"/>
      <c r="C35" s="126"/>
    </row>
    <row r="36" spans="1:3" ht="31.5" x14ac:dyDescent="0.2">
      <c r="A36" s="13" t="s">
        <v>1</v>
      </c>
      <c r="B36" s="14" t="s">
        <v>2</v>
      </c>
      <c r="C36" s="14" t="s">
        <v>3</v>
      </c>
    </row>
    <row r="37" spans="1:3" ht="15.75" x14ac:dyDescent="0.2">
      <c r="A37" s="4" t="s">
        <v>44</v>
      </c>
      <c r="B37" s="8">
        <v>331200</v>
      </c>
      <c r="C37" s="8">
        <v>357600</v>
      </c>
    </row>
    <row r="38" spans="1:3" ht="15.75" x14ac:dyDescent="0.2">
      <c r="A38" s="4" t="s">
        <v>45</v>
      </c>
      <c r="B38" s="8">
        <v>64584</v>
      </c>
      <c r="C38" s="8">
        <v>69732</v>
      </c>
    </row>
    <row r="39" spans="1:3" ht="15.75" x14ac:dyDescent="0.2">
      <c r="A39" s="4" t="s">
        <v>46</v>
      </c>
      <c r="B39" s="8">
        <v>186690</v>
      </c>
      <c r="C39" s="8">
        <v>173068</v>
      </c>
    </row>
    <row r="40" spans="1:3" ht="15.75" x14ac:dyDescent="0.2">
      <c r="A40" s="4" t="s">
        <v>47</v>
      </c>
      <c r="B40" s="8" t="s">
        <v>10</v>
      </c>
      <c r="C40" s="8" t="s">
        <v>10</v>
      </c>
    </row>
    <row r="41" spans="1:3" ht="31.5" x14ac:dyDescent="0.2">
      <c r="A41" s="9" t="s">
        <v>48</v>
      </c>
      <c r="B41" s="8" t="s">
        <v>10</v>
      </c>
      <c r="C41" s="8" t="s">
        <v>10</v>
      </c>
    </row>
    <row r="42" spans="1:3" ht="31.5" x14ac:dyDescent="0.2">
      <c r="A42" s="9" t="s">
        <v>49</v>
      </c>
      <c r="B42" s="8" t="s">
        <v>10</v>
      </c>
      <c r="C42" s="8" t="s">
        <v>10</v>
      </c>
    </row>
    <row r="43" spans="1:3" ht="15.75" x14ac:dyDescent="0.2">
      <c r="A43" s="4" t="s">
        <v>50</v>
      </c>
      <c r="B43" s="8" t="s">
        <v>10</v>
      </c>
      <c r="C43" s="8" t="s">
        <v>10</v>
      </c>
    </row>
    <row r="44" spans="1:3" ht="15.75" x14ac:dyDescent="0.2">
      <c r="A44" s="10" t="s">
        <v>52</v>
      </c>
      <c r="B44" s="19">
        <f>SUM(B37:B43)</f>
        <v>582474</v>
      </c>
      <c r="C44" s="19">
        <f>SUM(C37:C43)</f>
        <v>600400</v>
      </c>
    </row>
    <row r="45" spans="1:3" ht="15.75" x14ac:dyDescent="0.2">
      <c r="A45" s="4" t="s">
        <v>53</v>
      </c>
      <c r="B45" s="8" t="s">
        <v>10</v>
      </c>
      <c r="C45" s="8" t="s">
        <v>10</v>
      </c>
    </row>
    <row r="46" spans="1:3" ht="15.75" x14ac:dyDescent="0.2">
      <c r="A46" s="4" t="s">
        <v>54</v>
      </c>
      <c r="B46" s="8" t="s">
        <v>10</v>
      </c>
      <c r="C46" s="8" t="s">
        <v>10</v>
      </c>
    </row>
    <row r="47" spans="1:3" ht="31.5" x14ac:dyDescent="0.2">
      <c r="A47" s="9" t="s">
        <v>55</v>
      </c>
      <c r="B47" s="8" t="s">
        <v>10</v>
      </c>
      <c r="C47" s="8" t="s">
        <v>10</v>
      </c>
    </row>
    <row r="48" spans="1:3" ht="31.5" x14ac:dyDescent="0.2">
      <c r="A48" s="9" t="s">
        <v>56</v>
      </c>
      <c r="B48" s="8" t="s">
        <v>10</v>
      </c>
      <c r="C48" s="8" t="s">
        <v>10</v>
      </c>
    </row>
    <row r="49" spans="1:3" ht="15.75" x14ac:dyDescent="0.2">
      <c r="A49" s="10" t="s">
        <v>57</v>
      </c>
      <c r="B49" s="8" t="s">
        <v>10</v>
      </c>
      <c r="C49" s="8" t="s">
        <v>10</v>
      </c>
    </row>
    <row r="50" spans="1:3" ht="15.75" x14ac:dyDescent="0.2">
      <c r="A50" s="10" t="s">
        <v>58</v>
      </c>
      <c r="B50" s="8" t="s">
        <v>10</v>
      </c>
      <c r="C50" s="8" t="s">
        <v>10</v>
      </c>
    </row>
    <row r="51" spans="1:3" ht="31.5" x14ac:dyDescent="0.2">
      <c r="A51" s="9" t="s">
        <v>59</v>
      </c>
      <c r="B51" s="8" t="s">
        <v>10</v>
      </c>
      <c r="C51" s="8" t="s">
        <v>10</v>
      </c>
    </row>
    <row r="52" spans="1:3" ht="31.5" x14ac:dyDescent="0.2">
      <c r="A52" s="9" t="s">
        <v>60</v>
      </c>
      <c r="B52" s="8" t="s">
        <v>10</v>
      </c>
      <c r="C52" s="8" t="s">
        <v>10</v>
      </c>
    </row>
    <row r="53" spans="1:3" ht="15.75" x14ac:dyDescent="0.2">
      <c r="A53" s="4" t="s">
        <v>61</v>
      </c>
      <c r="B53" s="8" t="s">
        <v>10</v>
      </c>
      <c r="C53" s="8" t="s">
        <v>10</v>
      </c>
    </row>
    <row r="54" spans="1:3" ht="31.5" x14ac:dyDescent="0.2">
      <c r="A54" s="9" t="s">
        <v>62</v>
      </c>
      <c r="B54" s="5"/>
      <c r="C54" s="5"/>
    </row>
    <row r="55" spans="1:3" ht="15.75" x14ac:dyDescent="0.2">
      <c r="A55" s="10" t="s">
        <v>64</v>
      </c>
      <c r="B55" s="11">
        <f>B44</f>
        <v>582474</v>
      </c>
      <c r="C55" s="11">
        <f>C44</f>
        <v>600400</v>
      </c>
    </row>
    <row r="56" spans="1:3" ht="15.75" x14ac:dyDescent="0.2">
      <c r="A56" s="10" t="s">
        <v>65</v>
      </c>
      <c r="B56" s="11">
        <f>B55</f>
        <v>582474</v>
      </c>
      <c r="C56" s="11">
        <f>C55</f>
        <v>600400</v>
      </c>
    </row>
    <row r="57" spans="1:3" ht="15.75" x14ac:dyDescent="0.2">
      <c r="A57" s="16" t="s">
        <v>116</v>
      </c>
    </row>
  </sheetData>
  <mergeCells count="4">
    <mergeCell ref="A6:C6"/>
    <mergeCell ref="A35:C35"/>
    <mergeCell ref="A1:C1"/>
    <mergeCell ref="A3:C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25</vt:i4>
      </vt:variant>
      <vt:variant>
        <vt:lpstr>Névvel ellátott tartományok</vt:lpstr>
      </vt:variant>
      <vt:variant>
        <vt:i4>1</vt:i4>
      </vt:variant>
    </vt:vector>
  </HeadingPairs>
  <TitlesOfParts>
    <vt:vector size="26" baseType="lpstr">
      <vt:lpstr>1.sz melléklet</vt:lpstr>
      <vt:lpstr>1.1. sz meléklet</vt:lpstr>
      <vt:lpstr>1.2.sz melléklet</vt:lpstr>
      <vt:lpstr>1.3.sz melléklet</vt:lpstr>
      <vt:lpstr>1.4. sz melléklet</vt:lpstr>
      <vt:lpstr>1.5.sz melléklet</vt:lpstr>
      <vt:lpstr>1.6.sz melléklet</vt:lpstr>
      <vt:lpstr>1.7.sz melléklet</vt:lpstr>
      <vt:lpstr>1.8.sz melléklet</vt:lpstr>
      <vt:lpstr>1.9.sz melleklet</vt:lpstr>
      <vt:lpstr>1.10.sz melléklet</vt:lpstr>
      <vt:lpstr>1.11.sz melléklet</vt:lpstr>
      <vt:lpstr>2.számú melléklet</vt:lpstr>
      <vt:lpstr>3.számú melléklet</vt:lpstr>
      <vt:lpstr>4. számú melléklet</vt:lpstr>
      <vt:lpstr>5.sz melléklet</vt:lpstr>
      <vt:lpstr>6.sz. melléklet</vt:lpstr>
      <vt:lpstr>7.sz melléklet</vt:lpstr>
      <vt:lpstr>8. sz melléklet</vt:lpstr>
      <vt:lpstr>9. sz melléklet</vt:lpstr>
      <vt:lpstr>10. sz melléklet</vt:lpstr>
      <vt:lpstr>11.sz melléklet</vt:lpstr>
      <vt:lpstr>12.sz melléklet</vt:lpstr>
      <vt:lpstr>13. sz melléklet</vt:lpstr>
      <vt:lpstr>14.sz melléklet</vt:lpstr>
      <vt:lpstr>'14.sz melléklet'!Nyomtatási_terület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Zsolti</dc:creator>
  <cp:lastModifiedBy>Livi</cp:lastModifiedBy>
  <cp:lastPrinted>2019-04-02T12:46:06Z</cp:lastPrinted>
  <dcterms:created xsi:type="dcterms:W3CDTF">2019-02-28T13:50:34Z</dcterms:created>
  <dcterms:modified xsi:type="dcterms:W3CDTF">2019-04-02T12:56:53Z</dcterms:modified>
</cp:coreProperties>
</file>