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7.1. sz. mell TIB  " sheetId="1" r:id="rId1"/>
  </sheets>
  <definedNames>
    <definedName name="_xlnm.Print_Titles" localSheetId="0">'9.7.1. sz. mell TIB 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9" i="1"/>
  <c r="C14" i="1"/>
  <c r="C13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<sst xmlns="http://schemas.openxmlformats.org/spreadsheetml/2006/main" count="113" uniqueCount="99">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</sst>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rgb="FF92D050"/>
  </sheetPr>
  <dimension ref="A1:C61"/>
  <sheetViews>
    <sheetView tabSelected="1" topLeftCell="B1" zoomScale="145" zoomScaleNormal="145" workbookViewId="0">
      <selection activeCell="B7" sqref="B7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83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954815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708995+191429</f>
        <v>900424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191429-191429</f>
        <v>0</v>
      </c>
    </row>
    <row r="15" spans="1:3" s="28" customFormat="1" ht="12" customHeight="1" x14ac:dyDescent="0.2">
      <c r="A15" s="32" t="s">
        <v>28</v>
      </c>
      <c r="B15" s="36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40">
        <f>27424+26967</f>
        <v>54391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1">
        <f>SUM(C21:C23)</f>
        <v>1631175</v>
      </c>
    </row>
    <row r="21" spans="1:3" s="38" customFormat="1" ht="12" customHeight="1" x14ac:dyDescent="0.2">
      <c r="A21" s="32" t="s">
        <v>40</v>
      </c>
      <c r="B21" s="42" t="s">
        <v>41</v>
      </c>
      <c r="C21" s="43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>
        <v>1631175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4">
        <v>1631175</v>
      </c>
    </row>
    <row r="25" spans="1:3" s="38" customFormat="1" ht="12" customHeight="1" thickBot="1" x14ac:dyDescent="0.25">
      <c r="A25" s="44" t="s">
        <v>48</v>
      </c>
      <c r="B25" s="45" t="s">
        <v>49</v>
      </c>
      <c r="C25" s="46"/>
    </row>
    <row r="26" spans="1:3" s="38" customFormat="1" ht="12" customHeight="1" thickBot="1" x14ac:dyDescent="0.25">
      <c r="A26" s="44" t="s">
        <v>50</v>
      </c>
      <c r="B26" s="45" t="s">
        <v>51</v>
      </c>
      <c r="C26" s="41">
        <f>+C27+C28+C29</f>
        <v>0</v>
      </c>
    </row>
    <row r="27" spans="1:3" s="38" customFormat="1" ht="12" customHeight="1" x14ac:dyDescent="0.2">
      <c r="A27" s="47" t="s">
        <v>52</v>
      </c>
      <c r="B27" s="48" t="s">
        <v>53</v>
      </c>
      <c r="C27" s="49"/>
    </row>
    <row r="28" spans="1:3" s="38" customFormat="1" ht="12" customHeight="1" x14ac:dyDescent="0.2">
      <c r="A28" s="47" t="s">
        <v>54</v>
      </c>
      <c r="B28" s="48" t="s">
        <v>43</v>
      </c>
      <c r="C28" s="43"/>
    </row>
    <row r="29" spans="1:3" s="38" customFormat="1" ht="12" customHeight="1" x14ac:dyDescent="0.2">
      <c r="A29" s="47" t="s">
        <v>55</v>
      </c>
      <c r="B29" s="50" t="s">
        <v>56</v>
      </c>
      <c r="C29" s="43"/>
    </row>
    <row r="30" spans="1:3" s="38" customFormat="1" ht="12" customHeight="1" thickBot="1" x14ac:dyDescent="0.25">
      <c r="A30" s="32" t="s">
        <v>57</v>
      </c>
      <c r="B30" s="51" t="s">
        <v>58</v>
      </c>
      <c r="C30" s="52"/>
    </row>
    <row r="31" spans="1:3" s="38" customFormat="1" ht="12" customHeight="1" thickBot="1" x14ac:dyDescent="0.25">
      <c r="A31" s="44" t="s">
        <v>59</v>
      </c>
      <c r="B31" s="45" t="s">
        <v>60</v>
      </c>
      <c r="C31" s="41">
        <f>+C32+C33+C34</f>
        <v>0</v>
      </c>
    </row>
    <row r="32" spans="1:3" s="38" customFormat="1" ht="12" customHeight="1" x14ac:dyDescent="0.2">
      <c r="A32" s="47" t="s">
        <v>61</v>
      </c>
      <c r="B32" s="48" t="s">
        <v>62</v>
      </c>
      <c r="C32" s="49"/>
    </row>
    <row r="33" spans="1:3" s="38" customFormat="1" ht="12" customHeight="1" x14ac:dyDescent="0.2">
      <c r="A33" s="47" t="s">
        <v>63</v>
      </c>
      <c r="B33" s="50" t="s">
        <v>64</v>
      </c>
      <c r="C33" s="37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/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2585990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6">
        <f>+C39+C40+C41</f>
        <v>91909902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372804</v>
      </c>
    </row>
    <row r="40" spans="1:3" s="38" customFormat="1" ht="12" customHeight="1" x14ac:dyDescent="0.2">
      <c r="A40" s="47" t="s">
        <v>77</v>
      </c>
      <c r="B40" s="50" t="s">
        <v>78</v>
      </c>
      <c r="C40" s="37"/>
    </row>
    <row r="41" spans="1:3" s="38" customFormat="1" ht="15" customHeight="1" thickBot="1" x14ac:dyDescent="0.25">
      <c r="A41" s="32" t="s">
        <v>79</v>
      </c>
      <c r="B41" s="51" t="s">
        <v>80</v>
      </c>
      <c r="C41" s="57">
        <f>91991548-534450+80000</f>
        <v>91537098</v>
      </c>
    </row>
    <row r="42" spans="1:3" s="38" customFormat="1" ht="15" customHeight="1" thickBot="1" x14ac:dyDescent="0.25">
      <c r="A42" s="55" t="s">
        <v>81</v>
      </c>
      <c r="B42" s="58" t="s">
        <v>82</v>
      </c>
      <c r="C42" s="59">
        <f>+C37+C38</f>
        <v>94495892</v>
      </c>
    </row>
    <row r="43" spans="1:3" x14ac:dyDescent="0.2">
      <c r="A43" s="60"/>
      <c r="B43" s="61"/>
      <c r="C43" s="62"/>
    </row>
    <row r="44" spans="1:3" s="22" customFormat="1" ht="16.5" customHeight="1" thickBot="1" x14ac:dyDescent="0.25">
      <c r="A44" s="63"/>
      <c r="B44" s="64"/>
      <c r="C44" s="65"/>
    </row>
    <row r="45" spans="1:3" s="69" customFormat="1" ht="12" customHeight="1" thickBot="1" x14ac:dyDescent="0.25">
      <c r="A45" s="66"/>
      <c r="B45" s="67" t="s">
        <v>83</v>
      </c>
      <c r="C45" s="68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93787042</v>
      </c>
    </row>
    <row r="47" spans="1:3" ht="12" customHeight="1" x14ac:dyDescent="0.2">
      <c r="A47" s="32" t="s">
        <v>16</v>
      </c>
      <c r="B47" s="42" t="s">
        <v>85</v>
      </c>
      <c r="C47" s="70">
        <f>64039486+1365000+22949+22950</f>
        <v>65450385</v>
      </c>
    </row>
    <row r="48" spans="1:3" ht="12" customHeight="1" x14ac:dyDescent="0.2">
      <c r="A48" s="32" t="s">
        <v>18</v>
      </c>
      <c r="B48" s="33" t="s">
        <v>86</v>
      </c>
      <c r="C48" s="71">
        <f>12834203+266175+4475-534450+4017</f>
        <v>12574420</v>
      </c>
    </row>
    <row r="49" spans="1:3" ht="12" customHeight="1" x14ac:dyDescent="0.2">
      <c r="A49" s="32" t="s">
        <v>20</v>
      </c>
      <c r="B49" s="33" t="s">
        <v>87</v>
      </c>
      <c r="C49" s="71">
        <f>15749737-4000-63500+80000</f>
        <v>15762237</v>
      </c>
    </row>
    <row r="50" spans="1:3" ht="12" customHeight="1" x14ac:dyDescent="0.2">
      <c r="A50" s="32" t="s">
        <v>22</v>
      </c>
      <c r="B50" s="33" t="s">
        <v>88</v>
      </c>
      <c r="C50" s="35"/>
    </row>
    <row r="51" spans="1:3" ht="12" customHeight="1" thickBot="1" x14ac:dyDescent="0.25">
      <c r="A51" s="32" t="s">
        <v>24</v>
      </c>
      <c r="B51" s="33" t="s">
        <v>89</v>
      </c>
      <c r="C51" s="35"/>
    </row>
    <row r="52" spans="1:3" s="69" customFormat="1" ht="12" customHeight="1" thickBot="1" x14ac:dyDescent="0.25">
      <c r="A52" s="44" t="s">
        <v>38</v>
      </c>
      <c r="B52" s="45" t="s">
        <v>90</v>
      </c>
      <c r="C52" s="41">
        <f>SUM(C53:C55)</f>
        <v>708850</v>
      </c>
    </row>
    <row r="53" spans="1:3" ht="12" customHeight="1" x14ac:dyDescent="0.2">
      <c r="A53" s="32" t="s">
        <v>40</v>
      </c>
      <c r="B53" s="42" t="s">
        <v>91</v>
      </c>
      <c r="C53" s="72">
        <f>641350+4000+63500</f>
        <v>708850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73" t="s">
        <v>96</v>
      </c>
      <c r="C58" s="74">
        <f>+C46+C52+C57</f>
        <v>94495892</v>
      </c>
    </row>
    <row r="59" spans="1:3" ht="14.25" customHeight="1" thickBot="1" x14ac:dyDescent="0.25">
      <c r="C59" s="76"/>
    </row>
    <row r="60" spans="1:3" x14ac:dyDescent="0.2">
      <c r="A60" s="77" t="s">
        <v>97</v>
      </c>
      <c r="B60" s="78"/>
      <c r="C60" s="79">
        <v>21</v>
      </c>
    </row>
    <row r="61" spans="1:3" ht="13.5" thickBot="1" x14ac:dyDescent="0.25">
      <c r="A61" s="80" t="s">
        <v>98</v>
      </c>
      <c r="B61" s="81"/>
      <c r="C61" s="82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29.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2019-10-24T12:16:22Z</dcterms:created>
  <dcterms:modified xsi:type="dcterms:W3CDTF">2019-10-24T12:16:23Z</dcterms:modified>
</cp:coreProperties>
</file>