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195" windowHeight="9210" firstSheet="1" activeTab="19"/>
  </bookViews>
  <sheets>
    <sheet name="1" sheetId="1" r:id="rId1"/>
    <sheet name="1.1" sheetId="32" r:id="rId2"/>
    <sheet name="1.2." sheetId="47" r:id="rId3"/>
    <sheet name="2" sheetId="2" r:id="rId4"/>
    <sheet name="2.1-2.2" sheetId="4" r:id="rId5"/>
    <sheet name="2.3" sheetId="8" r:id="rId6"/>
    <sheet name="2.4.-2.8" sheetId="7" r:id="rId7"/>
    <sheet name="3" sheetId="28" r:id="rId8"/>
    <sheet name="4" sheetId="5" r:id="rId9"/>
    <sheet name="4.1-4.4" sheetId="11" r:id="rId10"/>
    <sheet name="5" sheetId="36" r:id="rId11"/>
    <sheet name="6-7" sheetId="14" r:id="rId12"/>
    <sheet name="8" sheetId="3" r:id="rId13"/>
    <sheet name="9" sheetId="48" r:id="rId14"/>
    <sheet name="10" sheetId="25" r:id="rId15"/>
    <sheet name="11,12 " sheetId="45" r:id="rId16"/>
    <sheet name="13" sheetId="18" r:id="rId17"/>
    <sheet name="14" sheetId="17" r:id="rId18"/>
    <sheet name="15" sheetId="13" r:id="rId19"/>
    <sheet name="16" sheetId="49" r:id="rId20"/>
    <sheet name="17" sheetId="19" r:id="rId21"/>
    <sheet name="18" sheetId="22" r:id="rId22"/>
    <sheet name="19" sheetId="15" r:id="rId23"/>
    <sheet name="Munka1" sheetId="43" r:id="rId24"/>
    <sheet name="Munka2" sheetId="44" r:id="rId25"/>
  </sheets>
  <definedNames>
    <definedName name="_xlnm.Print_Titles" localSheetId="21">'18'!$4:$4</definedName>
    <definedName name="_xlnm.Print_Area" localSheetId="0">'1'!$A$1:$G$39</definedName>
    <definedName name="_xlnm.Print_Area" localSheetId="1">'1.1'!$A$1:$K$41</definedName>
    <definedName name="_xlnm.Print_Area" localSheetId="14">'10'!$C$1:$F$38</definedName>
    <definedName name="_xlnm.Print_Area" localSheetId="15">'11,12 '!$B$1:$E$55</definedName>
    <definedName name="_xlnm.Print_Area" localSheetId="16">'13'!$A$1:$B$43</definedName>
    <definedName name="_xlnm.Print_Area" localSheetId="17">'14'!$B$1:$E$17</definedName>
    <definedName name="_xlnm.Print_Area" localSheetId="18">'15'!$B$3:$F$24</definedName>
    <definedName name="_xlnm.Print_Area" localSheetId="20">'17'!$A$1:$I$23</definedName>
    <definedName name="_xlnm.Print_Area" localSheetId="21">'18'!$A$1:$N$92</definedName>
    <definedName name="_xlnm.Print_Area" localSheetId="22">'19'!$A$1:$H$21</definedName>
    <definedName name="_xlnm.Print_Area" localSheetId="3">'2'!$A$1:$H$55</definedName>
    <definedName name="_xlnm.Print_Area" localSheetId="4">'2.1-2.2'!$A$1:$D$45</definedName>
    <definedName name="_xlnm.Print_Area" localSheetId="5">'2.3'!$A$1:$D$51</definedName>
    <definedName name="_xlnm.Print_Area" localSheetId="6">'2.4.-2.8'!$A$1:$B$55</definedName>
    <definedName name="_xlnm.Print_Area" localSheetId="7">'3'!$A$1:$E$59</definedName>
    <definedName name="_xlnm.Print_Area" localSheetId="8">'4'!$A$1:$E$45</definedName>
    <definedName name="_xlnm.Print_Area" localSheetId="9">'4.1-4.4'!$A$1:$E$43</definedName>
    <definedName name="_xlnm.Print_Area" localSheetId="10">'5'!$A$1:$E$47</definedName>
    <definedName name="_xlnm.Print_Area" localSheetId="11">'6-7'!$A$1:$C$26</definedName>
    <definedName name="_xlnm.Print_Area" localSheetId="12">'8'!$A$1:$B$26</definedName>
  </definedNames>
  <calcPr calcId="124519"/>
</workbook>
</file>

<file path=xl/calcChain.xml><?xml version="1.0" encoding="utf-8"?>
<calcChain xmlns="http://schemas.openxmlformats.org/spreadsheetml/2006/main">
  <c r="D34" i="49"/>
  <c r="D34" i="47"/>
  <c r="N22" i="22"/>
  <c r="J24"/>
  <c r="D45" i="8"/>
  <c r="M81" i="22"/>
  <c r="L81"/>
  <c r="K81"/>
  <c r="J81"/>
  <c r="I81"/>
  <c r="H81"/>
  <c r="G81"/>
  <c r="F81"/>
  <c r="E81"/>
  <c r="D81"/>
  <c r="C81"/>
  <c r="B81"/>
  <c r="I15" i="32"/>
  <c r="J15"/>
  <c r="D14" i="1"/>
  <c r="G29"/>
  <c r="B15" i="14"/>
  <c r="B36" i="5"/>
  <c r="D33" i="8"/>
  <c r="D28" i="4"/>
  <c r="B11" i="11"/>
  <c r="N68" i="22"/>
  <c r="M68"/>
  <c r="L68"/>
  <c r="K68"/>
  <c r="J68"/>
  <c r="I68"/>
  <c r="H68"/>
  <c r="G68"/>
  <c r="F68"/>
  <c r="E68"/>
  <c r="D68"/>
  <c r="C68"/>
  <c r="B68"/>
  <c r="M63"/>
  <c r="M69" s="1"/>
  <c r="L63"/>
  <c r="L69" s="1"/>
  <c r="K63"/>
  <c r="K69" s="1"/>
  <c r="J63"/>
  <c r="J69" s="1"/>
  <c r="I63"/>
  <c r="I69" s="1"/>
  <c r="H63"/>
  <c r="H69" s="1"/>
  <c r="G63"/>
  <c r="G69" s="1"/>
  <c r="F63"/>
  <c r="F69" s="1"/>
  <c r="E63"/>
  <c r="D63"/>
  <c r="C63"/>
  <c r="B63"/>
  <c r="B69" s="1"/>
  <c r="N63"/>
  <c r="B25" i="14"/>
  <c r="D20" i="1"/>
  <c r="G20"/>
  <c r="G14"/>
  <c r="E9" i="11"/>
  <c r="F45" i="8"/>
  <c r="M11" i="22"/>
  <c r="L11"/>
  <c r="K11"/>
  <c r="J11"/>
  <c r="I11"/>
  <c r="H11"/>
  <c r="G11"/>
  <c r="F11"/>
  <c r="E11"/>
  <c r="D11"/>
  <c r="C11"/>
  <c r="H15" i="2"/>
  <c r="B10" i="22"/>
  <c r="H16" i="2"/>
  <c r="B11" i="22"/>
  <c r="N11" s="1"/>
  <c r="H14" i="2"/>
  <c r="H18"/>
  <c r="H19"/>
  <c r="B29" i="28"/>
  <c r="E29" s="1"/>
  <c r="H20" i="2"/>
  <c r="H35"/>
  <c r="H38"/>
  <c r="H39"/>
  <c r="H40"/>
  <c r="B48" i="22"/>
  <c r="B28"/>
  <c r="C48"/>
  <c r="C88"/>
  <c r="C90" s="1"/>
  <c r="D48"/>
  <c r="D28"/>
  <c r="E48"/>
  <c r="E28"/>
  <c r="F48"/>
  <c r="F28"/>
  <c r="G48"/>
  <c r="G28"/>
  <c r="H48"/>
  <c r="H28"/>
  <c r="I48"/>
  <c r="I28"/>
  <c r="I88"/>
  <c r="J48"/>
  <c r="J28"/>
  <c r="K48"/>
  <c r="K28"/>
  <c r="L48"/>
  <c r="L28"/>
  <c r="N23"/>
  <c r="N26"/>
  <c r="N27"/>
  <c r="M28"/>
  <c r="N30"/>
  <c r="N35"/>
  <c r="N36"/>
  <c r="N37"/>
  <c r="N38"/>
  <c r="N39"/>
  <c r="N43"/>
  <c r="N45"/>
  <c r="N46"/>
  <c r="M48"/>
  <c r="N64"/>
  <c r="N65"/>
  <c r="N74"/>
  <c r="N75"/>
  <c r="N76"/>
  <c r="N77"/>
  <c r="N79"/>
  <c r="N80"/>
  <c r="N82"/>
  <c r="N85"/>
  <c r="N86"/>
  <c r="N89"/>
  <c r="B24" i="7"/>
  <c r="E6" i="17"/>
  <c r="G18" i="15"/>
  <c r="G18" i="25"/>
  <c r="B33" i="7"/>
  <c r="E26" i="2"/>
  <c r="E33"/>
  <c r="F37" i="8"/>
  <c r="F12"/>
  <c r="E14" i="4"/>
  <c r="G12" i="25"/>
  <c r="G13"/>
  <c r="G14"/>
  <c r="G15"/>
  <c r="G16"/>
  <c r="G19"/>
  <c r="G20"/>
  <c r="G21"/>
  <c r="G22"/>
  <c r="G23"/>
  <c r="G24"/>
  <c r="G25"/>
  <c r="G26"/>
  <c r="G27"/>
  <c r="G29"/>
  <c r="G30"/>
  <c r="G33"/>
  <c r="G11"/>
  <c r="E45" i="8"/>
  <c r="E6" i="11"/>
  <c r="E7"/>
  <c r="E8"/>
  <c r="E10"/>
  <c r="E53" i="2"/>
  <c r="C11" i="11"/>
  <c r="D11"/>
  <c r="E11"/>
  <c r="E29" i="5"/>
  <c r="E31"/>
  <c r="E33"/>
  <c r="E44"/>
  <c r="F12" i="2"/>
  <c r="G12"/>
  <c r="F17"/>
  <c r="G17"/>
  <c r="E18" i="15"/>
  <c r="F18"/>
  <c r="D18"/>
  <c r="D22" i="19"/>
  <c r="F22"/>
  <c r="H22"/>
  <c r="I22"/>
  <c r="B39" i="18"/>
  <c r="B18" i="15"/>
  <c r="H12"/>
  <c r="H13"/>
  <c r="H14"/>
  <c r="H15"/>
  <c r="H16"/>
  <c r="H17"/>
  <c r="F96" i="22"/>
  <c r="B23" i="11"/>
  <c r="D23"/>
  <c r="C23"/>
  <c r="E22"/>
  <c r="E39"/>
  <c r="E40"/>
  <c r="E41"/>
  <c r="B42"/>
  <c r="C42"/>
  <c r="D42"/>
  <c r="E30"/>
  <c r="E31"/>
  <c r="B32"/>
  <c r="C32"/>
  <c r="D32"/>
  <c r="E29"/>
  <c r="E19"/>
  <c r="E20"/>
  <c r="E21"/>
  <c r="E17"/>
  <c r="E5"/>
  <c r="F12" i="13"/>
  <c r="F23"/>
  <c r="J49" i="22"/>
  <c r="F49"/>
  <c r="L49"/>
  <c r="L50"/>
  <c r="K49"/>
  <c r="H49"/>
  <c r="D49"/>
  <c r="D50"/>
  <c r="G49"/>
  <c r="G28" i="25"/>
  <c r="I25"/>
  <c r="E23" i="11"/>
  <c r="E55" i="28"/>
  <c r="E53"/>
  <c r="E30" i="5"/>
  <c r="E40"/>
  <c r="I34" i="32"/>
  <c r="E39" i="5"/>
  <c r="I33" i="32"/>
  <c r="I36" s="1"/>
  <c r="I16"/>
  <c r="E56" i="28"/>
  <c r="E54"/>
  <c r="E32" i="5"/>
  <c r="H18" i="15"/>
  <c r="E45" i="28"/>
  <c r="E28" i="32"/>
  <c r="E44" i="28"/>
  <c r="E27" i="32"/>
  <c r="C18" i="15"/>
  <c r="M49" i="22"/>
  <c r="M50" s="1"/>
  <c r="K88"/>
  <c r="J88"/>
  <c r="I49"/>
  <c r="E49"/>
  <c r="B88"/>
  <c r="L88"/>
  <c r="K50"/>
  <c r="J50"/>
  <c r="H88"/>
  <c r="G50"/>
  <c r="F50"/>
  <c r="C49"/>
  <c r="E46" i="28"/>
  <c r="E28"/>
  <c r="E26"/>
  <c r="E24"/>
  <c r="E22"/>
  <c r="E20"/>
  <c r="E18"/>
  <c r="E16"/>
  <c r="E14"/>
  <c r="E12"/>
  <c r="E10"/>
  <c r="E50"/>
  <c r="E34" i="32"/>
  <c r="E49" i="28"/>
  <c r="E33" i="32"/>
  <c r="E48" i="28"/>
  <c r="E32" i="32"/>
  <c r="E47" i="28"/>
  <c r="E31" i="32"/>
  <c r="G31" i="25"/>
  <c r="H43" i="2"/>
  <c r="H31"/>
  <c r="H29"/>
  <c r="H11"/>
  <c r="E35" i="36"/>
  <c r="E33"/>
  <c r="E31"/>
  <c r="H42" i="2"/>
  <c r="H52"/>
  <c r="H51"/>
  <c r="H50"/>
  <c r="H49"/>
  <c r="H44"/>
  <c r="H41"/>
  <c r="H32"/>
  <c r="H30"/>
  <c r="H24"/>
  <c r="H23"/>
  <c r="H10"/>
  <c r="E57" i="28"/>
  <c r="E27"/>
  <c r="E25"/>
  <c r="E23"/>
  <c r="E21"/>
  <c r="E19"/>
  <c r="E17"/>
  <c r="E15"/>
  <c r="E13"/>
  <c r="E11"/>
  <c r="N40" i="32"/>
  <c r="H13" i="2"/>
  <c r="E23" i="36"/>
  <c r="E34"/>
  <c r="E32"/>
  <c r="E27"/>
  <c r="E17"/>
  <c r="E15"/>
  <c r="E13"/>
  <c r="E43" i="28"/>
  <c r="E26" i="32"/>
  <c r="E20"/>
  <c r="E19"/>
  <c r="E8" i="28"/>
  <c r="E9"/>
  <c r="E42" i="36"/>
  <c r="E40"/>
  <c r="E24"/>
  <c r="E22"/>
  <c r="H17" i="2"/>
  <c r="E27"/>
  <c r="E46" i="36"/>
  <c r="E16"/>
  <c r="E14"/>
  <c r="E31" i="28"/>
  <c r="E12" i="32"/>
  <c r="E30" i="28"/>
  <c r="E11" i="32"/>
  <c r="E15" s="1"/>
  <c r="H46" i="2"/>
  <c r="H45"/>
  <c r="E43" i="36"/>
  <c r="E41"/>
  <c r="E39"/>
  <c r="E21"/>
  <c r="J21" i="32"/>
  <c r="M88" i="22"/>
  <c r="B49"/>
  <c r="H9" i="2"/>
  <c r="H26"/>
  <c r="D14" i="32" s="1"/>
  <c r="D15" s="1"/>
  <c r="D23" s="1"/>
  <c r="E37" i="36"/>
  <c r="E29"/>
  <c r="E19"/>
  <c r="E11"/>
  <c r="E9"/>
  <c r="H37" i="2"/>
  <c r="E47"/>
  <c r="H8"/>
  <c r="E36" i="36"/>
  <c r="E28"/>
  <c r="E18"/>
  <c r="E10"/>
  <c r="E8"/>
  <c r="H25" i="2"/>
  <c r="H50" i="22"/>
  <c r="C50"/>
  <c r="I50"/>
  <c r="E50"/>
  <c r="F7" i="8"/>
  <c r="E38" i="5"/>
  <c r="I17" i="32"/>
  <c r="E37" i="5"/>
  <c r="I31" i="32"/>
  <c r="E36" i="5"/>
  <c r="E27"/>
  <c r="E34"/>
  <c r="I28" i="32"/>
  <c r="E54" i="2"/>
  <c r="B26" i="36"/>
  <c r="E30"/>
  <c r="E25" i="32"/>
  <c r="E30"/>
  <c r="E16"/>
  <c r="E21" s="1"/>
  <c r="E38" i="36"/>
  <c r="H28" i="2"/>
  <c r="H33"/>
  <c r="D20" i="32"/>
  <c r="D26"/>
  <c r="H48" i="2"/>
  <c r="H53"/>
  <c r="D33" i="32"/>
  <c r="D34"/>
  <c r="E35"/>
  <c r="E36"/>
  <c r="E38" s="1"/>
  <c r="D19"/>
  <c r="E28" i="5"/>
  <c r="E35"/>
  <c r="I29" i="32"/>
  <c r="E26" i="5"/>
  <c r="E44" i="36"/>
  <c r="E34" i="2"/>
  <c r="E55" s="1"/>
  <c r="H55" s="1"/>
  <c r="E12" i="36"/>
  <c r="E25"/>
  <c r="E45"/>
  <c r="H12" i="2"/>
  <c r="E58" i="28"/>
  <c r="H28" i="25"/>
  <c r="G32"/>
  <c r="G24" i="19"/>
  <c r="E7" i="28"/>
  <c r="H36" i="2"/>
  <c r="I23" i="32"/>
  <c r="H7" i="2"/>
  <c r="D31" i="32"/>
  <c r="D16"/>
  <c r="B47" i="36"/>
  <c r="E26"/>
  <c r="E41" i="5"/>
  <c r="H27" i="2"/>
  <c r="E42" i="5"/>
  <c r="E47" i="36"/>
  <c r="D36" i="32"/>
  <c r="H54" i="2"/>
  <c r="H47"/>
  <c r="E43" i="5"/>
  <c r="H37" i="1"/>
  <c r="D30" i="32"/>
  <c r="H34" i="2"/>
  <c r="B50" i="22"/>
  <c r="H14" i="1"/>
  <c r="I29"/>
  <c r="H39"/>
  <c r="H22"/>
  <c r="B92" i="22"/>
  <c r="D92"/>
  <c r="E92"/>
  <c r="F92"/>
  <c r="G92"/>
  <c r="H92"/>
  <c r="I92"/>
  <c r="J92"/>
  <c r="K5" s="1"/>
  <c r="K92" s="1"/>
  <c r="L5" s="1"/>
  <c r="L92" s="1"/>
  <c r="M5" s="1"/>
  <c r="M92" s="1"/>
  <c r="E23" i="32" l="1"/>
  <c r="E40" s="1"/>
  <c r="M40" s="1"/>
  <c r="D38"/>
  <c r="D40" s="1"/>
  <c r="L40" s="1"/>
  <c r="I30"/>
  <c r="I38" s="1"/>
  <c r="I40" s="1"/>
  <c r="I41" s="1"/>
  <c r="E32" i="11"/>
  <c r="E42"/>
  <c r="N81" i="22"/>
  <c r="N69"/>
  <c r="D41" i="32"/>
  <c r="B90" i="22"/>
</calcChain>
</file>

<file path=xl/sharedStrings.xml><?xml version="1.0" encoding="utf-8"?>
<sst xmlns="http://schemas.openxmlformats.org/spreadsheetml/2006/main" count="940" uniqueCount="516">
  <si>
    <t xml:space="preserve">        Ezer Ft-ban</t>
  </si>
  <si>
    <t xml:space="preserve">Megnevezés </t>
  </si>
  <si>
    <t>Előirányzat</t>
  </si>
  <si>
    <t>I. Működési bevételek</t>
  </si>
  <si>
    <t>I. Személyi juttatás</t>
  </si>
  <si>
    <t xml:space="preserve">II. Munkaadót terhelő járulékok és szoc. Hozzájár. adó </t>
  </si>
  <si>
    <t xml:space="preserve">III. Dologi kiadások </t>
  </si>
  <si>
    <t>IV. Ellátottak pénzbeli juttatásai</t>
  </si>
  <si>
    <t xml:space="preserve">V. Egyéb működési kiadások </t>
  </si>
  <si>
    <t xml:space="preserve">I. Felhalmozási és tőke jellegű bevételek </t>
  </si>
  <si>
    <t>I. Beruházási kiadások ÁFÁ-val</t>
  </si>
  <si>
    <t xml:space="preserve">II. Felújítási kiadások ÁFÁ-val </t>
  </si>
  <si>
    <t xml:space="preserve">III. Egyéb felhalmozási kiadások </t>
  </si>
  <si>
    <t xml:space="preserve">IV. Államháztartáson kívülről átvett pénzeszközök </t>
  </si>
  <si>
    <t xml:space="preserve">I. Betétek visszavonása </t>
  </si>
  <si>
    <t xml:space="preserve">I. Szabad pénzeszközök betétként való elhelyezése </t>
  </si>
  <si>
    <t>Ezer Ft-ban</t>
  </si>
  <si>
    <t xml:space="preserve">  BEVÉTELEK JOGCÍMEI</t>
  </si>
  <si>
    <t xml:space="preserve">Önkormányzat </t>
  </si>
  <si>
    <t xml:space="preserve">Mindösszesen </t>
  </si>
  <si>
    <t xml:space="preserve">I. Működési bevételek </t>
  </si>
  <si>
    <t xml:space="preserve">1. Közhatalmi bevétel </t>
  </si>
  <si>
    <t xml:space="preserve">2. Intézményi működési bevétel </t>
  </si>
  <si>
    <t xml:space="preserve">3. Intézmények egyéb sajátos bevételei </t>
  </si>
  <si>
    <t xml:space="preserve">4. Kapott kamatok </t>
  </si>
  <si>
    <t xml:space="preserve">1. Helyi adók </t>
  </si>
  <si>
    <t xml:space="preserve">2. Átengedett központi adók </t>
  </si>
  <si>
    <t>3. Bírságok, pótlékok</t>
  </si>
  <si>
    <t xml:space="preserve">4. Talajterhelési díj </t>
  </si>
  <si>
    <t xml:space="preserve">1. Tárgyi eszközök, immateriális javak értékesítése </t>
  </si>
  <si>
    <t xml:space="preserve">2. Önkormányzatok sajátos felhalm.-i és tőkebevételei </t>
  </si>
  <si>
    <t xml:space="preserve">3. Pénzügyi befektetések bevételei </t>
  </si>
  <si>
    <t xml:space="preserve">4. Üzemeltetésből, koncesszióból származó bevételek </t>
  </si>
  <si>
    <t>IV. Államháztartáson kívülről átvett pénzeszköz</t>
  </si>
  <si>
    <t xml:space="preserve"> </t>
  </si>
  <si>
    <t xml:space="preserve">Ezer Ft-ban </t>
  </si>
  <si>
    <t xml:space="preserve">1. Építményadó </t>
  </si>
  <si>
    <t>2. Telekadó</t>
  </si>
  <si>
    <t xml:space="preserve">3. Vállalkozók kommunális adója </t>
  </si>
  <si>
    <t>4. Magánszemélyek kommunális adója</t>
  </si>
  <si>
    <t>5. Idegenforgalmi adó tartózkodás után</t>
  </si>
  <si>
    <t xml:space="preserve">6. Idegenforgalmi adó épület után </t>
  </si>
  <si>
    <t xml:space="preserve">7. Iparűzési adó állandó jelleggel végzett iparűzési tevékenység után </t>
  </si>
  <si>
    <t>8. Iparűzési adó ideiglenes jelleggel végzett iparűzési tevékenység után (napi átalány)</t>
  </si>
  <si>
    <t xml:space="preserve">                Ezer Ft-ban </t>
  </si>
  <si>
    <t xml:space="preserve">BEVÉTELEK JOGCÍMEI </t>
  </si>
  <si>
    <t>Önkormányzat</t>
  </si>
  <si>
    <t xml:space="preserve">KIADÁSOK JOGCÍMEI </t>
  </si>
  <si>
    <t xml:space="preserve">A. Működési költségvetés kiadásai összesen </t>
  </si>
  <si>
    <t xml:space="preserve">II. Munkaadót terhelő járulékok és szoc. hozzájár. adó </t>
  </si>
  <si>
    <t>III. Dologi kiadások</t>
  </si>
  <si>
    <t xml:space="preserve">IV. Ellátottak pénzbeli juttatásai </t>
  </si>
  <si>
    <t xml:space="preserve">V. Egyéb működési kiadások összesen </t>
  </si>
  <si>
    <t>3. Társadalom-, szoc.politikai és egyéb juttatás, támogat.</t>
  </si>
  <si>
    <t>4. Előző évi működ. célú pénzmaradvány átadása</t>
  </si>
  <si>
    <t>5. Működési célú kamatkiadás</t>
  </si>
  <si>
    <t xml:space="preserve">I. Beruházási kiadások ÁFÁ-val </t>
  </si>
  <si>
    <t xml:space="preserve">II. Felujítási kiadások ÁFÁ-val </t>
  </si>
  <si>
    <t>III. Egyéb felhalmozási kiadások összesen</t>
  </si>
  <si>
    <t>3. Előző évi felhalm.-i pénzmaradvány átadás</t>
  </si>
  <si>
    <t>4. Pénzügyi befektetések</t>
  </si>
  <si>
    <t xml:space="preserve">Összesen </t>
  </si>
  <si>
    <t>Támogatott megnevezése</t>
  </si>
  <si>
    <t xml:space="preserve">       Ezer Ft-ban</t>
  </si>
  <si>
    <t>Beruházási feladat</t>
  </si>
  <si>
    <t xml:space="preserve">Előirányzat összege </t>
  </si>
  <si>
    <t>Beruházás összesen</t>
  </si>
  <si>
    <t xml:space="preserve"> Felújítási cél</t>
  </si>
  <si>
    <t>Felújítás összesen</t>
  </si>
  <si>
    <t xml:space="preserve">            Ezer Ft-ban</t>
  </si>
  <si>
    <t>Megnevezés</t>
  </si>
  <si>
    <t>Céltartalék  összesen</t>
  </si>
  <si>
    <t>KIMUTATÁS</t>
  </si>
  <si>
    <t>ezer Ft</t>
  </si>
  <si>
    <t>Adósságot keletkeztető ügylet megnevezése</t>
  </si>
  <si>
    <t xml:space="preserve">Összeg </t>
  </si>
  <si>
    <t>I. Fejlesztési cél, amelyek megvalósításához adósságot keletkeztető ügylet megkötése válik, vagy válhat szükségessé</t>
  </si>
  <si>
    <t>2.</t>
  </si>
  <si>
    <t>3.</t>
  </si>
  <si>
    <t xml:space="preserve">II. Adósságot keletkeztető más ügyletek </t>
  </si>
  <si>
    <t>1.</t>
  </si>
  <si>
    <t xml:space="preserve">KIMUTATÁS </t>
  </si>
  <si>
    <t xml:space="preserve">Hónap </t>
  </si>
  <si>
    <t xml:space="preserve">Költségvetési </t>
  </si>
  <si>
    <t xml:space="preserve">Hitel </t>
  </si>
  <si>
    <t xml:space="preserve">Kötvény </t>
  </si>
  <si>
    <t xml:space="preserve">Értékpapír </t>
  </si>
  <si>
    <t xml:space="preserve">Bevétel </t>
  </si>
  <si>
    <t>Kiadás</t>
  </si>
  <si>
    <t xml:space="preserve">Felvétel </t>
  </si>
  <si>
    <t xml:space="preserve">Törlesztés </t>
  </si>
  <si>
    <t>Kibocsátás</t>
  </si>
  <si>
    <t xml:space="preserve">Beváltás </t>
  </si>
  <si>
    <t xml:space="preserve">Eladás </t>
  </si>
  <si>
    <t xml:space="preserve">Vétel 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</si>
  <si>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</si>
  <si>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</si>
  <si>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</si>
  <si>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</si>
  <si>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</si>
  <si>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</si>
  <si>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</si>
  <si>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</si>
  <si>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</si>
  <si>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November</t>
  </si>
  <si>
    <t xml:space="preserve">December </t>
  </si>
  <si>
    <t>Összesen</t>
  </si>
  <si>
    <t xml:space="preserve">a közvetett támogatások tervezett összegéről </t>
  </si>
  <si>
    <t xml:space="preserve">Közvetett támogatás megnevezése </t>
  </si>
  <si>
    <t>Közvetett támogatás tervezett összege</t>
  </si>
  <si>
    <t xml:space="preserve">Ellátottak térítési díjának, kártérítésének méltányossági alapon történő elengedésének összege  </t>
  </si>
  <si>
    <t xml:space="preserve">Lakosság részére lakásépítéshez, lakásfelújításhoz nyújtott kölcsönök elengedésének összege </t>
  </si>
  <si>
    <t>Helyi adónál biztosított kedvezmény összege</t>
  </si>
  <si>
    <t xml:space="preserve">Ebből: </t>
  </si>
  <si>
    <t xml:space="preserve">       - építményadó</t>
  </si>
  <si>
    <t xml:space="preserve">       - telekadó</t>
  </si>
  <si>
    <t xml:space="preserve">       - vállalkozások kommunális adója</t>
  </si>
  <si>
    <t xml:space="preserve">       - magánszemélyek kommunális adója</t>
  </si>
  <si>
    <t xml:space="preserve">       - idegenforgalmi adó tartózkodás után </t>
  </si>
  <si>
    <t xml:space="preserve">       - idegenforgalmi adó épületek után </t>
  </si>
  <si>
    <t xml:space="preserve">       - iparűzési adó állandó jelleggel végzett iparűzési tevékenység után </t>
  </si>
  <si>
    <t xml:space="preserve">       - iparűzési adó ideiglenes jelleggel végzett iparűzési tevék. után </t>
  </si>
  <si>
    <t>Gépjárműadónál biztosított kedvezmény összege</t>
  </si>
  <si>
    <t>Helyi adónál biztosított mentesség összege</t>
  </si>
  <si>
    <t>Gépjárműadónál biztosított mentesség összege</t>
  </si>
  <si>
    <t>Helyiségek, eszközök hasznosításából származó kedvezmény összege</t>
  </si>
  <si>
    <t>Helyiségek, eszközök hasznosításából származó mentesség összege</t>
  </si>
  <si>
    <t>Egyéb nyújtott kedvezmény vagy kölcsön elengedésének összege</t>
  </si>
  <si>
    <t xml:space="preserve">ÖSSZESEN </t>
  </si>
  <si>
    <t>Több éves kihatással járó döntések</t>
  </si>
  <si>
    <t xml:space="preserve">  számszerűsítése</t>
  </si>
  <si>
    <t xml:space="preserve">                </t>
  </si>
  <si>
    <t xml:space="preserve">     Ezer Ft-ban</t>
  </si>
  <si>
    <t>Hitel törlesztés</t>
  </si>
  <si>
    <t>Kötvénybeváltás kiadásai</t>
  </si>
  <si>
    <t>………..…………… beruházás</t>
  </si>
  <si>
    <t xml:space="preserve">………..…………… felújítás </t>
  </si>
  <si>
    <t>……. pénzügyi lízingből eredő kötelezettség</t>
  </si>
  <si>
    <t xml:space="preserve">  2.1. Áru- és készletértékesítés bevétele</t>
  </si>
  <si>
    <t xml:space="preserve">  2.2. Szolgáltatások ellenértékének bevétele </t>
  </si>
  <si>
    <t xml:space="preserve">  2.3. Intézményi ellátás bevétele </t>
  </si>
  <si>
    <t xml:space="preserve">  2.4. Alkalmazottak térítési díja</t>
  </si>
  <si>
    <t xml:space="preserve">  2.5. Bérleti díj</t>
  </si>
  <si>
    <t xml:space="preserve">  2.6. Továbbszámlázott szolgáltatás</t>
  </si>
  <si>
    <t xml:space="preserve">  2.7. Egyéb intézményi bevétel</t>
  </si>
  <si>
    <t xml:space="preserve">  2.8. Kiszámlázott Áfa bevétel</t>
  </si>
  <si>
    <t xml:space="preserve">  2.9. Áfa visszatérülés</t>
  </si>
  <si>
    <t xml:space="preserve">  2.10. Fordított Áfa miatti bevétel</t>
  </si>
  <si>
    <t xml:space="preserve">II. Központi költségvetésből kapott támogatás </t>
  </si>
  <si>
    <t xml:space="preserve">               </t>
  </si>
  <si>
    <t>Mutató</t>
  </si>
  <si>
    <t>Ft/mutató</t>
  </si>
  <si>
    <t>Támogatás Önkormányzat</t>
  </si>
  <si>
    <t>II. Központi költségvetésből kapott támogatás</t>
  </si>
  <si>
    <t xml:space="preserve">D.II. Céltartalék célonkénti részletezése </t>
  </si>
  <si>
    <t xml:space="preserve">D.I. Általános tartalék részletezése </t>
  </si>
  <si>
    <t>Általános tartalék összesen</t>
  </si>
  <si>
    <t>Társadalombiztosítási alaptól</t>
  </si>
  <si>
    <t xml:space="preserve">  2.11. Értékesített tárgyi eszköz Áfája</t>
  </si>
  <si>
    <t xml:space="preserve">  2.12. Közterületfoglalási díj</t>
  </si>
  <si>
    <t xml:space="preserve">  2.13. Üzlethelyiség igénybevételi díj</t>
  </si>
  <si>
    <t xml:space="preserve">  2.14. Lakások lakbére</t>
  </si>
  <si>
    <t xml:space="preserve">  2.15. Nem lakás céljára szolgáló helyiség bérleti díja</t>
  </si>
  <si>
    <t xml:space="preserve">  2.16. Szemét díj bevétele</t>
  </si>
  <si>
    <t xml:space="preserve">  2.17. Kötbér, bánatpénz, kártérítés bevétele</t>
  </si>
  <si>
    <t xml:space="preserve"> - Önkorm.-i lakások értékesítése </t>
  </si>
  <si>
    <t xml:space="preserve"> - Nem lakás célj.szolg.helyis. értékesítése</t>
  </si>
  <si>
    <t xml:space="preserve"> - beépítetlen ingatlan </t>
  </si>
  <si>
    <t>BEVÉTELEK JOGCÍMEI</t>
  </si>
  <si>
    <t>I.</t>
  </si>
  <si>
    <t>II.</t>
  </si>
  <si>
    <t>X.</t>
  </si>
  <si>
    <t>XI.</t>
  </si>
  <si>
    <t>XII.</t>
  </si>
  <si>
    <t>Év összesen</t>
  </si>
  <si>
    <t>Nyitó pénzeszköz</t>
  </si>
  <si>
    <t>TÁRGYHAVI EGYENLEG</t>
  </si>
  <si>
    <t>HALMOZOTT EGYENLEG</t>
  </si>
  <si>
    <t>2018. év</t>
  </si>
  <si>
    <t xml:space="preserve">              Az önkormányzat által felvett hitelek és kölcsönök állományáról</t>
  </si>
  <si>
    <t>Hitel, kölcsön megnevezése</t>
  </si>
  <si>
    <t>Lejárat</t>
  </si>
  <si>
    <t>Előre nem látható eseményekre (bevétel kiesés, kiadás növekedés)</t>
  </si>
  <si>
    <t>azon fejlesztési célokról, amelyek megvalósításához a Magyarország gazdasági stabilitásáról szóló 2011. évi CXCIV. törvény 3. § (1) bekezdés szerinti adósságot keletkeztető ügylet megkötése válik vagy válhat szükségessé, az adósságot keletkeztető ügyletek várható összegével együtt</t>
  </si>
  <si>
    <t>TÁMOGATÁSOK</t>
  </si>
  <si>
    <t>a) Önkormányzati hivatal működésének támogatása</t>
  </si>
  <si>
    <t>b) Település- üzemeltetéshez kapcsolódó feladatellátás támogatása összesen</t>
  </si>
  <si>
    <t>ba) A zöldterület- gazdálkodással kapcsilatos feladatok ellátásának támogatása</t>
  </si>
  <si>
    <t>bb) Közvilágítás fenntartásának támogatása</t>
  </si>
  <si>
    <t>bc) Köztemető fenntartással kapcsolatos feladatok támogatása</t>
  </si>
  <si>
    <t xml:space="preserve"> Ft- ban </t>
  </si>
  <si>
    <t>bd) Közutak fenntartásának támogatása</t>
  </si>
  <si>
    <t>Kötvény</t>
  </si>
  <si>
    <t xml:space="preserve">V. Önkormányzat kiegészítő támogatásai </t>
  </si>
  <si>
    <t xml:space="preserve">VI. Egyéb költségvetési támogatás államháztartáson belülről  </t>
  </si>
  <si>
    <t xml:space="preserve">VII. Államháztartáson kívülről átvett pénzeszközök </t>
  </si>
  <si>
    <t xml:space="preserve">IV. Központosított előirányzatok </t>
  </si>
  <si>
    <t xml:space="preserve">VI. Egyéb költségvetési támogatás államháztartáson belülről </t>
  </si>
  <si>
    <t xml:space="preserve">VI. Általános tartalék </t>
  </si>
  <si>
    <t xml:space="preserve">VII. Céltartalék </t>
  </si>
  <si>
    <t xml:space="preserve">A. MŰKÖDÉSI KÖLTSÉGVETÉSI BEVÉTELEK ÖSSZESEN </t>
  </si>
  <si>
    <t>A. MŰKÖDÉSI KÖLTSÉGVETÉSI KIADÁSOK ÖSSZESEN</t>
  </si>
  <si>
    <t xml:space="preserve">II. Költségv.-i hiány belső finansz.-ra szolgáló kv.-i, váll.-i maradv. Igénybevét. </t>
  </si>
  <si>
    <t xml:space="preserve">II. Értékpapír vásárlás </t>
  </si>
  <si>
    <t>III. Irányító szervi támogatása</t>
  </si>
  <si>
    <t xml:space="preserve">III. Irányító szervi támogatás kiutalása </t>
  </si>
  <si>
    <t>IV. Értékpapír kibocsátás, értékesítés, beváltás</t>
  </si>
  <si>
    <t xml:space="preserve">IV. Hitel, kölcsön törlesztése </t>
  </si>
  <si>
    <t xml:space="preserve">V. Hitel, kölcsön felvétele </t>
  </si>
  <si>
    <t>B. Finanszírozási bevételek összesen</t>
  </si>
  <si>
    <t xml:space="preserve">B. Finanszírozási kiadások összesen </t>
  </si>
  <si>
    <t xml:space="preserve">C. MŰKÖDÉSI BEVÉTELEK MINDÖSSZESEN (A+B) </t>
  </si>
  <si>
    <t xml:space="preserve">C. MŰKÖDÉSI KIADÁSOK MINDÖSSZESEN (A+B) </t>
  </si>
  <si>
    <t xml:space="preserve">III.Egyéb költségvetési támogatás államháztartáson belülről </t>
  </si>
  <si>
    <t xml:space="preserve">V. Céltartalék </t>
  </si>
  <si>
    <t xml:space="preserve">D. FELHALMOZÁSI KÖLTSÉGVETÉSI BEVÉTELEK ÖSSZESEN </t>
  </si>
  <si>
    <t>D. FELHALMOZÁSI KÖLTSÉGVETÉSI KIADÁSOK ÖSSZESEN</t>
  </si>
  <si>
    <t>II. Pénzügyi lízing tőketörlesztése</t>
  </si>
  <si>
    <t xml:space="preserve">IV.  Értékpapír vásárlása </t>
  </si>
  <si>
    <t>V. Hitel, kölcsön felvétel</t>
  </si>
  <si>
    <t xml:space="preserve">V. Hitel, kölcsön törlesztése </t>
  </si>
  <si>
    <t>E. Finanszírozási bevételek összesen</t>
  </si>
  <si>
    <t xml:space="preserve">E. Finanszírozási kiadások összesen </t>
  </si>
  <si>
    <t xml:space="preserve">F. FELHALMOZÁSI BEVÉTELEK MINDÖSSZESEN (D+E) </t>
  </si>
  <si>
    <t xml:space="preserve">F. FELHALMOZÁSI KIADÁSOK MINDÖSSZESEN (D+E) </t>
  </si>
  <si>
    <t>G. BEVÉTELEK MINDÖSSZESEN (C+F)</t>
  </si>
  <si>
    <t>G. KIADÁSOK MINDÖSSZESEN (C+F)</t>
  </si>
  <si>
    <t xml:space="preserve">Kötelező feladatok </t>
  </si>
  <si>
    <t xml:space="preserve">Önként vállalt feladat </t>
  </si>
  <si>
    <t xml:space="preserve">Állami (államigazg.) feladat </t>
  </si>
  <si>
    <t>III. Az önkorm. ált. működésének és ágazati felad. támogat.</t>
  </si>
  <si>
    <t xml:space="preserve">V. Önkorm. kiegészítő támogatása </t>
  </si>
  <si>
    <t>VII.  Államháztartáson kívülről átvett pénzeszköz</t>
  </si>
  <si>
    <t xml:space="preserve">A. Működési költségvetési bevételek összesen (I.+…VII.) </t>
  </si>
  <si>
    <t xml:space="preserve">II. Költségv.-i hiány belső finansz.-ra szolgáló kv.-i, váll.-i maradvány igénybevétele </t>
  </si>
  <si>
    <t xml:space="preserve">III. Irányító szerv támogatása </t>
  </si>
  <si>
    <t xml:space="preserve">IV. Értékpapír kibocsátás, értékesítés, beváltás </t>
  </si>
  <si>
    <t>B. Finanszírozási bevételek összesen (I.+...V.)</t>
  </si>
  <si>
    <t>C. MŰKÖDÉSI BEVÉTELEK MINDÖSSZESEN (A+B)</t>
  </si>
  <si>
    <t>1. A helyi önkormányzatok működésének általános támogatása</t>
  </si>
  <si>
    <t>3. A települési önkormányzatok szociális és gyermekjóléti feladatainak támogatása</t>
  </si>
  <si>
    <t xml:space="preserve">III. Egyéb költségv.-i támogat. államházt.-on belülről </t>
  </si>
  <si>
    <t xml:space="preserve">D. Felhalmozási költségvetési bevételek összesen (I.+…IV.) </t>
  </si>
  <si>
    <t>E. Finanszírozási bevételek összesen (I+II+III+IV+V)</t>
  </si>
  <si>
    <t>F. FELHALMOZÁSI BEVÉTELEK MINDÖSSZESEN (A+B)</t>
  </si>
  <si>
    <t xml:space="preserve"> Központosított előirányzatok összesen </t>
  </si>
  <si>
    <t xml:space="preserve">A. IV. Központosított előirányzatok </t>
  </si>
  <si>
    <t>A. VII.Államháztartáson kívűlről átvett működési pénzeszköz</t>
  </si>
  <si>
    <t xml:space="preserve">D. III. Egyéb felhalmozási költségvetési támogatás áhn belülről </t>
  </si>
  <si>
    <t xml:space="preserve">Egyéb működési költségvetési támogatás államháztartáson belülről </t>
  </si>
  <si>
    <t xml:space="preserve">Áh.-on kívűlről átvett működési pénzeszköz összesen </t>
  </si>
  <si>
    <t>Egyéb felhalmozási költségvetési támogatás áhn belülről összesen</t>
  </si>
  <si>
    <t>D. IV.Államháztartáson kívűlről átvett felhalmozási pénzeszköz</t>
  </si>
  <si>
    <t xml:space="preserve">Államházt.-on kívülről átvett felhalmozási pénzeszk. össz. </t>
  </si>
  <si>
    <t>1. Egyéb költségvetési kiadás államháztartáson belülre</t>
  </si>
  <si>
    <t>2. Államháztartáson kívülre átadott pénzeszköz</t>
  </si>
  <si>
    <t xml:space="preserve">5. Fejlesztési célú kamatkiadás </t>
  </si>
  <si>
    <t>VI. Általános tartalék</t>
  </si>
  <si>
    <t>VII. Céltartalék</t>
  </si>
  <si>
    <t>D.III.1. Egyéb felhalmozási költségvetési kiadás államháztartáson belülre</t>
  </si>
  <si>
    <t>D.III.2. Felhalmozási célú pénzeszköz átad. államháztartáson kívülre</t>
  </si>
  <si>
    <t xml:space="preserve">D.I. Beruházási előirányzat célonkénti részletezése </t>
  </si>
  <si>
    <t xml:space="preserve">D.II. Felújítási előirányzat célonkénti részletezése </t>
  </si>
  <si>
    <t>kötvénybeváltás  *</t>
  </si>
  <si>
    <t xml:space="preserve">MINDÖSSZESEN </t>
  </si>
  <si>
    <t>MINDÖSSZESEN</t>
  </si>
  <si>
    <t>1. Áru- és készletértékesítés bevétele</t>
  </si>
  <si>
    <t xml:space="preserve">2. Szolgáltatások ellenértékének bevétele </t>
  </si>
  <si>
    <t>4. Alkalmazottak térítési díja</t>
  </si>
  <si>
    <t>5. Bérleti díj</t>
  </si>
  <si>
    <t>6. Továbbszámlázott szolgáltatás</t>
  </si>
  <si>
    <t>7. Egyéb intézményi bevétel</t>
  </si>
  <si>
    <t>8. Kiszámlázott Áfa bevétel</t>
  </si>
  <si>
    <t>9. Áfa visszatérülés</t>
  </si>
  <si>
    <t>10. Fordított Áfa miatti bevétel</t>
  </si>
  <si>
    <t>11. Értékesített tárgyi eszköz Áfája</t>
  </si>
  <si>
    <t>12. Közterületfoglalási díj</t>
  </si>
  <si>
    <t>13. Üzlethelyiség igénybevételi díj</t>
  </si>
  <si>
    <t>14. Lakások lakbére</t>
  </si>
  <si>
    <t>15. Nem lakás céljára szolgáló helyiség bérleti díja</t>
  </si>
  <si>
    <t>16. Szemét díj bevétele</t>
  </si>
  <si>
    <t>17. Kötbér, bánatpénz, kártérítés</t>
  </si>
  <si>
    <t>Minösszesen</t>
  </si>
  <si>
    <t>Önkormányzat beruházásai</t>
  </si>
  <si>
    <t xml:space="preserve">Egyéb felhalmozási költségvetési támogatás áhn belülről </t>
  </si>
  <si>
    <t>BEVÉTELEK</t>
  </si>
  <si>
    <t>Beruházási kiadás</t>
  </si>
  <si>
    <t>KIADÁSOK</t>
  </si>
  <si>
    <t xml:space="preserve">                Európai Uniós forrásból finanszírozott támogatással megvalósuló programok, projektek bevételei, kiadásai</t>
  </si>
  <si>
    <t>1. melléklet</t>
  </si>
  <si>
    <t xml:space="preserve"> Intézményi működési bevételek összesen </t>
  </si>
  <si>
    <t xml:space="preserve">                  3. melléklet</t>
  </si>
  <si>
    <t>Könyvtári és közművelődési feladatok támogatása</t>
  </si>
  <si>
    <t>1.1. melléklet</t>
  </si>
  <si>
    <t xml:space="preserve">                  2. melléklet</t>
  </si>
  <si>
    <t>7. melléklet</t>
  </si>
  <si>
    <t xml:space="preserve">19. melléklet </t>
  </si>
  <si>
    <t>mozgáskorl</t>
  </si>
  <si>
    <t>egyház</t>
  </si>
  <si>
    <t xml:space="preserve">ktgvetési </t>
  </si>
  <si>
    <t>KÖLTSÉGVETÉS MÉRLEGE</t>
  </si>
  <si>
    <t xml:space="preserve">Mezőladány KÖLTSÉGVETÉS MÉRLEGE FELADATONKÉNT </t>
  </si>
  <si>
    <t>Működési célu pénzeszközátadás</t>
  </si>
  <si>
    <t xml:space="preserve">2.1. melléklet </t>
  </si>
  <si>
    <t xml:space="preserve">2.2. melléklet </t>
  </si>
  <si>
    <t xml:space="preserve">      2/3. melléklet</t>
  </si>
  <si>
    <t xml:space="preserve">      2.4.  melléklet</t>
  </si>
  <si>
    <t xml:space="preserve">      2.5.melléklet</t>
  </si>
  <si>
    <t xml:space="preserve">      2.6.melléklet</t>
  </si>
  <si>
    <t xml:space="preserve">      2.7. melléklet</t>
  </si>
  <si>
    <t xml:space="preserve">      2.8. melléklet</t>
  </si>
  <si>
    <t xml:space="preserve">   4.  melléklet</t>
  </si>
  <si>
    <t>4.2.  melléklet</t>
  </si>
  <si>
    <t>4.3.  melléklet</t>
  </si>
  <si>
    <t>4.4.  melléklet</t>
  </si>
  <si>
    <t xml:space="preserve">Szennyvizberuházásra </t>
  </si>
  <si>
    <t xml:space="preserve">                5. melléklet</t>
  </si>
  <si>
    <t>6. melléklet</t>
  </si>
  <si>
    <t xml:space="preserve">    15. melléklet</t>
  </si>
  <si>
    <t xml:space="preserve">8.  melléklet </t>
  </si>
  <si>
    <t xml:space="preserve"> 10.  melléklet</t>
  </si>
  <si>
    <t xml:space="preserve">14.  melléklet </t>
  </si>
  <si>
    <t>MTZ. pénzügyi lízingből eredő kötelezettség</t>
  </si>
  <si>
    <t xml:space="preserve">17.  melléklet </t>
  </si>
  <si>
    <t>13.  melléklet</t>
  </si>
  <si>
    <t>október</t>
  </si>
  <si>
    <t>III</t>
  </si>
  <si>
    <t>IV</t>
  </si>
  <si>
    <t>V</t>
  </si>
  <si>
    <t>VI</t>
  </si>
  <si>
    <t>VII</t>
  </si>
  <si>
    <t>VIII</t>
  </si>
  <si>
    <t>IX</t>
  </si>
  <si>
    <t xml:space="preserve">18.  melléklet </t>
  </si>
  <si>
    <t>Római Katólikus Egyház támogatása</t>
  </si>
  <si>
    <t>Görög katólikus Egyház támogatása</t>
  </si>
  <si>
    <t>Református Egyház támogatássa</t>
  </si>
  <si>
    <t>Nyugdijasklub támogatássa</t>
  </si>
  <si>
    <t>Polgárőrség támogatása</t>
  </si>
  <si>
    <t>Sportegyesület támogatása</t>
  </si>
  <si>
    <t>Közös Önkormányzati hivatal</t>
  </si>
  <si>
    <t>4. Gyermkétkeztetés támogatása</t>
  </si>
  <si>
    <t>c) Egyéb kötelező önkormányzati feladatok támogatása</t>
  </si>
  <si>
    <t>I/1. A helyi önkormányzatok működésének általános támogatásának részletezése</t>
  </si>
  <si>
    <t>Kistelepülések szociális feladatainak támogatása</t>
  </si>
  <si>
    <t>Elkülönített állami pénzalapból (közfoglalkoztatás)</t>
  </si>
  <si>
    <t>Közös Önkormányzati Hivatal</t>
  </si>
  <si>
    <t>2019. év</t>
  </si>
  <si>
    <t>kötvény állománya 2014. jan.1-én</t>
  </si>
  <si>
    <t>A.V.1. Egyéb működési költségvetési kiadás államháztartáson kívülre</t>
  </si>
  <si>
    <t>A.V.2. Működési célú pénzeszköz átad. államháztartáson belülre</t>
  </si>
  <si>
    <t>Újkenéz</t>
  </si>
  <si>
    <t>Céltartalék</t>
  </si>
  <si>
    <t>4. Könyvtár és közművelődési feladatok támogatása</t>
  </si>
  <si>
    <t>4.1. melléklet</t>
  </si>
  <si>
    <t>V. I.1 jogcímekhez kapcsolódó kiegészítés</t>
  </si>
  <si>
    <t>II. Települési önkormányzatok egyes köznevelési feladatainak támogatása</t>
  </si>
  <si>
    <t>II.1. (1) 1 Óvodapedagógusok elismert létszáma</t>
  </si>
  <si>
    <t xml:space="preserve">II.1. (2) 1 Óvodapedagógusok nevelőmunkáját közvetlenül segítők száma a Köznev. Tv.2.melléklete szerint </t>
  </si>
  <si>
    <t>2015.évben 4 hónapra</t>
  </si>
  <si>
    <t>II.1. (3) 2 óvodapedagógusok elismert létszáma (pótlólagos összeg)</t>
  </si>
  <si>
    <t>II.1 Óvodapedagógusok, és az óvodapedagógusok nevelő munkáját közvetlenül segítők bértámogatása</t>
  </si>
  <si>
    <t>2015. évben 8 hónapra</t>
  </si>
  <si>
    <t>II.2. Óvodaműködtetési támogatás</t>
  </si>
  <si>
    <t>II.2. (8) 1 gyermekek nevelése a napi 8 órát eléri vagy meghaladja</t>
  </si>
  <si>
    <t>2015. évben 4 hónapra</t>
  </si>
  <si>
    <t>II.2. (8) 2 gyermekek nevelése a napi 8 órát eléri vagy meghaladja</t>
  </si>
  <si>
    <t>II.1. (1) 2 Óvodapedagógusok elismert létszáma</t>
  </si>
  <si>
    <t xml:space="preserve">II.1. (2) 2 Óvodapedagógusok nevelőmunkáját közvetlenül segítők száma a Köznev. Tv.2.melléklete szerint </t>
  </si>
  <si>
    <t>Összesen:</t>
  </si>
  <si>
    <t>III. A települési önkormányzatok szociális, gyermekjóléti, és gyermekétkeztetési feladatainak támogatása</t>
  </si>
  <si>
    <t>III.2 Települési önkormányzatok szociális feladatainak egyéb támogatása</t>
  </si>
  <si>
    <t>III.5. Gyermekétkeztetés támogatása</t>
  </si>
  <si>
    <t>III.5.a) A finanszírozás szempontjából elismert dolgozók bértámogatása</t>
  </si>
  <si>
    <t>III.5.b) Gyermekétkezteés üzemeltetési támogatása</t>
  </si>
  <si>
    <t>1. Egyéb működési kiadás államháztartáson belülre</t>
  </si>
  <si>
    <t>1. Kisteherautó vásárlás</t>
  </si>
  <si>
    <t>Hitel -kölcsön állomány 2015. jan. 1- én</t>
  </si>
  <si>
    <t>Törlesztés 2015évben *</t>
  </si>
  <si>
    <t>2. Köznevelési feladatok támogatása</t>
  </si>
  <si>
    <t>2. A települési önkormányzatok egyes köznevelési és i feladatainak támogatása</t>
  </si>
  <si>
    <t>5.Gyeremkétkeztetés támogatása</t>
  </si>
  <si>
    <t>II. Közhatalmi bevételek</t>
  </si>
  <si>
    <t>III. Az önkorm. általános működésének támogatásai</t>
  </si>
  <si>
    <t xml:space="preserve">VI. Működési célú támogatás államháztartáson belülről </t>
  </si>
  <si>
    <t>III. Az önkorm. általános működésének támogatása</t>
  </si>
  <si>
    <t>2. Ellátási díjak</t>
  </si>
  <si>
    <t>3. Bérleti díjak</t>
  </si>
  <si>
    <t>4. Talajterhelési díj</t>
  </si>
  <si>
    <t>III. Az önkorm. ált. működésének  támogat.</t>
  </si>
  <si>
    <t>1. Helyi önkormányzatok működésének ált. tám.</t>
  </si>
  <si>
    <t xml:space="preserve">VI.Működési célú támogatás államháztartáson belülről  </t>
  </si>
  <si>
    <t>5. Könyvtár és közművelődési feladatok támogatása</t>
  </si>
  <si>
    <t xml:space="preserve"> Működési bevételek részletezése </t>
  </si>
  <si>
    <t>3. Ellátási díjak</t>
  </si>
  <si>
    <t xml:space="preserve">Közhatalmi bevételek részletezése </t>
  </si>
  <si>
    <t>9. Gépjárműadó</t>
  </si>
  <si>
    <t>10. Bírság</t>
  </si>
  <si>
    <t xml:space="preserve">Közhatalmi bevételek összesen </t>
  </si>
  <si>
    <t>I.6. A 2015. évről áthúzódó bérkompenzáció támogatása</t>
  </si>
  <si>
    <t>III.5.c) A rászorulú gyerekek intézményen kívüli szünidei étkezésének támogatása</t>
  </si>
  <si>
    <t>A. VI. Működési célú támogatás áhn belülről</t>
  </si>
  <si>
    <t xml:space="preserve">     Az ÖNKÉNT vállalt feladatok 2016. évi bevételi előirányzatai intézményenként összesen</t>
  </si>
  <si>
    <t xml:space="preserve">     A KÖTELEZŐ feladatok 2016. évi kiadási előirányzatai intézményenként összesen</t>
  </si>
  <si>
    <t xml:space="preserve">     A KÖTELEZŐ feladatok 2016. évi bevételi előirányzatai intézményenként összesen</t>
  </si>
  <si>
    <t xml:space="preserve">     Az ÖNKÉNT vállalt feladatok 2016. évi kiadási előirányzatai intézményenként összesen</t>
  </si>
  <si>
    <t>Kisteherautó vásárlás</t>
  </si>
  <si>
    <t>Számítógépek vásárlása</t>
  </si>
  <si>
    <t>Konyha épületének felújítása</t>
  </si>
  <si>
    <t>Hivatal épületének felújítása</t>
  </si>
  <si>
    <t xml:space="preserve">   2016. év</t>
  </si>
  <si>
    <t xml:space="preserve">   2016. évi  ELŐIRÁNYZAT-FELHASZNÁLÁSI TERV</t>
  </si>
  <si>
    <t>2016. év</t>
  </si>
  <si>
    <t xml:space="preserve">2017. év </t>
  </si>
  <si>
    <t>2020. év</t>
  </si>
  <si>
    <t xml:space="preserve">2021. év után </t>
  </si>
  <si>
    <t>Mezőladány Önkormányzat Likviditási terve  2016. év</t>
  </si>
  <si>
    <t xml:space="preserve">II. Közhatalmi bevétel </t>
  </si>
  <si>
    <t>2. Gépjárműadó helyben maradó része</t>
  </si>
  <si>
    <t>3. A települési önkormányzatok szociális feladatainak támogatása</t>
  </si>
  <si>
    <t xml:space="preserve">Engedélyezett létszám (fő) </t>
  </si>
  <si>
    <t>Költségvetési szerv</t>
  </si>
  <si>
    <t xml:space="preserve">            Közfoglalkoztatottak engedelyezett létszáma *</t>
  </si>
  <si>
    <t xml:space="preserve">    12.  melléklet </t>
  </si>
  <si>
    <t xml:space="preserve">11.  melléklet </t>
  </si>
  <si>
    <t>Költségvetési szervek engedélyezett létszáma</t>
  </si>
  <si>
    <t>Engedélyezett létszám</t>
  </si>
  <si>
    <t>(fő) 2016. jan. 1-től</t>
  </si>
  <si>
    <t>(fő) 2016. márc. 1-től</t>
  </si>
  <si>
    <r>
      <t>-</t>
    </r>
    <r>
      <rPr>
        <sz val="7"/>
        <rFont val="Times New Roman"/>
        <family val="1"/>
        <charset val="238"/>
      </rPr>
      <t xml:space="preserve">          </t>
    </r>
    <r>
      <rPr>
        <sz val="12"/>
        <rFont val="Times New Roman"/>
        <family val="1"/>
        <charset val="238"/>
      </rPr>
      <t>polgármester</t>
    </r>
  </si>
  <si>
    <r>
      <t>-</t>
    </r>
    <r>
      <rPr>
        <sz val="7"/>
        <rFont val="Times New Roman"/>
        <family val="1"/>
        <charset val="238"/>
      </rPr>
      <t xml:space="preserve">          </t>
    </r>
    <r>
      <rPr>
        <sz val="12"/>
        <rFont val="Times New Roman"/>
        <family val="1"/>
        <charset val="238"/>
      </rPr>
      <t>eü. alapellátás</t>
    </r>
  </si>
  <si>
    <t>Közös Önkormányzati     Hivatal</t>
  </si>
  <si>
    <t>Óvoda</t>
  </si>
  <si>
    <r>
      <t>-</t>
    </r>
    <r>
      <rPr>
        <sz val="7"/>
        <rFont val="Times New Roman"/>
        <family val="1"/>
        <charset val="238"/>
      </rPr>
      <t xml:space="preserve">          </t>
    </r>
    <r>
      <rPr>
        <sz val="11"/>
        <rFont val="Times New Roman"/>
        <family val="1"/>
        <charset val="238"/>
      </rPr>
      <t>óvónő</t>
    </r>
  </si>
  <si>
    <r>
      <t>-</t>
    </r>
    <r>
      <rPr>
        <sz val="7"/>
        <rFont val="Times New Roman"/>
        <family val="1"/>
        <charset val="238"/>
      </rPr>
      <t xml:space="preserve">          </t>
    </r>
    <r>
      <rPr>
        <sz val="11"/>
        <rFont val="Times New Roman"/>
        <family val="1"/>
        <charset val="238"/>
      </rPr>
      <t>dajka</t>
    </r>
  </si>
  <si>
    <r>
      <t xml:space="preserve">            -</t>
    </r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    konyha</t>
    </r>
  </si>
  <si>
    <r>
      <t xml:space="preserve">            -</t>
    </r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    könyvtár</t>
    </r>
  </si>
  <si>
    <r>
      <t xml:space="preserve">              -</t>
    </r>
    <r>
      <rPr>
        <sz val="7"/>
        <rFont val="Times New Roman"/>
        <family val="1"/>
        <charset val="238"/>
      </rPr>
      <t xml:space="preserve">  </t>
    </r>
    <r>
      <rPr>
        <sz val="11"/>
        <rFont val="Times New Roman"/>
        <family val="1"/>
        <charset val="238"/>
      </rPr>
      <t>köztisztviselők</t>
    </r>
  </si>
  <si>
    <t>(fő) 2016. ápr. 1-től</t>
  </si>
  <si>
    <t>1.2. melléklet</t>
  </si>
  <si>
    <t xml:space="preserve">   </t>
  </si>
  <si>
    <t>Mezőladányi Tiszavirág Óvoda</t>
  </si>
  <si>
    <t xml:space="preserve">                         Bevétel </t>
  </si>
  <si>
    <t xml:space="preserve">                 Kiadás</t>
  </si>
  <si>
    <t>Módosítás</t>
  </si>
  <si>
    <t>Teljesítés</t>
  </si>
  <si>
    <t xml:space="preserve">                          Megnevezés </t>
  </si>
  <si>
    <t>A. Működési költségvetés bevételei összesen</t>
  </si>
  <si>
    <t>A. Működési költségvetés kiadásai összesen</t>
  </si>
  <si>
    <t xml:space="preserve">II. Önkormányzatok sajátos működési bevételei </t>
  </si>
  <si>
    <t>III. Központi költségvetésből kapott támogatás</t>
  </si>
  <si>
    <t xml:space="preserve">IV. Támogatás értékű bevételek  </t>
  </si>
  <si>
    <t xml:space="preserve">V. Államháztartáson kívülről átvett pénzeszközök </t>
  </si>
  <si>
    <t xml:space="preserve">B. Felhalmozási költségvetés bevételei összesen </t>
  </si>
  <si>
    <t xml:space="preserve">B. Felhalmozási költségvetés kiadásai összesen </t>
  </si>
  <si>
    <t xml:space="preserve">III. Támogatás értékű bevételek </t>
  </si>
  <si>
    <t>C. Kölcsönök</t>
  </si>
  <si>
    <t xml:space="preserve">C. Kölcsönök </t>
  </si>
  <si>
    <t xml:space="preserve">I. Kapott kölcsön </t>
  </si>
  <si>
    <t xml:space="preserve">I. Kölcsönök nyújtása </t>
  </si>
  <si>
    <t xml:space="preserve">II. Kölcsönök visszatérülése </t>
  </si>
  <si>
    <t>II. Kölcsönök törlesztése</t>
  </si>
  <si>
    <t>KÖLTSÉGVETÉSI BEVÉTELEK ÖSSZESEN (A+B+C)</t>
  </si>
  <si>
    <t xml:space="preserve">D. Tartalékok </t>
  </si>
  <si>
    <t xml:space="preserve">I. Általános tartalék </t>
  </si>
  <si>
    <t xml:space="preserve">II. Céltartalék </t>
  </si>
  <si>
    <t>D. Finanszírozási célú pénzügyi műveletek összesen (I+II+III)</t>
  </si>
  <si>
    <t>D. Finanszírozási célú pénzügyi műveletek összesen (I+II+III+IV)</t>
  </si>
  <si>
    <t>KÖLTSÉGVETÉSI KIADÁSOK ÖSSZESEN (A+B+C+D)</t>
  </si>
  <si>
    <t>E. Finanszírozási célú pénzügyi műveletek összesen (I+II+III)</t>
  </si>
  <si>
    <t xml:space="preserve">II. Költségv.-i hiány belső finaszírozására szolgáló pénzmaradvány, vállalkozási maradvány igénybevétele </t>
  </si>
  <si>
    <t xml:space="preserve">II. Értékpapírok vásárlása </t>
  </si>
  <si>
    <t xml:space="preserve">III. Költségv.-i hiány külső finanaz.-ra szolgáló pénzügyi műveletek </t>
  </si>
  <si>
    <t>III. Hitelek törlesztése  és kötvénybeváltás kiadásai</t>
  </si>
  <si>
    <t>IV. Központi irányítószervi támogatás / int.fin./</t>
  </si>
  <si>
    <t>BEVÉTELEK MINDÖSSZESEN (A+B+C+D)</t>
  </si>
  <si>
    <t>KIADÁSOK MINDÖSSZESEN (A+…E)</t>
  </si>
  <si>
    <t>9. melléklet</t>
  </si>
  <si>
    <t xml:space="preserve">a saját bevételek összegéről </t>
  </si>
  <si>
    <t>2017-2019. év</t>
  </si>
  <si>
    <t>Saját bevétel megnevezése *</t>
  </si>
  <si>
    <t xml:space="preserve">2018. év </t>
  </si>
  <si>
    <t xml:space="preserve">2019. év </t>
  </si>
  <si>
    <t xml:space="preserve">Helyi adóból származó bevétel </t>
  </si>
  <si>
    <t>8 600</t>
  </si>
  <si>
    <t>8 800</t>
  </si>
  <si>
    <t xml:space="preserve">Az önkormányzati vagyon és az önkormányzatot megillető vagyoni értékű jog értékesítéséből és hasznosításából származó bevétel </t>
  </si>
  <si>
    <t xml:space="preserve">Osztalék, koncessziós díj és hozambevétel </t>
  </si>
  <si>
    <t xml:space="preserve">Tárgyieszköz értékesítéséből származó bevétel </t>
  </si>
  <si>
    <t xml:space="preserve">Immateriális jószág értékesítéséből származó bevétel </t>
  </si>
  <si>
    <t xml:space="preserve">Részvény értékesítéséből származó bevétel </t>
  </si>
  <si>
    <t xml:space="preserve">Részesedés értékesítéséből származó bevétel </t>
  </si>
  <si>
    <t xml:space="preserve">Vállalat értékesítéséből vagy privatizációból származó bevétel </t>
  </si>
  <si>
    <t>Bírság-, pótlék- és díjbevétel</t>
  </si>
  <si>
    <t>Kezeséggel kapcsolatos megtérülés</t>
  </si>
  <si>
    <t>Saját bevétel összesen</t>
  </si>
  <si>
    <t>8 850</t>
  </si>
  <si>
    <t>9 250</t>
  </si>
  <si>
    <t xml:space="preserve">* Az adósságot keletkeztető ügyletekhez történő hozzájárulás részletes szabályairól szóló 353/2011. (XII.30.) Korm. rendelet 2. § alapján </t>
  </si>
  <si>
    <t xml:space="preserve">az adósságot keletkeztető ügyletekből eredő fizetési kötelezettségek összegéről </t>
  </si>
  <si>
    <t>Adósságot keltkeztető ügylet megnevezése **</t>
  </si>
  <si>
    <t xml:space="preserve">Hitel felvételéből eredő aktuális tőketartozás </t>
  </si>
  <si>
    <t xml:space="preserve">Kölcsön felvételéből eredő aktuális tőketartozás </t>
  </si>
  <si>
    <t xml:space="preserve">Hitel átvállalásából eredő aktuális tőketartozás </t>
  </si>
  <si>
    <t xml:space="preserve">Kölcsön átvállalásából eredő aktuális tőketartozás </t>
  </si>
  <si>
    <t>A számvitlei törvény (SZt.) szerinti hitelviszonyt megtestesítő értékpapír forgalomba hozatal napjától a beváltás napjáig, kamatozó értékpapír esetén annak névértéke</t>
  </si>
  <si>
    <t>Egyéb értékpapír vételára</t>
  </si>
  <si>
    <t xml:space="preserve">Váltó kibocsátása a kibocsátás napjától a beváltás napjáig és a váltóval kiváltott kötelezettségell megegyező, kamatot nem tartalmazó értéke </t>
  </si>
  <si>
    <t xml:space="preserve">A Szt. szerinti pénzügyi lízing lízingbevevői félként történő megkötése a lízing futamideje alatt és a lizingszerződésben kikötött tőkerész hátralévő összege. </t>
  </si>
  <si>
    <t xml:space="preserve">A visszavásárlási kötelezettség kikötésével megkötött adásvételi szerződés eladói félként történő megkötése - ideértve a Szt. szerinti valódi penziós és óvadéki repóügyleteket is - a visszavásárlásig, és a kikötött visszavásárlási ár </t>
  </si>
  <si>
    <t>Szerződésben kapott, legalább háromszázhatvanöt nap időtartamú halasztott fizetés, részletfizetés, és a még ki nem fizetett ellenérték</t>
  </si>
  <si>
    <t>Külföldi hitelintézetek által, származékos műveletek különbözeteként az Államadósság Kezelő Központ Zrt.-nél elhelyezett fedezeti betétek, és azok összege</t>
  </si>
  <si>
    <t xml:space="preserve">Adósságot keletkeztető ügyletekből eredő fizetési kötelezettség összesen </t>
  </si>
  <si>
    <t xml:space="preserve">** Magyarország gazdasági stabilitásáról szóló 2011. évi CXCIV törvény 3. § (1) bekezdése alapján </t>
  </si>
  <si>
    <t>Mezőladányi Közös Önkormányzati Hivatal</t>
  </si>
  <si>
    <t>16. melléklet</t>
  </si>
</sst>
</file>

<file path=xl/styles.xml><?xml version="1.0" encoding="utf-8"?>
<styleSheet xmlns="http://schemas.openxmlformats.org/spreadsheetml/2006/main">
  <numFmts count="1">
    <numFmt numFmtId="43" formatCode="_-* #,##0.00\ _F_t_-;\-* #,##0.00\ _F_t_-;_-* &quot;-&quot;??\ _F_t_-;_-@_-"/>
  </numFmts>
  <fonts count="53">
    <font>
      <sz val="10"/>
      <name val="Arial"/>
      <charset val="238"/>
    </font>
    <font>
      <sz val="10"/>
      <name val="Arial"/>
      <charset val="238"/>
    </font>
    <font>
      <sz val="11"/>
      <name val="Arial CE"/>
      <family val="2"/>
      <charset val="238"/>
    </font>
    <font>
      <sz val="8"/>
      <name val="Arial CE"/>
      <family val="2"/>
      <charset val="238"/>
    </font>
    <font>
      <b/>
      <i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sz val="9"/>
      <name val="Arial"/>
      <charset val="238"/>
    </font>
    <font>
      <i/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9"/>
      <color indexed="8"/>
      <name val="Arial CE"/>
      <family val="2"/>
    </font>
    <font>
      <sz val="8"/>
      <name val="Arial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 CE"/>
      <family val="2"/>
    </font>
    <font>
      <sz val="9"/>
      <color indexed="8"/>
      <name val="Arial CE"/>
      <charset val="238"/>
    </font>
    <font>
      <sz val="10"/>
      <name val="Arial"/>
      <charset val="238"/>
    </font>
    <font>
      <sz val="10"/>
      <color indexed="8"/>
      <name val="Arial CE"/>
      <family val="2"/>
    </font>
    <font>
      <b/>
      <sz val="10"/>
      <color indexed="8"/>
      <name val="Arial CE"/>
      <family val="2"/>
    </font>
    <font>
      <b/>
      <i/>
      <sz val="10"/>
      <name val="Arial CE"/>
      <family val="2"/>
      <charset val="238"/>
    </font>
    <font>
      <sz val="8"/>
      <color indexed="8"/>
      <name val="Arial CE"/>
      <family val="2"/>
    </font>
    <font>
      <sz val="9"/>
      <color indexed="8"/>
      <name val="Albany"/>
      <family val="2"/>
    </font>
    <font>
      <sz val="9"/>
      <color indexed="8"/>
      <name val="Arial"/>
      <family val="2"/>
    </font>
    <font>
      <b/>
      <sz val="9"/>
      <color indexed="8"/>
      <name val="Arial CE"/>
      <charset val="238"/>
    </font>
    <font>
      <b/>
      <sz val="10"/>
      <name val="Arial"/>
      <charset val="238"/>
    </font>
    <font>
      <sz val="9"/>
      <name val="Arial CE"/>
      <family val="2"/>
      <charset val="238"/>
    </font>
    <font>
      <sz val="9"/>
      <name val="Arial CE"/>
      <family val="2"/>
    </font>
    <font>
      <b/>
      <i/>
      <sz val="10"/>
      <color indexed="8"/>
      <name val="Arial CE"/>
      <family val="2"/>
    </font>
    <font>
      <b/>
      <i/>
      <sz val="10"/>
      <color indexed="8"/>
      <name val="Arial"/>
      <family val="2"/>
      <charset val="238"/>
    </font>
    <font>
      <b/>
      <sz val="10"/>
      <color indexed="8"/>
      <name val="Arial CE"/>
      <charset val="238"/>
    </font>
    <font>
      <sz val="10"/>
      <color indexed="8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7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name val="Arial CE"/>
      <charset val="238"/>
    </font>
    <font>
      <b/>
      <i/>
      <sz val="8"/>
      <name val="Arial CE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21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1" fillId="0" borderId="0"/>
  </cellStyleXfs>
  <cellXfs count="6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0" xfId="0" applyFont="1"/>
    <xf numFmtId="0" fontId="3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/>
    </xf>
    <xf numFmtId="0" fontId="9" fillId="0" borderId="1" xfId="0" applyFont="1" applyBorder="1"/>
    <xf numFmtId="0" fontId="10" fillId="0" borderId="1" xfId="0" applyFont="1" applyBorder="1"/>
    <xf numFmtId="0" fontId="10" fillId="0" borderId="2" xfId="0" applyFont="1" applyBorder="1" applyAlignment="1">
      <alignment horizontal="left"/>
    </xf>
    <xf numFmtId="0" fontId="9" fillId="0" borderId="3" xfId="0" applyFont="1" applyBorder="1" applyAlignment="1">
      <alignment horizontal="right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12" fillId="0" borderId="0" xfId="0" applyFont="1" applyBorder="1"/>
    <xf numFmtId="0" fontId="0" fillId="0" borderId="0" xfId="0" applyBorder="1"/>
    <xf numFmtId="0" fontId="8" fillId="0" borderId="1" xfId="0" applyFont="1" applyBorder="1"/>
    <xf numFmtId="0" fontId="9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shrinkToFit="1"/>
    </xf>
    <xf numFmtId="0" fontId="8" fillId="0" borderId="0" xfId="0" applyFont="1" applyBorder="1"/>
    <xf numFmtId="0" fontId="11" fillId="0" borderId="0" xfId="0" applyFont="1" applyBorder="1"/>
    <xf numFmtId="0" fontId="8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9" fillId="0" borderId="0" xfId="0" applyFont="1"/>
    <xf numFmtId="0" fontId="16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10" fillId="0" borderId="1" xfId="0" applyFont="1" applyBorder="1" applyAlignment="1"/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0" fillId="0" borderId="0" xfId="0" applyFont="1" applyBorder="1"/>
    <xf numFmtId="0" fontId="9" fillId="0" borderId="0" xfId="0" applyFont="1" applyBorder="1"/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0" fillId="0" borderId="1" xfId="0" applyFill="1" applyBorder="1" applyAlignment="1">
      <alignment horizontal="center"/>
    </xf>
    <xf numFmtId="0" fontId="0" fillId="0" borderId="0" xfId="0" applyAlignment="1"/>
    <xf numFmtId="0" fontId="8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19" fillId="0" borderId="1" xfId="0" applyFont="1" applyBorder="1"/>
    <xf numFmtId="0" fontId="19" fillId="0" borderId="1" xfId="0" applyFont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1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13" fillId="0" borderId="1" xfId="0" applyFont="1" applyBorder="1"/>
    <xf numFmtId="0" fontId="8" fillId="2" borderId="1" xfId="0" applyFont="1" applyFill="1" applyBorder="1"/>
    <xf numFmtId="0" fontId="20" fillId="2" borderId="2" xfId="0" applyFont="1" applyFill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0" fillId="0" borderId="1" xfId="0" applyFont="1" applyBorder="1" applyAlignment="1">
      <alignment horizontal="left" wrapText="1"/>
    </xf>
    <xf numFmtId="0" fontId="20" fillId="0" borderId="2" xfId="0" applyFont="1" applyFill="1" applyBorder="1" applyAlignment="1">
      <alignment horizontal="left"/>
    </xf>
    <xf numFmtId="3" fontId="17" fillId="0" borderId="1" xfId="0" applyNumberFormat="1" applyFont="1" applyBorder="1"/>
    <xf numFmtId="0" fontId="0" fillId="0" borderId="1" xfId="0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0" borderId="1" xfId="0" applyFill="1" applyBorder="1"/>
    <xf numFmtId="3" fontId="0" fillId="0" borderId="1" xfId="0" applyNumberFormat="1" applyFill="1" applyBorder="1"/>
    <xf numFmtId="3" fontId="0" fillId="0" borderId="0" xfId="0" applyNumberFormat="1" applyFill="1" applyBorder="1"/>
    <xf numFmtId="0" fontId="12" fillId="0" borderId="4" xfId="0" applyFont="1" applyBorder="1" applyAlignment="1">
      <alignment horizontal="center"/>
    </xf>
    <xf numFmtId="0" fontId="17" fillId="0" borderId="5" xfId="0" applyFont="1" applyBorder="1"/>
    <xf numFmtId="3" fontId="17" fillId="0" borderId="5" xfId="0" applyNumberFormat="1" applyFont="1" applyBorder="1"/>
    <xf numFmtId="0" fontId="14" fillId="0" borderId="5" xfId="0" applyFont="1" applyBorder="1" applyAlignment="1">
      <alignment horizontal="center" wrapText="1"/>
    </xf>
    <xf numFmtId="3" fontId="10" fillId="0" borderId="1" xfId="0" applyNumberFormat="1" applyFont="1" applyBorder="1"/>
    <xf numFmtId="0" fontId="17" fillId="0" borderId="1" xfId="0" applyFont="1" applyBorder="1" applyAlignment="1">
      <alignment horizontal="center"/>
    </xf>
    <xf numFmtId="3" fontId="6" fillId="0" borderId="1" xfId="0" applyNumberFormat="1" applyFont="1" applyBorder="1"/>
    <xf numFmtId="3" fontId="25" fillId="0" borderId="1" xfId="0" applyNumberFormat="1" applyFont="1" applyBorder="1"/>
    <xf numFmtId="3" fontId="26" fillId="0" borderId="1" xfId="0" applyNumberFormat="1" applyFont="1" applyBorder="1"/>
    <xf numFmtId="0" fontId="12" fillId="0" borderId="0" xfId="0" applyFont="1" applyAlignment="1">
      <alignment horizontal="left"/>
    </xf>
    <xf numFmtId="3" fontId="5" fillId="0" borderId="1" xfId="0" applyNumberFormat="1" applyFont="1" applyBorder="1" applyAlignment="1">
      <alignment horizontal="right"/>
    </xf>
    <xf numFmtId="3" fontId="0" fillId="2" borderId="1" xfId="0" applyNumberFormat="1" applyFill="1" applyBorder="1"/>
    <xf numFmtId="3" fontId="17" fillId="2" borderId="1" xfId="0" applyNumberFormat="1" applyFont="1" applyFill="1" applyBorder="1"/>
    <xf numFmtId="3" fontId="0" fillId="0" borderId="1" xfId="0" applyNumberFormat="1" applyBorder="1" applyAlignment="1">
      <alignment horizontal="center"/>
    </xf>
    <xf numFmtId="3" fontId="0" fillId="0" borderId="1" xfId="0" applyNumberFormat="1" applyBorder="1"/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/>
    <xf numFmtId="3" fontId="5" fillId="2" borderId="1" xfId="0" applyNumberFormat="1" applyFont="1" applyFill="1" applyBorder="1"/>
    <xf numFmtId="0" fontId="6" fillId="0" borderId="1" xfId="0" applyFont="1" applyBorder="1" applyAlignment="1"/>
    <xf numFmtId="3" fontId="0" fillId="0" borderId="0" xfId="0" applyNumberFormat="1"/>
    <xf numFmtId="0" fontId="27" fillId="0" borderId="6" xfId="0" applyFont="1" applyBorder="1"/>
    <xf numFmtId="0" fontId="27" fillId="0" borderId="6" xfId="0" applyFont="1" applyFill="1" applyBorder="1"/>
    <xf numFmtId="3" fontId="17" fillId="0" borderId="1" xfId="0" applyNumberFormat="1" applyFont="1" applyBorder="1" applyAlignment="1">
      <alignment horizontal="right"/>
    </xf>
    <xf numFmtId="0" fontId="23" fillId="0" borderId="0" xfId="0" applyFont="1"/>
    <xf numFmtId="3" fontId="13" fillId="0" borderId="1" xfId="0" applyNumberFormat="1" applyFont="1" applyBorder="1" applyAlignment="1">
      <alignment horizontal="right"/>
    </xf>
    <xf numFmtId="3" fontId="11" fillId="0" borderId="0" xfId="0" applyNumberFormat="1" applyFont="1" applyBorder="1"/>
    <xf numFmtId="3" fontId="29" fillId="0" borderId="0" xfId="0" applyNumberFormat="1" applyFont="1" applyBorder="1"/>
    <xf numFmtId="3" fontId="11" fillId="0" borderId="0" xfId="0" applyNumberFormat="1" applyFont="1" applyFill="1" applyBorder="1"/>
    <xf numFmtId="3" fontId="21" fillId="0" borderId="1" xfId="0" applyNumberFormat="1" applyFont="1" applyBorder="1" applyAlignment="1">
      <alignment horizontal="right"/>
    </xf>
    <xf numFmtId="3" fontId="21" fillId="2" borderId="1" xfId="0" applyNumberFormat="1" applyFont="1" applyFill="1" applyBorder="1" applyAlignment="1">
      <alignment horizontal="right"/>
    </xf>
    <xf numFmtId="3" fontId="21" fillId="0" borderId="1" xfId="0" applyNumberFormat="1" applyFont="1" applyBorder="1" applyAlignment="1">
      <alignment horizontal="right" vertical="center"/>
    </xf>
    <xf numFmtId="3" fontId="0" fillId="0" borderId="0" xfId="0" applyNumberFormat="1" applyBorder="1"/>
    <xf numFmtId="0" fontId="0" fillId="0" borderId="0" xfId="0" applyFill="1"/>
    <xf numFmtId="0" fontId="12" fillId="0" borderId="7" xfId="0" applyFont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3" fontId="17" fillId="0" borderId="0" xfId="0" applyNumberFormat="1" applyFont="1"/>
    <xf numFmtId="0" fontId="17" fillId="0" borderId="0" xfId="0" applyFont="1"/>
    <xf numFmtId="3" fontId="21" fillId="0" borderId="0" xfId="0" applyNumberFormat="1" applyFont="1"/>
    <xf numFmtId="0" fontId="0" fillId="0" borderId="0" xfId="0" applyFill="1" applyBorder="1"/>
    <xf numFmtId="0" fontId="28" fillId="0" borderId="0" xfId="0" applyFont="1"/>
    <xf numFmtId="3" fontId="27" fillId="0" borderId="1" xfId="0" applyNumberFormat="1" applyFont="1" applyFill="1" applyBorder="1"/>
    <xf numFmtId="0" fontId="6" fillId="0" borderId="1" xfId="0" applyFont="1" applyBorder="1" applyAlignment="1">
      <alignment vertical="center" wrapText="1"/>
    </xf>
    <xf numFmtId="0" fontId="27" fillId="0" borderId="0" xfId="0" applyFont="1"/>
    <xf numFmtId="0" fontId="27" fillId="0" borderId="0" xfId="0" applyFont="1" applyBorder="1"/>
    <xf numFmtId="0" fontId="30" fillId="0" borderId="0" xfId="0" applyFont="1"/>
    <xf numFmtId="3" fontId="27" fillId="0" borderId="1" xfId="0" applyNumberFormat="1" applyFont="1" applyBorder="1"/>
    <xf numFmtId="1" fontId="27" fillId="0" borderId="1" xfId="0" applyNumberFormat="1" applyFont="1" applyBorder="1"/>
    <xf numFmtId="0" fontId="27" fillId="3" borderId="6" xfId="0" applyFont="1" applyFill="1" applyBorder="1"/>
    <xf numFmtId="3" fontId="27" fillId="3" borderId="1" xfId="0" applyNumberFormat="1" applyFont="1" applyFill="1" applyBorder="1"/>
    <xf numFmtId="1" fontId="27" fillId="3" borderId="1" xfId="0" applyNumberFormat="1" applyFont="1" applyFill="1" applyBorder="1"/>
    <xf numFmtId="1" fontId="27" fillId="0" borderId="1" xfId="0" applyNumberFormat="1" applyFont="1" applyFill="1" applyBorder="1"/>
    <xf numFmtId="0" fontId="23" fillId="0" borderId="10" xfId="0" applyFont="1" applyFill="1" applyBorder="1"/>
    <xf numFmtId="3" fontId="23" fillId="0" borderId="11" xfId="0" applyNumberFormat="1" applyFont="1" applyFill="1" applyBorder="1"/>
    <xf numFmtId="3" fontId="23" fillId="0" borderId="12" xfId="0" applyNumberFormat="1" applyFont="1" applyFill="1" applyBorder="1"/>
    <xf numFmtId="3" fontId="0" fillId="0" borderId="1" xfId="0" applyNumberFormat="1" applyFill="1" applyBorder="1" applyAlignment="1">
      <alignment horizontal="right"/>
    </xf>
    <xf numFmtId="0" fontId="27" fillId="0" borderId="1" xfId="0" applyFont="1" applyFill="1" applyBorder="1"/>
    <xf numFmtId="3" fontId="34" fillId="0" borderId="13" xfId="0" applyNumberFormat="1" applyFont="1" applyBorder="1"/>
    <xf numFmtId="0" fontId="5" fillId="0" borderId="1" xfId="0" applyFont="1" applyBorder="1" applyAlignment="1">
      <alignment horizontal="center"/>
    </xf>
    <xf numFmtId="0" fontId="31" fillId="0" borderId="0" xfId="0" applyFont="1" applyAlignment="1">
      <alignment horizontal="left"/>
    </xf>
    <xf numFmtId="3" fontId="18" fillId="0" borderId="1" xfId="0" applyNumberFormat="1" applyFont="1" applyBorder="1" applyAlignment="1">
      <alignment horizontal="right"/>
    </xf>
    <xf numFmtId="3" fontId="35" fillId="0" borderId="14" xfId="0" applyNumberFormat="1" applyFont="1" applyBorder="1"/>
    <xf numFmtId="3" fontId="35" fillId="0" borderId="15" xfId="0" applyNumberFormat="1" applyFont="1" applyFill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Continuous"/>
    </xf>
    <xf numFmtId="0" fontId="18" fillId="0" borderId="0" xfId="0" applyFont="1"/>
    <xf numFmtId="3" fontId="5" fillId="0" borderId="1" xfId="0" applyNumberFormat="1" applyFont="1" applyFill="1" applyBorder="1"/>
    <xf numFmtId="0" fontId="27" fillId="0" borderId="0" xfId="0" applyFont="1" applyFill="1" applyBorder="1"/>
    <xf numFmtId="3" fontId="27" fillId="0" borderId="0" xfId="0" applyNumberFormat="1" applyFont="1" applyFill="1" applyBorder="1"/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3" fontId="13" fillId="0" borderId="1" xfId="0" applyNumberFormat="1" applyFont="1" applyBorder="1"/>
    <xf numFmtId="3" fontId="8" fillId="2" borderId="1" xfId="0" applyNumberFormat="1" applyFont="1" applyFill="1" applyBorder="1"/>
    <xf numFmtId="3" fontId="8" fillId="0" borderId="1" xfId="0" applyNumberFormat="1" applyFont="1" applyBorder="1"/>
    <xf numFmtId="3" fontId="0" fillId="0" borderId="11" xfId="0" applyNumberFormat="1" applyFill="1" applyBorder="1" applyAlignment="1">
      <alignment horizontal="right"/>
    </xf>
    <xf numFmtId="0" fontId="28" fillId="0" borderId="1" xfId="0" applyFont="1" applyFill="1" applyBorder="1"/>
    <xf numFmtId="3" fontId="28" fillId="0" borderId="1" xfId="0" applyNumberFormat="1" applyFont="1" applyFill="1" applyBorder="1"/>
    <xf numFmtId="0" fontId="36" fillId="0" borderId="1" xfId="0" applyFont="1" applyFill="1" applyBorder="1"/>
    <xf numFmtId="3" fontId="5" fillId="0" borderId="1" xfId="0" applyNumberFormat="1" applyFont="1" applyBorder="1" applyAlignment="1">
      <alignment horizontal="center" vertical="center"/>
    </xf>
    <xf numFmtId="3" fontId="36" fillId="0" borderId="1" xfId="0" applyNumberFormat="1" applyFont="1" applyFill="1" applyBorder="1" applyAlignment="1">
      <alignment horizontal="center"/>
    </xf>
    <xf numFmtId="0" fontId="20" fillId="0" borderId="0" xfId="0" applyFont="1" applyAlignment="1">
      <alignment horizontal="right"/>
    </xf>
    <xf numFmtId="0" fontId="20" fillId="0" borderId="0" xfId="0" applyFont="1"/>
    <xf numFmtId="0" fontId="17" fillId="0" borderId="0" xfId="0" applyFont="1" applyAlignment="1">
      <alignment horizontal="right"/>
    </xf>
    <xf numFmtId="0" fontId="17" fillId="0" borderId="16" xfId="0" applyFont="1" applyBorder="1"/>
    <xf numFmtId="0" fontId="0" fillId="0" borderId="1" xfId="0" applyFill="1" applyBorder="1" applyAlignment="1">
      <alignment wrapText="1"/>
    </xf>
    <xf numFmtId="0" fontId="15" fillId="0" borderId="0" xfId="0" applyFont="1" applyAlignment="1">
      <alignment horizontal="left"/>
    </xf>
    <xf numFmtId="0" fontId="17" fillId="0" borderId="7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0" fillId="0" borderId="9" xfId="0" applyBorder="1"/>
    <xf numFmtId="0" fontId="0" fillId="0" borderId="5" xfId="0" applyBorder="1"/>
    <xf numFmtId="0" fontId="0" fillId="0" borderId="6" xfId="0" applyBorder="1"/>
    <xf numFmtId="3" fontId="0" fillId="0" borderId="17" xfId="0" applyNumberFormat="1" applyBorder="1"/>
    <xf numFmtId="0" fontId="0" fillId="0" borderId="10" xfId="0" applyFill="1" applyBorder="1"/>
    <xf numFmtId="0" fontId="0" fillId="0" borderId="11" xfId="0" applyBorder="1" applyAlignment="1">
      <alignment horizontal="right"/>
    </xf>
    <xf numFmtId="0" fontId="0" fillId="0" borderId="11" xfId="0" applyBorder="1"/>
    <xf numFmtId="0" fontId="6" fillId="2" borderId="2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/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0" fillId="4" borderId="0" xfId="0" applyFill="1"/>
    <xf numFmtId="16" fontId="10" fillId="0" borderId="1" xfId="0" applyNumberFormat="1" applyFont="1" applyBorder="1" applyAlignment="1"/>
    <xf numFmtId="49" fontId="10" fillId="0" borderId="1" xfId="0" applyNumberFormat="1" applyFont="1" applyBorder="1" applyAlignment="1">
      <alignment vertical="center"/>
    </xf>
    <xf numFmtId="0" fontId="10" fillId="4" borderId="1" xfId="0" applyFont="1" applyFill="1" applyBorder="1" applyAlignment="1"/>
    <xf numFmtId="0" fontId="9" fillId="0" borderId="1" xfId="0" applyFont="1" applyFill="1" applyBorder="1" applyAlignment="1"/>
    <xf numFmtId="0" fontId="9" fillId="0" borderId="1" xfId="0" applyFont="1" applyBorder="1" applyAlignment="1">
      <alignment vertical="center" wrapText="1"/>
    </xf>
    <xf numFmtId="0" fontId="10" fillId="0" borderId="1" xfId="0" applyFont="1" applyFill="1" applyBorder="1" applyAlignment="1"/>
    <xf numFmtId="0" fontId="9" fillId="4" borderId="1" xfId="0" applyFont="1" applyFill="1" applyBorder="1" applyAlignment="1"/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center"/>
    </xf>
    <xf numFmtId="16" fontId="6" fillId="0" borderId="1" xfId="0" applyNumberFormat="1" applyFont="1" applyBorder="1" applyAlignment="1">
      <alignment horizontal="left" wrapText="1"/>
    </xf>
    <xf numFmtId="16" fontId="6" fillId="0" borderId="1" xfId="0" applyNumberFormat="1" applyFont="1" applyBorder="1" applyAlignment="1">
      <alignment horizontal="left" vertical="center" wrapText="1"/>
    </xf>
    <xf numFmtId="0" fontId="37" fillId="0" borderId="0" xfId="0" applyFont="1" applyBorder="1"/>
    <xf numFmtId="0" fontId="37" fillId="0" borderId="0" xfId="0" applyFont="1"/>
    <xf numFmtId="3" fontId="37" fillId="0" borderId="0" xfId="0" applyNumberFormat="1" applyFont="1"/>
    <xf numFmtId="3" fontId="37" fillId="0" borderId="0" xfId="0" applyNumberFormat="1" applyFont="1" applyBorder="1"/>
    <xf numFmtId="16" fontId="5" fillId="0" borderId="1" xfId="0" applyNumberFormat="1" applyFont="1" applyBorder="1" applyAlignment="1">
      <alignment horizontal="left" wrapText="1"/>
    </xf>
    <xf numFmtId="0" fontId="5" fillId="4" borderId="1" xfId="0" applyFont="1" applyFill="1" applyBorder="1" applyAlignment="1">
      <alignment horizontal="left" vertical="center"/>
    </xf>
    <xf numFmtId="0" fontId="0" fillId="4" borderId="0" xfId="0" applyFill="1" applyBorder="1"/>
    <xf numFmtId="3" fontId="0" fillId="4" borderId="0" xfId="0" applyNumberFormat="1" applyFill="1"/>
    <xf numFmtId="0" fontId="5" fillId="4" borderId="1" xfId="0" applyFont="1" applyFill="1" applyBorder="1" applyAlignment="1"/>
    <xf numFmtId="3" fontId="0" fillId="4" borderId="0" xfId="0" applyNumberFormat="1" applyFill="1" applyBorder="1"/>
    <xf numFmtId="0" fontId="5" fillId="0" borderId="0" xfId="0" applyFont="1" applyBorder="1" applyAlignment="1">
      <alignment horizontal="left"/>
    </xf>
    <xf numFmtId="3" fontId="27" fillId="0" borderId="1" xfId="0" applyNumberFormat="1" applyFont="1" applyBorder="1" applyAlignment="1">
      <alignment horizontal="right"/>
    </xf>
    <xf numFmtId="1" fontId="27" fillId="0" borderId="1" xfId="0" applyNumberFormat="1" applyFont="1" applyBorder="1" applyAlignment="1">
      <alignment horizontal="right"/>
    </xf>
    <xf numFmtId="0" fontId="23" fillId="0" borderId="1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3" fontId="0" fillId="0" borderId="17" xfId="0" applyNumberFormat="1" applyFill="1" applyBorder="1" applyAlignment="1">
      <alignment horizontal="right"/>
    </xf>
    <xf numFmtId="1" fontId="0" fillId="0" borderId="17" xfId="1" applyNumberFormat="1" applyFont="1" applyFill="1" applyBorder="1" applyAlignment="1">
      <alignment horizontal="right"/>
    </xf>
    <xf numFmtId="0" fontId="0" fillId="0" borderId="17" xfId="0" applyBorder="1" applyAlignment="1">
      <alignment horizontal="right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0" fillId="0" borderId="17" xfId="0" applyNumberFormat="1" applyFill="1" applyBorder="1"/>
    <xf numFmtId="3" fontId="27" fillId="0" borderId="17" xfId="0" applyNumberFormat="1" applyFont="1" applyFill="1" applyBorder="1"/>
    <xf numFmtId="3" fontId="0" fillId="4" borderId="17" xfId="0" applyNumberFormat="1" applyFill="1" applyBorder="1"/>
    <xf numFmtId="0" fontId="5" fillId="0" borderId="2" xfId="0" applyFont="1" applyBorder="1" applyAlignment="1">
      <alignment horizontal="center" vertical="center"/>
    </xf>
    <xf numFmtId="3" fontId="0" fillId="0" borderId="0" xfId="0" applyNumberFormat="1" applyFill="1"/>
    <xf numFmtId="0" fontId="21" fillId="0" borderId="2" xfId="0" applyFont="1" applyBorder="1" applyAlignment="1">
      <alignment horizontal="left"/>
    </xf>
    <xf numFmtId="0" fontId="21" fillId="0" borderId="20" xfId="0" applyFont="1" applyBorder="1" applyAlignment="1">
      <alignment horizontal="left" wrapText="1"/>
    </xf>
    <xf numFmtId="0" fontId="21" fillId="0" borderId="18" xfId="0" applyFont="1" applyBorder="1" applyAlignment="1">
      <alignment horizontal="left" wrapText="1"/>
    </xf>
    <xf numFmtId="0" fontId="21" fillId="0" borderId="2" xfId="0" applyFont="1" applyFill="1" applyBorder="1" applyAlignment="1">
      <alignment horizontal="left"/>
    </xf>
    <xf numFmtId="0" fontId="21" fillId="0" borderId="20" xfId="0" applyFont="1" applyFill="1" applyBorder="1" applyAlignment="1">
      <alignment horizontal="left"/>
    </xf>
    <xf numFmtId="0" fontId="21" fillId="0" borderId="18" xfId="0" applyFont="1" applyFill="1" applyBorder="1" applyAlignment="1">
      <alignment horizontal="left"/>
    </xf>
    <xf numFmtId="0" fontId="3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3" fontId="9" fillId="0" borderId="1" xfId="0" applyNumberFormat="1" applyFont="1" applyBorder="1" applyAlignment="1">
      <alignment vertical="center" wrapText="1"/>
    </xf>
    <xf numFmtId="3" fontId="5" fillId="4" borderId="1" xfId="0" applyNumberFormat="1" applyFont="1" applyFill="1" applyBorder="1" applyAlignment="1"/>
    <xf numFmtId="3" fontId="6" fillId="0" borderId="2" xfId="0" applyNumberFormat="1" applyFont="1" applyBorder="1"/>
    <xf numFmtId="0" fontId="5" fillId="0" borderId="0" xfId="0" applyFont="1" applyAlignment="1">
      <alignment horizontal="center"/>
    </xf>
    <xf numFmtId="3" fontId="18" fillId="0" borderId="1" xfId="0" applyNumberFormat="1" applyFont="1" applyFill="1" applyBorder="1"/>
    <xf numFmtId="0" fontId="27" fillId="0" borderId="1" xfId="0" applyFont="1" applyBorder="1"/>
    <xf numFmtId="0" fontId="27" fillId="0" borderId="1" xfId="0" applyFont="1" applyBorder="1" applyAlignment="1">
      <alignment wrapText="1"/>
    </xf>
    <xf numFmtId="0" fontId="27" fillId="0" borderId="1" xfId="0" applyFont="1" applyFill="1" applyBorder="1" applyAlignment="1">
      <alignment wrapText="1"/>
    </xf>
    <xf numFmtId="0" fontId="0" fillId="0" borderId="1" xfId="0" applyBorder="1" applyAlignment="1">
      <alignment horizontal="left"/>
    </xf>
    <xf numFmtId="0" fontId="9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wrapText="1"/>
    </xf>
    <xf numFmtId="0" fontId="10" fillId="4" borderId="2" xfId="0" applyFont="1" applyFill="1" applyBorder="1" applyAlignment="1">
      <alignment vertical="center" wrapText="1"/>
    </xf>
    <xf numFmtId="0" fontId="6" fillId="0" borderId="1" xfId="0" applyFont="1" applyBorder="1" applyAlignment="1">
      <alignment wrapText="1"/>
    </xf>
    <xf numFmtId="3" fontId="5" fillId="4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/>
    <xf numFmtId="3" fontId="5" fillId="0" borderId="1" xfId="0" applyNumberFormat="1" applyFont="1" applyFill="1" applyBorder="1" applyAlignment="1"/>
    <xf numFmtId="3" fontId="5" fillId="0" borderId="1" xfId="0" applyNumberFormat="1" applyFont="1" applyBorder="1" applyAlignment="1"/>
    <xf numFmtId="3" fontId="6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wrapText="1"/>
    </xf>
    <xf numFmtId="3" fontId="5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wrapText="1"/>
    </xf>
    <xf numFmtId="3" fontId="5" fillId="4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/>
    <xf numFmtId="0" fontId="14" fillId="0" borderId="9" xfId="0" applyFont="1" applyBorder="1" applyAlignment="1">
      <alignment horizontal="center" vertical="center"/>
    </xf>
    <xf numFmtId="0" fontId="38" fillId="0" borderId="0" xfId="0" applyFont="1"/>
    <xf numFmtId="3" fontId="6" fillId="5" borderId="1" xfId="0" applyNumberFormat="1" applyFont="1" applyFill="1" applyBorder="1"/>
    <xf numFmtId="3" fontId="6" fillId="0" borderId="1" xfId="0" applyNumberFormat="1" applyFont="1" applyFill="1" applyBorder="1"/>
    <xf numFmtId="3" fontId="5" fillId="4" borderId="1" xfId="0" applyNumberFormat="1" applyFont="1" applyFill="1" applyBorder="1"/>
    <xf numFmtId="3" fontId="25" fillId="5" borderId="1" xfId="0" applyNumberFormat="1" applyFont="1" applyFill="1" applyBorder="1"/>
    <xf numFmtId="3" fontId="26" fillId="4" borderId="1" xfId="0" applyNumberFormat="1" applyFont="1" applyFill="1" applyBorder="1"/>
    <xf numFmtId="0" fontId="12" fillId="0" borderId="19" xfId="0" applyFont="1" applyBorder="1" applyAlignment="1">
      <alignment horizontal="center" vertical="center"/>
    </xf>
    <xf numFmtId="3" fontId="39" fillId="0" borderId="1" xfId="0" applyNumberFormat="1" applyFont="1" applyBorder="1" applyAlignment="1">
      <alignment horizontal="right" vertical="center" wrapText="1"/>
    </xf>
    <xf numFmtId="3" fontId="18" fillId="0" borderId="0" xfId="0" applyNumberFormat="1" applyFont="1"/>
    <xf numFmtId="3" fontId="6" fillId="4" borderId="1" xfId="0" applyNumberFormat="1" applyFont="1" applyFill="1" applyBorder="1" applyAlignment="1">
      <alignment horizontal="right"/>
    </xf>
    <xf numFmtId="3" fontId="5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wrapText="1"/>
    </xf>
    <xf numFmtId="0" fontId="38" fillId="0" borderId="0" xfId="0" applyFont="1" applyAlignment="1"/>
    <xf numFmtId="0" fontId="5" fillId="0" borderId="0" xfId="0" applyFont="1" applyAlignment="1"/>
    <xf numFmtId="0" fontId="6" fillId="4" borderId="1" xfId="0" applyFont="1" applyFill="1" applyBorder="1" applyAlignment="1">
      <alignment vertical="center"/>
    </xf>
    <xf numFmtId="3" fontId="6" fillId="4" borderId="1" xfId="0" applyNumberFormat="1" applyFont="1" applyFill="1" applyBorder="1"/>
    <xf numFmtId="0" fontId="18" fillId="4" borderId="0" xfId="0" applyFont="1" applyFill="1"/>
    <xf numFmtId="3" fontId="28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left"/>
    </xf>
    <xf numFmtId="3" fontId="5" fillId="4" borderId="1" xfId="0" applyNumberFormat="1" applyFont="1" applyFill="1" applyBorder="1" applyAlignment="1">
      <alignment horizontal="right" vertical="center"/>
    </xf>
    <xf numFmtId="0" fontId="21" fillId="0" borderId="0" xfId="0" applyFont="1" applyBorder="1"/>
    <xf numFmtId="0" fontId="21" fillId="0" borderId="0" xfId="0" applyFont="1" applyBorder="1" applyAlignment="1"/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>
      <alignment horizontal="center"/>
    </xf>
    <xf numFmtId="3" fontId="21" fillId="0" borderId="0" xfId="0" applyNumberFormat="1" applyFont="1" applyBorder="1"/>
    <xf numFmtId="0" fontId="21" fillId="0" borderId="0" xfId="0" applyFont="1" applyFill="1" applyBorder="1" applyAlignment="1"/>
    <xf numFmtId="0" fontId="17" fillId="0" borderId="0" xfId="0" applyFont="1" applyBorder="1"/>
    <xf numFmtId="3" fontId="17" fillId="0" borderId="0" xfId="0" applyNumberFormat="1" applyFont="1" applyBorder="1"/>
    <xf numFmtId="0" fontId="21" fillId="0" borderId="0" xfId="0" applyFont="1" applyBorder="1" applyAlignment="1">
      <alignment wrapText="1"/>
    </xf>
    <xf numFmtId="0" fontId="17" fillId="0" borderId="0" xfId="0" applyFont="1" applyBorder="1" applyAlignment="1"/>
    <xf numFmtId="0" fontId="28" fillId="0" borderId="1" xfId="0" applyFont="1" applyFill="1" applyBorder="1" applyAlignment="1">
      <alignment wrapText="1"/>
    </xf>
    <xf numFmtId="3" fontId="17" fillId="0" borderId="1" xfId="0" applyNumberFormat="1" applyFont="1" applyBorder="1" applyAlignment="1"/>
    <xf numFmtId="3" fontId="21" fillId="0" borderId="0" xfId="0" applyNumberFormat="1" applyFont="1" applyBorder="1" applyAlignment="1">
      <alignment wrapText="1"/>
    </xf>
    <xf numFmtId="3" fontId="25" fillId="0" borderId="0" xfId="0" applyNumberFormat="1" applyFont="1" applyBorder="1" applyAlignment="1">
      <alignment wrapText="1"/>
    </xf>
    <xf numFmtId="3" fontId="25" fillId="0" borderId="0" xfId="0" applyNumberFormat="1" applyFont="1" applyBorder="1" applyAlignment="1">
      <alignment horizontal="center" wrapText="1"/>
    </xf>
    <xf numFmtId="3" fontId="26" fillId="0" borderId="0" xfId="0" applyNumberFormat="1" applyFont="1" applyBorder="1" applyAlignment="1">
      <alignment wrapText="1"/>
    </xf>
    <xf numFmtId="3" fontId="26" fillId="0" borderId="1" xfId="0" applyNumberFormat="1" applyFont="1" applyBorder="1" applyAlignment="1">
      <alignment wrapText="1"/>
    </xf>
    <xf numFmtId="3" fontId="25" fillId="0" borderId="1" xfId="0" applyNumberFormat="1" applyFont="1" applyBorder="1" applyAlignment="1">
      <alignment wrapText="1"/>
    </xf>
    <xf numFmtId="3" fontId="25" fillId="0" borderId="1" xfId="0" applyNumberFormat="1" applyFont="1" applyFill="1" applyBorder="1" applyAlignment="1">
      <alignment wrapText="1"/>
    </xf>
    <xf numFmtId="3" fontId="25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Continuous"/>
    </xf>
    <xf numFmtId="3" fontId="5" fillId="0" borderId="1" xfId="0" applyNumberFormat="1" applyFont="1" applyBorder="1" applyAlignment="1">
      <alignment horizontal="center"/>
    </xf>
    <xf numFmtId="3" fontId="5" fillId="2" borderId="1" xfId="0" applyNumberFormat="1" applyFont="1" applyFill="1" applyBorder="1" applyAlignment="1">
      <alignment horizontal="left"/>
    </xf>
    <xf numFmtId="0" fontId="6" fillId="0" borderId="1" xfId="0" applyFont="1" applyFill="1" applyBorder="1"/>
    <xf numFmtId="0" fontId="5" fillId="4" borderId="1" xfId="0" applyFont="1" applyFill="1" applyBorder="1" applyAlignment="1">
      <alignment horizontal="left" vertical="center" wrapText="1"/>
    </xf>
    <xf numFmtId="2" fontId="27" fillId="0" borderId="1" xfId="0" applyNumberFormat="1" applyFont="1" applyFill="1" applyBorder="1" applyAlignment="1">
      <alignment wrapText="1"/>
    </xf>
    <xf numFmtId="0" fontId="21" fillId="4" borderId="0" xfId="0" applyFont="1" applyFill="1"/>
    <xf numFmtId="0" fontId="17" fillId="4" borderId="0" xfId="0" applyFont="1" applyFill="1"/>
    <xf numFmtId="3" fontId="17" fillId="4" borderId="0" xfId="0" applyNumberFormat="1" applyFont="1" applyFill="1"/>
    <xf numFmtId="0" fontId="0" fillId="0" borderId="0" xfId="0" applyAlignment="1">
      <alignment wrapText="1"/>
    </xf>
    <xf numFmtId="0" fontId="12" fillId="0" borderId="16" xfId="0" applyFont="1" applyBorder="1" applyAlignment="1">
      <alignment wrapText="1"/>
    </xf>
    <xf numFmtId="0" fontId="12" fillId="0" borderId="21" xfId="0" applyFont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16" fontId="10" fillId="0" borderId="2" xfId="0" applyNumberFormat="1" applyFont="1" applyBorder="1" applyAlignment="1">
      <alignment wrapText="1"/>
    </xf>
    <xf numFmtId="49" fontId="10" fillId="0" borderId="2" xfId="0" applyNumberFormat="1" applyFont="1" applyBorder="1" applyAlignment="1">
      <alignment vertical="center" wrapText="1"/>
    </xf>
    <xf numFmtId="0" fontId="10" fillId="4" borderId="2" xfId="0" applyFont="1" applyFill="1" applyBorder="1" applyAlignment="1">
      <alignment wrapText="1"/>
    </xf>
    <xf numFmtId="0" fontId="33" fillId="0" borderId="2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4" borderId="1" xfId="0" applyFont="1" applyFill="1" applyBorder="1" applyAlignment="1">
      <alignment wrapText="1"/>
    </xf>
    <xf numFmtId="0" fontId="32" fillId="0" borderId="6" xfId="0" applyFont="1" applyBorder="1" applyAlignment="1">
      <alignment wrapText="1"/>
    </xf>
    <xf numFmtId="0" fontId="32" fillId="0" borderId="10" xfId="0" applyFont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  <xf numFmtId="3" fontId="17" fillId="0" borderId="17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3" fontId="25" fillId="0" borderId="1" xfId="0" applyNumberFormat="1" applyFont="1" applyFill="1" applyBorder="1" applyAlignment="1">
      <alignment horizontal="right"/>
    </xf>
    <xf numFmtId="3" fontId="18" fillId="4" borderId="1" xfId="0" applyNumberFormat="1" applyFont="1" applyFill="1" applyBorder="1" applyAlignment="1">
      <alignment horizontal="right"/>
    </xf>
    <xf numFmtId="3" fontId="18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vertical="center"/>
    </xf>
    <xf numFmtId="3" fontId="18" fillId="0" borderId="1" xfId="0" applyNumberFormat="1" applyFont="1" applyFill="1" applyBorder="1" applyAlignment="1"/>
    <xf numFmtId="0" fontId="17" fillId="0" borderId="1" xfId="0" applyFont="1" applyFill="1" applyBorder="1"/>
    <xf numFmtId="3" fontId="17" fillId="0" borderId="1" xfId="0" applyNumberFormat="1" applyFont="1" applyFill="1" applyBorder="1"/>
    <xf numFmtId="0" fontId="17" fillId="0" borderId="0" xfId="0" applyFont="1" applyAlignment="1"/>
    <xf numFmtId="0" fontId="21" fillId="0" borderId="1" xfId="0" applyFont="1" applyFill="1" applyBorder="1"/>
    <xf numFmtId="3" fontId="17" fillId="0" borderId="1" xfId="0" applyNumberFormat="1" applyFont="1" applyFill="1" applyBorder="1" applyAlignment="1">
      <alignment vertical="center"/>
    </xf>
    <xf numFmtId="0" fontId="20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8" fillId="0" borderId="0" xfId="0" applyFont="1" applyAlignment="1"/>
    <xf numFmtId="0" fontId="17" fillId="0" borderId="0" xfId="0" applyFont="1" applyFill="1" applyBorder="1"/>
    <xf numFmtId="3" fontId="17" fillId="0" borderId="0" xfId="0" applyNumberFormat="1" applyFont="1" applyFill="1" applyBorder="1"/>
    <xf numFmtId="3" fontId="21" fillId="0" borderId="1" xfId="0" applyNumberFormat="1" applyFont="1" applyFill="1" applyBorder="1"/>
    <xf numFmtId="0" fontId="21" fillId="0" borderId="1" xfId="0" applyFont="1" applyFill="1" applyBorder="1" applyAlignment="1">
      <alignment vertical="distributed"/>
    </xf>
    <xf numFmtId="0" fontId="21" fillId="0" borderId="0" xfId="0" applyFont="1" applyAlignment="1">
      <alignment vertical="distributed"/>
    </xf>
    <xf numFmtId="3" fontId="6" fillId="2" borderId="1" xfId="0" applyNumberFormat="1" applyFont="1" applyFill="1" applyBorder="1"/>
    <xf numFmtId="3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/>
    </xf>
    <xf numFmtId="3" fontId="5" fillId="5" borderId="1" xfId="0" applyNumberFormat="1" applyFont="1" applyFill="1" applyBorder="1"/>
    <xf numFmtId="0" fontId="8" fillId="0" borderId="0" xfId="0" applyFont="1" applyAlignment="1"/>
    <xf numFmtId="0" fontId="9" fillId="0" borderId="0" xfId="0" applyFont="1" applyBorder="1" applyAlignment="1">
      <alignment horizontal="right"/>
    </xf>
    <xf numFmtId="3" fontId="21" fillId="0" borderId="17" xfId="0" applyNumberFormat="1" applyFont="1" applyFill="1" applyBorder="1" applyAlignment="1">
      <alignment horizontal="right"/>
    </xf>
    <xf numFmtId="0" fontId="21" fillId="0" borderId="0" xfId="2"/>
    <xf numFmtId="0" fontId="21" fillId="0" borderId="1" xfId="2" applyBorder="1"/>
    <xf numFmtId="0" fontId="14" fillId="2" borderId="2" xfId="2" applyFont="1" applyFill="1" applyBorder="1"/>
    <xf numFmtId="0" fontId="8" fillId="0" borderId="19" xfId="2" applyFont="1" applyBorder="1" applyAlignment="1">
      <alignment horizontal="left" vertical="center" wrapText="1"/>
    </xf>
    <xf numFmtId="0" fontId="17" fillId="0" borderId="1" xfId="2" applyFont="1" applyBorder="1"/>
    <xf numFmtId="0" fontId="40" fillId="0" borderId="19" xfId="2" applyFont="1" applyFill="1" applyBorder="1" applyAlignment="1">
      <alignment horizontal="left" vertical="center" wrapText="1"/>
    </xf>
    <xf numFmtId="0" fontId="40" fillId="0" borderId="2" xfId="2" applyFont="1" applyFill="1" applyBorder="1" applyAlignment="1">
      <alignment horizontal="left" vertical="center" wrapText="1"/>
    </xf>
    <xf numFmtId="0" fontId="12" fillId="2" borderId="1" xfId="2" applyFont="1" applyFill="1" applyBorder="1"/>
    <xf numFmtId="3" fontId="41" fillId="0" borderId="2" xfId="2" applyNumberFormat="1" applyFont="1" applyFill="1" applyBorder="1" applyAlignment="1">
      <alignment horizontal="left" vertical="center" wrapText="1"/>
    </xf>
    <xf numFmtId="0" fontId="8" fillId="0" borderId="1" xfId="2" applyFont="1" applyBorder="1"/>
    <xf numFmtId="0" fontId="42" fillId="0" borderId="25" xfId="2" applyFont="1" applyFill="1" applyBorder="1"/>
    <xf numFmtId="0" fontId="31" fillId="0" borderId="2" xfId="2" applyFont="1" applyFill="1" applyBorder="1"/>
    <xf numFmtId="0" fontId="13" fillId="0" borderId="1" xfId="2" applyFont="1" applyBorder="1"/>
    <xf numFmtId="0" fontId="43" fillId="0" borderId="2" xfId="2" applyFont="1" applyFill="1" applyBorder="1"/>
    <xf numFmtId="0" fontId="42" fillId="0" borderId="19" xfId="2" applyFont="1" applyFill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0" fontId="9" fillId="0" borderId="0" xfId="2" applyFont="1"/>
    <xf numFmtId="0" fontId="9" fillId="0" borderId="0" xfId="2" applyFont="1" applyAlignment="1">
      <alignment horizontal="right"/>
    </xf>
    <xf numFmtId="0" fontId="3" fillId="0" borderId="0" xfId="2" applyFont="1"/>
    <xf numFmtId="3" fontId="21" fillId="0" borderId="0" xfId="2" applyNumberFormat="1"/>
    <xf numFmtId="0" fontId="14" fillId="0" borderId="0" xfId="2" applyFont="1"/>
    <xf numFmtId="0" fontId="14" fillId="0" borderId="0" xfId="2" applyFont="1" applyAlignment="1">
      <alignment horizontal="centerContinuous"/>
    </xf>
    <xf numFmtId="2" fontId="3" fillId="0" borderId="0" xfId="2" applyNumberFormat="1" applyFont="1" applyAlignment="1">
      <alignment horizontal="right"/>
    </xf>
    <xf numFmtId="0" fontId="44" fillId="0" borderId="0" xfId="0" applyFont="1" applyAlignment="1">
      <alignment horizontal="center"/>
    </xf>
    <xf numFmtId="0" fontId="44" fillId="0" borderId="0" xfId="0" applyFont="1"/>
    <xf numFmtId="0" fontId="45" fillId="0" borderId="28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center" vertical="top" wrapText="1"/>
    </xf>
    <xf numFmtId="0" fontId="45" fillId="0" borderId="27" xfId="0" applyFont="1" applyBorder="1" applyAlignment="1">
      <alignment horizontal="center" vertical="top" wrapText="1"/>
    </xf>
    <xf numFmtId="0" fontId="44" fillId="0" borderId="27" xfId="0" applyFont="1" applyBorder="1" applyAlignment="1">
      <alignment horizontal="center" vertical="top" wrapText="1"/>
    </xf>
    <xf numFmtId="0" fontId="44" fillId="0" borderId="29" xfId="0" applyFont="1" applyBorder="1" applyAlignment="1">
      <alignment horizontal="center" vertical="top" wrapText="1"/>
    </xf>
    <xf numFmtId="0" fontId="44" fillId="0" borderId="27" xfId="0" applyFont="1" applyBorder="1" applyAlignment="1">
      <alignment horizontal="left" vertical="top" wrapText="1" indent="2"/>
    </xf>
    <xf numFmtId="0" fontId="44" fillId="0" borderId="27" xfId="0" applyFont="1" applyBorder="1" applyAlignment="1">
      <alignment horizontal="left" vertical="top" wrapText="1" indent="3"/>
    </xf>
    <xf numFmtId="0" fontId="47" fillId="0" borderId="27" xfId="0" applyFont="1" applyBorder="1" applyAlignment="1">
      <alignment horizontal="left" vertical="top" wrapText="1" indent="3"/>
    </xf>
    <xf numFmtId="0" fontId="48" fillId="0" borderId="27" xfId="0" applyFont="1" applyBorder="1" applyAlignment="1">
      <alignment horizontal="left" vertical="top" wrapText="1" indent="2"/>
    </xf>
    <xf numFmtId="0" fontId="48" fillId="0" borderId="27" xfId="0" applyFont="1" applyBorder="1" applyAlignment="1">
      <alignment vertical="top" wrapText="1"/>
    </xf>
    <xf numFmtId="0" fontId="47" fillId="0" borderId="27" xfId="0" applyFont="1" applyBorder="1" applyAlignment="1">
      <alignment horizontal="center" vertical="top" wrapText="1"/>
    </xf>
    <xf numFmtId="0" fontId="48" fillId="0" borderId="27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left" vertical="top" wrapText="1" indent="2"/>
    </xf>
    <xf numFmtId="0" fontId="6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0" borderId="18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1" xfId="0" applyFont="1" applyBorder="1"/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wrapText="1"/>
    </xf>
    <xf numFmtId="0" fontId="6" fillId="2" borderId="18" xfId="0" applyFont="1" applyFill="1" applyBorder="1" applyAlignment="1">
      <alignment horizontal="left" vertical="center"/>
    </xf>
    <xf numFmtId="3" fontId="9" fillId="6" borderId="0" xfId="0" applyNumberFormat="1" applyFont="1" applyFill="1" applyBorder="1"/>
    <xf numFmtId="3" fontId="10" fillId="6" borderId="0" xfId="0" applyNumberFormat="1" applyFont="1" applyFill="1" applyBorder="1"/>
    <xf numFmtId="3" fontId="9" fillId="6" borderId="0" xfId="0" applyNumberFormat="1" applyFont="1" applyFill="1" applyBorder="1" applyAlignment="1"/>
    <xf numFmtId="0" fontId="0" fillId="6" borderId="0" xfId="0" applyFill="1" applyBorder="1"/>
    <xf numFmtId="3" fontId="10" fillId="6" borderId="0" xfId="0" applyNumberFormat="1" applyFont="1" applyFill="1" applyBorder="1" applyAlignment="1"/>
    <xf numFmtId="3" fontId="9" fillId="6" borderId="0" xfId="0" applyNumberFormat="1" applyFont="1" applyFill="1" applyBorder="1" applyAlignment="1">
      <alignment horizontal="right"/>
    </xf>
    <xf numFmtId="3" fontId="10" fillId="6" borderId="0" xfId="0" applyNumberFormat="1" applyFont="1" applyFill="1" applyBorder="1" applyAlignment="1">
      <alignment horizontal="left"/>
    </xf>
    <xf numFmtId="3" fontId="10" fillId="6" borderId="0" xfId="0" applyNumberFormat="1" applyFont="1" applyFill="1" applyBorder="1" applyAlignment="1">
      <alignment horizontal="right"/>
    </xf>
    <xf numFmtId="3" fontId="10" fillId="6" borderId="0" xfId="0" applyNumberFormat="1" applyFont="1" applyFill="1" applyBorder="1" applyAlignment="1">
      <alignment horizontal="right" wrapText="1"/>
    </xf>
    <xf numFmtId="3" fontId="10" fillId="6" borderId="0" xfId="0" applyNumberFormat="1" applyFont="1" applyFill="1" applyBorder="1" applyAlignment="1">
      <alignment horizontal="left" wrapText="1"/>
    </xf>
    <xf numFmtId="0" fontId="10" fillId="6" borderId="0" xfId="0" applyFont="1" applyFill="1" applyBorder="1" applyAlignment="1">
      <alignment horizontal="left" vertical="center"/>
    </xf>
    <xf numFmtId="3" fontId="8" fillId="6" borderId="0" xfId="0" applyNumberFormat="1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left"/>
    </xf>
    <xf numFmtId="3" fontId="6" fillId="6" borderId="0" xfId="0" applyNumberFormat="1" applyFont="1" applyFill="1" applyBorder="1"/>
    <xf numFmtId="0" fontId="9" fillId="6" borderId="0" xfId="0" applyFont="1" applyFill="1" applyBorder="1" applyAlignment="1">
      <alignment horizontal="left" vertical="center" wrapText="1"/>
    </xf>
    <xf numFmtId="16" fontId="9" fillId="6" borderId="0" xfId="0" applyNumberFormat="1" applyFont="1" applyFill="1" applyBorder="1" applyAlignment="1">
      <alignment horizontal="left" wrapText="1"/>
    </xf>
    <xf numFmtId="0" fontId="9" fillId="6" borderId="0" xfId="0" applyFont="1" applyFill="1" applyBorder="1"/>
    <xf numFmtId="0" fontId="9" fillId="6" borderId="0" xfId="0" applyFont="1" applyFill="1" applyBorder="1" applyAlignment="1">
      <alignment horizontal="left" wrapText="1"/>
    </xf>
    <xf numFmtId="0" fontId="9" fillId="6" borderId="0" xfId="0" applyFont="1" applyFill="1" applyBorder="1" applyAlignment="1">
      <alignment wrapText="1"/>
    </xf>
    <xf numFmtId="16" fontId="9" fillId="6" borderId="0" xfId="0" applyNumberFormat="1" applyFont="1" applyFill="1" applyBorder="1" applyAlignment="1">
      <alignment horizontal="left" vertical="center" wrapText="1"/>
    </xf>
    <xf numFmtId="16" fontId="9" fillId="6" borderId="0" xfId="0" applyNumberFormat="1" applyFont="1" applyFill="1" applyBorder="1" applyAlignment="1">
      <alignment wrapText="1"/>
    </xf>
    <xf numFmtId="3" fontId="9" fillId="6" borderId="0" xfId="0" applyNumberFormat="1" applyFont="1" applyFill="1" applyBorder="1" applyAlignment="1">
      <alignment wrapText="1"/>
    </xf>
    <xf numFmtId="0" fontId="10" fillId="6" borderId="0" xfId="0" applyFont="1" applyFill="1" applyBorder="1"/>
    <xf numFmtId="0" fontId="49" fillId="6" borderId="0" xfId="0" applyFont="1" applyFill="1" applyBorder="1" applyAlignment="1">
      <alignment horizontal="left" wrapText="1"/>
    </xf>
    <xf numFmtId="0" fontId="10" fillId="6" borderId="0" xfId="0" applyFont="1" applyFill="1" applyBorder="1" applyAlignment="1"/>
    <xf numFmtId="0" fontId="49" fillId="6" borderId="0" xfId="0" applyFont="1" applyFill="1" applyBorder="1" applyAlignment="1">
      <alignment horizontal="left" vertical="center" wrapText="1"/>
    </xf>
    <xf numFmtId="0" fontId="50" fillId="6" borderId="0" xfId="0" applyFont="1" applyFill="1" applyBorder="1"/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wrapText="1"/>
    </xf>
    <xf numFmtId="3" fontId="10" fillId="6" borderId="0" xfId="0" applyNumberFormat="1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/>
    </xf>
    <xf numFmtId="0" fontId="51" fillId="0" borderId="0" xfId="0" applyFont="1" applyAlignment="1">
      <alignment wrapText="1"/>
    </xf>
    <xf numFmtId="0" fontId="51" fillId="0" borderId="0" xfId="0" applyFont="1" applyAlignment="1">
      <alignment horizontal="right" wrapText="1"/>
    </xf>
    <xf numFmtId="0" fontId="52" fillId="0" borderId="30" xfId="0" applyFont="1" applyBorder="1" applyAlignment="1">
      <alignment horizontal="center" wrapText="1"/>
    </xf>
    <xf numFmtId="0" fontId="51" fillId="0" borderId="30" xfId="0" applyFont="1" applyBorder="1" applyAlignment="1">
      <alignment wrapText="1"/>
    </xf>
    <xf numFmtId="0" fontId="51" fillId="0" borderId="30" xfId="0" applyFont="1" applyBorder="1" applyAlignment="1">
      <alignment horizontal="right" wrapText="1"/>
    </xf>
    <xf numFmtId="3" fontId="51" fillId="0" borderId="30" xfId="0" applyNumberFormat="1" applyFont="1" applyBorder="1" applyAlignment="1">
      <alignment horizontal="right" wrapText="1"/>
    </xf>
    <xf numFmtId="0" fontId="52" fillId="0" borderId="30" xfId="0" applyFont="1" applyBorder="1" applyAlignment="1">
      <alignment horizontal="right" wrapText="1"/>
    </xf>
    <xf numFmtId="3" fontId="52" fillId="0" borderId="30" xfId="0" applyNumberFormat="1" applyFont="1" applyBorder="1" applyAlignment="1">
      <alignment horizontal="right" wrapText="1"/>
    </xf>
    <xf numFmtId="0" fontId="51" fillId="0" borderId="0" xfId="0" applyFont="1" applyAlignment="1">
      <alignment horizontal="center" vertical="center" wrapText="1"/>
    </xf>
    <xf numFmtId="0" fontId="52" fillId="0" borderId="30" xfId="0" applyFont="1" applyBorder="1" applyAlignment="1">
      <alignment horizontal="center" vertical="center" wrapText="1"/>
    </xf>
    <xf numFmtId="0" fontId="51" fillId="0" borderId="3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6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5" fillId="0" borderId="20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6" fillId="2" borderId="2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10" fillId="6" borderId="0" xfId="0" applyFont="1" applyFill="1" applyBorder="1" applyAlignment="1">
      <alignment horizontal="left"/>
    </xf>
    <xf numFmtId="0" fontId="9" fillId="6" borderId="0" xfId="0" applyFont="1" applyFill="1" applyBorder="1" applyAlignment="1">
      <alignment horizontal="left"/>
    </xf>
    <xf numFmtId="0" fontId="9" fillId="6" borderId="0" xfId="0" applyFont="1" applyFill="1" applyBorder="1" applyAlignment="1"/>
    <xf numFmtId="0" fontId="8" fillId="0" borderId="0" xfId="0" applyFont="1" applyAlignment="1">
      <alignment horizontal="center"/>
    </xf>
    <xf numFmtId="0" fontId="10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 wrapText="1"/>
    </xf>
    <xf numFmtId="16" fontId="9" fillId="6" borderId="0" xfId="0" applyNumberFormat="1" applyFont="1" applyFill="1" applyBorder="1" applyAlignment="1">
      <alignment horizontal="left"/>
    </xf>
    <xf numFmtId="16" fontId="10" fillId="6" borderId="0" xfId="0" applyNumberFormat="1" applyFont="1" applyFill="1" applyBorder="1" applyAlignment="1">
      <alignment horizontal="left"/>
    </xf>
    <xf numFmtId="49" fontId="10" fillId="6" borderId="0" xfId="0" applyNumberFormat="1" applyFont="1" applyFill="1" applyBorder="1" applyAlignment="1">
      <alignment horizontal="left" vertical="center"/>
    </xf>
    <xf numFmtId="0" fontId="27" fillId="6" borderId="0" xfId="0" applyFont="1" applyFill="1" applyBorder="1" applyAlignment="1"/>
    <xf numFmtId="0" fontId="0" fillId="6" borderId="0" xfId="0" applyFill="1" applyBorder="1" applyAlignment="1"/>
    <xf numFmtId="0" fontId="9" fillId="6" borderId="0" xfId="0" applyFont="1" applyFill="1" applyBorder="1" applyAlignment="1">
      <alignment horizontal="left" vertical="center" wrapText="1"/>
    </xf>
    <xf numFmtId="0" fontId="9" fillId="6" borderId="0" xfId="0" applyFont="1" applyFill="1" applyBorder="1" applyAlignment="1">
      <alignment horizontal="left" vertical="center"/>
    </xf>
    <xf numFmtId="0" fontId="0" fillId="6" borderId="0" xfId="0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wrapText="1"/>
    </xf>
    <xf numFmtId="0" fontId="10" fillId="6" borderId="0" xfId="0" applyFont="1" applyFill="1" applyBorder="1" applyAlignment="1">
      <alignment horizontal="left" vertical="center" wrapText="1"/>
    </xf>
    <xf numFmtId="16" fontId="9" fillId="6" borderId="0" xfId="0" applyNumberFormat="1" applyFont="1" applyFill="1" applyBorder="1" applyAlignment="1">
      <alignment horizontal="left" vertical="center" wrapText="1"/>
    </xf>
    <xf numFmtId="49" fontId="10" fillId="6" borderId="0" xfId="0" applyNumberFormat="1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left" wrapText="1"/>
    </xf>
    <xf numFmtId="0" fontId="8" fillId="6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right"/>
    </xf>
    <xf numFmtId="0" fontId="5" fillId="4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27" fillId="0" borderId="21" xfId="0" applyFont="1" applyBorder="1" applyAlignment="1"/>
    <xf numFmtId="0" fontId="18" fillId="0" borderId="20" xfId="0" applyFont="1" applyBorder="1" applyAlignment="1"/>
    <xf numFmtId="0" fontId="18" fillId="0" borderId="18" xfId="0" applyFont="1" applyBorder="1" applyAlignment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49" fontId="5" fillId="0" borderId="1" xfId="0" applyNumberFormat="1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5" fillId="4" borderId="20" xfId="0" applyFont="1" applyFill="1" applyBorder="1" applyAlignment="1">
      <alignment horizontal="left"/>
    </xf>
    <xf numFmtId="0" fontId="5" fillId="4" borderId="18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20" xfId="0" applyFont="1" applyFill="1" applyBorder="1" applyAlignment="1">
      <alignment horizontal="left"/>
    </xf>
    <xf numFmtId="0" fontId="6" fillId="4" borderId="18" xfId="0" applyFont="1" applyFill="1" applyBorder="1" applyAlignment="1">
      <alignment horizontal="left"/>
    </xf>
    <xf numFmtId="16" fontId="5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left"/>
    </xf>
    <xf numFmtId="0" fontId="38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left"/>
    </xf>
    <xf numFmtId="0" fontId="21" fillId="2" borderId="20" xfId="0" applyFont="1" applyFill="1" applyBorder="1" applyAlignment="1">
      <alignment horizontal="left"/>
    </xf>
    <xf numFmtId="0" fontId="21" fillId="2" borderId="18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13" fillId="0" borderId="2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1" fillId="0" borderId="2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2" borderId="2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11" fillId="2" borderId="18" xfId="0" applyFont="1" applyFill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21" fillId="0" borderId="2" xfId="0" applyFont="1" applyBorder="1" applyAlignment="1">
      <alignment horizontal="left"/>
    </xf>
    <xf numFmtId="0" fontId="21" fillId="0" borderId="20" xfId="0" applyFont="1" applyBorder="1" applyAlignment="1">
      <alignment horizontal="left"/>
    </xf>
    <xf numFmtId="0" fontId="21" fillId="0" borderId="18" xfId="0" applyFont="1" applyBorder="1" applyAlignment="1">
      <alignment horizontal="left"/>
    </xf>
    <xf numFmtId="0" fontId="21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1" fillId="0" borderId="5" xfId="0" applyFont="1" applyFill="1" applyBorder="1" applyAlignment="1">
      <alignment vertical="distributed"/>
    </xf>
    <xf numFmtId="0" fontId="0" fillId="0" borderId="9" xfId="0" applyBorder="1" applyAlignment="1">
      <alignment vertical="distributed"/>
    </xf>
    <xf numFmtId="0" fontId="0" fillId="0" borderId="5" xfId="0" applyFill="1" applyBorder="1" applyAlignment="1">
      <alignment vertical="distributed"/>
    </xf>
    <xf numFmtId="0" fontId="0" fillId="0" borderId="9" xfId="0" applyFill="1" applyBorder="1" applyAlignment="1">
      <alignment vertical="distributed"/>
    </xf>
    <xf numFmtId="3" fontId="0" fillId="0" borderId="5" xfId="0" applyNumberFormat="1" applyFill="1" applyBorder="1" applyAlignment="1">
      <alignment vertical="distributed"/>
    </xf>
    <xf numFmtId="3" fontId="0" fillId="0" borderId="9" xfId="0" applyNumberFormat="1" applyFill="1" applyBorder="1" applyAlignment="1">
      <alignment vertical="distributed"/>
    </xf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1" fillId="0" borderId="0" xfId="0" applyFont="1" applyAlignment="1">
      <alignment wrapText="1"/>
    </xf>
    <xf numFmtId="0" fontId="51" fillId="0" borderId="0" xfId="0" applyFont="1" applyAlignment="1">
      <alignment horizontal="right" wrapText="1"/>
    </xf>
    <xf numFmtId="0" fontId="45" fillId="0" borderId="0" xfId="0" applyFont="1" applyAlignment="1">
      <alignment horizontal="right"/>
    </xf>
    <xf numFmtId="0" fontId="0" fillId="0" borderId="0" xfId="0" applyAlignment="1"/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45" fillId="0" borderId="26" xfId="0" applyFont="1" applyBorder="1" applyAlignment="1">
      <alignment horizontal="center" vertical="top" wrapText="1"/>
    </xf>
    <xf numFmtId="0" fontId="45" fillId="0" borderId="27" xfId="0" applyFont="1" applyBorder="1" applyAlignment="1">
      <alignment horizontal="center" vertical="top" wrapText="1"/>
    </xf>
    <xf numFmtId="0" fontId="14" fillId="0" borderId="0" xfId="2" applyFont="1" applyAlignment="1">
      <alignment horizontal="center"/>
    </xf>
    <xf numFmtId="0" fontId="9" fillId="0" borderId="0" xfId="2" applyFont="1" applyAlignment="1">
      <alignment horizontal="right"/>
    </xf>
    <xf numFmtId="0" fontId="10" fillId="0" borderId="0" xfId="2" applyFont="1" applyAlignment="1">
      <alignment horizontal="left"/>
    </xf>
    <xf numFmtId="0" fontId="10" fillId="0" borderId="5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2" fontId="10" fillId="0" borderId="5" xfId="2" applyNumberFormat="1" applyFont="1" applyBorder="1" applyAlignment="1">
      <alignment horizontal="center" wrapText="1"/>
    </xf>
    <xf numFmtId="2" fontId="10" fillId="0" borderId="9" xfId="2" applyNumberFormat="1" applyFont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8" fillId="0" borderId="0" xfId="0" applyFont="1" applyAlignment="1">
      <alignment horizontal="center" vertical="top" wrapText="1"/>
    </xf>
    <xf numFmtId="0" fontId="8" fillId="0" borderId="0" xfId="0" applyFont="1" applyAlignment="1"/>
    <xf numFmtId="0" fontId="0" fillId="0" borderId="1" xfId="0" applyBorder="1" applyAlignment="1">
      <alignment wrapText="1"/>
    </xf>
    <xf numFmtId="0" fontId="21" fillId="0" borderId="0" xfId="0" applyFont="1" applyBorder="1" applyAlignment="1"/>
    <xf numFmtId="0" fontId="21" fillId="0" borderId="0" xfId="0" applyFont="1" applyFill="1" applyBorder="1" applyAlignment="1"/>
    <xf numFmtId="0" fontId="22" fillId="0" borderId="0" xfId="0" applyFont="1" applyBorder="1" applyAlignment="1"/>
    <xf numFmtId="0" fontId="17" fillId="0" borderId="0" xfId="0" applyFont="1" applyBorder="1" applyAlignment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wrapText="1"/>
    </xf>
    <xf numFmtId="0" fontId="6" fillId="0" borderId="1" xfId="0" applyFont="1" applyBorder="1"/>
    <xf numFmtId="0" fontId="6" fillId="0" borderId="20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Ezres" xfId="1" builtinId="3"/>
    <cellStyle name="Normál" xfId="0" builtinId="0"/>
    <cellStyle name="Normá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view="pageLayout" topLeftCell="A22" workbookViewId="0">
      <selection activeCell="G40" sqref="G40"/>
    </sheetView>
  </sheetViews>
  <sheetFormatPr defaultRowHeight="12.75"/>
  <cols>
    <col min="3" max="3" width="33.5703125" customWidth="1"/>
    <col min="4" max="4" width="13.28515625" customWidth="1"/>
    <col min="5" max="5" width="6.5703125" customWidth="1"/>
    <col min="6" max="6" width="46.85546875" customWidth="1"/>
    <col min="7" max="7" width="16" customWidth="1"/>
    <col min="8" max="8" width="12.85546875" customWidth="1"/>
  </cols>
  <sheetData>
    <row r="1" spans="1:12" ht="12" customHeight="1">
      <c r="F1" s="1"/>
      <c r="G1" s="2" t="s">
        <v>289</v>
      </c>
    </row>
    <row r="2" spans="1:12">
      <c r="A2" s="480" t="s">
        <v>300</v>
      </c>
      <c r="B2" s="480"/>
      <c r="C2" s="480"/>
      <c r="D2" s="480"/>
      <c r="E2" s="480"/>
      <c r="F2" s="480"/>
      <c r="G2" s="480"/>
    </row>
    <row r="3" spans="1:12">
      <c r="A3" s="480">
        <v>2016</v>
      </c>
      <c r="B3" s="480"/>
      <c r="C3" s="480"/>
      <c r="D3" s="480"/>
      <c r="E3" s="480"/>
      <c r="F3" s="480"/>
      <c r="G3" s="480"/>
    </row>
    <row r="4" spans="1:12" ht="12" customHeight="1">
      <c r="A4" t="s">
        <v>34</v>
      </c>
      <c r="G4" s="2" t="s">
        <v>0</v>
      </c>
    </row>
    <row r="5" spans="1:12" ht="14.25" customHeight="1">
      <c r="A5" s="473" t="s">
        <v>87</v>
      </c>
      <c r="B5" s="473"/>
      <c r="C5" s="473"/>
      <c r="D5" s="473"/>
      <c r="E5" s="473" t="s">
        <v>88</v>
      </c>
      <c r="F5" s="473"/>
      <c r="G5" s="473"/>
    </row>
    <row r="6" spans="1:12">
      <c r="A6" s="481" t="s">
        <v>1</v>
      </c>
      <c r="B6" s="481"/>
      <c r="C6" s="481"/>
      <c r="D6" s="3" t="s">
        <v>2</v>
      </c>
      <c r="E6" s="481" t="s">
        <v>1</v>
      </c>
      <c r="F6" s="481"/>
      <c r="G6" s="3" t="s">
        <v>2</v>
      </c>
    </row>
    <row r="7" spans="1:12" ht="13.5" customHeight="1">
      <c r="A7" s="472" t="s">
        <v>3</v>
      </c>
      <c r="B7" s="472"/>
      <c r="C7" s="472"/>
      <c r="D7" s="83">
        <v>11889</v>
      </c>
      <c r="E7" s="472" t="s">
        <v>4</v>
      </c>
      <c r="F7" s="472"/>
      <c r="G7" s="83">
        <v>38443</v>
      </c>
      <c r="H7" s="96"/>
      <c r="J7" s="96"/>
      <c r="K7" s="96"/>
    </row>
    <row r="8" spans="1:12" ht="15" customHeight="1">
      <c r="A8" s="476" t="s">
        <v>382</v>
      </c>
      <c r="B8" s="476"/>
      <c r="C8" s="476"/>
      <c r="D8" s="83">
        <v>10510</v>
      </c>
      <c r="E8" s="465" t="s">
        <v>5</v>
      </c>
      <c r="F8" s="465"/>
      <c r="G8" s="83">
        <v>6928</v>
      </c>
      <c r="J8" s="227"/>
      <c r="K8" s="96"/>
    </row>
    <row r="9" spans="1:12" ht="24.75" customHeight="1">
      <c r="A9" s="468" t="s">
        <v>383</v>
      </c>
      <c r="B9" s="478"/>
      <c r="C9" s="469"/>
      <c r="D9" s="83">
        <v>110690</v>
      </c>
      <c r="E9" s="472" t="s">
        <v>6</v>
      </c>
      <c r="F9" s="472"/>
      <c r="G9" s="83">
        <v>66998</v>
      </c>
      <c r="J9" s="227"/>
      <c r="K9" s="96"/>
    </row>
    <row r="10" spans="1:12" ht="15" customHeight="1">
      <c r="A10" s="466" t="s">
        <v>196</v>
      </c>
      <c r="B10" s="479"/>
      <c r="C10" s="467"/>
      <c r="D10" s="83"/>
      <c r="E10" s="472" t="s">
        <v>7</v>
      </c>
      <c r="F10" s="472"/>
      <c r="G10" s="83">
        <v>8500</v>
      </c>
      <c r="J10" s="109"/>
    </row>
    <row r="11" spans="1:12" ht="15" customHeight="1">
      <c r="A11" s="466" t="s">
        <v>193</v>
      </c>
      <c r="B11" s="479"/>
      <c r="C11" s="467"/>
      <c r="D11" s="83">
        <v>7317</v>
      </c>
      <c r="E11" s="472" t="s">
        <v>8</v>
      </c>
      <c r="F11" s="472"/>
      <c r="G11" s="83">
        <v>6018</v>
      </c>
      <c r="J11" s="227"/>
      <c r="K11" s="96"/>
      <c r="L11" s="96"/>
    </row>
    <row r="12" spans="1:12" ht="15" customHeight="1">
      <c r="A12" s="472" t="s">
        <v>384</v>
      </c>
      <c r="B12" s="472"/>
      <c r="C12" s="472"/>
      <c r="D12" s="83">
        <v>36082</v>
      </c>
      <c r="E12" s="466" t="s">
        <v>198</v>
      </c>
      <c r="F12" s="467"/>
      <c r="G12" s="83">
        <v>1000</v>
      </c>
      <c r="J12" s="227"/>
      <c r="K12" s="96"/>
      <c r="L12" s="96"/>
    </row>
    <row r="13" spans="1:12" ht="15" customHeight="1">
      <c r="A13" s="477" t="s">
        <v>195</v>
      </c>
      <c r="B13" s="477"/>
      <c r="C13" s="477"/>
      <c r="D13" s="83"/>
      <c r="E13" s="466" t="s">
        <v>199</v>
      </c>
      <c r="F13" s="467"/>
      <c r="G13" s="83">
        <v>1000</v>
      </c>
      <c r="J13" s="227"/>
      <c r="K13" s="96"/>
      <c r="L13" s="96"/>
    </row>
    <row r="14" spans="1:12" ht="15" customHeight="1">
      <c r="A14" s="462" t="s">
        <v>200</v>
      </c>
      <c r="B14" s="462"/>
      <c r="C14" s="462"/>
      <c r="D14" s="93">
        <f>SUM(D7:D13)</f>
        <v>176488</v>
      </c>
      <c r="E14" s="463" t="s">
        <v>201</v>
      </c>
      <c r="F14" s="464"/>
      <c r="G14" s="93">
        <f>SUM(G7:G13)</f>
        <v>128887</v>
      </c>
      <c r="H14" s="96">
        <f>+D14-G14</f>
        <v>47601</v>
      </c>
      <c r="J14" s="109"/>
    </row>
    <row r="15" spans="1:12" ht="15" customHeight="1">
      <c r="A15" s="465" t="s">
        <v>14</v>
      </c>
      <c r="B15" s="465"/>
      <c r="C15" s="465"/>
      <c r="D15" s="83"/>
      <c r="E15" s="466" t="s">
        <v>15</v>
      </c>
      <c r="F15" s="467"/>
      <c r="G15" s="83"/>
      <c r="J15" s="109"/>
    </row>
    <row r="16" spans="1:12" ht="24" customHeight="1">
      <c r="A16" s="465" t="s">
        <v>202</v>
      </c>
      <c r="B16" s="465"/>
      <c r="C16" s="465"/>
      <c r="D16" s="83">
        <v>29013</v>
      </c>
      <c r="E16" s="466" t="s">
        <v>203</v>
      </c>
      <c r="F16" s="467"/>
      <c r="G16" s="83"/>
      <c r="J16" s="109"/>
    </row>
    <row r="17" spans="1:13" ht="24.75" customHeight="1">
      <c r="A17" s="458" t="s">
        <v>204</v>
      </c>
      <c r="B17" s="458"/>
      <c r="C17" s="458"/>
      <c r="D17" s="83"/>
      <c r="E17" s="470" t="s">
        <v>205</v>
      </c>
      <c r="F17" s="471"/>
      <c r="G17" s="83">
        <v>52430</v>
      </c>
      <c r="J17" s="109"/>
    </row>
    <row r="18" spans="1:13" ht="15" customHeight="1">
      <c r="A18" s="472" t="s">
        <v>206</v>
      </c>
      <c r="B18" s="472"/>
      <c r="C18" s="472"/>
      <c r="D18" s="83"/>
      <c r="E18" s="466" t="s">
        <v>207</v>
      </c>
      <c r="F18" s="467"/>
      <c r="G18" s="83"/>
      <c r="J18" s="109"/>
    </row>
    <row r="19" spans="1:13" ht="15" customHeight="1">
      <c r="A19" s="472" t="s">
        <v>208</v>
      </c>
      <c r="B19" s="472"/>
      <c r="C19" s="472"/>
      <c r="D19" s="83"/>
      <c r="E19" s="474"/>
      <c r="F19" s="475"/>
      <c r="G19" s="83"/>
      <c r="J19" s="109"/>
    </row>
    <row r="20" spans="1:13" ht="15" customHeight="1">
      <c r="A20" s="462" t="s">
        <v>209</v>
      </c>
      <c r="B20" s="462"/>
      <c r="C20" s="462"/>
      <c r="D20" s="93">
        <f>SUM(D16:D19)</f>
        <v>29013</v>
      </c>
      <c r="E20" s="463" t="s">
        <v>210</v>
      </c>
      <c r="F20" s="464"/>
      <c r="G20" s="93">
        <f>SUM(G17:G19)</f>
        <v>52430</v>
      </c>
      <c r="J20" s="109"/>
    </row>
    <row r="21" spans="1:13" ht="15" customHeight="1">
      <c r="A21" s="473"/>
      <c r="B21" s="473"/>
      <c r="C21" s="473"/>
      <c r="D21" s="4"/>
      <c r="E21" s="483"/>
      <c r="F21" s="484"/>
      <c r="G21" s="83"/>
      <c r="J21" s="109"/>
    </row>
    <row r="22" spans="1:13" ht="15" customHeight="1">
      <c r="A22" s="462" t="s">
        <v>211</v>
      </c>
      <c r="B22" s="462"/>
      <c r="C22" s="462"/>
      <c r="D22" s="93">
        <v>205501</v>
      </c>
      <c r="E22" s="463" t="s">
        <v>212</v>
      </c>
      <c r="F22" s="464"/>
      <c r="G22" s="93"/>
      <c r="H22" s="96">
        <f>+D22-G22</f>
        <v>205501</v>
      </c>
      <c r="J22" s="227"/>
      <c r="K22" s="96"/>
    </row>
    <row r="23" spans="1:13" ht="15" customHeight="1">
      <c r="A23" s="472"/>
      <c r="B23" s="472"/>
      <c r="C23" s="472"/>
      <c r="D23" s="4"/>
      <c r="E23" s="466"/>
      <c r="F23" s="467"/>
      <c r="G23" s="83"/>
      <c r="J23" s="227"/>
    </row>
    <row r="24" spans="1:13" ht="15" customHeight="1">
      <c r="A24" s="472" t="s">
        <v>9</v>
      </c>
      <c r="B24" s="472"/>
      <c r="C24" s="472"/>
      <c r="D24" s="83"/>
      <c r="E24" s="466" t="s">
        <v>10</v>
      </c>
      <c r="F24" s="467"/>
      <c r="G24" s="83">
        <v>8800</v>
      </c>
      <c r="J24" s="227"/>
      <c r="K24" s="96"/>
      <c r="M24" s="96"/>
    </row>
    <row r="25" spans="1:13" ht="15" customHeight="1">
      <c r="A25" s="476" t="s">
        <v>153</v>
      </c>
      <c r="B25" s="476"/>
      <c r="C25" s="476"/>
      <c r="D25" s="83"/>
      <c r="E25" s="466" t="s">
        <v>11</v>
      </c>
      <c r="F25" s="467"/>
      <c r="G25" s="83">
        <v>5000</v>
      </c>
      <c r="J25" s="109"/>
      <c r="K25" s="96"/>
    </row>
    <row r="26" spans="1:13" ht="15" customHeight="1">
      <c r="A26" s="472" t="s">
        <v>213</v>
      </c>
      <c r="B26" s="472"/>
      <c r="C26" s="472"/>
      <c r="D26" s="83"/>
      <c r="E26" s="466" t="s">
        <v>12</v>
      </c>
      <c r="F26" s="467"/>
      <c r="G26" s="83">
        <v>16684</v>
      </c>
      <c r="J26" s="109"/>
    </row>
    <row r="27" spans="1:13" ht="15" customHeight="1">
      <c r="A27" s="472" t="s">
        <v>13</v>
      </c>
      <c r="B27" s="472"/>
      <c r="C27" s="472"/>
      <c r="D27" s="83"/>
      <c r="E27" s="466" t="s">
        <v>198</v>
      </c>
      <c r="F27" s="467"/>
      <c r="G27" s="83"/>
      <c r="J27" s="96"/>
      <c r="K27" s="96"/>
      <c r="L27" s="96"/>
    </row>
    <row r="28" spans="1:13" ht="15" customHeight="1">
      <c r="A28" s="472"/>
      <c r="B28" s="472"/>
      <c r="C28" s="472"/>
      <c r="D28" s="4"/>
      <c r="E28" s="466" t="s">
        <v>214</v>
      </c>
      <c r="F28" s="467"/>
      <c r="G28" s="83"/>
    </row>
    <row r="29" spans="1:13" ht="15" customHeight="1">
      <c r="A29" s="462" t="s">
        <v>215</v>
      </c>
      <c r="B29" s="462"/>
      <c r="C29" s="462"/>
      <c r="D29" s="93"/>
      <c r="E29" s="463" t="s">
        <v>216</v>
      </c>
      <c r="F29" s="464"/>
      <c r="G29" s="93">
        <f>SUM(G24:G28)</f>
        <v>30484</v>
      </c>
      <c r="I29" s="96">
        <f>+G14+G29</f>
        <v>159371</v>
      </c>
    </row>
    <row r="30" spans="1:13" ht="13.5" customHeight="1">
      <c r="A30" s="465" t="s">
        <v>14</v>
      </c>
      <c r="B30" s="465"/>
      <c r="C30" s="465"/>
      <c r="D30" s="83"/>
      <c r="E30" s="466" t="s">
        <v>15</v>
      </c>
      <c r="F30" s="467"/>
      <c r="G30" s="83"/>
    </row>
    <row r="31" spans="1:13">
      <c r="A31" s="465" t="s">
        <v>202</v>
      </c>
      <c r="B31" s="465"/>
      <c r="C31" s="465"/>
      <c r="D31" s="83"/>
      <c r="E31" s="468" t="s">
        <v>217</v>
      </c>
      <c r="F31" s="469"/>
      <c r="G31" s="83"/>
    </row>
    <row r="32" spans="1:13">
      <c r="A32" s="458" t="s">
        <v>204</v>
      </c>
      <c r="B32" s="458"/>
      <c r="C32" s="458"/>
      <c r="D32" s="83"/>
      <c r="E32" s="470" t="s">
        <v>205</v>
      </c>
      <c r="F32" s="471"/>
      <c r="G32" s="83"/>
    </row>
    <row r="33" spans="1:12">
      <c r="A33" s="472" t="s">
        <v>206</v>
      </c>
      <c r="B33" s="472"/>
      <c r="C33" s="472"/>
      <c r="D33" s="83"/>
      <c r="E33" s="466" t="s">
        <v>218</v>
      </c>
      <c r="F33" s="467"/>
      <c r="G33" s="83"/>
    </row>
    <row r="34" spans="1:12" ht="15" customHeight="1">
      <c r="A34" s="472" t="s">
        <v>219</v>
      </c>
      <c r="B34" s="472"/>
      <c r="C34" s="472"/>
      <c r="D34" s="83">
        <v>6300</v>
      </c>
      <c r="E34" s="466" t="s">
        <v>220</v>
      </c>
      <c r="F34" s="467"/>
      <c r="G34" s="83"/>
      <c r="H34" s="96"/>
      <c r="J34" s="96"/>
      <c r="K34" s="96"/>
      <c r="L34" s="96"/>
    </row>
    <row r="35" spans="1:12" ht="15" customHeight="1">
      <c r="A35" s="462" t="s">
        <v>221</v>
      </c>
      <c r="B35" s="462"/>
      <c r="C35" s="462"/>
      <c r="D35" s="93">
        <v>6300</v>
      </c>
      <c r="E35" s="463" t="s">
        <v>222</v>
      </c>
      <c r="F35" s="464"/>
      <c r="G35" s="93"/>
    </row>
    <row r="36" spans="1:12" ht="15" customHeight="1">
      <c r="A36" s="461"/>
      <c r="B36" s="461"/>
      <c r="C36" s="461"/>
      <c r="D36" s="4"/>
      <c r="E36" s="179"/>
      <c r="F36" s="180"/>
      <c r="G36" s="83"/>
    </row>
    <row r="37" spans="1:12" ht="25.5" customHeight="1">
      <c r="A37" s="462" t="s">
        <v>223</v>
      </c>
      <c r="B37" s="462"/>
      <c r="C37" s="462"/>
      <c r="D37" s="93">
        <v>6300</v>
      </c>
      <c r="E37" s="463" t="s">
        <v>224</v>
      </c>
      <c r="F37" s="464"/>
      <c r="G37" s="93">
        <v>30484</v>
      </c>
      <c r="H37" s="96">
        <f>+D37-G37</f>
        <v>-24184</v>
      </c>
    </row>
    <row r="38" spans="1:12" ht="12.75" customHeight="1">
      <c r="A38" s="458"/>
      <c r="B38" s="458"/>
      <c r="C38" s="458"/>
      <c r="D38" s="83"/>
      <c r="E38" s="459"/>
      <c r="F38" s="460"/>
      <c r="G38" s="83"/>
    </row>
    <row r="39" spans="1:12" ht="20.25" customHeight="1">
      <c r="A39" s="482" t="s">
        <v>225</v>
      </c>
      <c r="B39" s="482"/>
      <c r="C39" s="482"/>
      <c r="D39" s="93">
        <v>211801</v>
      </c>
      <c r="E39" s="482" t="s">
        <v>226</v>
      </c>
      <c r="F39" s="482"/>
      <c r="G39" s="93">
        <v>211801</v>
      </c>
      <c r="H39" s="96">
        <f>+D39-G39</f>
        <v>0</v>
      </c>
    </row>
    <row r="40" spans="1:12" ht="15" customHeight="1"/>
    <row r="44" spans="1:12">
      <c r="D44" s="96"/>
    </row>
  </sheetData>
  <mergeCells count="71">
    <mergeCell ref="A7:C7"/>
    <mergeCell ref="E7:F7"/>
    <mergeCell ref="A39:C39"/>
    <mergeCell ref="E39:F39"/>
    <mergeCell ref="E21:F21"/>
    <mergeCell ref="A23:C23"/>
    <mergeCell ref="E23:F23"/>
    <mergeCell ref="A24:C24"/>
    <mergeCell ref="E24:F24"/>
    <mergeCell ref="A25:C25"/>
    <mergeCell ref="A22:C22"/>
    <mergeCell ref="E22:F22"/>
    <mergeCell ref="E25:F25"/>
    <mergeCell ref="A26:C26"/>
    <mergeCell ref="E26:F26"/>
    <mergeCell ref="A27:C27"/>
    <mergeCell ref="A2:G2"/>
    <mergeCell ref="A3:G3"/>
    <mergeCell ref="A5:D5"/>
    <mergeCell ref="E5:G5"/>
    <mergeCell ref="A6:C6"/>
    <mergeCell ref="E6:F6"/>
    <mergeCell ref="A8:C8"/>
    <mergeCell ref="E8:F8"/>
    <mergeCell ref="A12:C12"/>
    <mergeCell ref="A13:C13"/>
    <mergeCell ref="E12:F12"/>
    <mergeCell ref="E13:F13"/>
    <mergeCell ref="A9:C9"/>
    <mergeCell ref="E9:F9"/>
    <mergeCell ref="A10:C10"/>
    <mergeCell ref="E10:F10"/>
    <mergeCell ref="A11:C11"/>
    <mergeCell ref="E11:F11"/>
    <mergeCell ref="A28:C28"/>
    <mergeCell ref="E27:F27"/>
    <mergeCell ref="E28:F28"/>
    <mergeCell ref="A15:C15"/>
    <mergeCell ref="A16:C16"/>
    <mergeCell ref="A17:C17"/>
    <mergeCell ref="E15:F15"/>
    <mergeCell ref="E16:F16"/>
    <mergeCell ref="E17:F17"/>
    <mergeCell ref="A18:C18"/>
    <mergeCell ref="A19:C19"/>
    <mergeCell ref="A20:C20"/>
    <mergeCell ref="A21:C21"/>
    <mergeCell ref="E19:F19"/>
    <mergeCell ref="E20:F20"/>
    <mergeCell ref="E18:F18"/>
    <mergeCell ref="E14:F14"/>
    <mergeCell ref="A14:C14"/>
    <mergeCell ref="A29:C29"/>
    <mergeCell ref="E29:F29"/>
    <mergeCell ref="A35:C35"/>
    <mergeCell ref="E35:F35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8:C38"/>
    <mergeCell ref="E38:F38"/>
    <mergeCell ref="A36:C36"/>
    <mergeCell ref="A37:C37"/>
    <mergeCell ref="E37:F37"/>
  </mergeCells>
  <phoneticPr fontId="24" type="noConversion"/>
  <pageMargins left="0.75" right="0.75" top="0.37" bottom="0.31" header="0.25" footer="0.24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1"/>
  <sheetViews>
    <sheetView workbookViewId="0">
      <selection activeCell="F8" sqref="F8"/>
    </sheetView>
  </sheetViews>
  <sheetFormatPr defaultRowHeight="12.75"/>
  <cols>
    <col min="3" max="3" width="33.5703125" customWidth="1"/>
    <col min="4" max="6" width="13.28515625" customWidth="1"/>
    <col min="7" max="7" width="6.5703125" customWidth="1"/>
    <col min="8" max="8" width="46.85546875" customWidth="1"/>
    <col min="9" max="9" width="16" customWidth="1"/>
    <col min="10" max="10" width="12.85546875" customWidth="1"/>
    <col min="11" max="11" width="14" customWidth="1"/>
  </cols>
  <sheetData>
    <row r="1" spans="1:15" ht="12" customHeight="1">
      <c r="H1" s="1"/>
      <c r="I1" s="2" t="s">
        <v>293</v>
      </c>
    </row>
    <row r="2" spans="1:15">
      <c r="A2" s="480" t="s">
        <v>301</v>
      </c>
      <c r="B2" s="480"/>
      <c r="C2" s="480"/>
      <c r="D2" s="480"/>
      <c r="E2" s="480"/>
      <c r="F2" s="480"/>
      <c r="G2" s="480"/>
      <c r="H2" s="480"/>
      <c r="I2" s="480"/>
    </row>
    <row r="3" spans="1:15">
      <c r="A3" s="480">
        <v>2016</v>
      </c>
      <c r="B3" s="480"/>
      <c r="C3" s="480"/>
      <c r="D3" s="480"/>
      <c r="E3" s="480"/>
      <c r="F3" s="480"/>
      <c r="G3" s="480"/>
      <c r="H3" s="480"/>
      <c r="I3" s="480"/>
    </row>
    <row r="4" spans="1:15" ht="12" customHeight="1">
      <c r="A4" t="s">
        <v>34</v>
      </c>
      <c r="I4" s="2" t="s">
        <v>0</v>
      </c>
    </row>
    <row r="5" spans="1:15" ht="14.25" customHeight="1">
      <c r="A5" s="483" t="s">
        <v>87</v>
      </c>
      <c r="B5" s="492"/>
      <c r="C5" s="492"/>
      <c r="D5" s="492"/>
      <c r="E5" s="492"/>
      <c r="F5" s="484"/>
      <c r="G5" s="483" t="s">
        <v>88</v>
      </c>
      <c r="H5" s="492"/>
      <c r="I5" s="492"/>
      <c r="J5" s="492"/>
      <c r="K5" s="484"/>
    </row>
    <row r="6" spans="1:15">
      <c r="A6" s="493" t="s">
        <v>1</v>
      </c>
      <c r="B6" s="493"/>
      <c r="C6" s="493"/>
      <c r="D6" s="489" t="s">
        <v>2</v>
      </c>
      <c r="E6" s="490"/>
      <c r="F6" s="491"/>
      <c r="G6" s="494" t="s">
        <v>1</v>
      </c>
      <c r="H6" s="494"/>
      <c r="I6" s="489" t="s">
        <v>2</v>
      </c>
      <c r="J6" s="490"/>
      <c r="K6" s="491"/>
    </row>
    <row r="7" spans="1:15" ht="36.75" customHeight="1">
      <c r="A7" s="226"/>
      <c r="B7" s="221"/>
      <c r="C7" s="222"/>
      <c r="D7" s="12" t="s">
        <v>227</v>
      </c>
      <c r="E7" s="12" t="s">
        <v>228</v>
      </c>
      <c r="F7" s="235" t="s">
        <v>229</v>
      </c>
      <c r="G7" s="226"/>
      <c r="H7" s="222"/>
      <c r="I7" s="12" t="s">
        <v>227</v>
      </c>
      <c r="J7" s="12" t="s">
        <v>228</v>
      </c>
      <c r="K7" s="12" t="s">
        <v>229</v>
      </c>
    </row>
    <row r="8" spans="1:15" ht="13.5" customHeight="1">
      <c r="A8" s="488" t="s">
        <v>3</v>
      </c>
      <c r="B8" s="488"/>
      <c r="C8" s="488"/>
      <c r="D8" s="237">
        <v>1690</v>
      </c>
      <c r="E8" s="237">
        <v>10199</v>
      </c>
      <c r="F8" s="237"/>
      <c r="G8" s="488" t="s">
        <v>4</v>
      </c>
      <c r="H8" s="488"/>
      <c r="I8" s="83">
        <v>38443</v>
      </c>
      <c r="J8" s="75"/>
      <c r="K8" s="241"/>
      <c r="L8" s="227"/>
      <c r="M8" s="227"/>
      <c r="N8" s="109"/>
      <c r="O8" s="109"/>
    </row>
    <row r="9" spans="1:15" ht="15" customHeight="1">
      <c r="A9" s="476" t="s">
        <v>382</v>
      </c>
      <c r="B9" s="476"/>
      <c r="C9" s="476"/>
      <c r="D9" s="83">
        <v>10510</v>
      </c>
      <c r="E9" s="83">
        <v>0</v>
      </c>
      <c r="F9" s="237"/>
      <c r="G9" s="465" t="s">
        <v>5</v>
      </c>
      <c r="H9" s="465"/>
      <c r="I9" s="83">
        <v>6928</v>
      </c>
      <c r="J9" s="75"/>
      <c r="K9" s="241"/>
      <c r="L9" s="227"/>
      <c r="M9" s="227"/>
      <c r="N9" s="109"/>
      <c r="O9" s="109"/>
    </row>
    <row r="10" spans="1:15" ht="24.75" customHeight="1">
      <c r="A10" s="468" t="s">
        <v>385</v>
      </c>
      <c r="B10" s="478"/>
      <c r="C10" s="469"/>
      <c r="D10" s="83">
        <v>110690</v>
      </c>
      <c r="E10" s="83"/>
      <c r="F10" s="237"/>
      <c r="G10" s="472" t="s">
        <v>6</v>
      </c>
      <c r="H10" s="472"/>
      <c r="I10" s="83">
        <v>56799</v>
      </c>
      <c r="J10" s="75">
        <v>10199</v>
      </c>
      <c r="K10" s="241"/>
      <c r="L10" s="227"/>
      <c r="M10" s="227"/>
      <c r="N10" s="109"/>
      <c r="O10" s="109"/>
    </row>
    <row r="11" spans="1:15" ht="15" customHeight="1">
      <c r="A11" s="466" t="s">
        <v>196</v>
      </c>
      <c r="B11" s="479"/>
      <c r="C11" s="467"/>
      <c r="D11" s="83">
        <v>0</v>
      </c>
      <c r="E11" s="83">
        <f>+'3'!E30</f>
        <v>0</v>
      </c>
      <c r="F11" s="237"/>
      <c r="G11" s="472" t="s">
        <v>7</v>
      </c>
      <c r="H11" s="472"/>
      <c r="I11" s="83">
        <v>8500</v>
      </c>
      <c r="J11" s="75"/>
      <c r="K11" s="241"/>
      <c r="L11" s="109"/>
      <c r="M11" s="109"/>
      <c r="N11" s="109"/>
      <c r="O11" s="109"/>
    </row>
    <row r="12" spans="1:15" ht="15" customHeight="1">
      <c r="A12" s="466" t="s">
        <v>193</v>
      </c>
      <c r="B12" s="479"/>
      <c r="C12" s="467"/>
      <c r="D12" s="83">
        <v>7317</v>
      </c>
      <c r="E12" s="83">
        <f>+'3'!E31</f>
        <v>0</v>
      </c>
      <c r="F12" s="237"/>
      <c r="G12" s="472" t="s">
        <v>8</v>
      </c>
      <c r="H12" s="472"/>
      <c r="I12" s="83">
        <v>3968</v>
      </c>
      <c r="J12" s="75">
        <v>2050</v>
      </c>
      <c r="K12" s="241"/>
      <c r="L12" s="227"/>
      <c r="M12" s="227"/>
      <c r="N12" s="227"/>
      <c r="O12" s="109"/>
    </row>
    <row r="13" spans="1:15" ht="15" customHeight="1">
      <c r="A13" s="472" t="s">
        <v>197</v>
      </c>
      <c r="B13" s="472"/>
      <c r="C13" s="472"/>
      <c r="D13" s="83">
        <v>36082</v>
      </c>
      <c r="E13" s="83"/>
      <c r="F13" s="237"/>
      <c r="G13" s="466" t="s">
        <v>198</v>
      </c>
      <c r="H13" s="467"/>
      <c r="I13" s="83">
        <v>1000</v>
      </c>
      <c r="J13" s="75"/>
      <c r="K13" s="241"/>
      <c r="L13" s="227"/>
      <c r="M13" s="227"/>
      <c r="N13" s="227"/>
      <c r="O13" s="109"/>
    </row>
    <row r="14" spans="1:15" ht="15" customHeight="1">
      <c r="A14" s="477" t="s">
        <v>195</v>
      </c>
      <c r="B14" s="477"/>
      <c r="C14" s="477"/>
      <c r="D14" s="83">
        <f>+'2'!H26</f>
        <v>0</v>
      </c>
      <c r="E14" s="83"/>
      <c r="F14" s="237"/>
      <c r="G14" s="466" t="s">
        <v>199</v>
      </c>
      <c r="H14" s="467"/>
      <c r="I14" s="83">
        <v>1000</v>
      </c>
      <c r="J14" s="75"/>
      <c r="K14" s="241"/>
      <c r="L14" s="227"/>
      <c r="M14" s="227"/>
      <c r="N14" s="227"/>
      <c r="O14" s="109"/>
    </row>
    <row r="15" spans="1:15" ht="15" customHeight="1">
      <c r="A15" s="462" t="s">
        <v>200</v>
      </c>
      <c r="B15" s="462"/>
      <c r="C15" s="462"/>
      <c r="D15" s="93">
        <f>SUM(D8:D14)</f>
        <v>166289</v>
      </c>
      <c r="E15" s="93">
        <f>SUM(E8:E14)</f>
        <v>10199</v>
      </c>
      <c r="F15" s="237"/>
      <c r="G15" s="463" t="s">
        <v>201</v>
      </c>
      <c r="H15" s="464"/>
      <c r="I15" s="93">
        <f>SUM(I8:I14)</f>
        <v>116638</v>
      </c>
      <c r="J15" s="93">
        <f>SUM(J8:J14)</f>
        <v>12249</v>
      </c>
      <c r="K15" s="93"/>
      <c r="L15" s="109"/>
      <c r="M15" s="109"/>
      <c r="N15" s="109"/>
      <c r="O15" s="109"/>
    </row>
    <row r="16" spans="1:15" ht="15" customHeight="1">
      <c r="A16" s="465" t="s">
        <v>14</v>
      </c>
      <c r="B16" s="465"/>
      <c r="C16" s="465"/>
      <c r="D16" s="83">
        <f>+'2'!H28</f>
        <v>0</v>
      </c>
      <c r="E16" s="239">
        <f>+'3'!E35</f>
        <v>0</v>
      </c>
      <c r="F16" s="237"/>
      <c r="G16" s="466" t="s">
        <v>15</v>
      </c>
      <c r="H16" s="467"/>
      <c r="I16" s="83">
        <f>+'4'!E19</f>
        <v>0</v>
      </c>
      <c r="J16" s="75"/>
      <c r="K16" s="241"/>
      <c r="L16" s="109"/>
      <c r="M16" s="109"/>
      <c r="N16" s="109"/>
      <c r="O16" s="109"/>
    </row>
    <row r="17" spans="1:15" ht="24" customHeight="1">
      <c r="A17" s="465" t="s">
        <v>202</v>
      </c>
      <c r="B17" s="465"/>
      <c r="C17" s="465"/>
      <c r="D17" s="83">
        <v>29013</v>
      </c>
      <c r="E17" s="239">
        <v>0</v>
      </c>
      <c r="F17" s="237"/>
      <c r="G17" s="466" t="s">
        <v>203</v>
      </c>
      <c r="H17" s="467"/>
      <c r="I17" s="83">
        <f>+'4'!E20</f>
        <v>0</v>
      </c>
      <c r="J17" s="75"/>
      <c r="K17" s="241"/>
      <c r="L17" s="109"/>
      <c r="M17" s="109"/>
      <c r="N17" s="109"/>
      <c r="O17" s="109"/>
    </row>
    <row r="18" spans="1:15" ht="24.75" customHeight="1">
      <c r="A18" s="458" t="s">
        <v>204</v>
      </c>
      <c r="B18" s="458"/>
      <c r="C18" s="458"/>
      <c r="D18" s="83"/>
      <c r="E18" s="239"/>
      <c r="F18" s="237"/>
      <c r="G18" s="470" t="s">
        <v>205</v>
      </c>
      <c r="H18" s="471"/>
      <c r="I18" s="83">
        <v>52430</v>
      </c>
      <c r="J18" s="75"/>
      <c r="K18" s="241"/>
      <c r="L18" s="109"/>
      <c r="M18" s="109"/>
      <c r="N18" s="109"/>
      <c r="O18" s="109"/>
    </row>
    <row r="19" spans="1:15" ht="15" customHeight="1">
      <c r="A19" s="472" t="s">
        <v>206</v>
      </c>
      <c r="B19" s="472"/>
      <c r="C19" s="472"/>
      <c r="D19" s="83">
        <f>+'2'!H31</f>
        <v>0</v>
      </c>
      <c r="E19" s="239">
        <f>+'3'!E38</f>
        <v>0</v>
      </c>
      <c r="F19" s="237"/>
      <c r="G19" s="466" t="s">
        <v>207</v>
      </c>
      <c r="H19" s="467"/>
      <c r="I19" s="83"/>
      <c r="J19" s="75"/>
      <c r="K19" s="241"/>
      <c r="L19" s="109"/>
      <c r="M19" s="109"/>
      <c r="N19" s="109"/>
      <c r="O19" s="109"/>
    </row>
    <row r="20" spans="1:15" ht="15" customHeight="1">
      <c r="A20" s="472" t="s">
        <v>208</v>
      </c>
      <c r="B20" s="472"/>
      <c r="C20" s="472"/>
      <c r="D20" s="83">
        <f>+'2'!H32</f>
        <v>0</v>
      </c>
      <c r="E20" s="239">
        <f>+'3'!E39</f>
        <v>0</v>
      </c>
      <c r="F20" s="237"/>
      <c r="G20" s="474" t="s">
        <v>302</v>
      </c>
      <c r="H20" s="475"/>
      <c r="I20" s="83">
        <v>0</v>
      </c>
      <c r="J20" s="75"/>
      <c r="K20" s="241"/>
      <c r="L20" s="109"/>
      <c r="M20" s="109"/>
      <c r="N20" s="109"/>
      <c r="O20" s="109"/>
    </row>
    <row r="21" spans="1:15" ht="15" customHeight="1">
      <c r="A21" s="462" t="s">
        <v>209</v>
      </c>
      <c r="B21" s="462"/>
      <c r="C21" s="462"/>
      <c r="D21" s="93">
        <v>29013</v>
      </c>
      <c r="E21" s="93">
        <f>SUM(E16:E20)</f>
        <v>0</v>
      </c>
      <c r="F21" s="237"/>
      <c r="G21" s="463" t="s">
        <v>210</v>
      </c>
      <c r="H21" s="464"/>
      <c r="I21" s="93">
        <v>52430</v>
      </c>
      <c r="J21" s="93">
        <f>SUM(J16:J19)</f>
        <v>0</v>
      </c>
      <c r="K21" s="93"/>
      <c r="L21" s="109"/>
      <c r="M21" s="109"/>
      <c r="N21" s="109"/>
      <c r="O21" s="109"/>
    </row>
    <row r="22" spans="1:15" ht="15" customHeight="1">
      <c r="A22" s="473"/>
      <c r="B22" s="473"/>
      <c r="C22" s="473"/>
      <c r="D22" s="4"/>
      <c r="E22" s="239"/>
      <c r="F22" s="237"/>
      <c r="G22" s="483"/>
      <c r="H22" s="484"/>
      <c r="I22" s="83"/>
      <c r="J22" s="75"/>
      <c r="K22" s="241"/>
      <c r="L22" s="109"/>
      <c r="M22" s="109"/>
      <c r="N22" s="109"/>
      <c r="O22" s="109"/>
    </row>
    <row r="23" spans="1:15" ht="15" customHeight="1">
      <c r="A23" s="462" t="s">
        <v>211</v>
      </c>
      <c r="B23" s="462"/>
      <c r="C23" s="462"/>
      <c r="D23" s="93">
        <f>+D15+D21</f>
        <v>195302</v>
      </c>
      <c r="E23" s="93">
        <f>+E15+E21</f>
        <v>10199</v>
      </c>
      <c r="F23" s="237"/>
      <c r="G23" s="463" t="s">
        <v>212</v>
      </c>
      <c r="H23" s="464"/>
      <c r="I23" s="93">
        <f>+I15+I21</f>
        <v>169068</v>
      </c>
      <c r="J23" s="93">
        <v>12249</v>
      </c>
      <c r="K23" s="93"/>
      <c r="L23" s="227"/>
      <c r="M23" s="227"/>
      <c r="N23" s="109"/>
      <c r="O23" s="109"/>
    </row>
    <row r="24" spans="1:15" ht="15" customHeight="1">
      <c r="A24" s="472"/>
      <c r="B24" s="472"/>
      <c r="C24" s="472"/>
      <c r="D24" s="4"/>
      <c r="E24" s="239"/>
      <c r="F24" s="237"/>
      <c r="G24" s="466"/>
      <c r="H24" s="467"/>
      <c r="I24" s="83"/>
      <c r="J24" s="75"/>
      <c r="K24" s="241"/>
      <c r="L24" s="227"/>
      <c r="M24" s="109"/>
      <c r="N24" s="109"/>
      <c r="O24" s="109"/>
    </row>
    <row r="25" spans="1:15" ht="15" customHeight="1">
      <c r="A25" s="472" t="s">
        <v>9</v>
      </c>
      <c r="B25" s="472"/>
      <c r="C25" s="472"/>
      <c r="D25" s="83"/>
      <c r="E25" s="239">
        <f>+'3'!E35</f>
        <v>0</v>
      </c>
      <c r="F25" s="237"/>
      <c r="G25" s="466" t="s">
        <v>10</v>
      </c>
      <c r="H25" s="467"/>
      <c r="I25" s="83">
        <v>8800</v>
      </c>
      <c r="J25" s="75"/>
      <c r="K25" s="241"/>
      <c r="L25" s="227"/>
      <c r="M25" s="227"/>
      <c r="N25" s="109"/>
      <c r="O25" s="227"/>
    </row>
    <row r="26" spans="1:15" ht="15" customHeight="1">
      <c r="A26" s="476" t="s">
        <v>153</v>
      </c>
      <c r="B26" s="476"/>
      <c r="C26" s="476"/>
      <c r="D26" s="83">
        <f>+'2'!H44</f>
        <v>0</v>
      </c>
      <c r="E26" s="239">
        <f>+'3'!E43</f>
        <v>0</v>
      </c>
      <c r="F26" s="237"/>
      <c r="G26" s="466" t="s">
        <v>11</v>
      </c>
      <c r="H26" s="467"/>
      <c r="I26" s="83">
        <v>5000</v>
      </c>
      <c r="J26" s="75"/>
      <c r="K26" s="241"/>
      <c r="L26" s="109"/>
      <c r="M26" s="227"/>
      <c r="N26" s="109"/>
      <c r="O26" s="109"/>
    </row>
    <row r="27" spans="1:15" ht="15" customHeight="1">
      <c r="A27" s="472" t="s">
        <v>213</v>
      </c>
      <c r="B27" s="472"/>
      <c r="C27" s="472"/>
      <c r="D27" s="83"/>
      <c r="E27" s="239">
        <f>+'3'!E44</f>
        <v>0</v>
      </c>
      <c r="F27" s="237"/>
      <c r="G27" s="466" t="s">
        <v>12</v>
      </c>
      <c r="H27" s="467"/>
      <c r="I27" s="83">
        <v>16684</v>
      </c>
      <c r="J27" s="75"/>
      <c r="K27" s="241"/>
      <c r="L27" s="109"/>
      <c r="M27" s="109"/>
      <c r="N27" s="109"/>
      <c r="O27" s="109"/>
    </row>
    <row r="28" spans="1:15" ht="15" customHeight="1">
      <c r="A28" s="472" t="s">
        <v>13</v>
      </c>
      <c r="B28" s="472"/>
      <c r="C28" s="472"/>
      <c r="D28" s="83"/>
      <c r="E28" s="239">
        <f>+'3'!E45</f>
        <v>0</v>
      </c>
      <c r="F28" s="237"/>
      <c r="G28" s="466" t="s">
        <v>198</v>
      </c>
      <c r="H28" s="467"/>
      <c r="I28" s="83">
        <f>+'4'!E34</f>
        <v>0</v>
      </c>
      <c r="J28" s="75"/>
      <c r="K28" s="241"/>
      <c r="L28" s="227"/>
      <c r="M28" s="227"/>
      <c r="N28" s="227"/>
      <c r="O28" s="109"/>
    </row>
    <row r="29" spans="1:15" ht="15" customHeight="1">
      <c r="A29" s="472"/>
      <c r="B29" s="472"/>
      <c r="C29" s="472"/>
      <c r="D29" s="4"/>
      <c r="E29" s="239"/>
      <c r="F29" s="237"/>
      <c r="G29" s="466" t="s">
        <v>214</v>
      </c>
      <c r="H29" s="467"/>
      <c r="I29" s="83">
        <f>+'4'!E35</f>
        <v>0</v>
      </c>
      <c r="J29" s="75"/>
      <c r="K29" s="241"/>
      <c r="L29" s="109"/>
      <c r="M29" s="109"/>
      <c r="N29" s="109"/>
      <c r="O29" s="109"/>
    </row>
    <row r="30" spans="1:15" ht="15" customHeight="1">
      <c r="A30" s="462" t="s">
        <v>215</v>
      </c>
      <c r="B30" s="462"/>
      <c r="C30" s="462"/>
      <c r="D30" s="93">
        <f>SUM(D25:D28)</f>
        <v>0</v>
      </c>
      <c r="E30" s="93">
        <f>SUM(E25:E28)</f>
        <v>0</v>
      </c>
      <c r="F30" s="237"/>
      <c r="G30" s="463" t="s">
        <v>216</v>
      </c>
      <c r="H30" s="464"/>
      <c r="I30" s="93">
        <f>SUM(I25:I29)</f>
        <v>30484</v>
      </c>
      <c r="J30" s="93"/>
      <c r="K30" s="93"/>
      <c r="L30" s="109"/>
      <c r="M30" s="109"/>
      <c r="N30" s="109"/>
      <c r="O30" s="109"/>
    </row>
    <row r="31" spans="1:15" ht="13.5" customHeight="1">
      <c r="A31" s="465" t="s">
        <v>14</v>
      </c>
      <c r="B31" s="465"/>
      <c r="C31" s="465"/>
      <c r="D31" s="83">
        <f>+'2'!H48</f>
        <v>0</v>
      </c>
      <c r="E31" s="239">
        <f>+'3'!E47</f>
        <v>0</v>
      </c>
      <c r="F31" s="237"/>
      <c r="G31" s="466" t="s">
        <v>15</v>
      </c>
      <c r="H31" s="467"/>
      <c r="I31" s="83">
        <f>+'4'!E37</f>
        <v>0</v>
      </c>
      <c r="J31" s="75"/>
      <c r="K31" s="241"/>
      <c r="L31" s="109"/>
      <c r="M31" s="109"/>
      <c r="N31" s="109"/>
      <c r="O31" s="109"/>
    </row>
    <row r="32" spans="1:15">
      <c r="A32" s="465" t="s">
        <v>202</v>
      </c>
      <c r="B32" s="465"/>
      <c r="C32" s="465"/>
      <c r="D32" s="83"/>
      <c r="E32" s="239">
        <f>+'3'!E48</f>
        <v>0</v>
      </c>
      <c r="F32" s="237"/>
      <c r="G32" s="468" t="s">
        <v>217</v>
      </c>
      <c r="H32" s="469"/>
      <c r="I32" s="83">
        <v>0</v>
      </c>
      <c r="J32" s="75"/>
      <c r="K32" s="241"/>
      <c r="L32" s="109"/>
      <c r="M32" s="109"/>
      <c r="N32" s="109"/>
      <c r="O32" s="109"/>
    </row>
    <row r="33" spans="1:15">
      <c r="A33" s="458" t="s">
        <v>204</v>
      </c>
      <c r="B33" s="458"/>
      <c r="C33" s="458"/>
      <c r="D33" s="83">
        <f>+'2'!H50</f>
        <v>0</v>
      </c>
      <c r="E33" s="239">
        <f>+'3'!E49</f>
        <v>0</v>
      </c>
      <c r="F33" s="237"/>
      <c r="G33" s="470" t="s">
        <v>205</v>
      </c>
      <c r="H33" s="471"/>
      <c r="I33" s="83">
        <f>+'4'!E39</f>
        <v>0</v>
      </c>
      <c r="J33" s="75"/>
      <c r="K33" s="241"/>
      <c r="L33" s="109"/>
      <c r="M33" s="109"/>
      <c r="N33" s="109"/>
      <c r="O33" s="109"/>
    </row>
    <row r="34" spans="1:15">
      <c r="A34" s="472" t="s">
        <v>206</v>
      </c>
      <c r="B34" s="472"/>
      <c r="C34" s="472"/>
      <c r="D34" s="83">
        <f>+'2'!H51</f>
        <v>0</v>
      </c>
      <c r="E34" s="239">
        <f>+'3'!E50</f>
        <v>0</v>
      </c>
      <c r="F34" s="237"/>
      <c r="G34" s="466" t="s">
        <v>218</v>
      </c>
      <c r="H34" s="467"/>
      <c r="I34" s="83">
        <f>+'4'!E40</f>
        <v>0</v>
      </c>
      <c r="J34" s="75"/>
      <c r="K34" s="241"/>
      <c r="L34" s="109"/>
      <c r="M34" s="109"/>
      <c r="N34" s="109"/>
      <c r="O34" s="109"/>
    </row>
    <row r="35" spans="1:15" ht="15" customHeight="1">
      <c r="A35" s="472" t="s">
        <v>219</v>
      </c>
      <c r="B35" s="472"/>
      <c r="C35" s="472"/>
      <c r="D35" s="83">
        <v>6300</v>
      </c>
      <c r="E35" s="239">
        <f>+'3'!E51</f>
        <v>0</v>
      </c>
      <c r="F35" s="237"/>
      <c r="G35" s="466" t="s">
        <v>220</v>
      </c>
      <c r="H35" s="467"/>
      <c r="I35" s="83"/>
      <c r="J35" s="75"/>
      <c r="K35" s="241"/>
      <c r="L35" s="227"/>
      <c r="M35" s="227"/>
      <c r="N35" s="227"/>
      <c r="O35" s="109"/>
    </row>
    <row r="36" spans="1:15" ht="15" customHeight="1">
      <c r="A36" s="462" t="s">
        <v>221</v>
      </c>
      <c r="B36" s="462"/>
      <c r="C36" s="462"/>
      <c r="D36" s="152">
        <f>SUM(D31:D35)</f>
        <v>6300</v>
      </c>
      <c r="E36" s="93">
        <f>SUM(E31:E35)</f>
        <v>0</v>
      </c>
      <c r="F36" s="237"/>
      <c r="G36" s="463" t="s">
        <v>222</v>
      </c>
      <c r="H36" s="464"/>
      <c r="I36" s="93">
        <f>SUM(I31:I35)</f>
        <v>0</v>
      </c>
      <c r="J36" s="93"/>
      <c r="K36" s="93"/>
      <c r="L36" s="109"/>
      <c r="M36" s="109"/>
      <c r="N36" s="109"/>
      <c r="O36" s="109"/>
    </row>
    <row r="37" spans="1:15" ht="15" customHeight="1">
      <c r="A37" s="461"/>
      <c r="B37" s="461"/>
      <c r="C37" s="461"/>
      <c r="D37" s="4"/>
      <c r="E37" s="239"/>
      <c r="F37" s="237"/>
      <c r="G37" s="179"/>
      <c r="H37" s="180"/>
      <c r="I37" s="83"/>
      <c r="J37" s="91"/>
      <c r="K37" s="91"/>
    </row>
    <row r="38" spans="1:15" ht="25.5" customHeight="1">
      <c r="A38" s="462" t="s">
        <v>223</v>
      </c>
      <c r="B38" s="462"/>
      <c r="C38" s="462"/>
      <c r="D38" s="93">
        <f>+D30+D36</f>
        <v>6300</v>
      </c>
      <c r="E38" s="93">
        <f>+E30+E36</f>
        <v>0</v>
      </c>
      <c r="F38" s="237"/>
      <c r="G38" s="463" t="s">
        <v>224</v>
      </c>
      <c r="H38" s="464"/>
      <c r="I38" s="93">
        <f>+I30+I36</f>
        <v>30484</v>
      </c>
      <c r="J38" s="93"/>
      <c r="K38" s="93"/>
    </row>
    <row r="39" spans="1:15" ht="12.75" customHeight="1">
      <c r="A39" s="458"/>
      <c r="B39" s="458"/>
      <c r="C39" s="458"/>
      <c r="D39" s="4"/>
      <c r="E39" s="239"/>
      <c r="F39" s="237"/>
      <c r="G39" s="459"/>
      <c r="H39" s="460"/>
      <c r="I39" s="83"/>
      <c r="J39" s="91"/>
      <c r="K39" s="91"/>
    </row>
    <row r="40" spans="1:15" ht="12.75" customHeight="1">
      <c r="A40" s="482" t="s">
        <v>225</v>
      </c>
      <c r="B40" s="482"/>
      <c r="C40" s="482"/>
      <c r="D40" s="93">
        <f>+D23+D38</f>
        <v>201602</v>
      </c>
      <c r="E40" s="93">
        <f>+E23+E38</f>
        <v>10199</v>
      </c>
      <c r="F40" s="237"/>
      <c r="G40" s="482" t="s">
        <v>226</v>
      </c>
      <c r="H40" s="482"/>
      <c r="I40" s="93">
        <f>+I23+I38</f>
        <v>199552</v>
      </c>
      <c r="J40" s="93">
        <v>12249</v>
      </c>
      <c r="K40" s="93"/>
      <c r="L40" s="96">
        <f>+D40-I40</f>
        <v>2050</v>
      </c>
      <c r="M40" s="96">
        <f>+E40-J40</f>
        <v>-2050</v>
      </c>
      <c r="N40" s="96">
        <f>+F40-K40</f>
        <v>0</v>
      </c>
    </row>
    <row r="41" spans="1:15" ht="15" customHeight="1">
      <c r="A41" s="485" t="s">
        <v>264</v>
      </c>
      <c r="B41" s="486"/>
      <c r="C41" s="486"/>
      <c r="D41" s="487">
        <f>SUM(D40:F40)</f>
        <v>211801</v>
      </c>
      <c r="E41" s="487"/>
      <c r="F41" s="487"/>
      <c r="G41" s="485" t="s">
        <v>265</v>
      </c>
      <c r="H41" s="485"/>
      <c r="I41" s="487">
        <f>SUM(I40:K40)</f>
        <v>211801</v>
      </c>
      <c r="J41" s="487"/>
      <c r="K41" s="487"/>
    </row>
  </sheetData>
  <mergeCells count="77">
    <mergeCell ref="A2:I2"/>
    <mergeCell ref="A3:I3"/>
    <mergeCell ref="A5:F5"/>
    <mergeCell ref="A6:C6"/>
    <mergeCell ref="G6:H6"/>
    <mergeCell ref="I6:K6"/>
    <mergeCell ref="G5:K5"/>
    <mergeCell ref="A13:C13"/>
    <mergeCell ref="G13:H13"/>
    <mergeCell ref="A10:C10"/>
    <mergeCell ref="G10:H10"/>
    <mergeCell ref="A11:C11"/>
    <mergeCell ref="G11:H11"/>
    <mergeCell ref="A12:C12"/>
    <mergeCell ref="G12:H12"/>
    <mergeCell ref="A8:C8"/>
    <mergeCell ref="G8:H8"/>
    <mergeCell ref="D6:F6"/>
    <mergeCell ref="A9:C9"/>
    <mergeCell ref="G9:H9"/>
    <mergeCell ref="A23:C23"/>
    <mergeCell ref="G23:H23"/>
    <mergeCell ref="A24:C24"/>
    <mergeCell ref="G24:H24"/>
    <mergeCell ref="A14:C14"/>
    <mergeCell ref="G14:H14"/>
    <mergeCell ref="A15:C15"/>
    <mergeCell ref="G15:H15"/>
    <mergeCell ref="A16:C16"/>
    <mergeCell ref="G16:H16"/>
    <mergeCell ref="A17:C17"/>
    <mergeCell ref="G17:H17"/>
    <mergeCell ref="A26:C26"/>
    <mergeCell ref="G26:H26"/>
    <mergeCell ref="A27:C27"/>
    <mergeCell ref="G27:H27"/>
    <mergeCell ref="A18:C18"/>
    <mergeCell ref="G18:H18"/>
    <mergeCell ref="A25:C25"/>
    <mergeCell ref="G25:H25"/>
    <mergeCell ref="A20:C20"/>
    <mergeCell ref="G20:H20"/>
    <mergeCell ref="A21:C21"/>
    <mergeCell ref="G21:H21"/>
    <mergeCell ref="A22:C22"/>
    <mergeCell ref="G22:H22"/>
    <mergeCell ref="A19:C19"/>
    <mergeCell ref="G19:H19"/>
    <mergeCell ref="A35:C35"/>
    <mergeCell ref="G35:H35"/>
    <mergeCell ref="A28:C28"/>
    <mergeCell ref="G28:H28"/>
    <mergeCell ref="A29:C29"/>
    <mergeCell ref="G29:H29"/>
    <mergeCell ref="A30:C30"/>
    <mergeCell ref="G30:H30"/>
    <mergeCell ref="A32:C32"/>
    <mergeCell ref="G32:H32"/>
    <mergeCell ref="A33:C33"/>
    <mergeCell ref="G33:H33"/>
    <mergeCell ref="A34:C34"/>
    <mergeCell ref="G34:H34"/>
    <mergeCell ref="A31:C31"/>
    <mergeCell ref="G31:H31"/>
    <mergeCell ref="A41:C41"/>
    <mergeCell ref="D41:F41"/>
    <mergeCell ref="G41:H41"/>
    <mergeCell ref="I41:K41"/>
    <mergeCell ref="A36:C36"/>
    <mergeCell ref="G36:H36"/>
    <mergeCell ref="A40:C40"/>
    <mergeCell ref="G40:H40"/>
    <mergeCell ref="G38:H38"/>
    <mergeCell ref="A39:C39"/>
    <mergeCell ref="G39:H39"/>
    <mergeCell ref="A37:C37"/>
    <mergeCell ref="A38:C38"/>
  </mergeCells>
  <phoneticPr fontId="24" type="noConversion"/>
  <pageMargins left="0.25" right="0.25" top="0.48" bottom="0.37" header="0.25" footer="0.24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1"/>
  <sheetViews>
    <sheetView workbookViewId="0">
      <selection activeCell="G37" sqref="G37"/>
    </sheetView>
  </sheetViews>
  <sheetFormatPr defaultRowHeight="12.75"/>
  <cols>
    <col min="3" max="3" width="9.140625" customWidth="1"/>
    <col min="6" max="6" width="11.28515625" customWidth="1"/>
  </cols>
  <sheetData>
    <row r="1" spans="1:11" ht="14.25">
      <c r="H1" s="1"/>
      <c r="I1" s="1"/>
      <c r="J1" s="1"/>
      <c r="K1" s="410" t="s">
        <v>439</v>
      </c>
    </row>
    <row r="2" spans="1:11">
      <c r="A2" s="480" t="s">
        <v>300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</row>
    <row r="3" spans="1:11">
      <c r="A3" s="480">
        <v>2016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</row>
    <row r="4" spans="1:11">
      <c r="B4" t="s">
        <v>440</v>
      </c>
      <c r="C4" t="s">
        <v>441</v>
      </c>
      <c r="K4" s="410" t="s">
        <v>0</v>
      </c>
    </row>
    <row r="5" spans="1:11">
      <c r="A5" s="473" t="s">
        <v>442</v>
      </c>
      <c r="B5" s="473"/>
      <c r="C5" s="473"/>
      <c r="D5" s="473"/>
      <c r="E5" s="473"/>
      <c r="F5" s="473"/>
      <c r="G5" s="473" t="s">
        <v>443</v>
      </c>
      <c r="H5" s="473"/>
      <c r="I5" s="473"/>
      <c r="J5" s="473"/>
      <c r="K5" s="473"/>
    </row>
    <row r="6" spans="1:11">
      <c r="A6" s="481" t="s">
        <v>1</v>
      </c>
      <c r="B6" s="481"/>
      <c r="C6" s="481"/>
      <c r="D6" s="405" t="s">
        <v>2</v>
      </c>
      <c r="E6" s="405" t="s">
        <v>444</v>
      </c>
      <c r="F6" s="405" t="s">
        <v>445</v>
      </c>
      <c r="G6" s="481" t="s">
        <v>446</v>
      </c>
      <c r="H6" s="481"/>
      <c r="I6" s="405" t="s">
        <v>2</v>
      </c>
      <c r="J6" s="405" t="s">
        <v>444</v>
      </c>
      <c r="K6" s="405" t="s">
        <v>445</v>
      </c>
    </row>
    <row r="7" spans="1:11">
      <c r="A7" s="462" t="s">
        <v>447</v>
      </c>
      <c r="B7" s="462"/>
      <c r="C7" s="462"/>
      <c r="D7" s="93"/>
      <c r="E7" s="403"/>
      <c r="F7" s="93"/>
      <c r="G7" s="462" t="s">
        <v>448</v>
      </c>
      <c r="H7" s="462"/>
      <c r="I7" s="93">
        <v>24092</v>
      </c>
      <c r="J7" s="403"/>
      <c r="K7" s="93"/>
    </row>
    <row r="8" spans="1:11">
      <c r="A8" s="472" t="s">
        <v>3</v>
      </c>
      <c r="B8" s="472"/>
      <c r="C8" s="472"/>
      <c r="D8" s="83"/>
      <c r="E8" s="399"/>
      <c r="F8" s="83"/>
      <c r="G8" s="472" t="s">
        <v>4</v>
      </c>
      <c r="H8" s="472"/>
      <c r="I8" s="83">
        <v>18396</v>
      </c>
      <c r="J8" s="399"/>
      <c r="K8" s="83"/>
    </row>
    <row r="9" spans="1:11">
      <c r="A9" s="476" t="s">
        <v>449</v>
      </c>
      <c r="B9" s="476"/>
      <c r="C9" s="476"/>
      <c r="D9" s="83"/>
      <c r="E9" s="402"/>
      <c r="F9" s="83"/>
      <c r="G9" s="465" t="s">
        <v>5</v>
      </c>
      <c r="H9" s="465"/>
      <c r="I9" s="83">
        <v>4886</v>
      </c>
      <c r="J9" s="406"/>
      <c r="K9" s="83"/>
    </row>
    <row r="10" spans="1:11">
      <c r="A10" s="476" t="s">
        <v>450</v>
      </c>
      <c r="B10" s="476"/>
      <c r="C10" s="476"/>
      <c r="D10" s="83"/>
      <c r="E10" s="402"/>
      <c r="F10" s="83"/>
      <c r="G10" s="472" t="s">
        <v>6</v>
      </c>
      <c r="H10" s="472"/>
      <c r="I10" s="83">
        <v>810</v>
      </c>
      <c r="J10" s="399"/>
      <c r="K10" s="83"/>
    </row>
    <row r="11" spans="1:11">
      <c r="A11" s="472" t="s">
        <v>451</v>
      </c>
      <c r="B11" s="472"/>
      <c r="C11" s="472"/>
      <c r="D11" s="83"/>
      <c r="E11" s="399"/>
      <c r="F11" s="83"/>
      <c r="G11" s="472" t="s">
        <v>7</v>
      </c>
      <c r="H11" s="472"/>
      <c r="I11" s="83"/>
      <c r="J11" s="399"/>
      <c r="K11" s="83"/>
    </row>
    <row r="12" spans="1:11">
      <c r="A12" s="472" t="s">
        <v>452</v>
      </c>
      <c r="B12" s="472"/>
      <c r="C12" s="472"/>
      <c r="D12" s="83"/>
      <c r="E12" s="399"/>
      <c r="F12" s="83"/>
      <c r="G12" s="472" t="s">
        <v>8</v>
      </c>
      <c r="H12" s="472"/>
      <c r="I12" s="83"/>
      <c r="J12" s="399"/>
      <c r="K12" s="83"/>
    </row>
    <row r="13" spans="1:11">
      <c r="A13" s="472"/>
      <c r="B13" s="472"/>
      <c r="C13" s="472"/>
      <c r="D13" s="411"/>
      <c r="E13" s="399"/>
      <c r="F13" s="411"/>
      <c r="G13" s="466"/>
      <c r="H13" s="467"/>
      <c r="I13" s="411"/>
      <c r="J13" s="401"/>
      <c r="K13" s="411"/>
    </row>
    <row r="14" spans="1:11">
      <c r="A14" s="462" t="s">
        <v>453</v>
      </c>
      <c r="B14" s="462"/>
      <c r="C14" s="462"/>
      <c r="D14" s="93"/>
      <c r="E14" s="403"/>
      <c r="F14" s="93"/>
      <c r="G14" s="462" t="s">
        <v>454</v>
      </c>
      <c r="H14" s="462"/>
      <c r="I14" s="93"/>
      <c r="J14" s="403"/>
      <c r="K14" s="93"/>
    </row>
    <row r="15" spans="1:11">
      <c r="A15" s="472" t="s">
        <v>9</v>
      </c>
      <c r="B15" s="472"/>
      <c r="C15" s="472"/>
      <c r="D15" s="83"/>
      <c r="E15" s="399"/>
      <c r="F15" s="83"/>
      <c r="G15" s="466" t="s">
        <v>10</v>
      </c>
      <c r="H15" s="467"/>
      <c r="I15" s="83"/>
      <c r="J15" s="401"/>
      <c r="K15" s="83"/>
    </row>
    <row r="16" spans="1:11">
      <c r="A16" s="476" t="s">
        <v>153</v>
      </c>
      <c r="B16" s="476"/>
      <c r="C16" s="476"/>
      <c r="D16" s="83"/>
      <c r="E16" s="402"/>
      <c r="F16" s="83"/>
      <c r="G16" s="466" t="s">
        <v>11</v>
      </c>
      <c r="H16" s="467"/>
      <c r="I16" s="83"/>
      <c r="J16" s="401"/>
      <c r="K16" s="83"/>
    </row>
    <row r="17" spans="1:11">
      <c r="A17" s="472" t="s">
        <v>455</v>
      </c>
      <c r="B17" s="472"/>
      <c r="C17" s="472"/>
      <c r="D17" s="83"/>
      <c r="E17" s="399"/>
      <c r="F17" s="83"/>
      <c r="G17" s="466" t="s">
        <v>12</v>
      </c>
      <c r="H17" s="467"/>
      <c r="I17" s="83"/>
      <c r="J17" s="401"/>
      <c r="K17" s="83"/>
    </row>
    <row r="18" spans="1:11">
      <c r="A18" s="472" t="s">
        <v>13</v>
      </c>
      <c r="B18" s="472"/>
      <c r="C18" s="472"/>
      <c r="D18" s="83"/>
      <c r="E18" s="399"/>
      <c r="F18" s="83"/>
      <c r="G18" s="466"/>
      <c r="H18" s="467"/>
      <c r="I18" s="411"/>
      <c r="J18" s="401"/>
      <c r="K18" s="411"/>
    </row>
    <row r="19" spans="1:11">
      <c r="A19" s="472"/>
      <c r="B19" s="472"/>
      <c r="C19" s="472"/>
      <c r="D19" s="411"/>
      <c r="E19" s="399"/>
      <c r="F19" s="411"/>
      <c r="G19" s="468"/>
      <c r="H19" s="469"/>
      <c r="I19" s="411"/>
      <c r="J19" s="407"/>
      <c r="K19" s="411"/>
    </row>
    <row r="20" spans="1:11">
      <c r="A20" s="495" t="s">
        <v>456</v>
      </c>
      <c r="B20" s="458"/>
      <c r="C20" s="458"/>
      <c r="D20" s="93"/>
      <c r="E20" s="408"/>
      <c r="F20" s="93"/>
      <c r="G20" s="496" t="s">
        <v>457</v>
      </c>
      <c r="H20" s="497"/>
      <c r="I20" s="93"/>
      <c r="J20" s="412"/>
      <c r="K20" s="93"/>
    </row>
    <row r="21" spans="1:11">
      <c r="A21" s="472" t="s">
        <v>458</v>
      </c>
      <c r="B21" s="472"/>
      <c r="C21" s="472"/>
      <c r="D21" s="83"/>
      <c r="E21" s="399"/>
      <c r="F21" s="83"/>
      <c r="G21" s="468" t="s">
        <v>459</v>
      </c>
      <c r="H21" s="469"/>
      <c r="I21" s="83"/>
      <c r="J21" s="407"/>
      <c r="K21" s="83"/>
    </row>
    <row r="22" spans="1:11">
      <c r="A22" s="472" t="s">
        <v>460</v>
      </c>
      <c r="B22" s="472"/>
      <c r="C22" s="472"/>
      <c r="D22" s="83"/>
      <c r="E22" s="399"/>
      <c r="F22" s="83"/>
      <c r="G22" s="466" t="s">
        <v>461</v>
      </c>
      <c r="H22" s="467"/>
      <c r="I22" s="83"/>
      <c r="J22" s="401"/>
      <c r="K22" s="83"/>
    </row>
    <row r="23" spans="1:11">
      <c r="A23" s="472"/>
      <c r="B23" s="472"/>
      <c r="C23" s="472"/>
      <c r="D23" s="411"/>
      <c r="E23" s="399"/>
      <c r="F23" s="411"/>
      <c r="G23" s="466"/>
      <c r="H23" s="467"/>
      <c r="I23" s="411"/>
      <c r="J23" s="401"/>
      <c r="K23" s="411"/>
    </row>
    <row r="24" spans="1:11">
      <c r="A24" s="462" t="s">
        <v>462</v>
      </c>
      <c r="B24" s="462"/>
      <c r="C24" s="462"/>
      <c r="D24" s="411"/>
      <c r="E24" s="399"/>
      <c r="F24" s="411"/>
      <c r="G24" s="463" t="s">
        <v>463</v>
      </c>
      <c r="H24" s="464"/>
      <c r="I24" s="93"/>
      <c r="J24" s="404"/>
      <c r="K24" s="93"/>
    </row>
    <row r="25" spans="1:11">
      <c r="A25" s="498"/>
      <c r="B25" s="499"/>
      <c r="C25" s="500"/>
      <c r="D25" s="411"/>
      <c r="E25" s="399"/>
      <c r="F25" s="411"/>
      <c r="G25" s="466" t="s">
        <v>464</v>
      </c>
      <c r="H25" s="467"/>
      <c r="I25" s="83"/>
      <c r="J25" s="401"/>
      <c r="K25" s="83"/>
    </row>
    <row r="26" spans="1:11">
      <c r="A26" s="498"/>
      <c r="B26" s="499"/>
      <c r="C26" s="500"/>
      <c r="D26" s="411"/>
      <c r="E26" s="399"/>
      <c r="F26" s="411"/>
      <c r="G26" s="466" t="s">
        <v>465</v>
      </c>
      <c r="H26" s="467"/>
      <c r="I26" s="83"/>
      <c r="J26" s="401"/>
      <c r="K26" s="83"/>
    </row>
    <row r="27" spans="1:11">
      <c r="A27" s="498" t="s">
        <v>466</v>
      </c>
      <c r="B27" s="499"/>
      <c r="C27" s="500"/>
      <c r="D27" s="411"/>
      <c r="E27" s="399"/>
      <c r="F27" s="411"/>
      <c r="G27" s="466"/>
      <c r="H27" s="467"/>
      <c r="I27" s="411"/>
      <c r="J27" s="401"/>
      <c r="K27" s="411"/>
    </row>
    <row r="28" spans="1:11">
      <c r="A28" s="498" t="s">
        <v>467</v>
      </c>
      <c r="B28" s="499"/>
      <c r="C28" s="500"/>
      <c r="D28" s="93">
        <v>24092</v>
      </c>
      <c r="E28" s="403"/>
      <c r="F28" s="93"/>
      <c r="G28" s="463" t="s">
        <v>468</v>
      </c>
      <c r="H28" s="464"/>
      <c r="I28" s="93">
        <v>24092</v>
      </c>
      <c r="J28" s="404"/>
      <c r="K28" s="93"/>
    </row>
    <row r="29" spans="1:11">
      <c r="A29" s="498"/>
      <c r="B29" s="499"/>
      <c r="C29" s="500"/>
      <c r="D29" s="93"/>
      <c r="E29" s="413"/>
      <c r="F29" s="93"/>
      <c r="G29" s="496" t="s">
        <v>469</v>
      </c>
      <c r="H29" s="497"/>
      <c r="I29" s="93"/>
      <c r="J29" s="412"/>
      <c r="K29" s="93"/>
    </row>
    <row r="30" spans="1:11">
      <c r="A30" s="468" t="s">
        <v>14</v>
      </c>
      <c r="B30" s="478"/>
      <c r="C30" s="469"/>
      <c r="D30" s="83">
        <v>0</v>
      </c>
      <c r="E30" s="407"/>
      <c r="F30" s="83"/>
      <c r="G30" s="468" t="s">
        <v>15</v>
      </c>
      <c r="H30" s="469"/>
      <c r="I30" s="83"/>
      <c r="J30" s="407"/>
      <c r="K30" s="83"/>
    </row>
    <row r="31" spans="1:11">
      <c r="A31" s="468" t="s">
        <v>470</v>
      </c>
      <c r="B31" s="478"/>
      <c r="C31" s="469"/>
      <c r="D31" s="355"/>
      <c r="E31" s="407"/>
      <c r="F31" s="355"/>
      <c r="G31" s="501" t="s">
        <v>471</v>
      </c>
      <c r="H31" s="502"/>
      <c r="I31" s="83"/>
      <c r="J31" s="414"/>
      <c r="K31" s="83"/>
    </row>
    <row r="32" spans="1:11">
      <c r="A32" s="458" t="s">
        <v>472</v>
      </c>
      <c r="B32" s="458"/>
      <c r="C32" s="458"/>
      <c r="D32" s="83"/>
      <c r="E32" s="408"/>
      <c r="F32" s="83"/>
      <c r="G32" s="503" t="s">
        <v>473</v>
      </c>
      <c r="H32" s="504"/>
      <c r="I32" s="83"/>
      <c r="J32" s="180"/>
      <c r="K32" s="83"/>
    </row>
    <row r="33" spans="1:11">
      <c r="A33" s="458" t="s">
        <v>474</v>
      </c>
      <c r="B33" s="458"/>
      <c r="C33" s="458"/>
      <c r="D33" s="83">
        <v>24092</v>
      </c>
      <c r="E33" s="408"/>
      <c r="F33" s="83"/>
      <c r="G33" s="459"/>
      <c r="H33" s="460"/>
      <c r="I33" s="83"/>
      <c r="J33" s="409"/>
      <c r="K33" s="83"/>
    </row>
    <row r="34" spans="1:11">
      <c r="A34" s="482" t="s">
        <v>475</v>
      </c>
      <c r="B34" s="482"/>
      <c r="C34" s="482"/>
      <c r="D34" s="93">
        <f>+D28+D29</f>
        <v>24092</v>
      </c>
      <c r="E34" s="400"/>
      <c r="F34" s="93"/>
      <c r="G34" s="482" t="s">
        <v>476</v>
      </c>
      <c r="H34" s="482"/>
      <c r="I34" s="93">
        <v>24092</v>
      </c>
      <c r="J34" s="400"/>
      <c r="K34" s="93"/>
    </row>
    <row r="37" spans="1:11">
      <c r="A37" s="508"/>
      <c r="B37" s="508"/>
      <c r="C37" s="508"/>
      <c r="D37" s="508"/>
      <c r="E37" s="508"/>
      <c r="F37" s="508"/>
    </row>
    <row r="39" spans="1:11">
      <c r="A39" s="509"/>
      <c r="B39" s="509"/>
      <c r="C39" s="509"/>
      <c r="D39" s="509"/>
      <c r="E39" s="509"/>
      <c r="F39" s="510"/>
    </row>
    <row r="40" spans="1:11">
      <c r="A40" s="509"/>
      <c r="B40" s="509"/>
      <c r="C40" s="509"/>
      <c r="D40" s="509"/>
      <c r="E40" s="509"/>
      <c r="F40" s="510"/>
    </row>
    <row r="41" spans="1:11">
      <c r="A41" s="505"/>
      <c r="B41" s="505"/>
      <c r="C41" s="505"/>
      <c r="D41" s="505"/>
      <c r="E41" s="415"/>
      <c r="F41" s="415"/>
    </row>
    <row r="42" spans="1:11">
      <c r="A42" s="505"/>
      <c r="B42" s="505"/>
      <c r="C42" s="505"/>
      <c r="D42" s="505"/>
      <c r="E42" s="415"/>
      <c r="F42" s="415"/>
    </row>
    <row r="43" spans="1:11">
      <c r="A43" s="506"/>
      <c r="B43" s="506"/>
      <c r="C43" s="506"/>
      <c r="D43" s="506"/>
      <c r="E43" s="415"/>
      <c r="F43" s="415"/>
    </row>
    <row r="44" spans="1:11">
      <c r="A44" s="507"/>
      <c r="B44" s="507"/>
      <c r="C44" s="507"/>
      <c r="D44" s="507"/>
      <c r="E44" s="415"/>
      <c r="F44" s="415"/>
    </row>
    <row r="45" spans="1:11">
      <c r="A45" s="506"/>
      <c r="B45" s="506"/>
      <c r="C45" s="506"/>
      <c r="D45" s="506"/>
      <c r="E45" s="415"/>
      <c r="F45" s="415"/>
    </row>
    <row r="46" spans="1:11">
      <c r="A46" s="506"/>
      <c r="B46" s="506"/>
      <c r="C46" s="506"/>
      <c r="D46" s="506"/>
      <c r="E46" s="415"/>
      <c r="F46" s="415"/>
    </row>
    <row r="47" spans="1:11">
      <c r="A47" s="505"/>
      <c r="B47" s="505"/>
      <c r="C47" s="505"/>
      <c r="D47" s="505"/>
      <c r="E47" s="415"/>
      <c r="F47" s="415"/>
    </row>
    <row r="48" spans="1:11">
      <c r="A48" s="506"/>
      <c r="B48" s="506"/>
      <c r="C48" s="506"/>
      <c r="D48" s="506"/>
      <c r="E48" s="415"/>
      <c r="F48" s="415"/>
    </row>
    <row r="49" spans="1:6">
      <c r="A49" s="506"/>
      <c r="B49" s="506"/>
      <c r="C49" s="506"/>
      <c r="D49" s="506"/>
      <c r="E49" s="415"/>
      <c r="F49" s="415"/>
    </row>
    <row r="50" spans="1:6">
      <c r="A50" s="506"/>
      <c r="B50" s="506"/>
      <c r="C50" s="506"/>
      <c r="D50" s="506"/>
      <c r="E50" s="415"/>
      <c r="F50" s="415"/>
    </row>
    <row r="51" spans="1:6">
      <c r="A51" s="506"/>
      <c r="B51" s="506"/>
      <c r="C51" s="506"/>
      <c r="D51" s="506"/>
      <c r="E51" s="415"/>
      <c r="F51" s="415"/>
    </row>
    <row r="52" spans="1:6">
      <c r="A52" s="505"/>
      <c r="B52" s="505"/>
      <c r="C52" s="505"/>
      <c r="D52" s="505"/>
      <c r="E52" s="415"/>
      <c r="F52" s="415"/>
    </row>
    <row r="53" spans="1:6">
      <c r="A53" s="506"/>
      <c r="B53" s="506"/>
      <c r="C53" s="506"/>
      <c r="D53" s="506"/>
      <c r="E53" s="415"/>
      <c r="F53" s="415"/>
    </row>
    <row r="54" spans="1:6">
      <c r="A54" s="506"/>
      <c r="B54" s="506"/>
      <c r="C54" s="506"/>
      <c r="D54" s="506"/>
      <c r="E54" s="415"/>
      <c r="F54" s="415"/>
    </row>
    <row r="55" spans="1:6">
      <c r="A55" s="506"/>
      <c r="B55" s="506"/>
      <c r="C55" s="506"/>
      <c r="D55" s="506"/>
      <c r="E55" s="415"/>
      <c r="F55" s="415"/>
    </row>
    <row r="56" spans="1:6">
      <c r="A56" s="511"/>
      <c r="B56" s="511"/>
      <c r="C56" s="511"/>
      <c r="D56" s="511"/>
      <c r="E56" s="415"/>
      <c r="F56" s="415"/>
    </row>
    <row r="57" spans="1:6">
      <c r="A57" s="512"/>
      <c r="B57" s="512"/>
      <c r="C57" s="512"/>
      <c r="D57" s="512"/>
      <c r="E57" s="415"/>
      <c r="F57" s="415"/>
    </row>
    <row r="58" spans="1:6">
      <c r="A58" s="513"/>
      <c r="B58" s="513"/>
      <c r="C58" s="513"/>
      <c r="D58" s="513"/>
      <c r="E58" s="415"/>
      <c r="F58" s="415"/>
    </row>
    <row r="59" spans="1:6">
      <c r="A59" s="513"/>
      <c r="B59" s="513"/>
      <c r="C59" s="513"/>
      <c r="D59" s="513"/>
      <c r="E59" s="415"/>
      <c r="F59" s="415"/>
    </row>
    <row r="60" spans="1:6">
      <c r="A60" s="505"/>
      <c r="B60" s="505"/>
      <c r="C60" s="505"/>
      <c r="D60" s="505"/>
      <c r="E60" s="416"/>
      <c r="F60" s="416"/>
    </row>
    <row r="61" spans="1:6">
      <c r="A61" s="505"/>
      <c r="B61" s="505"/>
      <c r="C61" s="505"/>
      <c r="D61" s="505"/>
      <c r="E61" s="416"/>
      <c r="F61" s="416"/>
    </row>
    <row r="62" spans="1:6">
      <c r="A62" s="506"/>
      <c r="B62" s="506"/>
      <c r="C62" s="506"/>
      <c r="D62" s="506"/>
      <c r="E62" s="417"/>
      <c r="F62" s="417"/>
    </row>
    <row r="63" spans="1:6">
      <c r="A63" s="514"/>
      <c r="B63" s="515"/>
      <c r="C63" s="515"/>
      <c r="D63" s="515"/>
      <c r="E63" s="415"/>
      <c r="F63" s="415"/>
    </row>
    <row r="64" spans="1:6">
      <c r="A64" s="514"/>
      <c r="B64" s="515"/>
      <c r="C64" s="515"/>
      <c r="D64" s="515"/>
      <c r="E64" s="415"/>
      <c r="F64" s="415"/>
    </row>
    <row r="65" spans="1:6">
      <c r="A65" s="514"/>
      <c r="B65" s="515"/>
      <c r="C65" s="515"/>
      <c r="D65" s="515"/>
      <c r="E65" s="415"/>
      <c r="F65" s="415"/>
    </row>
    <row r="66" spans="1:6">
      <c r="A66" s="516"/>
      <c r="B66" s="516"/>
      <c r="C66" s="516"/>
      <c r="D66" s="516"/>
      <c r="E66" s="415"/>
      <c r="F66" s="418"/>
    </row>
    <row r="67" spans="1:6">
      <c r="A67" s="517"/>
      <c r="B67" s="518"/>
      <c r="C67" s="518"/>
      <c r="D67" s="518"/>
      <c r="E67" s="415"/>
      <c r="F67" s="418"/>
    </row>
    <row r="68" spans="1:6">
      <c r="A68" s="519"/>
      <c r="B68" s="519"/>
      <c r="C68" s="519"/>
      <c r="D68" s="519"/>
      <c r="E68" s="417"/>
      <c r="F68" s="415"/>
    </row>
    <row r="69" spans="1:6">
      <c r="A69" s="519"/>
      <c r="B69" s="519"/>
      <c r="C69" s="519"/>
      <c r="D69" s="519"/>
      <c r="E69" s="417"/>
      <c r="F69" s="415"/>
    </row>
    <row r="70" spans="1:6">
      <c r="A70" s="520"/>
      <c r="B70" s="520"/>
      <c r="C70" s="520"/>
      <c r="D70" s="520"/>
      <c r="E70" s="417"/>
      <c r="F70" s="417"/>
    </row>
    <row r="71" spans="1:6">
      <c r="A71" s="506"/>
      <c r="B71" s="506"/>
      <c r="C71" s="506"/>
      <c r="D71" s="506"/>
      <c r="E71" s="417"/>
      <c r="F71" s="415"/>
    </row>
    <row r="72" spans="1:6">
      <c r="A72" s="519"/>
      <c r="B72" s="519"/>
      <c r="C72" s="519"/>
      <c r="D72" s="519"/>
      <c r="E72" s="417"/>
      <c r="F72" s="415"/>
    </row>
    <row r="73" spans="1:6">
      <c r="A73" s="505"/>
      <c r="B73" s="505"/>
      <c r="C73" s="505"/>
      <c r="D73" s="505"/>
      <c r="E73" s="416"/>
      <c r="F73" s="415"/>
    </row>
    <row r="74" spans="1:6">
      <c r="A74" s="513"/>
      <c r="B74" s="513"/>
      <c r="C74" s="513"/>
      <c r="D74" s="513"/>
      <c r="E74" s="417"/>
      <c r="F74" s="417"/>
    </row>
    <row r="75" spans="1:6">
      <c r="A75" s="522"/>
      <c r="B75" s="522"/>
      <c r="C75" s="522"/>
      <c r="D75" s="522"/>
      <c r="E75" s="417"/>
      <c r="F75" s="415"/>
    </row>
    <row r="76" spans="1:6">
      <c r="A76" s="513"/>
      <c r="B76" s="513"/>
      <c r="C76" s="513"/>
      <c r="D76" s="513"/>
      <c r="E76" s="419"/>
      <c r="F76" s="419"/>
    </row>
    <row r="77" spans="1:6">
      <c r="A77" s="521"/>
      <c r="B77" s="521"/>
      <c r="C77" s="521"/>
      <c r="D77" s="521"/>
      <c r="E77" s="420"/>
      <c r="F77" s="420"/>
    </row>
    <row r="78" spans="1:6">
      <c r="A78" s="506"/>
      <c r="B78" s="506"/>
      <c r="C78" s="506"/>
      <c r="D78" s="506"/>
      <c r="E78" s="420"/>
      <c r="F78" s="420"/>
    </row>
    <row r="79" spans="1:6">
      <c r="A79" s="506"/>
      <c r="B79" s="506"/>
      <c r="C79" s="506"/>
      <c r="D79" s="506"/>
      <c r="E79" s="421"/>
      <c r="F79" s="416"/>
    </row>
    <row r="80" spans="1:6">
      <c r="A80" s="505"/>
      <c r="B80" s="505"/>
      <c r="C80" s="505"/>
      <c r="D80" s="505"/>
      <c r="E80" s="422"/>
      <c r="F80" s="422"/>
    </row>
    <row r="81" spans="1:6">
      <c r="A81" s="505"/>
      <c r="B81" s="505"/>
      <c r="C81" s="505"/>
      <c r="D81" s="505"/>
      <c r="E81" s="423"/>
      <c r="F81" s="423"/>
    </row>
    <row r="82" spans="1:6">
      <c r="A82" s="505"/>
      <c r="B82" s="505"/>
      <c r="C82" s="505"/>
      <c r="D82" s="505"/>
      <c r="E82" s="423"/>
      <c r="F82" s="423"/>
    </row>
    <row r="83" spans="1:6">
      <c r="A83" s="506"/>
      <c r="B83" s="506"/>
      <c r="C83" s="506"/>
      <c r="D83" s="506"/>
      <c r="E83" s="424"/>
      <c r="F83" s="415"/>
    </row>
    <row r="84" spans="1:6">
      <c r="A84" s="506"/>
      <c r="B84" s="506"/>
      <c r="C84" s="506"/>
      <c r="D84" s="506"/>
      <c r="E84" s="424"/>
      <c r="F84" s="415"/>
    </row>
    <row r="85" spans="1:6">
      <c r="A85" s="520"/>
      <c r="B85" s="520"/>
      <c r="C85" s="520"/>
      <c r="D85" s="520"/>
      <c r="E85" s="416"/>
      <c r="F85" s="416"/>
    </row>
    <row r="86" spans="1:6">
      <c r="A86" s="505"/>
      <c r="B86" s="505"/>
      <c r="C86" s="505"/>
      <c r="D86" s="505"/>
      <c r="E86" s="415"/>
      <c r="F86" s="415"/>
    </row>
    <row r="87" spans="1:6">
      <c r="A87" s="506"/>
      <c r="B87" s="506"/>
      <c r="C87" s="506"/>
      <c r="D87" s="506"/>
      <c r="E87" s="415"/>
      <c r="F87" s="415"/>
    </row>
    <row r="88" spans="1:6">
      <c r="A88" s="506"/>
      <c r="B88" s="506"/>
      <c r="C88" s="506"/>
      <c r="D88" s="506"/>
      <c r="E88" s="415"/>
      <c r="F88" s="416"/>
    </row>
    <row r="89" spans="1:6">
      <c r="A89" s="505"/>
      <c r="B89" s="505"/>
      <c r="C89" s="505"/>
      <c r="D89" s="505"/>
      <c r="E89" s="417"/>
      <c r="F89" s="417"/>
    </row>
    <row r="90" spans="1:6">
      <c r="A90" s="506"/>
      <c r="B90" s="506"/>
      <c r="C90" s="506"/>
      <c r="D90" s="506"/>
      <c r="E90" s="417"/>
      <c r="F90" s="416"/>
    </row>
    <row r="91" spans="1:6">
      <c r="A91" s="506"/>
      <c r="B91" s="506"/>
      <c r="C91" s="506"/>
      <c r="D91" s="506"/>
      <c r="E91" s="416"/>
      <c r="F91" s="415"/>
    </row>
    <row r="92" spans="1:6">
      <c r="A92" s="523"/>
      <c r="B92" s="523"/>
      <c r="C92" s="523"/>
      <c r="D92" s="523"/>
      <c r="E92" s="416"/>
      <c r="F92" s="416"/>
    </row>
    <row r="93" spans="1:6">
      <c r="A93" s="505"/>
      <c r="B93" s="505"/>
      <c r="C93" s="505"/>
      <c r="D93" s="505"/>
      <c r="E93" s="415"/>
      <c r="F93" s="415"/>
    </row>
    <row r="94" spans="1:6">
      <c r="A94" s="506"/>
      <c r="B94" s="506"/>
      <c r="C94" s="506"/>
      <c r="D94" s="506"/>
      <c r="E94" s="415"/>
      <c r="F94" s="415"/>
    </row>
    <row r="95" spans="1:6">
      <c r="A95" s="506"/>
      <c r="B95" s="506"/>
      <c r="C95" s="506"/>
      <c r="D95" s="506"/>
      <c r="E95" s="416"/>
      <c r="F95" s="415"/>
    </row>
    <row r="96" spans="1:6">
      <c r="A96" s="505"/>
      <c r="B96" s="505"/>
      <c r="C96" s="505"/>
      <c r="D96" s="505"/>
      <c r="E96" s="415"/>
      <c r="F96" s="415"/>
    </row>
    <row r="97" spans="1:6">
      <c r="A97" s="506"/>
      <c r="B97" s="506"/>
      <c r="C97" s="506"/>
      <c r="D97" s="506"/>
      <c r="E97" s="415"/>
      <c r="F97" s="415"/>
    </row>
    <row r="98" spans="1:6">
      <c r="A98" s="506"/>
      <c r="B98" s="506"/>
      <c r="C98" s="506"/>
      <c r="D98" s="506"/>
      <c r="E98" s="415"/>
      <c r="F98" s="415"/>
    </row>
    <row r="99" spans="1:6">
      <c r="A99" s="505"/>
      <c r="B99" s="505"/>
      <c r="C99" s="505"/>
      <c r="D99" s="505"/>
      <c r="E99" s="416"/>
      <c r="F99" s="415"/>
    </row>
    <row r="100" spans="1:6">
      <c r="A100" s="505"/>
      <c r="B100" s="505"/>
      <c r="C100" s="505"/>
      <c r="D100" s="505"/>
      <c r="E100" s="416"/>
      <c r="F100" s="416"/>
    </row>
    <row r="101" spans="1:6">
      <c r="A101" s="418"/>
      <c r="B101" s="418"/>
      <c r="C101" s="418"/>
      <c r="D101" s="418"/>
      <c r="E101" s="418"/>
      <c r="F101" s="418"/>
    </row>
    <row r="102" spans="1:6">
      <c r="A102" s="524"/>
      <c r="B102" s="524"/>
      <c r="C102" s="524"/>
      <c r="D102" s="515"/>
      <c r="E102" s="515"/>
      <c r="F102" s="515"/>
    </row>
    <row r="103" spans="1:6">
      <c r="A103" s="525"/>
      <c r="B103" s="525"/>
      <c r="C103" s="525"/>
      <c r="D103" s="515"/>
      <c r="E103" s="515"/>
      <c r="F103" s="515"/>
    </row>
    <row r="104" spans="1:6">
      <c r="A104" s="509"/>
      <c r="B104" s="515"/>
      <c r="C104" s="515"/>
      <c r="D104" s="509"/>
      <c r="E104" s="418"/>
      <c r="F104" s="510"/>
    </row>
    <row r="105" spans="1:6">
      <c r="A105" s="509"/>
      <c r="B105" s="515"/>
      <c r="C105" s="515"/>
      <c r="D105" s="509"/>
      <c r="E105" s="418"/>
      <c r="F105" s="510"/>
    </row>
    <row r="106" spans="1:6">
      <c r="A106" s="425"/>
      <c r="B106" s="426"/>
      <c r="C106" s="416"/>
      <c r="D106" s="418"/>
      <c r="E106" s="418"/>
      <c r="F106" s="418"/>
    </row>
    <row r="107" spans="1:6">
      <c r="A107" s="427"/>
      <c r="B107" s="428"/>
      <c r="C107" s="415"/>
      <c r="D107" s="418"/>
      <c r="E107" s="418"/>
      <c r="F107" s="418"/>
    </row>
    <row r="108" spans="1:6">
      <c r="A108" s="429"/>
      <c r="B108" s="428"/>
      <c r="C108" s="415"/>
      <c r="D108" s="418"/>
      <c r="E108" s="418"/>
      <c r="F108" s="418"/>
    </row>
    <row r="109" spans="1:6">
      <c r="A109" s="427"/>
      <c r="B109" s="428"/>
      <c r="C109" s="415"/>
      <c r="D109" s="418"/>
      <c r="E109" s="418"/>
      <c r="F109" s="418"/>
    </row>
    <row r="110" spans="1:6">
      <c r="A110" s="430"/>
      <c r="B110" s="428"/>
      <c r="C110" s="415"/>
      <c r="D110" s="418"/>
      <c r="E110" s="418"/>
      <c r="F110" s="418"/>
    </row>
    <row r="111" spans="1:6">
      <c r="A111" s="427"/>
      <c r="B111" s="415"/>
      <c r="C111" s="415"/>
      <c r="D111" s="418"/>
      <c r="E111" s="418"/>
      <c r="F111" s="418"/>
    </row>
    <row r="112" spans="1:6">
      <c r="A112" s="427"/>
      <c r="B112" s="431"/>
      <c r="C112" s="415"/>
      <c r="D112" s="418"/>
      <c r="E112" s="418"/>
      <c r="F112" s="418"/>
    </row>
    <row r="113" spans="1:6">
      <c r="A113" s="432"/>
      <c r="B113" s="433"/>
      <c r="C113" s="415"/>
      <c r="D113" s="418"/>
      <c r="E113" s="418"/>
      <c r="F113" s="418"/>
    </row>
    <row r="114" spans="1:6">
      <c r="A114" s="434"/>
      <c r="B114" s="435"/>
      <c r="C114" s="415"/>
      <c r="D114" s="418"/>
      <c r="E114" s="418"/>
      <c r="F114" s="418"/>
    </row>
    <row r="115" spans="1:6">
      <c r="A115" s="430"/>
      <c r="B115" s="435"/>
      <c r="C115" s="415"/>
      <c r="D115" s="418"/>
      <c r="E115" s="418"/>
      <c r="F115" s="418"/>
    </row>
    <row r="116" spans="1:6">
      <c r="A116" s="430"/>
      <c r="B116" s="436"/>
      <c r="C116" s="415"/>
      <c r="D116" s="418"/>
      <c r="E116" s="418"/>
      <c r="F116" s="418"/>
    </row>
    <row r="117" spans="1:6">
      <c r="A117" s="430"/>
      <c r="B117" s="436"/>
      <c r="C117" s="415"/>
      <c r="D117" s="418"/>
      <c r="E117" s="418"/>
      <c r="F117" s="418"/>
    </row>
    <row r="118" spans="1:6">
      <c r="A118" s="429"/>
      <c r="B118" s="435"/>
      <c r="C118" s="415"/>
      <c r="D118" s="418"/>
      <c r="E118" s="418"/>
      <c r="F118" s="418"/>
    </row>
    <row r="119" spans="1:6">
      <c r="A119" s="437"/>
      <c r="B119" s="416"/>
      <c r="C119" s="415"/>
      <c r="D119" s="418"/>
      <c r="E119" s="418"/>
      <c r="F119" s="418"/>
    </row>
    <row r="120" spans="1:6">
      <c r="A120" s="427"/>
      <c r="B120" s="415"/>
      <c r="C120" s="415"/>
      <c r="D120" s="418"/>
      <c r="E120" s="418"/>
      <c r="F120" s="418"/>
    </row>
    <row r="121" spans="1:6">
      <c r="A121" s="427"/>
      <c r="B121" s="431"/>
      <c r="C121" s="415"/>
      <c r="D121" s="418"/>
      <c r="E121" s="418"/>
      <c r="F121" s="418"/>
    </row>
    <row r="122" spans="1:6">
      <c r="A122" s="427"/>
      <c r="B122" s="431"/>
      <c r="C122" s="415"/>
      <c r="D122" s="418"/>
      <c r="E122" s="418"/>
      <c r="F122" s="418"/>
    </row>
    <row r="123" spans="1:6">
      <c r="A123" s="427"/>
      <c r="B123" s="431"/>
      <c r="C123" s="415"/>
      <c r="D123" s="418"/>
      <c r="E123" s="418"/>
      <c r="F123" s="418"/>
    </row>
    <row r="124" spans="1:6">
      <c r="A124" s="432"/>
      <c r="B124" s="432"/>
      <c r="C124" s="415"/>
      <c r="D124" s="418"/>
      <c r="E124" s="418"/>
      <c r="F124" s="418"/>
    </row>
    <row r="125" spans="1:6">
      <c r="A125" s="429"/>
      <c r="B125" s="432"/>
      <c r="C125" s="415"/>
      <c r="D125" s="418"/>
      <c r="E125" s="418"/>
      <c r="F125" s="418"/>
    </row>
    <row r="126" spans="1:6">
      <c r="A126" s="432"/>
      <c r="B126" s="432"/>
      <c r="C126" s="415"/>
      <c r="D126" s="418"/>
      <c r="E126" s="418"/>
      <c r="F126" s="418"/>
    </row>
    <row r="127" spans="1:6">
      <c r="A127" s="438"/>
      <c r="B127" s="432"/>
      <c r="C127" s="415"/>
      <c r="D127" s="418"/>
      <c r="E127" s="418"/>
      <c r="F127" s="418"/>
    </row>
    <row r="128" spans="1:6">
      <c r="A128" s="439"/>
      <c r="B128" s="437"/>
      <c r="C128" s="415"/>
      <c r="D128" s="418"/>
      <c r="E128" s="418"/>
      <c r="F128" s="418"/>
    </row>
    <row r="129" spans="1:6">
      <c r="A129" s="435"/>
      <c r="B129" s="431"/>
      <c r="C129" s="415"/>
      <c r="D129" s="418"/>
      <c r="E129" s="418"/>
      <c r="F129" s="418"/>
    </row>
    <row r="130" spans="1:6">
      <c r="A130" s="435"/>
      <c r="B130" s="431"/>
      <c r="C130" s="415"/>
      <c r="D130" s="418"/>
      <c r="E130" s="418"/>
      <c r="F130" s="418"/>
    </row>
    <row r="131" spans="1:6">
      <c r="A131" s="440"/>
      <c r="B131" s="431"/>
      <c r="C131" s="415"/>
      <c r="D131" s="418"/>
      <c r="E131" s="418"/>
      <c r="F131" s="418"/>
    </row>
    <row r="132" spans="1:6">
      <c r="A132" s="437"/>
      <c r="B132" s="419"/>
      <c r="C132" s="415"/>
      <c r="D132" s="418"/>
      <c r="E132" s="418"/>
      <c r="F132" s="418"/>
    </row>
    <row r="133" spans="1:6">
      <c r="A133" s="431"/>
      <c r="B133" s="417"/>
      <c r="C133" s="415"/>
      <c r="D133" s="418"/>
      <c r="E133" s="418"/>
      <c r="F133" s="418"/>
    </row>
    <row r="134" spans="1:6">
      <c r="A134" s="431"/>
      <c r="B134" s="415"/>
      <c r="C134" s="415"/>
      <c r="D134" s="418"/>
      <c r="E134" s="418"/>
      <c r="F134" s="418"/>
    </row>
    <row r="135" spans="1:6">
      <c r="A135" s="418"/>
      <c r="B135" s="441"/>
      <c r="C135" s="415"/>
      <c r="D135" s="418"/>
      <c r="E135" s="418"/>
      <c r="F135" s="418"/>
    </row>
    <row r="136" spans="1:6">
      <c r="A136" s="437"/>
      <c r="B136" s="416"/>
      <c r="C136" s="416"/>
      <c r="D136" s="418"/>
      <c r="E136" s="418"/>
      <c r="F136" s="418"/>
    </row>
    <row r="137" spans="1:6">
      <c r="A137" s="431"/>
      <c r="B137" s="437"/>
      <c r="C137" s="415"/>
      <c r="D137" s="418"/>
      <c r="E137" s="418"/>
      <c r="F137" s="418"/>
    </row>
    <row r="138" spans="1:6">
      <c r="A138" s="437"/>
      <c r="B138" s="416"/>
      <c r="C138" s="415"/>
      <c r="D138" s="418"/>
      <c r="E138" s="418"/>
      <c r="F138" s="418"/>
    </row>
    <row r="139" spans="1:6">
      <c r="A139" s="431"/>
      <c r="B139" s="415"/>
      <c r="C139" s="415"/>
      <c r="D139" s="418"/>
      <c r="E139" s="418"/>
      <c r="F139" s="418"/>
    </row>
    <row r="140" spans="1:6">
      <c r="A140" s="431"/>
      <c r="B140" s="415"/>
      <c r="C140" s="415"/>
      <c r="D140" s="418"/>
      <c r="E140" s="418"/>
      <c r="F140" s="418"/>
    </row>
    <row r="141" spans="1:6">
      <c r="A141" s="431"/>
      <c r="B141" s="415"/>
      <c r="C141" s="415"/>
      <c r="D141" s="418"/>
      <c r="E141" s="418"/>
      <c r="F141" s="418"/>
    </row>
    <row r="142" spans="1:6">
      <c r="A142" s="431"/>
      <c r="B142" s="415"/>
      <c r="C142" s="415"/>
      <c r="D142" s="418"/>
      <c r="E142" s="418"/>
      <c r="F142" s="418"/>
    </row>
    <row r="143" spans="1:6">
      <c r="A143" s="433"/>
      <c r="B143" s="436"/>
      <c r="C143" s="415"/>
      <c r="D143" s="418"/>
      <c r="E143" s="418"/>
      <c r="F143" s="418"/>
    </row>
    <row r="144" spans="1:6">
      <c r="A144" s="433"/>
      <c r="B144" s="436"/>
      <c r="C144" s="415"/>
      <c r="D144" s="418"/>
      <c r="E144" s="418"/>
      <c r="F144" s="418"/>
    </row>
    <row r="145" spans="1:6">
      <c r="A145" s="431"/>
      <c r="B145" s="415"/>
      <c r="C145" s="415"/>
      <c r="D145" s="418"/>
      <c r="E145" s="418"/>
      <c r="F145" s="418"/>
    </row>
    <row r="146" spans="1:6">
      <c r="A146" s="431"/>
      <c r="B146" s="415"/>
      <c r="C146" s="415"/>
      <c r="D146" s="418"/>
      <c r="E146" s="418"/>
      <c r="F146" s="418"/>
    </row>
    <row r="147" spans="1:6">
      <c r="A147" s="431"/>
      <c r="B147" s="415"/>
      <c r="C147" s="415"/>
      <c r="D147" s="418"/>
      <c r="E147" s="418"/>
      <c r="F147" s="418"/>
    </row>
    <row r="148" spans="1:6">
      <c r="A148" s="431"/>
      <c r="B148" s="415"/>
      <c r="C148" s="415"/>
      <c r="D148" s="418"/>
      <c r="E148" s="418"/>
      <c r="F148" s="418"/>
    </row>
    <row r="149" spans="1:6">
      <c r="A149" s="431"/>
      <c r="B149" s="415"/>
      <c r="C149" s="415"/>
      <c r="D149" s="418"/>
      <c r="E149" s="418"/>
      <c r="F149" s="418"/>
    </row>
    <row r="150" spans="1:6">
      <c r="A150" s="442"/>
      <c r="B150" s="416"/>
      <c r="C150" s="416"/>
      <c r="D150" s="418"/>
      <c r="E150" s="418"/>
      <c r="F150" s="418"/>
    </row>
    <row r="151" spans="1:6">
      <c r="A151" s="443"/>
      <c r="B151" s="444"/>
      <c r="C151" s="445"/>
      <c r="D151" s="418"/>
      <c r="E151" s="418"/>
      <c r="F151" s="418"/>
    </row>
  </sheetData>
  <mergeCells count="131">
    <mergeCell ref="D104:D105"/>
    <mergeCell ref="F104:F105"/>
    <mergeCell ref="A102:F102"/>
    <mergeCell ref="A103:F103"/>
    <mergeCell ref="A104:C105"/>
    <mergeCell ref="A95:D95"/>
    <mergeCell ref="A96:D96"/>
    <mergeCell ref="A97:D97"/>
    <mergeCell ref="A98:D98"/>
    <mergeCell ref="A99:D99"/>
    <mergeCell ref="A100:D100"/>
    <mergeCell ref="A89:D89"/>
    <mergeCell ref="A90:D90"/>
    <mergeCell ref="A91:D91"/>
    <mergeCell ref="A92:D92"/>
    <mergeCell ref="A93:D93"/>
    <mergeCell ref="A94:D94"/>
    <mergeCell ref="A83:D83"/>
    <mergeCell ref="A84:D84"/>
    <mergeCell ref="A85:D85"/>
    <mergeCell ref="A86:D86"/>
    <mergeCell ref="A87:D87"/>
    <mergeCell ref="A88:D88"/>
    <mergeCell ref="A77:D77"/>
    <mergeCell ref="A78:D78"/>
    <mergeCell ref="A79:D79"/>
    <mergeCell ref="A80:D80"/>
    <mergeCell ref="A81:D81"/>
    <mergeCell ref="A82:D82"/>
    <mergeCell ref="A71:D71"/>
    <mergeCell ref="A72:D72"/>
    <mergeCell ref="A73:D73"/>
    <mergeCell ref="A74:D74"/>
    <mergeCell ref="A75:D75"/>
    <mergeCell ref="A76:D76"/>
    <mergeCell ref="A65:D65"/>
    <mergeCell ref="A66:D66"/>
    <mergeCell ref="A67:D67"/>
    <mergeCell ref="A68:D68"/>
    <mergeCell ref="A69:D69"/>
    <mergeCell ref="A70:D70"/>
    <mergeCell ref="A59:D59"/>
    <mergeCell ref="A60:D60"/>
    <mergeCell ref="A61:D61"/>
    <mergeCell ref="A62:D62"/>
    <mergeCell ref="A63:D63"/>
    <mergeCell ref="A64:D64"/>
    <mergeCell ref="A53:D53"/>
    <mergeCell ref="A54:D54"/>
    <mergeCell ref="A55:D55"/>
    <mergeCell ref="A56:D56"/>
    <mergeCell ref="A57:D57"/>
    <mergeCell ref="A58:D58"/>
    <mergeCell ref="A47:D47"/>
    <mergeCell ref="A48:D48"/>
    <mergeCell ref="A49:D49"/>
    <mergeCell ref="A50:D50"/>
    <mergeCell ref="A51:D51"/>
    <mergeCell ref="A52:D52"/>
    <mergeCell ref="A41:D41"/>
    <mergeCell ref="A42:D42"/>
    <mergeCell ref="A43:D43"/>
    <mergeCell ref="A44:D44"/>
    <mergeCell ref="A45:D45"/>
    <mergeCell ref="A46:D46"/>
    <mergeCell ref="A34:C34"/>
    <mergeCell ref="G34:H34"/>
    <mergeCell ref="A37:F37"/>
    <mergeCell ref="A39:D40"/>
    <mergeCell ref="E39:E40"/>
    <mergeCell ref="F39:F40"/>
    <mergeCell ref="A31:C31"/>
    <mergeCell ref="G31:H31"/>
    <mergeCell ref="A32:C32"/>
    <mergeCell ref="G32:H32"/>
    <mergeCell ref="A33:C33"/>
    <mergeCell ref="G33:H33"/>
    <mergeCell ref="A28:C28"/>
    <mergeCell ref="G28:H28"/>
    <mergeCell ref="A29:C29"/>
    <mergeCell ref="G29:H29"/>
    <mergeCell ref="A30:C30"/>
    <mergeCell ref="G30:H30"/>
    <mergeCell ref="A25:C25"/>
    <mergeCell ref="G25:H25"/>
    <mergeCell ref="A26:C26"/>
    <mergeCell ref="G26:H26"/>
    <mergeCell ref="A27:C27"/>
    <mergeCell ref="G27:H27"/>
    <mergeCell ref="A22:C22"/>
    <mergeCell ref="G22:H22"/>
    <mergeCell ref="A23:C23"/>
    <mergeCell ref="G23:H23"/>
    <mergeCell ref="A24:C24"/>
    <mergeCell ref="G24:H24"/>
    <mergeCell ref="A19:C19"/>
    <mergeCell ref="G19:H19"/>
    <mergeCell ref="A20:C20"/>
    <mergeCell ref="G20:H20"/>
    <mergeCell ref="A21:C21"/>
    <mergeCell ref="G21:H21"/>
    <mergeCell ref="A16:C16"/>
    <mergeCell ref="G16:H16"/>
    <mergeCell ref="A17:C17"/>
    <mergeCell ref="G17:H17"/>
    <mergeCell ref="A18:C18"/>
    <mergeCell ref="G18:H18"/>
    <mergeCell ref="A13:C13"/>
    <mergeCell ref="G13:H13"/>
    <mergeCell ref="A14:C14"/>
    <mergeCell ref="G14:H14"/>
    <mergeCell ref="A15:C15"/>
    <mergeCell ref="G15:H15"/>
    <mergeCell ref="A10:C10"/>
    <mergeCell ref="G10:H10"/>
    <mergeCell ref="A11:C11"/>
    <mergeCell ref="G11:H11"/>
    <mergeCell ref="A12:C12"/>
    <mergeCell ref="G12:H12"/>
    <mergeCell ref="A7:C7"/>
    <mergeCell ref="G7:H7"/>
    <mergeCell ref="A8:C8"/>
    <mergeCell ref="G8:H8"/>
    <mergeCell ref="A9:C9"/>
    <mergeCell ref="G9:H9"/>
    <mergeCell ref="A2:K2"/>
    <mergeCell ref="A3:K3"/>
    <mergeCell ref="A5:F5"/>
    <mergeCell ref="G5:K5"/>
    <mergeCell ref="A6:C6"/>
    <mergeCell ref="G6:H6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5"/>
  <sheetViews>
    <sheetView workbookViewId="0">
      <selection activeCell="E25" sqref="E25"/>
    </sheetView>
  </sheetViews>
  <sheetFormatPr defaultRowHeight="12.75"/>
  <cols>
    <col min="1" max="2" width="9.28515625" customWidth="1"/>
    <col min="4" max="4" width="22.28515625" customWidth="1"/>
    <col min="5" max="5" width="14.28515625" customWidth="1"/>
    <col min="6" max="6" width="12.42578125" customWidth="1"/>
    <col min="7" max="7" width="11.28515625" customWidth="1"/>
    <col min="8" max="8" width="12.85546875" customWidth="1"/>
    <col min="9" max="9" width="6" customWidth="1"/>
    <col min="10" max="10" width="9.28515625" customWidth="1"/>
    <col min="12" max="12" width="14.7109375" customWidth="1"/>
    <col min="13" max="13" width="11.140625" customWidth="1"/>
    <col min="14" max="14" width="14.28515625" customWidth="1"/>
    <col min="15" max="15" width="12.85546875" customWidth="1"/>
    <col min="16" max="16" width="15.28515625" customWidth="1"/>
  </cols>
  <sheetData>
    <row r="1" spans="1:11" ht="12" customHeight="1">
      <c r="A1" s="549" t="s">
        <v>294</v>
      </c>
      <c r="B1" s="549"/>
      <c r="C1" s="549"/>
      <c r="D1" s="549"/>
      <c r="E1" s="549"/>
      <c r="F1" s="549"/>
      <c r="G1" s="549"/>
      <c r="H1" s="549"/>
    </row>
    <row r="2" spans="1:11" ht="19.5" customHeight="1">
      <c r="A2" s="144"/>
      <c r="B2" s="144"/>
      <c r="C2" s="144"/>
      <c r="D2" s="144"/>
      <c r="E2" s="144"/>
      <c r="F2" s="144"/>
      <c r="G2" s="144"/>
      <c r="H2" s="264"/>
    </row>
    <row r="3" spans="1:11" ht="14.25" customHeight="1">
      <c r="A3" s="553" t="s">
        <v>404</v>
      </c>
      <c r="B3" s="553"/>
      <c r="C3" s="553"/>
      <c r="D3" s="553"/>
      <c r="E3" s="553"/>
      <c r="F3" s="553"/>
      <c r="G3" s="553"/>
      <c r="H3" s="240"/>
    </row>
    <row r="4" spans="1:11" ht="12" customHeight="1">
      <c r="A4" s="144"/>
      <c r="B4" s="144"/>
      <c r="C4" s="144"/>
      <c r="D4" s="144"/>
      <c r="E4" s="144"/>
      <c r="F4" s="144"/>
      <c r="G4" s="144"/>
      <c r="H4" s="141" t="s">
        <v>16</v>
      </c>
    </row>
    <row r="5" spans="1:11" ht="24" customHeight="1">
      <c r="A5" s="481" t="s">
        <v>17</v>
      </c>
      <c r="B5" s="481"/>
      <c r="C5" s="481"/>
      <c r="D5" s="481"/>
      <c r="E5" s="481" t="s">
        <v>18</v>
      </c>
      <c r="F5" s="551" t="s">
        <v>340</v>
      </c>
      <c r="G5" s="550"/>
      <c r="H5" s="481" t="s">
        <v>19</v>
      </c>
    </row>
    <row r="6" spans="1:11" ht="24.75" customHeight="1">
      <c r="A6" s="481"/>
      <c r="B6" s="481"/>
      <c r="C6" s="481"/>
      <c r="D6" s="481"/>
      <c r="E6" s="481"/>
      <c r="F6" s="552"/>
      <c r="G6" s="550"/>
      <c r="H6" s="481"/>
    </row>
    <row r="7" spans="1:11">
      <c r="A7" s="482" t="s">
        <v>20</v>
      </c>
      <c r="B7" s="482"/>
      <c r="C7" s="482"/>
      <c r="D7" s="482"/>
      <c r="E7" s="94">
        <v>1690</v>
      </c>
      <c r="F7" s="94"/>
      <c r="G7" s="94"/>
      <c r="H7" s="94">
        <f>SUM(E7:G7)</f>
        <v>1690</v>
      </c>
      <c r="K7" s="96"/>
    </row>
    <row r="8" spans="1:11">
      <c r="A8" s="472" t="s">
        <v>266</v>
      </c>
      <c r="B8" s="472"/>
      <c r="C8" s="472"/>
      <c r="D8" s="472"/>
      <c r="E8" s="83"/>
      <c r="F8" s="83"/>
      <c r="G8" s="83"/>
      <c r="H8" s="94">
        <f t="shared" ref="H8:H55" si="0">SUM(E8:G8)</f>
        <v>0</v>
      </c>
    </row>
    <row r="9" spans="1:11">
      <c r="A9" s="477" t="s">
        <v>386</v>
      </c>
      <c r="B9" s="477"/>
      <c r="C9" s="477"/>
      <c r="D9" s="477"/>
      <c r="E9" s="83">
        <v>190</v>
      </c>
      <c r="F9" s="83"/>
      <c r="G9" s="83"/>
      <c r="H9" s="94">
        <f t="shared" si="0"/>
        <v>190</v>
      </c>
    </row>
    <row r="10" spans="1:11">
      <c r="A10" s="472" t="s">
        <v>387</v>
      </c>
      <c r="B10" s="472"/>
      <c r="C10" s="472"/>
      <c r="D10" s="472"/>
      <c r="E10" s="265">
        <v>1500</v>
      </c>
      <c r="F10" s="266"/>
      <c r="G10" s="266"/>
      <c r="H10" s="94">
        <f t="shared" si="0"/>
        <v>1500</v>
      </c>
    </row>
    <row r="11" spans="1:11">
      <c r="A11" s="472" t="s">
        <v>24</v>
      </c>
      <c r="B11" s="472"/>
      <c r="C11" s="472"/>
      <c r="D11" s="472"/>
      <c r="E11" s="265"/>
      <c r="F11" s="266"/>
      <c r="G11" s="266"/>
      <c r="H11" s="94">
        <f t="shared" si="0"/>
        <v>0</v>
      </c>
      <c r="K11" s="96"/>
    </row>
    <row r="12" spans="1:11">
      <c r="A12" s="462" t="s">
        <v>382</v>
      </c>
      <c r="B12" s="462"/>
      <c r="C12" s="462"/>
      <c r="D12" s="462"/>
      <c r="E12" s="93">
        <v>10510</v>
      </c>
      <c r="F12" s="93">
        <f>SUM(F13:F16)</f>
        <v>0</v>
      </c>
      <c r="G12" s="93">
        <f>SUM(G13:G16)</f>
        <v>0</v>
      </c>
      <c r="H12" s="94">
        <f t="shared" si="0"/>
        <v>10510</v>
      </c>
    </row>
    <row r="13" spans="1:11">
      <c r="A13" s="472" t="s">
        <v>25</v>
      </c>
      <c r="B13" s="472"/>
      <c r="C13" s="472"/>
      <c r="D13" s="472"/>
      <c r="E13" s="83">
        <v>8000</v>
      </c>
      <c r="F13" s="83">
        <v>0</v>
      </c>
      <c r="G13" s="83">
        <v>0</v>
      </c>
      <c r="H13" s="94">
        <f t="shared" si="0"/>
        <v>8000</v>
      </c>
    </row>
    <row r="14" spans="1:11">
      <c r="A14" s="472" t="s">
        <v>26</v>
      </c>
      <c r="B14" s="472"/>
      <c r="C14" s="472"/>
      <c r="D14" s="472"/>
      <c r="E14" s="265">
        <v>2400</v>
      </c>
      <c r="F14" s="83">
        <v>0</v>
      </c>
      <c r="G14" s="83">
        <v>0</v>
      </c>
      <c r="H14" s="94">
        <f t="shared" si="0"/>
        <v>2400</v>
      </c>
    </row>
    <row r="15" spans="1:11">
      <c r="A15" s="472" t="s">
        <v>27</v>
      </c>
      <c r="B15" s="472"/>
      <c r="C15" s="472"/>
      <c r="D15" s="472"/>
      <c r="E15" s="265">
        <v>110</v>
      </c>
      <c r="F15" s="83">
        <v>0</v>
      </c>
      <c r="G15" s="83">
        <v>0</v>
      </c>
      <c r="H15" s="94">
        <f t="shared" si="0"/>
        <v>110</v>
      </c>
    </row>
    <row r="16" spans="1:11">
      <c r="A16" s="472" t="s">
        <v>388</v>
      </c>
      <c r="B16" s="472"/>
      <c r="C16" s="472"/>
      <c r="D16" s="472"/>
      <c r="E16" s="265"/>
      <c r="F16" s="83">
        <v>0</v>
      </c>
      <c r="G16" s="83">
        <v>0</v>
      </c>
      <c r="H16" s="94">
        <f t="shared" si="0"/>
        <v>0</v>
      </c>
    </row>
    <row r="17" spans="1:11">
      <c r="A17" s="462" t="s">
        <v>389</v>
      </c>
      <c r="B17" s="462"/>
      <c r="C17" s="462"/>
      <c r="D17" s="462"/>
      <c r="E17" s="93">
        <v>110690</v>
      </c>
      <c r="F17" s="93">
        <f>SUM(F18:F20)</f>
        <v>0</v>
      </c>
      <c r="G17" s="93">
        <f>SUM(G18:G20)</f>
        <v>0</v>
      </c>
      <c r="H17" s="94">
        <f t="shared" si="0"/>
        <v>110690</v>
      </c>
    </row>
    <row r="18" spans="1:11">
      <c r="A18" s="472" t="s">
        <v>390</v>
      </c>
      <c r="B18" s="472"/>
      <c r="C18" s="472"/>
      <c r="D18" s="472"/>
      <c r="E18" s="83">
        <v>56157</v>
      </c>
      <c r="F18" s="83">
        <v>0</v>
      </c>
      <c r="G18" s="83">
        <v>0</v>
      </c>
      <c r="H18" s="94">
        <f t="shared" si="0"/>
        <v>56157</v>
      </c>
    </row>
    <row r="19" spans="1:11" ht="21" customHeight="1">
      <c r="A19" s="465" t="s">
        <v>379</v>
      </c>
      <c r="B19" s="465"/>
      <c r="C19" s="465"/>
      <c r="D19" s="465"/>
      <c r="E19" s="83">
        <v>24092</v>
      </c>
      <c r="F19" s="83">
        <v>0</v>
      </c>
      <c r="G19" s="83">
        <v>0</v>
      </c>
      <c r="H19" s="94">
        <f t="shared" si="0"/>
        <v>24092</v>
      </c>
    </row>
    <row r="20" spans="1:11">
      <c r="A20" s="472" t="s">
        <v>240</v>
      </c>
      <c r="B20" s="472"/>
      <c r="C20" s="472"/>
      <c r="D20" s="472"/>
      <c r="E20" s="83">
        <v>11652</v>
      </c>
      <c r="F20" s="83">
        <v>0</v>
      </c>
      <c r="G20" s="83">
        <v>0</v>
      </c>
      <c r="H20" s="94">
        <f t="shared" si="0"/>
        <v>11652</v>
      </c>
    </row>
    <row r="21" spans="1:11">
      <c r="A21" s="5" t="s">
        <v>341</v>
      </c>
      <c r="B21" s="5"/>
      <c r="C21" s="5"/>
      <c r="D21" s="5"/>
      <c r="E21" s="83">
        <v>17482</v>
      </c>
      <c r="F21" s="83"/>
      <c r="G21" s="83"/>
      <c r="H21" s="94">
        <v>17482</v>
      </c>
    </row>
    <row r="22" spans="1:11">
      <c r="A22" s="345" t="s">
        <v>392</v>
      </c>
      <c r="B22" s="345"/>
      <c r="C22" s="345"/>
      <c r="D22" s="345"/>
      <c r="E22" s="83">
        <v>1307</v>
      </c>
      <c r="F22" s="83"/>
      <c r="G22" s="83"/>
      <c r="H22" s="94">
        <v>1307</v>
      </c>
    </row>
    <row r="23" spans="1:11">
      <c r="A23" s="547" t="s">
        <v>196</v>
      </c>
      <c r="B23" s="548"/>
      <c r="C23" s="548"/>
      <c r="D23" s="548"/>
      <c r="E23" s="83"/>
      <c r="F23" s="87"/>
      <c r="G23" s="87"/>
      <c r="H23" s="94">
        <f t="shared" si="0"/>
        <v>0</v>
      </c>
    </row>
    <row r="24" spans="1:11">
      <c r="A24" s="547" t="s">
        <v>231</v>
      </c>
      <c r="B24" s="547"/>
      <c r="C24" s="547"/>
      <c r="D24" s="547"/>
      <c r="E24" s="357">
        <v>7317</v>
      </c>
      <c r="F24" s="87"/>
      <c r="G24" s="87"/>
      <c r="H24" s="94">
        <f t="shared" si="0"/>
        <v>7317</v>
      </c>
    </row>
    <row r="25" spans="1:11">
      <c r="A25" s="462" t="s">
        <v>391</v>
      </c>
      <c r="B25" s="462"/>
      <c r="C25" s="462"/>
      <c r="D25" s="462"/>
      <c r="E25" s="93">
        <v>36082</v>
      </c>
      <c r="F25" s="87"/>
      <c r="G25" s="87"/>
      <c r="H25" s="94">
        <f t="shared" si="0"/>
        <v>36082</v>
      </c>
      <c r="K25" s="96"/>
    </row>
    <row r="26" spans="1:11">
      <c r="A26" s="535" t="s">
        <v>232</v>
      </c>
      <c r="B26" s="535"/>
      <c r="C26" s="535"/>
      <c r="D26" s="535"/>
      <c r="E26" s="83">
        <f>+'2.4.-2.8'!B33</f>
        <v>0</v>
      </c>
      <c r="F26" s="87"/>
      <c r="G26" s="87"/>
      <c r="H26" s="94">
        <f t="shared" si="0"/>
        <v>0</v>
      </c>
    </row>
    <row r="27" spans="1:11">
      <c r="A27" s="526" t="s">
        <v>233</v>
      </c>
      <c r="B27" s="526"/>
      <c r="C27" s="526"/>
      <c r="D27" s="526"/>
      <c r="E27" s="267">
        <f>+E7+E12+E17+E23+E24+E25+E26</f>
        <v>166289</v>
      </c>
      <c r="F27" s="267"/>
      <c r="G27" s="267"/>
      <c r="H27" s="94">
        <f t="shared" si="0"/>
        <v>166289</v>
      </c>
    </row>
    <row r="28" spans="1:11">
      <c r="A28" s="538" t="s">
        <v>14</v>
      </c>
      <c r="B28" s="539"/>
      <c r="C28" s="539"/>
      <c r="D28" s="540"/>
      <c r="E28" s="83"/>
      <c r="F28" s="83"/>
      <c r="G28" s="83"/>
      <c r="H28" s="94">
        <f t="shared" si="0"/>
        <v>0</v>
      </c>
    </row>
    <row r="29" spans="1:11" ht="25.5" customHeight="1">
      <c r="A29" s="468" t="s">
        <v>234</v>
      </c>
      <c r="B29" s="478"/>
      <c r="C29" s="478"/>
      <c r="D29" s="469"/>
      <c r="E29" s="83">
        <v>29013</v>
      </c>
      <c r="F29" s="83"/>
      <c r="G29" s="83"/>
      <c r="H29" s="94">
        <f t="shared" si="0"/>
        <v>29013</v>
      </c>
    </row>
    <row r="30" spans="1:11" s="185" customFormat="1">
      <c r="A30" s="544" t="s">
        <v>235</v>
      </c>
      <c r="B30" s="545"/>
      <c r="C30" s="545"/>
      <c r="D30" s="546"/>
      <c r="E30" s="267"/>
      <c r="F30" s="279"/>
      <c r="G30" s="279"/>
      <c r="H30" s="267">
        <f t="shared" si="0"/>
        <v>0</v>
      </c>
      <c r="K30" s="209"/>
    </row>
    <row r="31" spans="1:11">
      <c r="A31" s="538" t="s">
        <v>236</v>
      </c>
      <c r="B31" s="539"/>
      <c r="C31" s="539"/>
      <c r="D31" s="540"/>
      <c r="E31" s="83"/>
      <c r="F31" s="83"/>
      <c r="G31" s="83"/>
      <c r="H31" s="94">
        <f t="shared" si="0"/>
        <v>0</v>
      </c>
    </row>
    <row r="32" spans="1:11">
      <c r="A32" s="466" t="s">
        <v>219</v>
      </c>
      <c r="B32" s="479"/>
      <c r="C32" s="479"/>
      <c r="D32" s="467"/>
      <c r="E32" s="83"/>
      <c r="F32" s="83"/>
      <c r="G32" s="83"/>
      <c r="H32" s="94">
        <f t="shared" si="0"/>
        <v>0</v>
      </c>
    </row>
    <row r="33" spans="1:8">
      <c r="A33" s="541" t="s">
        <v>237</v>
      </c>
      <c r="B33" s="542"/>
      <c r="C33" s="542"/>
      <c r="D33" s="543"/>
      <c r="E33" s="267">
        <f>SUM(E28:E32)</f>
        <v>29013</v>
      </c>
      <c r="F33" s="267"/>
      <c r="G33" s="267"/>
      <c r="H33" s="94">
        <f t="shared" si="0"/>
        <v>29013</v>
      </c>
    </row>
    <row r="34" spans="1:8" ht="12.75" customHeight="1">
      <c r="A34" s="526" t="s">
        <v>238</v>
      </c>
      <c r="B34" s="526"/>
      <c r="C34" s="526"/>
      <c r="D34" s="526"/>
      <c r="E34" s="267">
        <f>+E27+E33</f>
        <v>195302</v>
      </c>
      <c r="F34" s="267"/>
      <c r="G34" s="267"/>
      <c r="H34" s="94">
        <f t="shared" si="0"/>
        <v>195302</v>
      </c>
    </row>
    <row r="35" spans="1:8" ht="12.75" customHeight="1">
      <c r="A35" s="537"/>
      <c r="B35" s="537"/>
      <c r="C35" s="537"/>
      <c r="D35" s="537"/>
      <c r="E35" s="266"/>
      <c r="F35" s="266"/>
      <c r="G35" s="266"/>
      <c r="H35" s="94">
        <f t="shared" si="0"/>
        <v>0</v>
      </c>
    </row>
    <row r="36" spans="1:8" ht="12.75" customHeight="1">
      <c r="A36" s="462" t="s">
        <v>9</v>
      </c>
      <c r="B36" s="462"/>
      <c r="C36" s="462"/>
      <c r="D36" s="462"/>
      <c r="E36" s="85"/>
      <c r="F36" s="85"/>
      <c r="G36" s="85"/>
      <c r="H36" s="94">
        <f t="shared" si="0"/>
        <v>0</v>
      </c>
    </row>
    <row r="37" spans="1:8" ht="12.75" customHeight="1">
      <c r="A37" s="527" t="s">
        <v>29</v>
      </c>
      <c r="B37" s="527"/>
      <c r="C37" s="527"/>
      <c r="D37" s="527"/>
      <c r="E37" s="268"/>
      <c r="F37" s="84"/>
      <c r="G37" s="84"/>
      <c r="H37" s="94">
        <f t="shared" si="0"/>
        <v>0</v>
      </c>
    </row>
    <row r="38" spans="1:8" ht="12.75" customHeight="1">
      <c r="A38" s="528" t="s">
        <v>165</v>
      </c>
      <c r="B38" s="529"/>
      <c r="C38" s="529"/>
      <c r="D38" s="530"/>
      <c r="E38" s="268"/>
      <c r="F38" s="84"/>
      <c r="G38" s="84"/>
      <c r="H38" s="94">
        <f t="shared" si="0"/>
        <v>0</v>
      </c>
    </row>
    <row r="39" spans="1:8" ht="12.75" customHeight="1">
      <c r="A39" s="528" t="s">
        <v>166</v>
      </c>
      <c r="B39" s="529"/>
      <c r="C39" s="529"/>
      <c r="D39" s="530"/>
      <c r="E39" s="268"/>
      <c r="F39" s="84"/>
      <c r="G39" s="84"/>
      <c r="H39" s="94">
        <f t="shared" si="0"/>
        <v>0</v>
      </c>
    </row>
    <row r="40" spans="1:8" ht="12.75" customHeight="1">
      <c r="A40" s="528" t="s">
        <v>167</v>
      </c>
      <c r="B40" s="529"/>
      <c r="C40" s="529"/>
      <c r="D40" s="530"/>
      <c r="E40" s="268"/>
      <c r="F40" s="84"/>
      <c r="G40" s="84"/>
      <c r="H40" s="94">
        <f t="shared" si="0"/>
        <v>0</v>
      </c>
    </row>
    <row r="41" spans="1:8">
      <c r="A41" s="531" t="s">
        <v>30</v>
      </c>
      <c r="B41" s="531"/>
      <c r="C41" s="531"/>
      <c r="D41" s="531"/>
      <c r="E41" s="268"/>
      <c r="F41" s="84"/>
      <c r="G41" s="84"/>
      <c r="H41" s="94">
        <f t="shared" si="0"/>
        <v>0</v>
      </c>
    </row>
    <row r="42" spans="1:8">
      <c r="A42" s="532" t="s">
        <v>31</v>
      </c>
      <c r="B42" s="532"/>
      <c r="C42" s="532"/>
      <c r="D42" s="532"/>
      <c r="E42" s="268"/>
      <c r="F42" s="84"/>
      <c r="G42" s="84"/>
      <c r="H42" s="94">
        <f t="shared" si="0"/>
        <v>0</v>
      </c>
    </row>
    <row r="43" spans="1:8">
      <c r="A43" s="532" t="s">
        <v>32</v>
      </c>
      <c r="B43" s="532"/>
      <c r="C43" s="532"/>
      <c r="D43" s="532"/>
      <c r="E43" s="268"/>
      <c r="F43" s="84"/>
      <c r="G43" s="84"/>
      <c r="H43" s="94">
        <f t="shared" si="0"/>
        <v>0</v>
      </c>
    </row>
    <row r="44" spans="1:8" ht="12.75" customHeight="1">
      <c r="A44" s="533" t="s">
        <v>148</v>
      </c>
      <c r="B44" s="533"/>
      <c r="C44" s="533"/>
      <c r="D44" s="533"/>
      <c r="E44" s="84"/>
      <c r="F44" s="84"/>
      <c r="G44" s="84"/>
      <c r="H44" s="94">
        <f t="shared" si="0"/>
        <v>0</v>
      </c>
    </row>
    <row r="45" spans="1:8" ht="12.75" customHeight="1">
      <c r="A45" s="534" t="s">
        <v>241</v>
      </c>
      <c r="B45" s="534"/>
      <c r="C45" s="534"/>
      <c r="D45" s="534"/>
      <c r="E45" s="84"/>
      <c r="F45" s="84"/>
      <c r="G45" s="84"/>
      <c r="H45" s="94">
        <f t="shared" si="0"/>
        <v>0</v>
      </c>
    </row>
    <row r="46" spans="1:8">
      <c r="A46" s="535" t="s">
        <v>33</v>
      </c>
      <c r="B46" s="535"/>
      <c r="C46" s="535"/>
      <c r="D46" s="535"/>
      <c r="E46" s="84"/>
      <c r="F46" s="84"/>
      <c r="G46" s="84"/>
      <c r="H46" s="94">
        <f t="shared" si="0"/>
        <v>0</v>
      </c>
    </row>
    <row r="47" spans="1:8">
      <c r="A47" s="536" t="s">
        <v>242</v>
      </c>
      <c r="B47" s="536"/>
      <c r="C47" s="536"/>
      <c r="D47" s="536"/>
      <c r="E47" s="269">
        <f>+E36+E44+E45+E46</f>
        <v>0</v>
      </c>
      <c r="F47" s="269"/>
      <c r="G47" s="269"/>
      <c r="H47" s="94">
        <f t="shared" si="0"/>
        <v>0</v>
      </c>
    </row>
    <row r="48" spans="1:8">
      <c r="A48" s="527" t="s">
        <v>14</v>
      </c>
      <c r="B48" s="527"/>
      <c r="C48" s="527"/>
      <c r="D48" s="527"/>
      <c r="E48" s="84"/>
      <c r="F48" s="84"/>
      <c r="G48" s="84"/>
      <c r="H48" s="94">
        <f t="shared" si="0"/>
        <v>0</v>
      </c>
    </row>
    <row r="49" spans="1:8" ht="24" customHeight="1">
      <c r="A49" s="465" t="s">
        <v>234</v>
      </c>
      <c r="B49" s="465"/>
      <c r="C49" s="465"/>
      <c r="D49" s="465"/>
      <c r="E49" s="84">
        <v>0</v>
      </c>
      <c r="F49" s="84"/>
      <c r="G49" s="84"/>
      <c r="H49" s="94">
        <f t="shared" si="0"/>
        <v>0</v>
      </c>
    </row>
    <row r="50" spans="1:8" ht="12.75" customHeight="1">
      <c r="A50" s="472" t="s">
        <v>235</v>
      </c>
      <c r="B50" s="472"/>
      <c r="C50" s="472"/>
      <c r="D50" s="472"/>
      <c r="E50" s="84"/>
      <c r="F50" s="84"/>
      <c r="G50" s="84"/>
      <c r="H50" s="94">
        <f t="shared" si="0"/>
        <v>0</v>
      </c>
    </row>
    <row r="51" spans="1:8" ht="12.75" customHeight="1">
      <c r="A51" s="527" t="s">
        <v>236</v>
      </c>
      <c r="B51" s="527"/>
      <c r="C51" s="527"/>
      <c r="D51" s="527"/>
      <c r="E51" s="84"/>
      <c r="F51" s="84"/>
      <c r="G51" s="84"/>
      <c r="H51" s="94">
        <f t="shared" si="0"/>
        <v>0</v>
      </c>
    </row>
    <row r="52" spans="1:8" ht="12.75" customHeight="1">
      <c r="A52" s="472" t="s">
        <v>219</v>
      </c>
      <c r="B52" s="472"/>
      <c r="C52" s="472"/>
      <c r="D52" s="472"/>
      <c r="E52" s="84">
        <v>6300</v>
      </c>
      <c r="F52" s="84"/>
      <c r="G52" s="84"/>
      <c r="H52" s="94">
        <f t="shared" si="0"/>
        <v>6300</v>
      </c>
    </row>
    <row r="53" spans="1:8" ht="22.5" customHeight="1">
      <c r="A53" s="526" t="s">
        <v>243</v>
      </c>
      <c r="B53" s="526"/>
      <c r="C53" s="526"/>
      <c r="D53" s="526"/>
      <c r="E53" s="269">
        <f>SUM(E48:E52)</f>
        <v>6300</v>
      </c>
      <c r="F53" s="269"/>
      <c r="G53" s="269"/>
      <c r="H53" s="94">
        <f t="shared" si="0"/>
        <v>6300</v>
      </c>
    </row>
    <row r="54" spans="1:8">
      <c r="A54" s="526" t="s">
        <v>244</v>
      </c>
      <c r="B54" s="526"/>
      <c r="C54" s="526"/>
      <c r="D54" s="526"/>
      <c r="E54" s="269">
        <f>+E47+E53</f>
        <v>6300</v>
      </c>
      <c r="F54" s="269"/>
      <c r="G54" s="269"/>
      <c r="H54" s="94">
        <f t="shared" si="0"/>
        <v>6300</v>
      </c>
    </row>
    <row r="55" spans="1:8">
      <c r="A55" s="526" t="s">
        <v>225</v>
      </c>
      <c r="B55" s="526"/>
      <c r="C55" s="526"/>
      <c r="D55" s="526"/>
      <c r="E55" s="269">
        <f>+E34+E54</f>
        <v>201602</v>
      </c>
      <c r="F55" s="269"/>
      <c r="G55" s="269"/>
      <c r="H55" s="94">
        <f t="shared" si="0"/>
        <v>201602</v>
      </c>
    </row>
  </sheetData>
  <mergeCells count="54">
    <mergeCell ref="A1:H1"/>
    <mergeCell ref="A5:D6"/>
    <mergeCell ref="E5:E6"/>
    <mergeCell ref="G5:G6"/>
    <mergeCell ref="F5:F6"/>
    <mergeCell ref="H5:H6"/>
    <mergeCell ref="A3:G3"/>
    <mergeCell ref="A23:D23"/>
    <mergeCell ref="A24:D24"/>
    <mergeCell ref="A19:D19"/>
    <mergeCell ref="A9:D9"/>
    <mergeCell ref="A10:D10"/>
    <mergeCell ref="A11:D11"/>
    <mergeCell ref="A12:D12"/>
    <mergeCell ref="A18:D18"/>
    <mergeCell ref="A7:D7"/>
    <mergeCell ref="A8:D8"/>
    <mergeCell ref="A20:D20"/>
    <mergeCell ref="A13:D13"/>
    <mergeCell ref="A14:D14"/>
    <mergeCell ref="A15:D15"/>
    <mergeCell ref="A16:D16"/>
    <mergeCell ref="A17:D17"/>
    <mergeCell ref="A36:D36"/>
    <mergeCell ref="A35:D35"/>
    <mergeCell ref="A31:D31"/>
    <mergeCell ref="A25:D25"/>
    <mergeCell ref="A32:D32"/>
    <mergeCell ref="A33:D33"/>
    <mergeCell ref="A26:D26"/>
    <mergeCell ref="A27:D27"/>
    <mergeCell ref="A28:D28"/>
    <mergeCell ref="A29:D29"/>
    <mergeCell ref="A30:D30"/>
    <mergeCell ref="A34:D34"/>
    <mergeCell ref="A48:D48"/>
    <mergeCell ref="A37:D37"/>
    <mergeCell ref="A38:D38"/>
    <mergeCell ref="A40:D40"/>
    <mergeCell ref="A39:D39"/>
    <mergeCell ref="A41:D41"/>
    <mergeCell ref="A42:D42"/>
    <mergeCell ref="A43:D43"/>
    <mergeCell ref="A44:D44"/>
    <mergeCell ref="A45:D45"/>
    <mergeCell ref="A46:D46"/>
    <mergeCell ref="A47:D47"/>
    <mergeCell ref="A53:D53"/>
    <mergeCell ref="A54:D54"/>
    <mergeCell ref="A55:D55"/>
    <mergeCell ref="A49:D49"/>
    <mergeCell ref="A50:D50"/>
    <mergeCell ref="A51:D51"/>
    <mergeCell ref="A52:D52"/>
  </mergeCells>
  <phoneticPr fontId="24" type="noConversion"/>
  <pageMargins left="0.28999999999999998" right="0.31" top="0.44" bottom="0.39" header="0.28000000000000003" footer="0.18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7"/>
  <sheetViews>
    <sheetView topLeftCell="A28" workbookViewId="0">
      <selection activeCell="G10" sqref="G10"/>
    </sheetView>
  </sheetViews>
  <sheetFormatPr defaultRowHeight="12.75"/>
  <cols>
    <col min="2" max="2" width="23.140625" customWidth="1"/>
    <col min="3" max="3" width="10.28515625" customWidth="1"/>
    <col min="4" max="4" width="13" customWidth="1"/>
    <col min="5" max="5" width="12.5703125" customWidth="1"/>
    <col min="6" max="6" width="11.42578125" customWidth="1"/>
    <col min="7" max="7" width="13" customWidth="1"/>
    <col min="9" max="9" width="9.140625" style="96"/>
  </cols>
  <sheetData>
    <row r="1" spans="1:9">
      <c r="A1" s="234"/>
      <c r="B1" s="234"/>
      <c r="C1" s="234"/>
      <c r="D1" s="234"/>
      <c r="E1" s="234"/>
      <c r="F1" s="234"/>
      <c r="G1" s="234"/>
    </row>
    <row r="2" spans="1:9" ht="16.5" customHeight="1">
      <c r="A2" s="154"/>
      <c r="B2" s="154"/>
      <c r="C2" s="154"/>
      <c r="D2" s="154"/>
      <c r="E2" s="154"/>
      <c r="F2" s="154"/>
      <c r="G2" s="154"/>
    </row>
    <row r="3" spans="1:9" ht="12" customHeight="1">
      <c r="B3" s="359"/>
      <c r="C3" s="359"/>
      <c r="D3" s="25"/>
      <c r="F3" s="25"/>
      <c r="G3" s="25"/>
    </row>
    <row r="4" spans="1:9" ht="15" customHeight="1">
      <c r="B4" s="2"/>
      <c r="C4" s="2"/>
      <c r="D4" s="2" t="s">
        <v>303</v>
      </c>
      <c r="F4" s="96"/>
    </row>
    <row r="5" spans="1:9" ht="15" customHeight="1">
      <c r="F5" s="96"/>
    </row>
    <row r="6" spans="1:9" ht="15" customHeight="1">
      <c r="A6" s="154" t="s">
        <v>393</v>
      </c>
      <c r="B6" s="9"/>
      <c r="C6" s="9"/>
      <c r="D6" s="9"/>
      <c r="F6" s="96"/>
    </row>
    <row r="7" spans="1:9" ht="15" customHeight="1">
      <c r="A7" s="9"/>
      <c r="B7" s="9"/>
      <c r="C7" s="9"/>
      <c r="D7" s="9"/>
      <c r="F7" s="96"/>
    </row>
    <row r="8" spans="1:9" ht="15" customHeight="1">
      <c r="A8" s="582" t="s">
        <v>16</v>
      </c>
      <c r="B8" s="582"/>
      <c r="C8" s="582"/>
      <c r="D8" s="582"/>
      <c r="F8" s="96"/>
    </row>
    <row r="9" spans="1:9" ht="15" customHeight="1">
      <c r="A9" s="560" t="s">
        <v>17</v>
      </c>
      <c r="B9" s="560"/>
      <c r="C9" s="560"/>
      <c r="D9" s="588" t="s">
        <v>18</v>
      </c>
      <c r="F9" s="96"/>
      <c r="I9"/>
    </row>
    <row r="10" spans="1:9" ht="15" customHeight="1">
      <c r="A10" s="560"/>
      <c r="B10" s="560"/>
      <c r="C10" s="560"/>
      <c r="D10" s="588"/>
      <c r="F10" s="96"/>
      <c r="I10"/>
    </row>
    <row r="11" spans="1:9" ht="15" customHeight="1">
      <c r="A11" s="557" t="s">
        <v>266</v>
      </c>
      <c r="B11" s="558"/>
      <c r="C11" s="559"/>
      <c r="D11" s="18"/>
      <c r="F11" s="96"/>
      <c r="I11"/>
    </row>
    <row r="12" spans="1:9" ht="15" customHeight="1">
      <c r="A12" s="584" t="s">
        <v>267</v>
      </c>
      <c r="B12" s="585"/>
      <c r="C12" s="586"/>
      <c r="D12" s="18">
        <v>8031</v>
      </c>
      <c r="F12" s="96"/>
      <c r="I12"/>
    </row>
    <row r="13" spans="1:9" ht="15" customHeight="1">
      <c r="A13" s="587" t="s">
        <v>394</v>
      </c>
      <c r="B13" s="587"/>
      <c r="C13" s="587"/>
      <c r="D13" s="88">
        <v>150</v>
      </c>
      <c r="F13" s="96"/>
      <c r="I13"/>
    </row>
    <row r="14" spans="1:9" ht="15" customHeight="1">
      <c r="A14" s="228" t="s">
        <v>268</v>
      </c>
      <c r="B14" s="229"/>
      <c r="C14" s="230"/>
      <c r="D14" s="88"/>
      <c r="E14">
        <f>+D14+D13+D18</f>
        <v>2677</v>
      </c>
      <c r="F14" s="96"/>
      <c r="I14"/>
    </row>
    <row r="15" spans="1:9" ht="15" customHeight="1">
      <c r="A15" s="228" t="s">
        <v>269</v>
      </c>
      <c r="B15" s="229"/>
      <c r="C15" s="230"/>
      <c r="D15" s="18">
        <v>1181</v>
      </c>
      <c r="F15" s="96"/>
      <c r="I15"/>
    </row>
    <row r="16" spans="1:9" ht="15" customHeight="1">
      <c r="A16" s="228" t="s">
        <v>270</v>
      </c>
      <c r="B16" s="229"/>
      <c r="C16" s="230"/>
      <c r="D16" s="18"/>
      <c r="F16" s="96"/>
      <c r="I16"/>
    </row>
    <row r="17" spans="1:9" ht="15" customHeight="1">
      <c r="A17" s="231" t="s">
        <v>271</v>
      </c>
      <c r="B17" s="232"/>
      <c r="C17" s="233"/>
      <c r="D17" s="18"/>
      <c r="F17" s="96"/>
      <c r="I17"/>
    </row>
    <row r="18" spans="1:9" ht="15" customHeight="1">
      <c r="A18" s="231" t="s">
        <v>272</v>
      </c>
      <c r="B18" s="232"/>
      <c r="C18" s="233"/>
      <c r="D18" s="88">
        <v>2527</v>
      </c>
      <c r="F18" s="96"/>
      <c r="I18"/>
    </row>
    <row r="19" spans="1:9" ht="15" customHeight="1">
      <c r="A19" s="231" t="s">
        <v>273</v>
      </c>
      <c r="B19" s="232"/>
      <c r="C19" s="233"/>
      <c r="D19" s="18"/>
      <c r="F19" s="96"/>
      <c r="I19"/>
    </row>
    <row r="20" spans="1:9" ht="15" customHeight="1">
      <c r="A20" s="231" t="s">
        <v>274</v>
      </c>
      <c r="B20" s="232"/>
      <c r="C20" s="233"/>
      <c r="D20" s="18"/>
      <c r="F20" s="96"/>
      <c r="I20"/>
    </row>
    <row r="21" spans="1:9" ht="15" customHeight="1">
      <c r="A21" s="231" t="s">
        <v>275</v>
      </c>
      <c r="B21" s="232"/>
      <c r="C21" s="233"/>
      <c r="D21" s="18"/>
      <c r="F21" s="96"/>
      <c r="I21"/>
    </row>
    <row r="22" spans="1:9" ht="15" customHeight="1">
      <c r="A22" s="231" t="s">
        <v>276</v>
      </c>
      <c r="B22" s="232"/>
      <c r="C22" s="233"/>
      <c r="D22" s="18"/>
      <c r="F22" s="96"/>
      <c r="I22"/>
    </row>
    <row r="23" spans="1:9" ht="15" customHeight="1">
      <c r="A23" s="231" t="s">
        <v>277</v>
      </c>
      <c r="B23" s="232"/>
      <c r="C23" s="233"/>
      <c r="D23" s="101"/>
      <c r="E23" s="23"/>
      <c r="F23" s="23"/>
      <c r="G23" s="23"/>
      <c r="I23"/>
    </row>
    <row r="24" spans="1:9" ht="15" customHeight="1">
      <c r="A24" s="231" t="s">
        <v>278</v>
      </c>
      <c r="B24" s="232"/>
      <c r="C24" s="233"/>
      <c r="D24" s="101"/>
      <c r="E24" s="2"/>
      <c r="F24" s="234"/>
      <c r="G24" s="234"/>
      <c r="I24"/>
    </row>
    <row r="25" spans="1:9" ht="15" customHeight="1">
      <c r="A25" s="231" t="s">
        <v>279</v>
      </c>
      <c r="B25" s="232"/>
      <c r="C25" s="233"/>
      <c r="D25" s="101"/>
      <c r="E25" s="23"/>
      <c r="F25" s="26"/>
      <c r="G25" s="23"/>
      <c r="I25"/>
    </row>
    <row r="26" spans="1:9" ht="15" customHeight="1">
      <c r="A26" s="231" t="s">
        <v>280</v>
      </c>
      <c r="B26" s="232"/>
      <c r="C26" s="233"/>
      <c r="D26" s="18"/>
      <c r="E26" s="1"/>
      <c r="F26" s="27"/>
      <c r="G26" s="1"/>
      <c r="I26"/>
    </row>
    <row r="27" spans="1:9" ht="15" customHeight="1">
      <c r="A27" s="231" t="s">
        <v>281</v>
      </c>
      <c r="B27" s="232"/>
      <c r="C27" s="233"/>
      <c r="D27" s="18"/>
      <c r="E27" s="1"/>
      <c r="G27" s="1"/>
      <c r="I27"/>
    </row>
    <row r="28" spans="1:9" ht="15" customHeight="1">
      <c r="A28" s="563" t="s">
        <v>290</v>
      </c>
      <c r="B28" s="564"/>
      <c r="C28" s="565"/>
      <c r="D28" s="89">
        <f>SUM(D12:D27)</f>
        <v>11889</v>
      </c>
      <c r="E28" s="29"/>
      <c r="F28" s="28"/>
      <c r="G28" s="29"/>
      <c r="I28"/>
    </row>
    <row r="29" spans="1:9" ht="15" customHeight="1">
      <c r="A29" s="22"/>
      <c r="B29" s="23"/>
      <c r="C29" s="23"/>
      <c r="D29" s="23"/>
      <c r="E29" s="102"/>
      <c r="F29" s="29"/>
      <c r="G29" s="22"/>
    </row>
    <row r="30" spans="1:9" ht="15" customHeight="1">
      <c r="B30" s="2"/>
      <c r="C30" s="2"/>
      <c r="D30" s="2"/>
      <c r="E30" s="103"/>
      <c r="F30" s="23"/>
      <c r="G30" s="23"/>
    </row>
    <row r="31" spans="1:9" ht="12" customHeight="1">
      <c r="B31" s="25"/>
      <c r="C31" s="25"/>
      <c r="D31" s="2" t="s">
        <v>304</v>
      </c>
      <c r="E31" s="102"/>
      <c r="F31" s="23"/>
      <c r="G31" s="22"/>
    </row>
    <row r="32" spans="1:9" ht="18" customHeight="1">
      <c r="A32" s="561" t="s">
        <v>395</v>
      </c>
      <c r="B32" s="561"/>
      <c r="C32" s="561"/>
      <c r="D32" s="561"/>
      <c r="E32" s="104"/>
      <c r="F32" s="23"/>
      <c r="G32" s="23"/>
    </row>
    <row r="33" spans="1:7" ht="12" customHeight="1">
      <c r="A33" s="583" t="s">
        <v>35</v>
      </c>
      <c r="B33" s="583"/>
      <c r="C33" s="583"/>
      <c r="D33" s="583"/>
      <c r="E33" s="102"/>
      <c r="F33" s="23"/>
      <c r="G33" s="22"/>
    </row>
    <row r="34" spans="1:7" ht="17.25" customHeight="1">
      <c r="A34" s="554" t="s">
        <v>17</v>
      </c>
      <c r="B34" s="555"/>
      <c r="C34" s="556"/>
      <c r="D34" s="11" t="s">
        <v>18</v>
      </c>
      <c r="E34" s="103"/>
      <c r="F34" s="30"/>
      <c r="G34" s="23"/>
    </row>
    <row r="35" spans="1:7" ht="15" customHeight="1">
      <c r="A35" s="566" t="s">
        <v>36</v>
      </c>
      <c r="B35" s="567"/>
      <c r="C35" s="568"/>
      <c r="D35" s="107"/>
      <c r="E35" s="102"/>
      <c r="F35" s="30"/>
      <c r="G35" s="22"/>
    </row>
    <row r="36" spans="1:7">
      <c r="A36" s="569" t="s">
        <v>37</v>
      </c>
      <c r="B36" s="570"/>
      <c r="C36" s="571"/>
      <c r="D36" s="105"/>
      <c r="E36" s="103"/>
      <c r="F36" s="30"/>
      <c r="G36" s="23"/>
    </row>
    <row r="37" spans="1:7">
      <c r="A37" s="569" t="s">
        <v>38</v>
      </c>
      <c r="B37" s="570"/>
      <c r="C37" s="571"/>
      <c r="D37" s="105"/>
      <c r="E37" s="102"/>
      <c r="F37" s="23"/>
      <c r="G37" s="22"/>
    </row>
    <row r="38" spans="1:7">
      <c r="A38" s="569" t="s">
        <v>39</v>
      </c>
      <c r="B38" s="570"/>
      <c r="C38" s="571"/>
      <c r="D38" s="105">
        <v>3000</v>
      </c>
      <c r="E38" s="23"/>
      <c r="F38" s="23"/>
      <c r="G38" s="23"/>
    </row>
    <row r="39" spans="1:7">
      <c r="A39" s="576" t="s">
        <v>40</v>
      </c>
      <c r="B39" s="577"/>
      <c r="C39" s="578"/>
      <c r="D39" s="105"/>
      <c r="E39" s="23"/>
      <c r="F39" s="23"/>
      <c r="G39" s="23"/>
    </row>
    <row r="40" spans="1:7">
      <c r="A40" s="579" t="s">
        <v>41</v>
      </c>
      <c r="B40" s="580"/>
      <c r="C40" s="581"/>
      <c r="D40" s="106"/>
    </row>
    <row r="41" spans="1:7" ht="24.75" customHeight="1">
      <c r="A41" s="572" t="s">
        <v>42</v>
      </c>
      <c r="B41" s="573"/>
      <c r="C41" s="574"/>
      <c r="D41" s="106">
        <v>5000</v>
      </c>
    </row>
    <row r="42" spans="1:7" ht="24.75" customHeight="1">
      <c r="A42" s="572" t="s">
        <v>43</v>
      </c>
      <c r="B42" s="573"/>
      <c r="C42" s="574"/>
      <c r="D42" s="106"/>
    </row>
    <row r="43" spans="1:7" ht="15.75" customHeight="1">
      <c r="A43" s="572" t="s">
        <v>396</v>
      </c>
      <c r="B43" s="573"/>
      <c r="C43" s="574"/>
      <c r="D43" s="106">
        <v>2400</v>
      </c>
    </row>
    <row r="44" spans="1:7" ht="16.5" customHeight="1">
      <c r="A44" s="572" t="s">
        <v>397</v>
      </c>
      <c r="B44" s="573"/>
      <c r="C44" s="574"/>
      <c r="D44" s="106">
        <v>110</v>
      </c>
    </row>
    <row r="45" spans="1:7" ht="13.5" customHeight="1">
      <c r="A45" s="563" t="s">
        <v>398</v>
      </c>
      <c r="B45" s="564"/>
      <c r="C45" s="565"/>
      <c r="D45" s="99">
        <v>10510</v>
      </c>
    </row>
    <row r="46" spans="1:7" ht="14.25" customHeight="1">
      <c r="A46" s="562"/>
      <c r="B46" s="562"/>
      <c r="C46" s="562"/>
      <c r="D46" s="562"/>
    </row>
    <row r="47" spans="1:7" ht="14.25" customHeight="1">
      <c r="A47" s="575"/>
      <c r="B47" s="575"/>
      <c r="C47" s="575"/>
      <c r="D47" s="575"/>
    </row>
  </sheetData>
  <mergeCells count="23">
    <mergeCell ref="A8:D8"/>
    <mergeCell ref="A33:D33"/>
    <mergeCell ref="A12:C12"/>
    <mergeCell ref="A13:C13"/>
    <mergeCell ref="A28:C28"/>
    <mergeCell ref="D9:D10"/>
    <mergeCell ref="A47:D47"/>
    <mergeCell ref="A39:C39"/>
    <mergeCell ref="A40:C40"/>
    <mergeCell ref="A41:C41"/>
    <mergeCell ref="A42:C42"/>
    <mergeCell ref="A34:C34"/>
    <mergeCell ref="A11:C11"/>
    <mergeCell ref="A9:C10"/>
    <mergeCell ref="A32:D32"/>
    <mergeCell ref="A46:D46"/>
    <mergeCell ref="A45:C45"/>
    <mergeCell ref="A35:C35"/>
    <mergeCell ref="A36:C36"/>
    <mergeCell ref="A37:C37"/>
    <mergeCell ref="A38:C38"/>
    <mergeCell ref="A43:C43"/>
    <mergeCell ref="A44:C44"/>
  </mergeCells>
  <phoneticPr fontId="24" type="noConversion"/>
  <pageMargins left="0.19685039370078741" right="0.19685039370078741" top="0.31496062992125984" bottom="0.23622047244094491" header="0.15748031496062992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activeCell="F51" sqref="F51"/>
    </sheetView>
  </sheetViews>
  <sheetFormatPr defaultRowHeight="12.75"/>
  <cols>
    <col min="1" max="1" width="57.140625" customWidth="1"/>
    <col min="2" max="2" width="16.140625" customWidth="1"/>
    <col min="3" max="3" width="10.85546875" customWidth="1"/>
    <col min="4" max="4" width="16.7109375" customWidth="1"/>
    <col min="5" max="5" width="12.5703125" customWidth="1"/>
    <col min="6" max="6" width="11.140625" bestFit="1" customWidth="1"/>
  </cols>
  <sheetData>
    <row r="1" spans="1:6">
      <c r="A1" s="589" t="s">
        <v>305</v>
      </c>
      <c r="B1" s="589"/>
      <c r="C1" s="589"/>
      <c r="D1" s="589"/>
    </row>
    <row r="2" spans="1:6" ht="12" customHeight="1">
      <c r="A2" s="166" t="s">
        <v>184</v>
      </c>
    </row>
    <row r="3" spans="1:6">
      <c r="A3" s="86" t="s">
        <v>343</v>
      </c>
      <c r="B3" s="86"/>
    </row>
    <row r="4" spans="1:6">
      <c r="A4" s="582" t="s">
        <v>149</v>
      </c>
      <c r="B4" s="582"/>
      <c r="D4" t="s">
        <v>190</v>
      </c>
    </row>
    <row r="5" spans="1:6" ht="22.5">
      <c r="A5" s="33" t="s">
        <v>45</v>
      </c>
      <c r="B5" s="62" t="s">
        <v>150</v>
      </c>
      <c r="C5" s="71" t="s">
        <v>151</v>
      </c>
      <c r="D5" s="49" t="s">
        <v>152</v>
      </c>
    </row>
    <row r="6" spans="1:6">
      <c r="A6" s="74" t="s">
        <v>185</v>
      </c>
      <c r="B6" s="72">
        <v>7.5</v>
      </c>
      <c r="C6" s="73">
        <v>4580000</v>
      </c>
      <c r="D6" s="341">
        <v>34350000</v>
      </c>
      <c r="F6">
        <v>89603000</v>
      </c>
    </row>
    <row r="7" spans="1:6" ht="25.5">
      <c r="A7" s="168" t="s">
        <v>186</v>
      </c>
      <c r="B7" s="74"/>
      <c r="C7" s="75"/>
      <c r="D7" s="338">
        <v>8402528</v>
      </c>
      <c r="F7" s="96" t="e">
        <f>+#REF!-F6</f>
        <v>#REF!</v>
      </c>
    </row>
    <row r="8" spans="1:6" ht="25.5">
      <c r="A8" s="168" t="s">
        <v>187</v>
      </c>
      <c r="B8" s="74"/>
      <c r="C8" s="75"/>
      <c r="D8" s="75">
        <v>3255800</v>
      </c>
    </row>
    <row r="9" spans="1:6">
      <c r="A9" s="168" t="s">
        <v>188</v>
      </c>
      <c r="B9" s="74"/>
      <c r="C9" s="75"/>
      <c r="D9" s="75">
        <v>2464000</v>
      </c>
    </row>
    <row r="10" spans="1:6" ht="15" customHeight="1">
      <c r="A10" s="168" t="s">
        <v>189</v>
      </c>
      <c r="B10" s="74"/>
      <c r="C10" s="75"/>
      <c r="D10" s="75">
        <v>1298028</v>
      </c>
    </row>
    <row r="11" spans="1:6">
      <c r="A11" s="168" t="s">
        <v>191</v>
      </c>
      <c r="B11" s="74"/>
      <c r="C11" s="75"/>
      <c r="D11" s="75">
        <v>1384700</v>
      </c>
    </row>
    <row r="12" spans="1:6">
      <c r="A12" s="340" t="s">
        <v>342</v>
      </c>
      <c r="B12" s="74"/>
      <c r="C12" s="75"/>
      <c r="D12" s="338">
        <v>6000000</v>
      </c>
      <c r="F12" s="96">
        <f>+F6+D12</f>
        <v>95603000</v>
      </c>
    </row>
    <row r="13" spans="1:6">
      <c r="A13" s="340" t="s">
        <v>355</v>
      </c>
      <c r="B13" s="74"/>
      <c r="C13" s="75"/>
      <c r="D13" s="338">
        <v>7312879</v>
      </c>
      <c r="F13" s="96"/>
    </row>
    <row r="14" spans="1:6">
      <c r="A14" s="340" t="s">
        <v>399</v>
      </c>
      <c r="B14" s="74"/>
      <c r="C14" s="75"/>
      <c r="D14" s="338">
        <v>91567</v>
      </c>
      <c r="F14" s="96"/>
    </row>
    <row r="15" spans="1:6" s="114" customFormat="1">
      <c r="A15" s="337" t="s">
        <v>106</v>
      </c>
      <c r="B15" s="337"/>
      <c r="C15" s="338"/>
      <c r="D15" s="338">
        <v>56156974</v>
      </c>
    </row>
    <row r="16" spans="1:6" s="114" customFormat="1">
      <c r="A16" s="348"/>
      <c r="B16" s="348"/>
      <c r="C16" s="349"/>
      <c r="D16" s="349"/>
    </row>
    <row r="17" spans="1:4" s="114" customFormat="1">
      <c r="A17" s="348" t="s">
        <v>356</v>
      </c>
      <c r="B17" s="348"/>
      <c r="C17" s="349"/>
      <c r="D17" s="349"/>
    </row>
    <row r="18" spans="1:4" s="114" customFormat="1">
      <c r="A18" s="348"/>
      <c r="B18" s="348"/>
      <c r="C18" s="349"/>
      <c r="D18" s="349"/>
    </row>
    <row r="19" spans="1:4" s="114" customFormat="1">
      <c r="A19" s="337" t="s">
        <v>361</v>
      </c>
      <c r="B19" s="337"/>
      <c r="C19" s="338"/>
      <c r="D19" s="338"/>
    </row>
    <row r="20" spans="1:4" s="114" customFormat="1">
      <c r="A20" s="62" t="s">
        <v>362</v>
      </c>
      <c r="B20" s="62"/>
      <c r="C20" s="62"/>
      <c r="D20" s="62"/>
    </row>
    <row r="21" spans="1:4" s="114" customFormat="1">
      <c r="A21" s="340" t="s">
        <v>357</v>
      </c>
      <c r="B21" s="340">
        <v>4</v>
      </c>
      <c r="C21" s="350"/>
      <c r="D21" s="350">
        <v>11488000</v>
      </c>
    </row>
    <row r="22" spans="1:4" s="114" customFormat="1" ht="27" customHeight="1">
      <c r="A22" s="351" t="s">
        <v>358</v>
      </c>
      <c r="B22" s="340">
        <v>2</v>
      </c>
      <c r="C22" s="350"/>
      <c r="D22" s="350">
        <v>2400000</v>
      </c>
    </row>
    <row r="23" spans="1:4" s="114" customFormat="1">
      <c r="A23" s="337" t="s">
        <v>359</v>
      </c>
      <c r="B23" s="340"/>
      <c r="C23" s="350"/>
      <c r="D23" s="350"/>
    </row>
    <row r="24" spans="1:4" s="114" customFormat="1">
      <c r="A24" s="340" t="s">
        <v>367</v>
      </c>
      <c r="B24" s="340">
        <v>4</v>
      </c>
      <c r="C24" s="350"/>
      <c r="D24" s="350">
        <v>5744000</v>
      </c>
    </row>
    <row r="25" spans="1:4" s="114" customFormat="1" ht="25.5">
      <c r="A25" s="352" t="s">
        <v>360</v>
      </c>
      <c r="B25" s="340">
        <v>4</v>
      </c>
      <c r="C25" s="350"/>
      <c r="D25" s="350">
        <v>140000</v>
      </c>
    </row>
    <row r="26" spans="1:4" s="114" customFormat="1" ht="25.5">
      <c r="A26" s="351" t="s">
        <v>368</v>
      </c>
      <c r="B26" s="340">
        <v>2</v>
      </c>
      <c r="C26" s="350"/>
      <c r="D26" s="350">
        <v>1200000</v>
      </c>
    </row>
    <row r="27" spans="1:4" s="114" customFormat="1">
      <c r="A27" s="340"/>
      <c r="B27" s="340"/>
      <c r="C27" s="350"/>
      <c r="D27" s="350"/>
    </row>
    <row r="28" spans="1:4" s="114" customFormat="1">
      <c r="A28" s="337" t="s">
        <v>363</v>
      </c>
      <c r="B28" s="340"/>
      <c r="C28" s="350"/>
      <c r="D28" s="350"/>
    </row>
    <row r="29" spans="1:4" s="114" customFormat="1">
      <c r="A29" s="337" t="s">
        <v>362</v>
      </c>
      <c r="B29" s="340"/>
      <c r="C29" s="350"/>
      <c r="D29" s="350"/>
    </row>
    <row r="30" spans="1:4" s="114" customFormat="1">
      <c r="A30" s="340" t="s">
        <v>364</v>
      </c>
      <c r="B30" s="340">
        <v>39</v>
      </c>
      <c r="C30" s="350"/>
      <c r="D30" s="350">
        <v>2080000</v>
      </c>
    </row>
    <row r="31" spans="1:4" s="114" customFormat="1">
      <c r="A31" s="337" t="s">
        <v>365</v>
      </c>
      <c r="B31" s="340"/>
      <c r="C31" s="350"/>
      <c r="D31" s="350"/>
    </row>
    <row r="32" spans="1:4" s="114" customFormat="1">
      <c r="A32" s="340" t="s">
        <v>366</v>
      </c>
      <c r="B32" s="340">
        <v>39</v>
      </c>
      <c r="C32" s="350"/>
      <c r="D32" s="350">
        <v>1040000</v>
      </c>
    </row>
    <row r="33" spans="1:6" s="114" customFormat="1">
      <c r="A33" s="337" t="s">
        <v>369</v>
      </c>
      <c r="B33" s="340"/>
      <c r="C33" s="350"/>
      <c r="D33" s="338">
        <f>SUM(D21:D32)</f>
        <v>24092000</v>
      </c>
    </row>
    <row r="34" spans="1:6" ht="15" customHeight="1"/>
    <row r="35" spans="1:6" ht="12.75" customHeight="1">
      <c r="D35" s="96"/>
    </row>
    <row r="36" spans="1:6" ht="12" customHeight="1">
      <c r="A36" s="169" t="s">
        <v>370</v>
      </c>
    </row>
    <row r="37" spans="1:6">
      <c r="F37" s="96" t="e">
        <f>+#REF!+#REF!+#REF!+#REF!</f>
        <v>#REF!</v>
      </c>
    </row>
    <row r="38" spans="1:6" ht="22.5">
      <c r="A38" s="77" t="s">
        <v>45</v>
      </c>
      <c r="B38" s="78" t="s">
        <v>150</v>
      </c>
      <c r="C38" s="79" t="s">
        <v>151</v>
      </c>
      <c r="D38" s="80" t="s">
        <v>152</v>
      </c>
      <c r="F38" s="96"/>
    </row>
    <row r="39" spans="1:6" s="109" customFormat="1" ht="25.5">
      <c r="A39" s="351" t="s">
        <v>371</v>
      </c>
      <c r="B39" s="74"/>
      <c r="C39" s="75"/>
      <c r="D39" s="75">
        <v>11651997</v>
      </c>
    </row>
    <row r="40" spans="1:6">
      <c r="A40" s="340" t="s">
        <v>372</v>
      </c>
      <c r="B40" s="74"/>
      <c r="C40" s="75"/>
      <c r="D40" s="75"/>
      <c r="F40" s="96"/>
    </row>
    <row r="41" spans="1:6" ht="25.5">
      <c r="A41" s="351" t="s">
        <v>373</v>
      </c>
      <c r="B41" s="74">
        <v>4.58</v>
      </c>
      <c r="C41" s="75"/>
      <c r="D41" s="75">
        <v>7246080</v>
      </c>
    </row>
    <row r="42" spans="1:6">
      <c r="A42" s="340" t="s">
        <v>374</v>
      </c>
      <c r="B42" s="74"/>
      <c r="C42" s="75"/>
      <c r="D42" s="75">
        <v>6855420</v>
      </c>
    </row>
    <row r="43" spans="1:6">
      <c r="A43" s="590" t="s">
        <v>400</v>
      </c>
      <c r="B43" s="592">
        <v>5930</v>
      </c>
      <c r="C43" s="594">
        <v>570</v>
      </c>
      <c r="D43" s="594">
        <v>3380100</v>
      </c>
    </row>
    <row r="44" spans="1:6">
      <c r="A44" s="591"/>
      <c r="B44" s="593"/>
      <c r="C44" s="595"/>
      <c r="D44" s="595"/>
    </row>
    <row r="45" spans="1:6" s="114" customFormat="1">
      <c r="A45" s="62" t="s">
        <v>106</v>
      </c>
      <c r="B45" s="62"/>
      <c r="C45" s="62"/>
      <c r="D45" s="71">
        <f>SUM(D39:D44)</f>
        <v>29133597</v>
      </c>
      <c r="E45" s="113" t="e">
        <f>+D45-#REF!-#REF!</f>
        <v>#REF!</v>
      </c>
      <c r="F45" s="113" t="e">
        <f>+D45-#REF!</f>
        <v>#REF!</v>
      </c>
    </row>
    <row r="47" spans="1:6">
      <c r="A47" s="62" t="s">
        <v>292</v>
      </c>
      <c r="B47" s="71"/>
      <c r="C47" s="71"/>
      <c r="D47" s="71">
        <v>1307580</v>
      </c>
    </row>
    <row r="48" spans="1:6">
      <c r="A48" s="62" t="s">
        <v>344</v>
      </c>
      <c r="B48" s="71"/>
      <c r="C48" s="71"/>
      <c r="D48" s="71"/>
    </row>
    <row r="50" spans="1:4" s="114" customFormat="1">
      <c r="A50" s="62" t="s">
        <v>282</v>
      </c>
      <c r="B50" s="62"/>
      <c r="C50" s="62"/>
      <c r="D50" s="71">
        <v>110690151</v>
      </c>
    </row>
    <row r="54" spans="1:4" ht="12.75" customHeight="1"/>
  </sheetData>
  <mergeCells count="6">
    <mergeCell ref="A4:B4"/>
    <mergeCell ref="A1:D1"/>
    <mergeCell ref="A43:A44"/>
    <mergeCell ref="B43:B44"/>
    <mergeCell ref="D43:D44"/>
    <mergeCell ref="C43:C44"/>
  </mergeCells>
  <phoneticPr fontId="24" type="noConversion"/>
  <pageMargins left="0.17" right="0.18" top="0.31" bottom="0.59" header="0.22" footer="0.46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B54"/>
  <sheetViews>
    <sheetView topLeftCell="A34" workbookViewId="0">
      <selection activeCell="G23" sqref="G23"/>
    </sheetView>
  </sheetViews>
  <sheetFormatPr defaultRowHeight="12.75"/>
  <cols>
    <col min="1" max="1" width="54.140625" customWidth="1"/>
    <col min="2" max="2" width="18.28515625" customWidth="1"/>
  </cols>
  <sheetData>
    <row r="2" spans="1:2">
      <c r="A2" s="589" t="s">
        <v>306</v>
      </c>
      <c r="B2" s="589"/>
    </row>
    <row r="4" spans="1:2">
      <c r="A4" s="596" t="s">
        <v>246</v>
      </c>
      <c r="B4" s="596"/>
    </row>
    <row r="5" spans="1:2">
      <c r="A5" s="583" t="s">
        <v>44</v>
      </c>
      <c r="B5" s="583"/>
    </row>
    <row r="6" spans="1:2">
      <c r="A6" s="33" t="s">
        <v>45</v>
      </c>
      <c r="B6" s="34" t="s">
        <v>46</v>
      </c>
    </row>
    <row r="7" spans="1:2">
      <c r="A7" s="21"/>
      <c r="B7" s="20"/>
    </row>
    <row r="8" spans="1:2">
      <c r="A8" s="21"/>
      <c r="B8" s="20"/>
    </row>
    <row r="9" spans="1:2">
      <c r="A9" s="35" t="s">
        <v>245</v>
      </c>
      <c r="B9" s="63"/>
    </row>
    <row r="10" spans="1:2">
      <c r="B10" s="2"/>
    </row>
    <row r="11" spans="1:2">
      <c r="A11" s="346" t="s">
        <v>401</v>
      </c>
      <c r="B11" s="32"/>
    </row>
    <row r="12" spans="1:2">
      <c r="B12" s="2" t="s">
        <v>307</v>
      </c>
    </row>
    <row r="13" spans="1:2" ht="12.75" customHeight="1">
      <c r="A13" s="597" t="s">
        <v>45</v>
      </c>
      <c r="B13" s="598" t="s">
        <v>46</v>
      </c>
    </row>
    <row r="14" spans="1:2">
      <c r="A14" s="597"/>
      <c r="B14" s="598"/>
    </row>
    <row r="15" spans="1:2">
      <c r="A15" s="242" t="s">
        <v>157</v>
      </c>
      <c r="B15" s="271">
        <v>10030</v>
      </c>
    </row>
    <row r="16" spans="1:2">
      <c r="A16" s="243" t="s">
        <v>345</v>
      </c>
      <c r="B16" s="271">
        <v>26052</v>
      </c>
    </row>
    <row r="17" spans="1:2">
      <c r="A17" s="242"/>
      <c r="B17" s="271"/>
    </row>
    <row r="18" spans="1:2">
      <c r="A18" s="242"/>
      <c r="B18" s="271"/>
    </row>
    <row r="19" spans="1:2">
      <c r="A19" s="133"/>
      <c r="B19" s="118"/>
    </row>
    <row r="20" spans="1:2">
      <c r="A20" s="244"/>
      <c r="B20" s="118"/>
    </row>
    <row r="21" spans="1:2">
      <c r="A21" s="133"/>
      <c r="B21" s="137"/>
    </row>
    <row r="22" spans="1:2">
      <c r="A22" s="133"/>
      <c r="B22" s="137"/>
    </row>
    <row r="23" spans="1:2">
      <c r="A23" s="308"/>
      <c r="B23" s="266"/>
    </row>
    <row r="24" spans="1:2" ht="25.5">
      <c r="A24" s="198" t="s">
        <v>249</v>
      </c>
      <c r="B24" s="99">
        <f>SUM(B15:B23)</f>
        <v>36082</v>
      </c>
    </row>
    <row r="26" spans="1:2">
      <c r="B26" s="2" t="s">
        <v>308</v>
      </c>
    </row>
    <row r="27" spans="1:2">
      <c r="A27" s="86" t="s">
        <v>247</v>
      </c>
      <c r="B27" s="32"/>
    </row>
    <row r="28" spans="1:2">
      <c r="B28" s="17"/>
    </row>
    <row r="29" spans="1:2" ht="12.75" customHeight="1">
      <c r="A29" s="597" t="s">
        <v>45</v>
      </c>
      <c r="B29" s="598" t="s">
        <v>46</v>
      </c>
    </row>
    <row r="30" spans="1:2">
      <c r="A30" s="597"/>
      <c r="B30" s="598"/>
    </row>
    <row r="31" spans="1:2">
      <c r="A31" s="245"/>
      <c r="B31" s="20"/>
    </row>
    <row r="32" spans="1:2">
      <c r="A32" s="245"/>
      <c r="B32" s="20"/>
    </row>
    <row r="33" spans="1:2">
      <c r="A33" s="236" t="s">
        <v>250</v>
      </c>
      <c r="B33" s="82">
        <f>SUM(B31:B32)</f>
        <v>0</v>
      </c>
    </row>
    <row r="34" spans="1:2">
      <c r="B34" s="2"/>
    </row>
    <row r="35" spans="1:2">
      <c r="B35" s="2"/>
    </row>
    <row r="36" spans="1:2">
      <c r="B36" s="2" t="s">
        <v>309</v>
      </c>
    </row>
    <row r="37" spans="1:2">
      <c r="A37" s="86" t="s">
        <v>248</v>
      </c>
      <c r="B37" s="32"/>
    </row>
    <row r="38" spans="1:2">
      <c r="B38" s="17"/>
    </row>
    <row r="39" spans="1:2" ht="12.75" customHeight="1">
      <c r="A39" s="597" t="s">
        <v>45</v>
      </c>
      <c r="B39" s="598" t="s">
        <v>46</v>
      </c>
    </row>
    <row r="40" spans="1:2">
      <c r="A40" s="597"/>
      <c r="B40" s="598"/>
    </row>
    <row r="41" spans="1:2">
      <c r="A41" s="159"/>
      <c r="B41" s="160"/>
    </row>
    <row r="42" spans="1:2">
      <c r="A42" s="245"/>
      <c r="B42" s="20"/>
    </row>
    <row r="43" spans="1:2" ht="25.5">
      <c r="A43" s="198" t="s">
        <v>251</v>
      </c>
      <c r="B43" s="99"/>
    </row>
    <row r="45" spans="1:2">
      <c r="B45" s="2" t="s">
        <v>310</v>
      </c>
    </row>
    <row r="46" spans="1:2">
      <c r="A46" s="86" t="s">
        <v>252</v>
      </c>
      <c r="B46" s="32"/>
    </row>
    <row r="47" spans="1:2">
      <c r="A47" s="17" t="s">
        <v>44</v>
      </c>
      <c r="B47" s="17"/>
    </row>
    <row r="48" spans="1:2" ht="12.75" customHeight="1">
      <c r="A48" s="599" t="s">
        <v>45</v>
      </c>
      <c r="B48" s="601" t="s">
        <v>46</v>
      </c>
    </row>
    <row r="49" spans="1:2">
      <c r="A49" s="600"/>
      <c r="B49" s="602"/>
    </row>
    <row r="50" spans="1:2">
      <c r="A50" s="270"/>
      <c r="B50" s="263"/>
    </row>
    <row r="51" spans="1:2">
      <c r="A51" s="270"/>
      <c r="B51" s="263"/>
    </row>
    <row r="52" spans="1:2">
      <c r="A52" s="21"/>
      <c r="B52" s="342"/>
    </row>
    <row r="53" spans="1:2">
      <c r="A53" s="21"/>
      <c r="B53" s="20"/>
    </row>
    <row r="54" spans="1:2">
      <c r="A54" s="16" t="s">
        <v>253</v>
      </c>
      <c r="B54" s="82"/>
    </row>
  </sheetData>
  <mergeCells count="11">
    <mergeCell ref="A29:A30"/>
    <mergeCell ref="B29:B30"/>
    <mergeCell ref="A48:A49"/>
    <mergeCell ref="B48:B49"/>
    <mergeCell ref="A39:A40"/>
    <mergeCell ref="B39:B40"/>
    <mergeCell ref="A2:B2"/>
    <mergeCell ref="A4:B4"/>
    <mergeCell ref="A5:B5"/>
    <mergeCell ref="A13:A14"/>
    <mergeCell ref="B13:B14"/>
  </mergeCells>
  <phoneticPr fontId="24" type="noConversion"/>
  <pageMargins left="0.26" right="0.2" top="0.74" bottom="0.32" header="0.17" footer="0.18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59"/>
  <sheetViews>
    <sheetView workbookViewId="0">
      <selection activeCell="A3" sqref="A3"/>
    </sheetView>
  </sheetViews>
  <sheetFormatPr defaultRowHeight="12"/>
  <cols>
    <col min="1" max="1" width="55.5703125" style="144" customWidth="1"/>
    <col min="2" max="3" width="12.42578125" style="144" customWidth="1"/>
    <col min="4" max="4" width="11.28515625" style="144" customWidth="1"/>
    <col min="5" max="5" width="12.85546875" style="144" customWidth="1"/>
    <col min="6" max="6" width="6" style="144" customWidth="1"/>
    <col min="7" max="7" width="9.28515625" style="144" customWidth="1"/>
    <col min="8" max="8" width="9.140625" style="144"/>
    <col min="9" max="9" width="14.7109375" style="144" customWidth="1"/>
    <col min="10" max="10" width="11.140625" style="144" customWidth="1"/>
    <col min="11" max="11" width="14.28515625" style="144" customWidth="1"/>
    <col min="12" max="12" width="12.85546875" style="144" customWidth="1"/>
    <col min="13" max="13" width="15.28515625" style="144" customWidth="1"/>
    <col min="14" max="16384" width="9.140625" style="144"/>
  </cols>
  <sheetData>
    <row r="1" spans="1:8" ht="12" customHeight="1">
      <c r="B1" s="276"/>
      <c r="C1" s="276"/>
      <c r="D1" s="276" t="s">
        <v>291</v>
      </c>
      <c r="E1" s="276"/>
    </row>
    <row r="2" spans="1:8" ht="19.5" customHeight="1">
      <c r="E2" s="264"/>
    </row>
    <row r="3" spans="1:8" ht="14.25" customHeight="1">
      <c r="A3" s="277" t="s">
        <v>402</v>
      </c>
      <c r="B3" s="277"/>
      <c r="C3" s="277"/>
      <c r="D3" s="277"/>
      <c r="E3" s="240"/>
    </row>
    <row r="4" spans="1:8" ht="12" customHeight="1">
      <c r="E4" s="141" t="s">
        <v>16</v>
      </c>
    </row>
    <row r="5" spans="1:8" ht="24" customHeight="1">
      <c r="A5" s="481" t="s">
        <v>17</v>
      </c>
      <c r="B5" s="481" t="s">
        <v>18</v>
      </c>
      <c r="C5" s="551" t="s">
        <v>346</v>
      </c>
      <c r="D5" s="550"/>
      <c r="E5" s="481" t="s">
        <v>19</v>
      </c>
    </row>
    <row r="6" spans="1:8" ht="24.75" customHeight="1">
      <c r="A6" s="481"/>
      <c r="B6" s="481"/>
      <c r="C6" s="552"/>
      <c r="D6" s="550"/>
      <c r="E6" s="481"/>
    </row>
    <row r="7" spans="1:8">
      <c r="A7" s="13" t="s">
        <v>20</v>
      </c>
      <c r="B7" s="94">
        <v>10199</v>
      </c>
      <c r="C7" s="94"/>
      <c r="D7" s="94"/>
      <c r="E7" s="94">
        <f>SUM(B7:D7)</f>
        <v>10199</v>
      </c>
      <c r="H7" s="272"/>
    </row>
    <row r="8" spans="1:8">
      <c r="A8" s="5" t="s">
        <v>21</v>
      </c>
      <c r="B8" s="94"/>
      <c r="C8" s="94"/>
      <c r="D8" s="94"/>
      <c r="E8" s="94">
        <f t="shared" ref="E8:E58" si="0">SUM(B8:D8)</f>
        <v>0</v>
      </c>
    </row>
    <row r="9" spans="1:8">
      <c r="A9" s="95" t="s">
        <v>22</v>
      </c>
      <c r="B9" s="94">
        <v>10199</v>
      </c>
      <c r="C9" s="94"/>
      <c r="D9" s="94"/>
      <c r="E9" s="94">
        <f t="shared" si="0"/>
        <v>10199</v>
      </c>
    </row>
    <row r="10" spans="1:8">
      <c r="A10" s="67" t="s">
        <v>138</v>
      </c>
      <c r="B10" s="94"/>
      <c r="C10" s="94"/>
      <c r="D10" s="94"/>
      <c r="E10" s="94">
        <f t="shared" si="0"/>
        <v>0</v>
      </c>
    </row>
    <row r="11" spans="1:8">
      <c r="A11" s="68" t="s">
        <v>139</v>
      </c>
      <c r="B11" s="353">
        <v>10199</v>
      </c>
      <c r="C11" s="353"/>
      <c r="D11" s="353"/>
      <c r="E11" s="353">
        <f t="shared" si="0"/>
        <v>10199</v>
      </c>
      <c r="H11" s="272"/>
    </row>
    <row r="12" spans="1:8" ht="16.5" customHeight="1">
      <c r="A12" s="69" t="s">
        <v>140</v>
      </c>
      <c r="B12" s="94"/>
      <c r="C12" s="94"/>
      <c r="D12" s="94"/>
      <c r="E12" s="94">
        <f t="shared" si="0"/>
        <v>0</v>
      </c>
    </row>
    <row r="13" spans="1:8">
      <c r="A13" s="68" t="s">
        <v>141</v>
      </c>
      <c r="B13" s="94"/>
      <c r="C13" s="94"/>
      <c r="D13" s="94"/>
      <c r="E13" s="94">
        <f t="shared" si="0"/>
        <v>0</v>
      </c>
    </row>
    <row r="14" spans="1:8">
      <c r="A14" s="68" t="s">
        <v>142</v>
      </c>
      <c r="B14" s="94"/>
      <c r="C14" s="94"/>
      <c r="D14" s="94"/>
      <c r="E14" s="94">
        <f t="shared" si="0"/>
        <v>0</v>
      </c>
    </row>
    <row r="15" spans="1:8">
      <c r="A15" s="68" t="s">
        <v>143</v>
      </c>
      <c r="B15" s="94"/>
      <c r="C15" s="94"/>
      <c r="D15" s="94"/>
      <c r="E15" s="94">
        <f t="shared" si="0"/>
        <v>0</v>
      </c>
    </row>
    <row r="16" spans="1:8">
      <c r="A16" s="70" t="s">
        <v>144</v>
      </c>
      <c r="B16" s="94"/>
      <c r="C16" s="94"/>
      <c r="D16" s="94"/>
      <c r="E16" s="94">
        <f t="shared" si="0"/>
        <v>0</v>
      </c>
    </row>
    <row r="17" spans="1:8">
      <c r="A17" s="70" t="s">
        <v>145</v>
      </c>
      <c r="B17" s="94"/>
      <c r="C17" s="94"/>
      <c r="D17" s="94"/>
      <c r="E17" s="94">
        <f t="shared" si="0"/>
        <v>0</v>
      </c>
    </row>
    <row r="18" spans="1:8">
      <c r="A18" s="70" t="s">
        <v>146</v>
      </c>
      <c r="B18" s="94"/>
      <c r="C18" s="94"/>
      <c r="D18" s="94"/>
      <c r="E18" s="94">
        <f t="shared" si="0"/>
        <v>0</v>
      </c>
    </row>
    <row r="19" spans="1:8" ht="24" customHeight="1">
      <c r="A19" s="70" t="s">
        <v>147</v>
      </c>
      <c r="B19" s="94"/>
      <c r="C19" s="94"/>
      <c r="D19" s="94"/>
      <c r="E19" s="94">
        <f t="shared" si="0"/>
        <v>0</v>
      </c>
    </row>
    <row r="20" spans="1:8">
      <c r="A20" s="70" t="s">
        <v>158</v>
      </c>
      <c r="B20" s="94"/>
      <c r="C20" s="94"/>
      <c r="D20" s="94"/>
      <c r="E20" s="94">
        <f t="shared" si="0"/>
        <v>0</v>
      </c>
    </row>
    <row r="21" spans="1:8">
      <c r="A21" s="70" t="s">
        <v>159</v>
      </c>
      <c r="B21" s="94"/>
      <c r="C21" s="94"/>
      <c r="D21" s="94"/>
      <c r="E21" s="94">
        <f t="shared" si="0"/>
        <v>0</v>
      </c>
    </row>
    <row r="22" spans="1:8">
      <c r="A22" s="70" t="s">
        <v>160</v>
      </c>
      <c r="B22" s="94"/>
      <c r="C22" s="94"/>
      <c r="D22" s="94"/>
      <c r="E22" s="94">
        <f t="shared" si="0"/>
        <v>0</v>
      </c>
    </row>
    <row r="23" spans="1:8">
      <c r="A23" s="70" t="s">
        <v>161</v>
      </c>
      <c r="B23" s="94"/>
      <c r="C23" s="94"/>
      <c r="D23" s="94"/>
      <c r="E23" s="94">
        <f t="shared" si="0"/>
        <v>0</v>
      </c>
      <c r="H23" s="272"/>
    </row>
    <row r="24" spans="1:8">
      <c r="A24" s="70" t="s">
        <v>162</v>
      </c>
      <c r="B24" s="94"/>
      <c r="C24" s="94"/>
      <c r="D24" s="94"/>
      <c r="E24" s="94">
        <f t="shared" si="0"/>
        <v>0</v>
      </c>
    </row>
    <row r="25" spans="1:8">
      <c r="A25" s="70" t="s">
        <v>163</v>
      </c>
      <c r="B25" s="94"/>
      <c r="C25" s="94"/>
      <c r="D25" s="94"/>
      <c r="E25" s="94">
        <f t="shared" si="0"/>
        <v>0</v>
      </c>
    </row>
    <row r="26" spans="1:8">
      <c r="A26" s="70" t="s">
        <v>164</v>
      </c>
      <c r="B26" s="94"/>
      <c r="C26" s="94"/>
      <c r="D26" s="94"/>
      <c r="E26" s="94">
        <f t="shared" si="0"/>
        <v>0</v>
      </c>
    </row>
    <row r="27" spans="1:8" ht="24" customHeight="1">
      <c r="A27" s="6" t="s">
        <v>23</v>
      </c>
      <c r="B27" s="94"/>
      <c r="C27" s="94"/>
      <c r="D27" s="94"/>
      <c r="E27" s="94">
        <f t="shared" si="0"/>
        <v>0</v>
      </c>
    </row>
    <row r="28" spans="1:8">
      <c r="A28" s="6" t="s">
        <v>24</v>
      </c>
      <c r="B28" s="94"/>
      <c r="C28" s="94"/>
      <c r="D28" s="94"/>
      <c r="E28" s="94">
        <f t="shared" si="0"/>
        <v>0</v>
      </c>
      <c r="H28" s="272"/>
    </row>
    <row r="29" spans="1:8">
      <c r="A29" s="262" t="s">
        <v>230</v>
      </c>
      <c r="B29" s="256" t="e">
        <f>+('2.3'!#REF!+'2.3'!#REF!)/1000</f>
        <v>#REF!</v>
      </c>
      <c r="C29" s="262"/>
      <c r="D29" s="262"/>
      <c r="E29" s="94" t="e">
        <f t="shared" si="0"/>
        <v>#REF!</v>
      </c>
      <c r="H29" s="272"/>
    </row>
    <row r="30" spans="1:8">
      <c r="A30" s="186" t="s">
        <v>196</v>
      </c>
      <c r="B30" s="94"/>
      <c r="C30" s="94"/>
      <c r="D30" s="94"/>
      <c r="E30" s="94">
        <f t="shared" si="0"/>
        <v>0</v>
      </c>
    </row>
    <row r="31" spans="1:8">
      <c r="A31" s="186" t="s">
        <v>231</v>
      </c>
      <c r="B31" s="94"/>
      <c r="C31" s="94"/>
      <c r="D31" s="94"/>
      <c r="E31" s="94">
        <f t="shared" si="0"/>
        <v>0</v>
      </c>
    </row>
    <row r="32" spans="1:8" ht="24" customHeight="1">
      <c r="A32" s="275" t="s">
        <v>194</v>
      </c>
      <c r="B32" s="94"/>
      <c r="C32" s="94"/>
      <c r="D32" s="94"/>
      <c r="E32" s="94"/>
    </row>
    <row r="33" spans="1:5" ht="12.75" customHeight="1">
      <c r="A33" s="187" t="s">
        <v>232</v>
      </c>
      <c r="B33" s="94"/>
      <c r="C33" s="94"/>
      <c r="D33" s="94"/>
      <c r="E33" s="94"/>
    </row>
    <row r="34" spans="1:5" ht="12.75" customHeight="1">
      <c r="A34" s="188" t="s">
        <v>233</v>
      </c>
      <c r="B34" s="94">
        <v>10199</v>
      </c>
      <c r="C34" s="94"/>
      <c r="D34" s="94"/>
      <c r="E34" s="94">
        <v>10199</v>
      </c>
    </row>
    <row r="35" spans="1:5" ht="12.75" customHeight="1">
      <c r="A35" s="189" t="s">
        <v>14</v>
      </c>
      <c r="B35" s="94"/>
      <c r="C35" s="94"/>
      <c r="D35" s="94"/>
      <c r="E35" s="94"/>
    </row>
    <row r="36" spans="1:5" ht="25.5" customHeight="1">
      <c r="A36" s="190" t="s">
        <v>234</v>
      </c>
      <c r="B36" s="94"/>
      <c r="C36" s="94"/>
      <c r="D36" s="94"/>
      <c r="E36" s="94"/>
    </row>
    <row r="37" spans="1:5" s="280" customFormat="1" ht="12.75" customHeight="1">
      <c r="A37" s="192" t="s">
        <v>235</v>
      </c>
      <c r="B37" s="94"/>
      <c r="C37" s="94"/>
      <c r="D37" s="94"/>
      <c r="E37" s="94"/>
    </row>
    <row r="38" spans="1:5" ht="12.75" customHeight="1">
      <c r="A38" s="189" t="s">
        <v>236</v>
      </c>
      <c r="B38" s="94"/>
      <c r="C38" s="94"/>
      <c r="D38" s="94"/>
      <c r="E38" s="94"/>
    </row>
    <row r="39" spans="1:5" ht="12.75" customHeight="1">
      <c r="A39" s="182" t="s">
        <v>219</v>
      </c>
      <c r="B39" s="94"/>
      <c r="C39" s="94"/>
      <c r="D39" s="94"/>
      <c r="E39" s="94"/>
    </row>
    <row r="40" spans="1:5" ht="12" customHeight="1">
      <c r="A40" s="188" t="s">
        <v>237</v>
      </c>
      <c r="B40" s="94"/>
      <c r="C40" s="94"/>
      <c r="D40" s="94"/>
      <c r="E40" s="94"/>
    </row>
    <row r="41" spans="1:5" ht="12" customHeight="1">
      <c r="A41" s="188" t="s">
        <v>238</v>
      </c>
      <c r="B41" s="94">
        <v>10199</v>
      </c>
      <c r="C41" s="94"/>
      <c r="D41" s="94"/>
      <c r="E41" s="94">
        <v>10199</v>
      </c>
    </row>
    <row r="42" spans="1:5" ht="12" customHeight="1">
      <c r="A42" s="191"/>
      <c r="B42" s="94"/>
      <c r="C42" s="94"/>
      <c r="D42" s="94"/>
      <c r="E42" s="94"/>
    </row>
    <row r="43" spans="1:5" ht="12.75" customHeight="1">
      <c r="A43" s="40" t="s">
        <v>9</v>
      </c>
      <c r="B43" s="94"/>
      <c r="C43" s="94"/>
      <c r="D43" s="94"/>
      <c r="E43" s="94">
        <f t="shared" si="0"/>
        <v>0</v>
      </c>
    </row>
    <row r="44" spans="1:5" ht="12.75" customHeight="1">
      <c r="A44" s="189" t="s">
        <v>29</v>
      </c>
      <c r="B44" s="94"/>
      <c r="C44" s="94"/>
      <c r="D44" s="94"/>
      <c r="E44" s="94">
        <f t="shared" si="0"/>
        <v>0</v>
      </c>
    </row>
    <row r="45" spans="1:5" ht="29.25" customHeight="1">
      <c r="A45" s="193" t="s">
        <v>30</v>
      </c>
      <c r="B45" s="94"/>
      <c r="C45" s="94"/>
      <c r="D45" s="94"/>
      <c r="E45" s="94">
        <f t="shared" si="0"/>
        <v>0</v>
      </c>
    </row>
    <row r="46" spans="1:5" ht="12" customHeight="1">
      <c r="A46" s="194" t="s">
        <v>31</v>
      </c>
      <c r="B46" s="94"/>
      <c r="C46" s="94"/>
      <c r="D46" s="94"/>
      <c r="E46" s="94">
        <f t="shared" si="0"/>
        <v>0</v>
      </c>
    </row>
    <row r="47" spans="1:5" ht="17.25" customHeight="1">
      <c r="A47" s="194" t="s">
        <v>32</v>
      </c>
      <c r="B47" s="94"/>
      <c r="C47" s="94"/>
      <c r="D47" s="94"/>
      <c r="E47" s="94">
        <f t="shared" si="0"/>
        <v>0</v>
      </c>
    </row>
    <row r="48" spans="1:5" ht="19.5" customHeight="1">
      <c r="A48" s="195" t="s">
        <v>148</v>
      </c>
      <c r="B48" s="94"/>
      <c r="C48" s="94"/>
      <c r="D48" s="94"/>
      <c r="E48" s="94">
        <f t="shared" si="0"/>
        <v>0</v>
      </c>
    </row>
    <row r="49" spans="1:5" ht="12.75" customHeight="1">
      <c r="A49" s="196" t="s">
        <v>241</v>
      </c>
      <c r="B49" s="94"/>
      <c r="C49" s="94"/>
      <c r="D49" s="94"/>
      <c r="E49" s="94">
        <f t="shared" si="0"/>
        <v>0</v>
      </c>
    </row>
    <row r="50" spans="1:5" ht="12.75" customHeight="1">
      <c r="A50" s="187" t="s">
        <v>33</v>
      </c>
      <c r="B50" s="94"/>
      <c r="C50" s="94"/>
      <c r="D50" s="94"/>
      <c r="E50" s="94">
        <f t="shared" si="0"/>
        <v>0</v>
      </c>
    </row>
    <row r="51" spans="1:5" ht="12.75" customHeight="1">
      <c r="A51" s="197" t="s">
        <v>242</v>
      </c>
      <c r="B51" s="94"/>
      <c r="C51" s="94"/>
      <c r="D51" s="94"/>
      <c r="E51" s="94"/>
    </row>
    <row r="52" spans="1:5" ht="11.25" customHeight="1">
      <c r="A52" s="189" t="s">
        <v>14</v>
      </c>
      <c r="B52" s="94"/>
      <c r="C52" s="94"/>
      <c r="D52" s="94"/>
      <c r="E52" s="94"/>
    </row>
    <row r="53" spans="1:5" ht="24" customHeight="1">
      <c r="A53" s="190" t="s">
        <v>234</v>
      </c>
      <c r="B53" s="94"/>
      <c r="C53" s="94"/>
      <c r="D53" s="94"/>
      <c r="E53" s="94">
        <f t="shared" si="0"/>
        <v>0</v>
      </c>
    </row>
    <row r="54" spans="1:5">
      <c r="A54" s="182" t="s">
        <v>235</v>
      </c>
      <c r="B54" s="94"/>
      <c r="C54" s="94"/>
      <c r="D54" s="94"/>
      <c r="E54" s="94">
        <f t="shared" si="0"/>
        <v>0</v>
      </c>
    </row>
    <row r="55" spans="1:5">
      <c r="A55" s="189" t="s">
        <v>236</v>
      </c>
      <c r="B55" s="94"/>
      <c r="C55" s="94"/>
      <c r="D55" s="94"/>
      <c r="E55" s="94">
        <f t="shared" si="0"/>
        <v>0</v>
      </c>
    </row>
    <row r="56" spans="1:5">
      <c r="A56" s="182" t="s">
        <v>219</v>
      </c>
      <c r="B56" s="94"/>
      <c r="C56" s="94"/>
      <c r="D56" s="94"/>
      <c r="E56" s="94">
        <f t="shared" si="0"/>
        <v>0</v>
      </c>
    </row>
    <row r="57" spans="1:5">
      <c r="A57" s="188" t="s">
        <v>243</v>
      </c>
      <c r="B57" s="94"/>
      <c r="C57" s="94"/>
      <c r="D57" s="94"/>
      <c r="E57" s="94">
        <f t="shared" si="0"/>
        <v>0</v>
      </c>
    </row>
    <row r="58" spans="1:5">
      <c r="A58" s="188" t="s">
        <v>244</v>
      </c>
      <c r="B58" s="94"/>
      <c r="C58" s="94"/>
      <c r="D58" s="94"/>
      <c r="E58" s="94">
        <f t="shared" si="0"/>
        <v>0</v>
      </c>
    </row>
    <row r="59" spans="1:5">
      <c r="A59" s="188" t="s">
        <v>225</v>
      </c>
      <c r="B59" s="94">
        <v>10199</v>
      </c>
      <c r="C59" s="94"/>
      <c r="D59" s="94"/>
      <c r="E59" s="94">
        <v>10199</v>
      </c>
    </row>
  </sheetData>
  <mergeCells count="5">
    <mergeCell ref="E5:E6"/>
    <mergeCell ref="A5:A6"/>
    <mergeCell ref="B5:B6"/>
    <mergeCell ref="C5:C6"/>
    <mergeCell ref="D5:D6"/>
  </mergeCells>
  <phoneticPr fontId="24" type="noConversion"/>
  <pageMargins left="0.25" right="0.24" top="0.65" bottom="0.52" header="0.5" footer="0.25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O45"/>
  <sheetViews>
    <sheetView workbookViewId="0">
      <selection activeCell="G38" sqref="G38"/>
    </sheetView>
  </sheetViews>
  <sheetFormatPr defaultRowHeight="12.75"/>
  <cols>
    <col min="1" max="1" width="46.5703125" customWidth="1"/>
    <col min="2" max="2" width="12.7109375" customWidth="1"/>
    <col min="3" max="3" width="12.140625" customWidth="1"/>
    <col min="4" max="4" width="11.85546875" customWidth="1"/>
    <col min="5" max="5" width="13.5703125" customWidth="1"/>
    <col min="6" max="6" width="10.140625" customWidth="1"/>
    <col min="7" max="7" width="9.85546875" customWidth="1"/>
    <col min="8" max="8" width="11.42578125" customWidth="1"/>
    <col min="9" max="9" width="10.140625" customWidth="1"/>
    <col min="10" max="11" width="10" customWidth="1"/>
    <col min="12" max="12" width="9.42578125" customWidth="1"/>
    <col min="13" max="13" width="10.140625" customWidth="1"/>
    <col min="14" max="14" width="11.42578125" customWidth="1"/>
    <col min="15" max="15" width="12.7109375" customWidth="1"/>
  </cols>
  <sheetData>
    <row r="1" spans="1:15" ht="12.75" customHeight="1">
      <c r="A1" s="603" t="s">
        <v>311</v>
      </c>
      <c r="B1" s="603"/>
      <c r="C1" s="603"/>
      <c r="D1" s="603"/>
      <c r="E1" s="603"/>
    </row>
    <row r="2" spans="1:15" ht="18" customHeight="1">
      <c r="A2" s="358" t="s">
        <v>403</v>
      </c>
      <c r="B2" s="358"/>
      <c r="C2" s="358"/>
      <c r="D2" s="358"/>
      <c r="E2" s="54"/>
      <c r="F2" s="54"/>
      <c r="G2" s="54"/>
      <c r="H2" s="54"/>
    </row>
    <row r="3" spans="1:15" ht="15" customHeight="1">
      <c r="A3" s="604" t="s">
        <v>16</v>
      </c>
      <c r="B3" s="604"/>
      <c r="C3" s="604"/>
      <c r="D3" s="604"/>
      <c r="E3" s="604"/>
      <c r="F3" s="37"/>
      <c r="G3" s="39"/>
    </row>
    <row r="4" spans="1:15" ht="15" customHeight="1">
      <c r="A4" s="588" t="s">
        <v>47</v>
      </c>
      <c r="B4" s="588" t="s">
        <v>18</v>
      </c>
      <c r="C4" s="605" t="s">
        <v>346</v>
      </c>
      <c r="D4" s="607"/>
      <c r="E4" s="588" t="s">
        <v>19</v>
      </c>
      <c r="H4" s="96"/>
    </row>
    <row r="5" spans="1:15" ht="22.5" customHeight="1">
      <c r="A5" s="588"/>
      <c r="B5" s="588"/>
      <c r="C5" s="606"/>
      <c r="D5" s="607"/>
      <c r="E5" s="588"/>
    </row>
    <row r="6" spans="1:15" s="203" customFormat="1" ht="13.5" customHeight="1">
      <c r="A6" s="183" t="s">
        <v>4</v>
      </c>
      <c r="B6" s="87">
        <v>38443</v>
      </c>
      <c r="C6" s="274"/>
      <c r="D6" s="274"/>
      <c r="E6" s="92">
        <v>38443</v>
      </c>
      <c r="F6" s="202"/>
      <c r="G6" s="202"/>
      <c r="I6" s="202"/>
      <c r="J6" s="202"/>
      <c r="K6" s="202"/>
      <c r="L6" s="202"/>
      <c r="M6" s="202"/>
      <c r="O6" s="202"/>
    </row>
    <row r="7" spans="1:15" s="203" customFormat="1" ht="27" customHeight="1">
      <c r="A7" s="153" t="s">
        <v>49</v>
      </c>
      <c r="B7" s="87">
        <v>6928</v>
      </c>
      <c r="C7" s="274"/>
      <c r="D7" s="274"/>
      <c r="E7" s="92">
        <v>6928</v>
      </c>
      <c r="F7" s="202"/>
      <c r="G7" s="202"/>
      <c r="H7" s="204"/>
      <c r="I7" s="202"/>
      <c r="J7" s="202"/>
      <c r="K7" s="202"/>
      <c r="L7" s="202"/>
      <c r="M7" s="202"/>
      <c r="O7" s="202"/>
    </row>
    <row r="8" spans="1:15" s="203" customFormat="1" ht="13.5" customHeight="1">
      <c r="A8" s="183" t="s">
        <v>50</v>
      </c>
      <c r="B8" s="87">
        <v>56799</v>
      </c>
      <c r="C8" s="274"/>
      <c r="D8" s="274"/>
      <c r="E8" s="92">
        <v>56799</v>
      </c>
      <c r="F8" s="202"/>
      <c r="G8" s="205"/>
      <c r="I8" s="202"/>
      <c r="J8" s="202"/>
      <c r="K8" s="202"/>
      <c r="L8" s="202"/>
      <c r="M8" s="202"/>
      <c r="O8" s="202"/>
    </row>
    <row r="9" spans="1:15" s="203" customFormat="1" ht="13.5" customHeight="1">
      <c r="A9" s="206" t="s">
        <v>51</v>
      </c>
      <c r="B9" s="87">
        <v>8500</v>
      </c>
      <c r="C9" s="274"/>
      <c r="D9" s="274"/>
      <c r="E9" s="92">
        <v>8500</v>
      </c>
      <c r="F9" s="202"/>
      <c r="G9" s="202"/>
      <c r="H9" s="204"/>
      <c r="I9" s="202"/>
      <c r="J9" s="202"/>
      <c r="K9" s="202"/>
      <c r="L9" s="202"/>
      <c r="M9" s="202"/>
      <c r="O9" s="202"/>
    </row>
    <row r="10" spans="1:15" s="203" customFormat="1" ht="13.5" customHeight="1">
      <c r="A10" s="183" t="s">
        <v>52</v>
      </c>
      <c r="B10" s="87">
        <v>3968</v>
      </c>
      <c r="C10" s="274"/>
      <c r="D10" s="274"/>
      <c r="E10" s="92">
        <v>3968</v>
      </c>
      <c r="F10" s="202"/>
      <c r="G10" s="202"/>
      <c r="I10" s="202"/>
      <c r="J10" s="202"/>
      <c r="K10" s="202"/>
      <c r="L10" s="202"/>
      <c r="M10" s="202"/>
      <c r="O10" s="202"/>
    </row>
    <row r="11" spans="1:15" ht="13.5" customHeight="1">
      <c r="A11" s="343" t="s">
        <v>375</v>
      </c>
      <c r="B11" s="354">
        <v>3968</v>
      </c>
      <c r="C11" s="355"/>
      <c r="D11" s="355"/>
      <c r="E11" s="356">
        <v>3968</v>
      </c>
      <c r="F11" s="23"/>
      <c r="G11" s="23"/>
      <c r="I11" s="23"/>
      <c r="J11" s="23"/>
      <c r="K11" s="23"/>
      <c r="L11" s="23"/>
      <c r="M11" s="23"/>
      <c r="O11" s="23"/>
    </row>
    <row r="12" spans="1:15" ht="13.5" customHeight="1">
      <c r="A12" s="184" t="s">
        <v>255</v>
      </c>
      <c r="B12" s="87"/>
      <c r="C12" s="274"/>
      <c r="D12" s="274"/>
      <c r="E12" s="92"/>
      <c r="F12" s="23"/>
      <c r="G12" s="23"/>
      <c r="H12" s="96"/>
      <c r="I12" s="23"/>
      <c r="J12" s="23"/>
      <c r="K12" s="23"/>
      <c r="L12" s="23"/>
      <c r="M12" s="23"/>
      <c r="O12" s="23"/>
    </row>
    <row r="13" spans="1:15" ht="33" customHeight="1">
      <c r="A13" s="201" t="s">
        <v>53</v>
      </c>
      <c r="B13" s="87"/>
      <c r="C13" s="274"/>
      <c r="D13" s="274"/>
      <c r="E13" s="92"/>
      <c r="F13" s="23"/>
      <c r="G13" s="23"/>
      <c r="I13" s="23"/>
      <c r="J13" s="23"/>
      <c r="K13" s="23"/>
      <c r="L13" s="23"/>
      <c r="M13" s="23"/>
      <c r="O13" s="23"/>
    </row>
    <row r="14" spans="1:15" ht="13.5" customHeight="1">
      <c r="A14" s="200" t="s">
        <v>54</v>
      </c>
      <c r="B14" s="87"/>
      <c r="C14" s="274"/>
      <c r="D14" s="274"/>
      <c r="E14" s="92"/>
      <c r="F14" s="23"/>
      <c r="G14" s="23"/>
      <c r="I14" s="23"/>
      <c r="J14" s="23"/>
      <c r="K14" s="23"/>
      <c r="L14" s="23"/>
      <c r="M14" s="23"/>
      <c r="O14" s="23"/>
    </row>
    <row r="15" spans="1:15" ht="13.5" customHeight="1">
      <c r="A15" s="200" t="s">
        <v>55</v>
      </c>
      <c r="B15" s="87"/>
      <c r="C15" s="274"/>
      <c r="D15" s="274"/>
      <c r="E15" s="92"/>
      <c r="F15" s="23"/>
      <c r="G15" s="23"/>
      <c r="H15" s="96"/>
      <c r="I15" s="23"/>
      <c r="J15" s="23"/>
      <c r="K15" s="23"/>
      <c r="L15" s="23"/>
      <c r="M15" s="23"/>
      <c r="O15" s="23"/>
    </row>
    <row r="16" spans="1:15" s="203" customFormat="1" ht="13.5" customHeight="1">
      <c r="A16" s="206" t="s">
        <v>257</v>
      </c>
      <c r="B16" s="87">
        <v>1000</v>
      </c>
      <c r="C16" s="274"/>
      <c r="D16" s="274"/>
      <c r="E16" s="92">
        <v>1000</v>
      </c>
      <c r="F16" s="202"/>
      <c r="G16" s="202"/>
      <c r="H16" s="204"/>
      <c r="I16" s="202"/>
      <c r="J16" s="202"/>
      <c r="K16" s="202"/>
      <c r="L16" s="202"/>
      <c r="M16" s="202"/>
      <c r="O16" s="202"/>
    </row>
    <row r="17" spans="1:15" s="203" customFormat="1" ht="13.5" customHeight="1">
      <c r="A17" s="206" t="s">
        <v>258</v>
      </c>
      <c r="B17" s="87">
        <v>1000</v>
      </c>
      <c r="C17" s="274"/>
      <c r="D17" s="274"/>
      <c r="E17" s="92">
        <v>1000</v>
      </c>
      <c r="F17" s="202"/>
      <c r="G17" s="202"/>
      <c r="H17" s="204"/>
      <c r="I17" s="202"/>
      <c r="J17" s="202"/>
      <c r="K17" s="202"/>
      <c r="L17" s="202"/>
      <c r="M17" s="202"/>
      <c r="O17" s="202"/>
    </row>
    <row r="18" spans="1:15" s="185" customFormat="1" ht="13.5" customHeight="1">
      <c r="A18" s="207" t="s">
        <v>48</v>
      </c>
      <c r="B18" s="87">
        <v>116638</v>
      </c>
      <c r="C18" s="274"/>
      <c r="D18" s="274"/>
      <c r="E18" s="92">
        <v>116638</v>
      </c>
      <c r="F18" s="208"/>
      <c r="G18" s="211"/>
      <c r="H18" s="209"/>
      <c r="I18" s="208"/>
      <c r="J18" s="208"/>
      <c r="K18" s="208"/>
      <c r="L18" s="208"/>
      <c r="M18" s="208"/>
      <c r="O18" s="208"/>
    </row>
    <row r="19" spans="1:15" ht="13.5" customHeight="1">
      <c r="A19" s="95" t="s">
        <v>15</v>
      </c>
      <c r="B19" s="87"/>
      <c r="C19" s="274"/>
      <c r="D19" s="274"/>
      <c r="E19" s="92"/>
      <c r="F19" s="23"/>
      <c r="G19" s="23"/>
      <c r="H19" s="96"/>
      <c r="I19" s="23"/>
      <c r="J19" s="23"/>
      <c r="K19" s="23"/>
      <c r="L19" s="23"/>
      <c r="M19" s="23"/>
      <c r="O19" s="23"/>
    </row>
    <row r="20" spans="1:15" ht="13.5" customHeight="1">
      <c r="A20" s="95" t="s">
        <v>203</v>
      </c>
      <c r="B20" s="87"/>
      <c r="C20" s="274"/>
      <c r="D20" s="274"/>
      <c r="E20" s="92"/>
      <c r="F20" s="23"/>
      <c r="G20" s="23"/>
      <c r="H20" s="96"/>
      <c r="I20" s="23"/>
      <c r="J20" s="23"/>
      <c r="K20" s="23"/>
      <c r="L20" s="23"/>
      <c r="M20" s="23"/>
      <c r="O20" s="23"/>
    </row>
    <row r="21" spans="1:15" s="185" customFormat="1" ht="13.5" customHeight="1">
      <c r="A21" s="278" t="s">
        <v>205</v>
      </c>
      <c r="B21" s="87">
        <v>52430</v>
      </c>
      <c r="C21" s="261"/>
      <c r="D21" s="261"/>
      <c r="E21" s="284">
        <v>52430</v>
      </c>
      <c r="F21" s="208"/>
      <c r="G21" s="208"/>
      <c r="H21" s="209"/>
      <c r="I21" s="208"/>
      <c r="J21" s="208"/>
      <c r="K21" s="208"/>
      <c r="L21" s="208"/>
      <c r="M21" s="208"/>
      <c r="O21" s="208"/>
    </row>
    <row r="22" spans="1:15" ht="13.5" customHeight="1">
      <c r="A22" s="95" t="s">
        <v>207</v>
      </c>
      <c r="B22" s="87"/>
      <c r="C22" s="274"/>
      <c r="D22" s="274"/>
      <c r="E22" s="92"/>
      <c r="F22" s="23"/>
      <c r="G22" s="23"/>
      <c r="H22" s="96"/>
      <c r="I22" s="23"/>
      <c r="J22" s="23"/>
      <c r="K22" s="23"/>
      <c r="L22" s="23"/>
      <c r="M22" s="23"/>
      <c r="O22" s="23"/>
    </row>
    <row r="23" spans="1:15" s="185" customFormat="1" ht="13.5" customHeight="1">
      <c r="A23" s="210" t="s">
        <v>210</v>
      </c>
      <c r="B23" s="87"/>
      <c r="C23" s="274"/>
      <c r="D23" s="274"/>
      <c r="E23" s="92"/>
      <c r="F23" s="208"/>
      <c r="G23" s="208"/>
      <c r="H23" s="209"/>
      <c r="I23" s="208"/>
      <c r="J23" s="208"/>
      <c r="K23" s="208"/>
      <c r="L23" s="208"/>
      <c r="M23" s="208"/>
      <c r="O23" s="208"/>
    </row>
    <row r="24" spans="1:15" s="185" customFormat="1" ht="13.5" customHeight="1">
      <c r="A24" s="210" t="s">
        <v>212</v>
      </c>
      <c r="B24" s="87">
        <v>169068</v>
      </c>
      <c r="C24" s="274"/>
      <c r="D24" s="274"/>
      <c r="E24" s="92">
        <v>169068</v>
      </c>
      <c r="F24" s="208"/>
      <c r="G24" s="208"/>
      <c r="H24" s="209"/>
      <c r="I24" s="208"/>
      <c r="J24" s="208"/>
      <c r="K24" s="208"/>
      <c r="L24" s="208"/>
      <c r="M24" s="208"/>
      <c r="O24" s="208"/>
    </row>
    <row r="25" spans="1:15" ht="13.5" customHeight="1">
      <c r="A25" s="183"/>
      <c r="B25" s="87"/>
      <c r="C25" s="274"/>
      <c r="D25" s="274"/>
      <c r="E25" s="92"/>
      <c r="F25" s="23"/>
      <c r="G25" s="23"/>
      <c r="H25" s="96"/>
      <c r="I25" s="23"/>
      <c r="J25" s="23"/>
      <c r="K25" s="23"/>
      <c r="L25" s="23"/>
      <c r="M25" s="23"/>
      <c r="O25" s="23"/>
    </row>
    <row r="26" spans="1:15" s="203" customFormat="1">
      <c r="A26" s="183" t="s">
        <v>56</v>
      </c>
      <c r="B26" s="87">
        <v>8800</v>
      </c>
      <c r="C26" s="274"/>
      <c r="D26" s="274"/>
      <c r="E26" s="92">
        <f t="shared" ref="E26:E44" si="0">SUM(B26:D26)</f>
        <v>8800</v>
      </c>
      <c r="F26" s="202"/>
      <c r="G26" s="202"/>
      <c r="I26" s="202"/>
      <c r="J26" s="202"/>
      <c r="K26" s="202"/>
      <c r="L26" s="202"/>
      <c r="M26" s="202"/>
      <c r="O26" s="202"/>
    </row>
    <row r="27" spans="1:15" s="203" customFormat="1" ht="13.5" customHeight="1">
      <c r="A27" s="183" t="s">
        <v>57</v>
      </c>
      <c r="B27" s="87">
        <v>5000</v>
      </c>
      <c r="C27" s="274"/>
      <c r="D27" s="274"/>
      <c r="E27" s="92">
        <f t="shared" si="0"/>
        <v>5000</v>
      </c>
      <c r="F27" s="202"/>
      <c r="G27" s="202"/>
      <c r="I27" s="202"/>
      <c r="J27" s="202"/>
      <c r="K27" s="202"/>
      <c r="L27" s="202"/>
      <c r="M27" s="202"/>
      <c r="O27" s="202"/>
    </row>
    <row r="28" spans="1:15" s="203" customFormat="1" ht="13.5" customHeight="1">
      <c r="A28" s="183" t="s">
        <v>58</v>
      </c>
      <c r="B28" s="87">
        <v>16684</v>
      </c>
      <c r="C28" s="274"/>
      <c r="D28" s="274"/>
      <c r="E28" s="92">
        <f t="shared" si="0"/>
        <v>16684</v>
      </c>
      <c r="F28" s="202"/>
      <c r="G28" s="202"/>
      <c r="I28" s="202"/>
      <c r="J28" s="202"/>
      <c r="K28" s="202"/>
      <c r="L28" s="202"/>
      <c r="M28" s="202"/>
      <c r="O28" s="202"/>
    </row>
    <row r="29" spans="1:15" ht="13.5" customHeight="1">
      <c r="A29" s="5" t="s">
        <v>254</v>
      </c>
      <c r="B29" s="282"/>
      <c r="C29" s="274"/>
      <c r="D29" s="274"/>
      <c r="E29" s="92">
        <f t="shared" si="0"/>
        <v>0</v>
      </c>
      <c r="F29" s="23"/>
      <c r="G29" s="23"/>
      <c r="I29" s="23"/>
      <c r="J29" s="23"/>
      <c r="K29" s="23"/>
      <c r="L29" s="23"/>
      <c r="M29" s="23"/>
      <c r="O29" s="23"/>
    </row>
    <row r="30" spans="1:15" ht="13.5" customHeight="1">
      <c r="A30" s="184" t="s">
        <v>255</v>
      </c>
      <c r="B30" s="282"/>
      <c r="C30" s="274"/>
      <c r="D30" s="274"/>
      <c r="E30" s="92">
        <f t="shared" si="0"/>
        <v>0</v>
      </c>
      <c r="F30" s="23"/>
      <c r="G30" s="23"/>
      <c r="I30" s="23"/>
    </row>
    <row r="31" spans="1:15" ht="13.5" customHeight="1">
      <c r="A31" s="181" t="s">
        <v>59</v>
      </c>
      <c r="B31" s="87"/>
      <c r="C31" s="274"/>
      <c r="D31" s="274"/>
      <c r="E31" s="92">
        <f t="shared" si="0"/>
        <v>0</v>
      </c>
      <c r="F31" s="23"/>
      <c r="G31" s="23"/>
      <c r="I31" s="23"/>
    </row>
    <row r="32" spans="1:15" ht="13.5" customHeight="1">
      <c r="A32" s="184" t="s">
        <v>60</v>
      </c>
      <c r="B32" s="87"/>
      <c r="C32" s="274"/>
      <c r="D32" s="274"/>
      <c r="E32" s="92">
        <f t="shared" si="0"/>
        <v>0</v>
      </c>
      <c r="F32" s="23"/>
      <c r="G32" s="23"/>
      <c r="I32" s="23"/>
    </row>
    <row r="33" spans="1:9" ht="13.5" customHeight="1">
      <c r="A33" s="200" t="s">
        <v>256</v>
      </c>
      <c r="B33" s="87"/>
      <c r="C33" s="274"/>
      <c r="D33" s="274"/>
      <c r="E33" s="92">
        <f t="shared" si="0"/>
        <v>0</v>
      </c>
      <c r="F33" s="23"/>
      <c r="G33" s="23"/>
      <c r="I33" s="23"/>
    </row>
    <row r="34" spans="1:9" ht="13.5" customHeight="1">
      <c r="A34" s="206" t="s">
        <v>257</v>
      </c>
      <c r="B34" s="87"/>
      <c r="C34" s="274"/>
      <c r="D34" s="274"/>
      <c r="E34" s="92">
        <f t="shared" si="0"/>
        <v>0</v>
      </c>
      <c r="F34" s="23"/>
      <c r="G34" s="23"/>
      <c r="I34" s="23"/>
    </row>
    <row r="35" spans="1:9" ht="13.5" customHeight="1">
      <c r="A35" s="206" t="s">
        <v>258</v>
      </c>
      <c r="B35" s="87"/>
      <c r="C35" s="274"/>
      <c r="D35" s="274"/>
      <c r="E35" s="92">
        <f t="shared" si="0"/>
        <v>0</v>
      </c>
      <c r="F35" s="23"/>
      <c r="G35" s="23"/>
      <c r="I35" s="23"/>
    </row>
    <row r="36" spans="1:9" s="185" customFormat="1" ht="13.5" customHeight="1">
      <c r="A36" s="210" t="s">
        <v>216</v>
      </c>
      <c r="B36" s="87">
        <f>SUM(B26:B35)</f>
        <v>30484</v>
      </c>
      <c r="C36" s="274"/>
      <c r="D36" s="274"/>
      <c r="E36" s="92">
        <f t="shared" si="0"/>
        <v>30484</v>
      </c>
      <c r="F36" s="211"/>
      <c r="G36" s="208"/>
      <c r="I36" s="208"/>
    </row>
    <row r="37" spans="1:9" ht="13.5" customHeight="1">
      <c r="A37" s="95" t="s">
        <v>15</v>
      </c>
      <c r="B37" s="87"/>
      <c r="C37" s="274"/>
      <c r="D37" s="274"/>
      <c r="E37" s="92">
        <f t="shared" si="0"/>
        <v>0</v>
      </c>
      <c r="F37" s="23"/>
      <c r="G37" s="23"/>
      <c r="I37" s="23"/>
    </row>
    <row r="38" spans="1:9" ht="13.5" customHeight="1">
      <c r="A38" s="119" t="s">
        <v>217</v>
      </c>
      <c r="B38" s="87"/>
      <c r="C38" s="274"/>
      <c r="D38" s="274"/>
      <c r="E38" s="92">
        <f t="shared" si="0"/>
        <v>0</v>
      </c>
      <c r="F38" s="23"/>
      <c r="G38" s="23"/>
      <c r="I38" s="23"/>
    </row>
    <row r="39" spans="1:9" ht="13.5" customHeight="1">
      <c r="A39" s="199" t="s">
        <v>205</v>
      </c>
      <c r="B39" s="87"/>
      <c r="C39" s="274"/>
      <c r="D39" s="274"/>
      <c r="E39" s="92">
        <f t="shared" si="0"/>
        <v>0</v>
      </c>
      <c r="F39" s="23"/>
      <c r="G39" s="23"/>
      <c r="I39" s="23"/>
    </row>
    <row r="40" spans="1:9" ht="13.5" customHeight="1">
      <c r="A40" s="95" t="s">
        <v>218</v>
      </c>
      <c r="B40" s="87"/>
      <c r="C40" s="274"/>
      <c r="D40" s="274"/>
      <c r="E40" s="92">
        <f t="shared" si="0"/>
        <v>0</v>
      </c>
      <c r="F40" s="23"/>
      <c r="G40" s="23"/>
      <c r="I40" s="23"/>
    </row>
    <row r="41" spans="1:9" ht="13.5" customHeight="1">
      <c r="A41" s="95" t="s">
        <v>220</v>
      </c>
      <c r="B41" s="87"/>
      <c r="C41" s="274"/>
      <c r="D41" s="274"/>
      <c r="E41" s="92">
        <f t="shared" si="0"/>
        <v>0</v>
      </c>
      <c r="F41" s="23"/>
      <c r="G41" s="23"/>
      <c r="I41" s="23"/>
    </row>
    <row r="42" spans="1:9" s="185" customFormat="1" ht="13.5" customHeight="1">
      <c r="A42" s="210" t="s">
        <v>222</v>
      </c>
      <c r="B42" s="87"/>
      <c r="C42" s="274"/>
      <c r="D42" s="274"/>
      <c r="E42" s="92">
        <f t="shared" si="0"/>
        <v>0</v>
      </c>
    </row>
    <row r="43" spans="1:9" s="185" customFormat="1" ht="13.5" customHeight="1">
      <c r="A43" s="210" t="s">
        <v>224</v>
      </c>
      <c r="B43" s="87">
        <v>30484</v>
      </c>
      <c r="C43" s="274"/>
      <c r="D43" s="274"/>
      <c r="E43" s="92">
        <f t="shared" si="0"/>
        <v>30484</v>
      </c>
    </row>
    <row r="44" spans="1:9" ht="13.5" customHeight="1">
      <c r="A44" s="95"/>
      <c r="B44" s="87"/>
      <c r="C44" s="274"/>
      <c r="D44" s="274"/>
      <c r="E44" s="92">
        <f t="shared" si="0"/>
        <v>0</v>
      </c>
    </row>
    <row r="45" spans="1:9" s="185" customFormat="1" ht="13.5" customHeight="1">
      <c r="A45" s="210" t="s">
        <v>226</v>
      </c>
      <c r="B45" s="87">
        <v>199552</v>
      </c>
      <c r="C45" s="274"/>
      <c r="D45" s="274"/>
      <c r="E45" s="92">
        <v>199552</v>
      </c>
    </row>
  </sheetData>
  <mergeCells count="7">
    <mergeCell ref="A1:E1"/>
    <mergeCell ref="A3:E3"/>
    <mergeCell ref="A4:A5"/>
    <mergeCell ref="B4:B5"/>
    <mergeCell ref="C4:C5"/>
    <mergeCell ref="D4:D5"/>
    <mergeCell ref="E4:E5"/>
  </mergeCells>
  <phoneticPr fontId="24" type="noConversion"/>
  <pageMargins left="0.26" right="0.28999999999999998" top="1" bottom="0.18" header="0.5" footer="0.18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2"/>
  <sheetViews>
    <sheetView workbookViewId="0">
      <selection activeCell="G25" sqref="G25"/>
    </sheetView>
  </sheetViews>
  <sheetFormatPr defaultRowHeight="12.75"/>
  <cols>
    <col min="1" max="1" width="40.42578125" customWidth="1"/>
    <col min="2" max="2" width="13.140625" customWidth="1"/>
    <col min="3" max="3" width="13.5703125" customWidth="1"/>
    <col min="4" max="4" width="12" customWidth="1"/>
    <col min="5" max="5" width="14" customWidth="1"/>
    <col min="6" max="6" width="25" customWidth="1"/>
    <col min="7" max="7" width="16.28515625" customWidth="1"/>
  </cols>
  <sheetData>
    <row r="1" spans="1:5" ht="15" customHeight="1">
      <c r="A1" s="608" t="s">
        <v>354</v>
      </c>
      <c r="B1" s="608"/>
      <c r="C1" s="608"/>
      <c r="D1" s="608"/>
      <c r="E1" s="608"/>
    </row>
    <row r="2" spans="1:5">
      <c r="A2" s="212" t="s">
        <v>349</v>
      </c>
      <c r="B2" s="42"/>
      <c r="C2" s="42"/>
      <c r="D2" s="42"/>
      <c r="E2" s="42"/>
    </row>
    <row r="3" spans="1:5" ht="13.5" customHeight="1">
      <c r="A3" s="36"/>
      <c r="B3" s="36"/>
      <c r="C3" s="25"/>
      <c r="D3" s="25"/>
      <c r="E3" s="25" t="s">
        <v>16</v>
      </c>
    </row>
    <row r="4" spans="1:5" ht="31.5" customHeight="1">
      <c r="A4" s="11" t="s">
        <v>62</v>
      </c>
      <c r="B4" s="11" t="s">
        <v>18</v>
      </c>
      <c r="C4" s="12"/>
      <c r="D4" s="12"/>
      <c r="E4" s="11" t="s">
        <v>19</v>
      </c>
    </row>
    <row r="5" spans="1:5">
      <c r="A5" s="134" t="s">
        <v>334</v>
      </c>
      <c r="B5" s="138">
        <v>200</v>
      </c>
      <c r="C5" s="83"/>
      <c r="D5" s="138"/>
      <c r="E5" s="83">
        <f t="shared" ref="E5:E11" si="0">SUM(B5:D5)</f>
        <v>200</v>
      </c>
    </row>
    <row r="6" spans="1:5">
      <c r="A6" s="4" t="s">
        <v>335</v>
      </c>
      <c r="B6" s="83">
        <v>300</v>
      </c>
      <c r="C6" s="83"/>
      <c r="D6" s="83"/>
      <c r="E6" s="83">
        <f t="shared" si="0"/>
        <v>300</v>
      </c>
    </row>
    <row r="7" spans="1:5">
      <c r="A7" s="4" t="s">
        <v>336</v>
      </c>
      <c r="B7" s="83">
        <v>200</v>
      </c>
      <c r="C7" s="83"/>
      <c r="D7" s="83"/>
      <c r="E7" s="83">
        <f t="shared" si="0"/>
        <v>200</v>
      </c>
    </row>
    <row r="8" spans="1:5">
      <c r="A8" s="4" t="s">
        <v>337</v>
      </c>
      <c r="B8" s="83">
        <v>50</v>
      </c>
      <c r="C8" s="83"/>
      <c r="D8" s="83"/>
      <c r="E8" s="83">
        <f t="shared" si="0"/>
        <v>50</v>
      </c>
    </row>
    <row r="9" spans="1:5">
      <c r="A9" s="4" t="s">
        <v>339</v>
      </c>
      <c r="B9" s="83">
        <v>1300</v>
      </c>
      <c r="C9" s="83"/>
      <c r="D9" s="83"/>
      <c r="E9" s="83">
        <f t="shared" si="0"/>
        <v>1300</v>
      </c>
    </row>
    <row r="10" spans="1:5">
      <c r="A10" s="4" t="s">
        <v>338</v>
      </c>
      <c r="B10" s="83"/>
      <c r="C10" s="83"/>
      <c r="D10" s="83"/>
      <c r="E10" s="83">
        <f t="shared" si="0"/>
        <v>0</v>
      </c>
    </row>
    <row r="11" spans="1:5">
      <c r="A11" s="15" t="s">
        <v>61</v>
      </c>
      <c r="B11" s="93">
        <f>SUM(B5:B10)</f>
        <v>2050</v>
      </c>
      <c r="C11" s="93">
        <f>SUM(C5:C10)</f>
        <v>0</v>
      </c>
      <c r="D11" s="93">
        <f>SUM(D5:D10)</f>
        <v>0</v>
      </c>
      <c r="E11" s="93">
        <f t="shared" si="0"/>
        <v>2050</v>
      </c>
    </row>
    <row r="12" spans="1:5">
      <c r="A12" s="36"/>
      <c r="B12" s="36"/>
      <c r="C12" s="36"/>
      <c r="D12" s="36"/>
      <c r="E12" s="36"/>
    </row>
    <row r="13" spans="1:5">
      <c r="A13" s="608" t="s">
        <v>312</v>
      </c>
      <c r="B13" s="608"/>
      <c r="C13" s="608"/>
      <c r="D13" s="608"/>
      <c r="E13" s="608"/>
    </row>
    <row r="14" spans="1:5" ht="15.75" customHeight="1">
      <c r="A14" s="609" t="s">
        <v>350</v>
      </c>
      <c r="B14" s="609"/>
      <c r="C14" s="609"/>
      <c r="D14" s="609"/>
      <c r="E14" s="609"/>
    </row>
    <row r="15" spans="1:5">
      <c r="A15" s="582" t="s">
        <v>16</v>
      </c>
      <c r="B15" s="582"/>
      <c r="C15" s="582"/>
      <c r="D15" s="582"/>
      <c r="E15" s="582"/>
    </row>
    <row r="16" spans="1:5" ht="33.75">
      <c r="A16" s="11" t="s">
        <v>62</v>
      </c>
      <c r="B16" s="11" t="s">
        <v>18</v>
      </c>
      <c r="C16" s="12" t="s">
        <v>346</v>
      </c>
      <c r="D16" s="12"/>
      <c r="E16" s="11" t="s">
        <v>19</v>
      </c>
    </row>
    <row r="17" spans="1:5">
      <c r="A17" s="134" t="s">
        <v>351</v>
      </c>
      <c r="B17" s="83">
        <v>3968</v>
      </c>
      <c r="C17" s="83"/>
      <c r="D17" s="138"/>
      <c r="E17" s="83">
        <f t="shared" ref="E17:E23" si="1">SUM(B17:D17)</f>
        <v>3968</v>
      </c>
    </row>
    <row r="18" spans="1:5">
      <c r="A18" s="134"/>
      <c r="B18" s="83"/>
      <c r="C18" s="83"/>
      <c r="D18" s="138"/>
      <c r="E18" s="83"/>
    </row>
    <row r="19" spans="1:5">
      <c r="A19" s="134"/>
      <c r="B19" s="83"/>
      <c r="C19" s="83"/>
      <c r="D19" s="138"/>
      <c r="E19" s="83">
        <f t="shared" si="1"/>
        <v>0</v>
      </c>
    </row>
    <row r="20" spans="1:5">
      <c r="A20" s="134"/>
      <c r="B20" s="83"/>
      <c r="C20" s="83"/>
      <c r="D20" s="138"/>
      <c r="E20" s="83">
        <f t="shared" si="1"/>
        <v>0</v>
      </c>
    </row>
    <row r="21" spans="1:5">
      <c r="A21" s="134"/>
      <c r="B21" s="83"/>
      <c r="C21" s="83"/>
      <c r="D21" s="138"/>
      <c r="E21" s="83">
        <f t="shared" si="1"/>
        <v>0</v>
      </c>
    </row>
    <row r="22" spans="1:5">
      <c r="A22" s="134"/>
      <c r="B22" s="83"/>
      <c r="C22" s="83"/>
      <c r="D22" s="139"/>
      <c r="E22" s="83">
        <f t="shared" si="1"/>
        <v>0</v>
      </c>
    </row>
    <row r="23" spans="1:5">
      <c r="A23" s="15" t="s">
        <v>61</v>
      </c>
      <c r="B23" s="81">
        <f>SUM(B17:B22)</f>
        <v>3968</v>
      </c>
      <c r="C23" s="81">
        <f>SUM(C17:C22)</f>
        <v>0</v>
      </c>
      <c r="D23" s="81">
        <f>SUM(D17:D22)</f>
        <v>0</v>
      </c>
      <c r="E23" s="81">
        <f t="shared" si="1"/>
        <v>3968</v>
      </c>
    </row>
    <row r="24" spans="1:5">
      <c r="A24" s="44"/>
      <c r="B24" s="44"/>
      <c r="C24" s="45"/>
      <c r="D24" s="45"/>
      <c r="E24" s="45"/>
    </row>
    <row r="25" spans="1:5">
      <c r="A25" s="608" t="s">
        <v>313</v>
      </c>
      <c r="B25" s="608"/>
      <c r="C25" s="608"/>
      <c r="D25" s="608"/>
      <c r="E25" s="608"/>
    </row>
    <row r="26" spans="1:5" ht="13.5" customHeight="1">
      <c r="A26" s="609" t="s">
        <v>259</v>
      </c>
      <c r="B26" s="609"/>
      <c r="C26" s="609"/>
      <c r="D26" s="609"/>
      <c r="E26" s="609"/>
    </row>
    <row r="27" spans="1:5">
      <c r="A27" s="582" t="s">
        <v>16</v>
      </c>
      <c r="B27" s="582"/>
      <c r="C27" s="582"/>
      <c r="D27" s="582"/>
      <c r="E27" s="582"/>
    </row>
    <row r="28" spans="1:5" ht="31.5" customHeight="1">
      <c r="A28" s="11" t="s">
        <v>62</v>
      </c>
      <c r="B28" s="11" t="s">
        <v>18</v>
      </c>
      <c r="C28" s="12" t="s">
        <v>346</v>
      </c>
      <c r="D28" s="12"/>
      <c r="E28" s="11" t="s">
        <v>19</v>
      </c>
    </row>
    <row r="29" spans="1:5">
      <c r="A29" s="308" t="s">
        <v>315</v>
      </c>
      <c r="B29" s="266"/>
      <c r="C29" s="14"/>
      <c r="D29" s="14"/>
      <c r="E29" s="83">
        <f>SUM(B29:D29)</f>
        <v>0</v>
      </c>
    </row>
    <row r="30" spans="1:5">
      <c r="A30" s="14"/>
      <c r="B30" s="14"/>
      <c r="C30" s="14"/>
      <c r="D30" s="14"/>
      <c r="E30" s="83">
        <f>SUM(B30:D30)</f>
        <v>0</v>
      </c>
    </row>
    <row r="31" spans="1:5">
      <c r="A31" s="14"/>
      <c r="B31" s="14"/>
      <c r="C31" s="14"/>
      <c r="D31" s="14"/>
      <c r="E31" s="83">
        <f>SUM(B31:D31)</f>
        <v>0</v>
      </c>
    </row>
    <row r="32" spans="1:5">
      <c r="A32" s="15" t="s">
        <v>61</v>
      </c>
      <c r="B32" s="15">
        <f>SUM(B29:B31)</f>
        <v>0</v>
      </c>
      <c r="C32" s="15">
        <f>SUM(C29:C31)</f>
        <v>0</v>
      </c>
      <c r="D32" s="15">
        <f>SUM(D29:D31)</f>
        <v>0</v>
      </c>
      <c r="E32" s="83">
        <f>SUM(B32:D32)</f>
        <v>0</v>
      </c>
    </row>
    <row r="33" spans="1:5">
      <c r="A33" s="36"/>
      <c r="B33" s="36"/>
      <c r="C33" s="36"/>
      <c r="D33" s="36"/>
      <c r="E33" s="36"/>
    </row>
    <row r="34" spans="1:5">
      <c r="A34" s="36"/>
      <c r="B34" s="36"/>
      <c r="C34" s="36"/>
      <c r="D34" s="36"/>
      <c r="E34" s="36"/>
    </row>
    <row r="35" spans="1:5">
      <c r="A35" s="608" t="s">
        <v>314</v>
      </c>
      <c r="B35" s="608"/>
      <c r="C35" s="608"/>
      <c r="D35" s="608"/>
      <c r="E35" s="608"/>
    </row>
    <row r="36" spans="1:5">
      <c r="A36" s="609" t="s">
        <v>260</v>
      </c>
      <c r="B36" s="609"/>
      <c r="C36" s="609"/>
      <c r="D36" s="609"/>
      <c r="E36" s="609"/>
    </row>
    <row r="37" spans="1:5">
      <c r="A37" s="582" t="s">
        <v>16</v>
      </c>
      <c r="B37" s="582"/>
      <c r="C37" s="582"/>
      <c r="D37" s="582"/>
      <c r="E37" s="582"/>
    </row>
    <row r="38" spans="1:5" ht="33.75">
      <c r="A38" s="41" t="s">
        <v>62</v>
      </c>
      <c r="B38" s="11" t="s">
        <v>18</v>
      </c>
      <c r="C38" s="12" t="s">
        <v>346</v>
      </c>
      <c r="D38" s="12"/>
      <c r="E38" s="11" t="s">
        <v>19</v>
      </c>
    </row>
    <row r="39" spans="1:5">
      <c r="A39" s="14"/>
      <c r="B39" s="14"/>
      <c r="C39" s="14"/>
      <c r="D39" s="14"/>
      <c r="E39" s="14">
        <f>SUM(B39:D39)</f>
        <v>0</v>
      </c>
    </row>
    <row r="40" spans="1:5">
      <c r="A40" s="14"/>
      <c r="B40" s="14"/>
      <c r="C40" s="14"/>
      <c r="D40" s="14"/>
      <c r="E40" s="14">
        <f>SUM(B40:D40)</f>
        <v>0</v>
      </c>
    </row>
    <row r="41" spans="1:5">
      <c r="A41" s="14"/>
      <c r="B41" s="14"/>
      <c r="C41" s="14"/>
      <c r="D41" s="14"/>
      <c r="E41" s="14">
        <f>SUM(B41:D41)</f>
        <v>0</v>
      </c>
    </row>
    <row r="42" spans="1:5">
      <c r="A42" s="15" t="s">
        <v>61</v>
      </c>
      <c r="B42" s="15">
        <f>SUM(B39:B41)</f>
        <v>0</v>
      </c>
      <c r="C42" s="15">
        <f>SUM(C39:C41)</f>
        <v>0</v>
      </c>
      <c r="D42" s="15">
        <f>SUM(D39:D41)</f>
        <v>0</v>
      </c>
      <c r="E42" s="14">
        <f>SUM(B42:D42)</f>
        <v>0</v>
      </c>
    </row>
  </sheetData>
  <mergeCells count="10">
    <mergeCell ref="A37:E37"/>
    <mergeCell ref="A13:E13"/>
    <mergeCell ref="A14:E14"/>
    <mergeCell ref="A15:E15"/>
    <mergeCell ref="A35:E35"/>
    <mergeCell ref="A1:E1"/>
    <mergeCell ref="A25:E25"/>
    <mergeCell ref="A26:E26"/>
    <mergeCell ref="A27:E27"/>
    <mergeCell ref="A36:E36"/>
  </mergeCells>
  <phoneticPr fontId="24" type="noConversion"/>
  <pageMargins left="0.22" right="0.18" top="1" bottom="1" header="0.5" footer="0.5"/>
  <pageSetup paperSize="9" scale="10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47"/>
  <sheetViews>
    <sheetView workbookViewId="0">
      <selection activeCell="A3" sqref="A3"/>
    </sheetView>
  </sheetViews>
  <sheetFormatPr defaultRowHeight="12.75"/>
  <cols>
    <col min="1" max="1" width="45.5703125" customWidth="1"/>
    <col min="2" max="4" width="13.7109375" customWidth="1"/>
    <col min="5" max="5" width="13.5703125" style="144" customWidth="1"/>
  </cols>
  <sheetData>
    <row r="1" spans="1:8">
      <c r="A1" s="589" t="s">
        <v>316</v>
      </c>
      <c r="B1" s="589"/>
      <c r="C1" s="589"/>
      <c r="D1" s="589"/>
      <c r="E1" s="589"/>
      <c r="F1" s="234"/>
      <c r="G1" s="234"/>
      <c r="H1" s="234"/>
    </row>
    <row r="2" spans="1:8">
      <c r="H2" s="8"/>
    </row>
    <row r="3" spans="1:8">
      <c r="A3" s="347" t="s">
        <v>405</v>
      </c>
      <c r="B3" s="54"/>
      <c r="C3" s="54"/>
      <c r="D3" s="54"/>
      <c r="E3" s="277"/>
      <c r="F3" s="54"/>
      <c r="G3" s="54"/>
      <c r="H3" s="9"/>
    </row>
    <row r="5" spans="1:8">
      <c r="E5" s="141" t="s">
        <v>16</v>
      </c>
    </row>
    <row r="6" spans="1:8">
      <c r="A6" s="588" t="s">
        <v>47</v>
      </c>
      <c r="B6" s="588" t="s">
        <v>18</v>
      </c>
      <c r="C6" s="605" t="s">
        <v>346</v>
      </c>
      <c r="D6" s="607"/>
      <c r="E6" s="481" t="s">
        <v>19</v>
      </c>
    </row>
    <row r="7" spans="1:8" ht="28.5" customHeight="1">
      <c r="A7" s="588"/>
      <c r="B7" s="588"/>
      <c r="C7" s="606"/>
      <c r="D7" s="607"/>
      <c r="E7" s="481"/>
    </row>
    <row r="8" spans="1:8">
      <c r="A8" s="183" t="s">
        <v>4</v>
      </c>
      <c r="B8" s="87"/>
      <c r="C8" s="87"/>
      <c r="D8" s="87"/>
      <c r="E8" s="274">
        <f>SUM(B8:D8)</f>
        <v>0</v>
      </c>
    </row>
    <row r="9" spans="1:8">
      <c r="A9" s="153" t="s">
        <v>49</v>
      </c>
      <c r="B9" s="87"/>
      <c r="C9" s="87"/>
      <c r="D9" s="87"/>
      <c r="E9" s="274">
        <f t="shared" ref="E9:E47" si="0">SUM(B9:D9)</f>
        <v>0</v>
      </c>
    </row>
    <row r="10" spans="1:8">
      <c r="A10" s="183" t="s">
        <v>50</v>
      </c>
      <c r="B10" s="87">
        <v>10199</v>
      </c>
      <c r="C10" s="87"/>
      <c r="D10" s="87"/>
      <c r="E10" s="274">
        <f t="shared" si="0"/>
        <v>10199</v>
      </c>
    </row>
    <row r="11" spans="1:8">
      <c r="A11" s="206" t="s">
        <v>51</v>
      </c>
      <c r="B11" s="87"/>
      <c r="C11" s="87"/>
      <c r="D11" s="87"/>
      <c r="E11" s="274">
        <f t="shared" si="0"/>
        <v>0</v>
      </c>
    </row>
    <row r="12" spans="1:8">
      <c r="A12" s="183" t="s">
        <v>52</v>
      </c>
      <c r="B12" s="87">
        <v>10199</v>
      </c>
      <c r="C12" s="87"/>
      <c r="D12" s="87"/>
      <c r="E12" s="274">
        <f t="shared" si="0"/>
        <v>10199</v>
      </c>
    </row>
    <row r="13" spans="1:8">
      <c r="A13" s="5" t="s">
        <v>254</v>
      </c>
      <c r="B13" s="87"/>
      <c r="C13" s="87"/>
      <c r="D13" s="87"/>
      <c r="E13" s="274">
        <f t="shared" si="0"/>
        <v>0</v>
      </c>
    </row>
    <row r="14" spans="1:8">
      <c r="A14" s="184" t="s">
        <v>255</v>
      </c>
      <c r="B14" s="87">
        <v>2050</v>
      </c>
      <c r="C14" s="87"/>
      <c r="D14" s="87"/>
      <c r="E14" s="274">
        <f t="shared" si="0"/>
        <v>2050</v>
      </c>
    </row>
    <row r="15" spans="1:8" ht="24">
      <c r="A15" s="201" t="s">
        <v>53</v>
      </c>
      <c r="B15" s="87"/>
      <c r="C15" s="87"/>
      <c r="D15" s="87"/>
      <c r="E15" s="274">
        <f t="shared" si="0"/>
        <v>0</v>
      </c>
    </row>
    <row r="16" spans="1:8">
      <c r="A16" s="200" t="s">
        <v>54</v>
      </c>
      <c r="B16" s="87"/>
      <c r="C16" s="87"/>
      <c r="D16" s="87"/>
      <c r="E16" s="274">
        <f t="shared" si="0"/>
        <v>0</v>
      </c>
    </row>
    <row r="17" spans="1:5">
      <c r="A17" s="200" t="s">
        <v>55</v>
      </c>
      <c r="B17" s="87"/>
      <c r="C17" s="87"/>
      <c r="D17" s="87"/>
      <c r="E17" s="274">
        <f t="shared" si="0"/>
        <v>0</v>
      </c>
    </row>
    <row r="18" spans="1:5">
      <c r="A18" s="206" t="s">
        <v>257</v>
      </c>
      <c r="B18" s="87"/>
      <c r="C18" s="87"/>
      <c r="D18" s="87"/>
      <c r="E18" s="274">
        <f t="shared" si="0"/>
        <v>0</v>
      </c>
    </row>
    <row r="19" spans="1:5">
      <c r="A19" s="206" t="s">
        <v>258</v>
      </c>
      <c r="B19" s="87"/>
      <c r="C19" s="87"/>
      <c r="D19" s="87"/>
      <c r="E19" s="274">
        <f t="shared" si="0"/>
        <v>0</v>
      </c>
    </row>
    <row r="20" spans="1:5">
      <c r="A20" s="207" t="s">
        <v>48</v>
      </c>
      <c r="B20" s="87">
        <v>11549</v>
      </c>
      <c r="C20" s="87"/>
      <c r="D20" s="87"/>
      <c r="E20" s="274">
        <v>11549</v>
      </c>
    </row>
    <row r="21" spans="1:5">
      <c r="A21" s="95" t="s">
        <v>15</v>
      </c>
      <c r="B21" s="87"/>
      <c r="C21" s="87"/>
      <c r="D21" s="87"/>
      <c r="E21" s="274">
        <f t="shared" si="0"/>
        <v>0</v>
      </c>
    </row>
    <row r="22" spans="1:5">
      <c r="A22" s="95" t="s">
        <v>203</v>
      </c>
      <c r="B22" s="87"/>
      <c r="C22" s="87"/>
      <c r="D22" s="87"/>
      <c r="E22" s="274">
        <f t="shared" si="0"/>
        <v>0</v>
      </c>
    </row>
    <row r="23" spans="1:5" s="185" customFormat="1">
      <c r="A23" s="278" t="s">
        <v>205</v>
      </c>
      <c r="B23" s="87"/>
      <c r="C23" s="253"/>
      <c r="D23" s="253"/>
      <c r="E23" s="261">
        <f t="shared" si="0"/>
        <v>0</v>
      </c>
    </row>
    <row r="24" spans="1:5">
      <c r="A24" s="95" t="s">
        <v>207</v>
      </c>
      <c r="B24" s="87"/>
      <c r="C24" s="87"/>
      <c r="D24" s="87"/>
      <c r="E24" s="274">
        <f t="shared" si="0"/>
        <v>0</v>
      </c>
    </row>
    <row r="25" spans="1:5">
      <c r="A25" s="210" t="s">
        <v>210</v>
      </c>
      <c r="B25" s="87"/>
      <c r="C25" s="87"/>
      <c r="D25" s="87"/>
      <c r="E25" s="274">
        <f t="shared" si="0"/>
        <v>0</v>
      </c>
    </row>
    <row r="26" spans="1:5">
      <c r="A26" s="210" t="s">
        <v>212</v>
      </c>
      <c r="B26" s="87">
        <f>+B20+B23</f>
        <v>11549</v>
      </c>
      <c r="C26" s="87"/>
      <c r="D26" s="87"/>
      <c r="E26" s="274">
        <f t="shared" si="0"/>
        <v>11549</v>
      </c>
    </row>
    <row r="27" spans="1:5">
      <c r="A27" s="183"/>
      <c r="B27" s="87"/>
      <c r="C27" s="87"/>
      <c r="D27" s="87"/>
      <c r="E27" s="274">
        <f t="shared" si="0"/>
        <v>0</v>
      </c>
    </row>
    <row r="28" spans="1:5">
      <c r="A28" s="183" t="s">
        <v>56</v>
      </c>
      <c r="B28" s="87"/>
      <c r="C28" s="87"/>
      <c r="D28" s="87"/>
      <c r="E28" s="274">
        <f t="shared" si="0"/>
        <v>0</v>
      </c>
    </row>
    <row r="29" spans="1:5">
      <c r="A29" s="183" t="s">
        <v>57</v>
      </c>
      <c r="B29" s="87"/>
      <c r="C29" s="87"/>
      <c r="D29" s="87"/>
      <c r="E29" s="274">
        <f t="shared" si="0"/>
        <v>0</v>
      </c>
    </row>
    <row r="30" spans="1:5">
      <c r="A30" s="183" t="s">
        <v>58</v>
      </c>
      <c r="B30" s="87"/>
      <c r="C30" s="87"/>
      <c r="D30" s="87"/>
      <c r="E30" s="274">
        <f t="shared" si="0"/>
        <v>0</v>
      </c>
    </row>
    <row r="31" spans="1:5">
      <c r="A31" s="5" t="s">
        <v>254</v>
      </c>
      <c r="B31" s="87"/>
      <c r="C31" s="87"/>
      <c r="D31" s="87"/>
      <c r="E31" s="274">
        <f t="shared" si="0"/>
        <v>0</v>
      </c>
    </row>
    <row r="32" spans="1:5">
      <c r="A32" s="184" t="s">
        <v>255</v>
      </c>
      <c r="B32" s="87"/>
      <c r="C32" s="87"/>
      <c r="D32" s="87"/>
      <c r="E32" s="274">
        <f t="shared" si="0"/>
        <v>0</v>
      </c>
    </row>
    <row r="33" spans="1:5">
      <c r="A33" s="181" t="s">
        <v>59</v>
      </c>
      <c r="B33" s="87"/>
      <c r="C33" s="87"/>
      <c r="D33" s="87"/>
      <c r="E33" s="274">
        <f t="shared" si="0"/>
        <v>0</v>
      </c>
    </row>
    <row r="34" spans="1:5">
      <c r="A34" s="184" t="s">
        <v>60</v>
      </c>
      <c r="B34" s="87"/>
      <c r="C34" s="87"/>
      <c r="D34" s="87"/>
      <c r="E34" s="274">
        <f t="shared" si="0"/>
        <v>0</v>
      </c>
    </row>
    <row r="35" spans="1:5">
      <c r="A35" s="200" t="s">
        <v>256</v>
      </c>
      <c r="B35" s="87"/>
      <c r="C35" s="87"/>
      <c r="D35" s="87"/>
      <c r="E35" s="274">
        <f t="shared" si="0"/>
        <v>0</v>
      </c>
    </row>
    <row r="36" spans="1:5">
      <c r="A36" s="206" t="s">
        <v>257</v>
      </c>
      <c r="B36" s="87"/>
      <c r="C36" s="87"/>
      <c r="D36" s="87"/>
      <c r="E36" s="274">
        <f t="shared" si="0"/>
        <v>0</v>
      </c>
    </row>
    <row r="37" spans="1:5">
      <c r="A37" s="206" t="s">
        <v>258</v>
      </c>
      <c r="B37" s="87"/>
      <c r="C37" s="87"/>
      <c r="D37" s="87"/>
      <c r="E37" s="274">
        <f t="shared" si="0"/>
        <v>0</v>
      </c>
    </row>
    <row r="38" spans="1:5">
      <c r="A38" s="210" t="s">
        <v>216</v>
      </c>
      <c r="B38" s="87"/>
      <c r="C38" s="87"/>
      <c r="D38" s="87"/>
      <c r="E38" s="274">
        <f t="shared" si="0"/>
        <v>0</v>
      </c>
    </row>
    <row r="39" spans="1:5">
      <c r="A39" s="95" t="s">
        <v>15</v>
      </c>
      <c r="B39" s="87"/>
      <c r="C39" s="87"/>
      <c r="D39" s="87"/>
      <c r="E39" s="274">
        <f t="shared" si="0"/>
        <v>0</v>
      </c>
    </row>
    <row r="40" spans="1:5">
      <c r="A40" s="119" t="s">
        <v>217</v>
      </c>
      <c r="B40" s="87"/>
      <c r="C40" s="87"/>
      <c r="D40" s="87"/>
      <c r="E40" s="274">
        <f t="shared" si="0"/>
        <v>0</v>
      </c>
    </row>
    <row r="41" spans="1:5">
      <c r="A41" s="199" t="s">
        <v>205</v>
      </c>
      <c r="B41" s="87"/>
      <c r="C41" s="87"/>
      <c r="D41" s="87"/>
      <c r="E41" s="274">
        <f t="shared" si="0"/>
        <v>0</v>
      </c>
    </row>
    <row r="42" spans="1:5">
      <c r="A42" s="95" t="s">
        <v>218</v>
      </c>
      <c r="B42" s="87"/>
      <c r="C42" s="87"/>
      <c r="D42" s="87"/>
      <c r="E42" s="274">
        <f t="shared" si="0"/>
        <v>0</v>
      </c>
    </row>
    <row r="43" spans="1:5">
      <c r="A43" s="95" t="s">
        <v>220</v>
      </c>
      <c r="B43" s="87"/>
      <c r="C43" s="87"/>
      <c r="D43" s="87"/>
      <c r="E43" s="274">
        <f t="shared" si="0"/>
        <v>0</v>
      </c>
    </row>
    <row r="44" spans="1:5">
      <c r="A44" s="210" t="s">
        <v>222</v>
      </c>
      <c r="B44" s="87"/>
      <c r="C44" s="87"/>
      <c r="D44" s="87"/>
      <c r="E44" s="274">
        <f t="shared" si="0"/>
        <v>0</v>
      </c>
    </row>
    <row r="45" spans="1:5">
      <c r="A45" s="210" t="s">
        <v>224</v>
      </c>
      <c r="B45" s="87"/>
      <c r="C45" s="87"/>
      <c r="D45" s="87"/>
      <c r="E45" s="274">
        <f t="shared" si="0"/>
        <v>0</v>
      </c>
    </row>
    <row r="46" spans="1:5">
      <c r="A46" s="95"/>
      <c r="B46" s="87"/>
      <c r="C46" s="87"/>
      <c r="D46" s="87"/>
      <c r="E46" s="274">
        <f t="shared" si="0"/>
        <v>0</v>
      </c>
    </row>
    <row r="47" spans="1:5">
      <c r="A47" s="210" t="s">
        <v>226</v>
      </c>
      <c r="B47" s="87">
        <f>+B26+B45</f>
        <v>11549</v>
      </c>
      <c r="C47" s="87"/>
      <c r="D47" s="87"/>
      <c r="E47" s="274">
        <f t="shared" si="0"/>
        <v>11549</v>
      </c>
    </row>
  </sheetData>
  <mergeCells count="6">
    <mergeCell ref="A1:E1"/>
    <mergeCell ref="B6:B7"/>
    <mergeCell ref="C6:C7"/>
    <mergeCell ref="D6:D7"/>
    <mergeCell ref="E6:E7"/>
    <mergeCell ref="A6:A7"/>
  </mergeCells>
  <phoneticPr fontId="24" type="noConversion"/>
  <pageMargins left="0.25" right="0.24" top="0.28999999999999998" bottom="0.75" header="0.17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C31" sqref="C31"/>
    </sheetView>
  </sheetViews>
  <sheetFormatPr defaultRowHeight="12.75"/>
  <cols>
    <col min="1" max="1" width="61" customWidth="1"/>
    <col min="2" max="2" width="21.28515625" customWidth="1"/>
  </cols>
  <sheetData>
    <row r="1" spans="1:5">
      <c r="A1" s="36"/>
      <c r="B1" s="10" t="s">
        <v>317</v>
      </c>
    </row>
    <row r="2" spans="1:5">
      <c r="A2" s="36"/>
      <c r="B2" s="36"/>
    </row>
    <row r="3" spans="1:5">
      <c r="A3" s="609" t="s">
        <v>261</v>
      </c>
      <c r="B3" s="609"/>
    </row>
    <row r="4" spans="1:5">
      <c r="A4" s="42"/>
      <c r="B4" s="46"/>
    </row>
    <row r="5" spans="1:5">
      <c r="A5" s="582" t="s">
        <v>63</v>
      </c>
      <c r="B5" s="582"/>
    </row>
    <row r="6" spans="1:5" ht="18.75" customHeight="1">
      <c r="A6" s="148" t="s">
        <v>64</v>
      </c>
      <c r="B6" s="3" t="s">
        <v>65</v>
      </c>
    </row>
    <row r="7" spans="1:5" ht="18.75" customHeight="1">
      <c r="A7" s="148" t="s">
        <v>283</v>
      </c>
      <c r="B7" s="162"/>
    </row>
    <row r="8" spans="1:5" ht="18.75" customHeight="1">
      <c r="A8" s="244" t="s">
        <v>406</v>
      </c>
      <c r="B8" s="160">
        <v>8000</v>
      </c>
    </row>
    <row r="9" spans="1:5" ht="18.75" customHeight="1">
      <c r="A9" s="244" t="s">
        <v>407</v>
      </c>
      <c r="B9" s="160">
        <v>800</v>
      </c>
    </row>
    <row r="10" spans="1:5" ht="18.75" customHeight="1">
      <c r="A10" s="133"/>
      <c r="B10" s="160"/>
    </row>
    <row r="11" spans="1:5" ht="18.75" customHeight="1">
      <c r="A11" s="159"/>
      <c r="B11" s="281"/>
      <c r="D11" s="146"/>
      <c r="E11" s="147"/>
    </row>
    <row r="12" spans="1:5" ht="18.75" customHeight="1">
      <c r="A12" s="161"/>
      <c r="B12" s="163"/>
      <c r="D12" s="146"/>
      <c r="E12" s="147"/>
    </row>
    <row r="13" spans="1:5" ht="18.75" customHeight="1">
      <c r="A13" s="283"/>
      <c r="B13" s="281"/>
      <c r="D13" s="146"/>
      <c r="E13" s="147"/>
    </row>
    <row r="14" spans="1:5" ht="18.75" customHeight="1">
      <c r="A14" s="283"/>
      <c r="B14" s="281"/>
      <c r="D14" s="146"/>
      <c r="E14" s="147"/>
    </row>
    <row r="15" spans="1:5" ht="18.75" customHeight="1">
      <c r="A15" s="149" t="s">
        <v>66</v>
      </c>
      <c r="B15" s="150">
        <f>SUM(B8:B14)</f>
        <v>8800</v>
      </c>
      <c r="C15" s="47"/>
    </row>
    <row r="16" spans="1:5">
      <c r="A16" s="36"/>
      <c r="B16" s="36"/>
    </row>
    <row r="17" spans="1:2" ht="12.75" customHeight="1">
      <c r="A17" s="608" t="s">
        <v>295</v>
      </c>
      <c r="B17" s="608"/>
    </row>
    <row r="18" spans="1:2">
      <c r="A18" s="36"/>
      <c r="B18" s="36"/>
    </row>
    <row r="19" spans="1:2">
      <c r="A19" s="609" t="s">
        <v>262</v>
      </c>
      <c r="B19" s="609"/>
    </row>
    <row r="20" spans="1:2">
      <c r="A20" s="43"/>
      <c r="B20" s="48"/>
    </row>
    <row r="21" spans="1:2">
      <c r="A21" s="583" t="s">
        <v>63</v>
      </c>
      <c r="B21" s="583"/>
    </row>
    <row r="22" spans="1:2">
      <c r="A22" s="305" t="s">
        <v>67</v>
      </c>
      <c r="B22" s="306" t="s">
        <v>65</v>
      </c>
    </row>
    <row r="23" spans="1:2">
      <c r="A23" s="83" t="s">
        <v>408</v>
      </c>
      <c r="B23" s="83">
        <v>2500</v>
      </c>
    </row>
    <row r="24" spans="1:2">
      <c r="A24" s="83" t="s">
        <v>409</v>
      </c>
      <c r="B24" s="83">
        <v>2500</v>
      </c>
    </row>
    <row r="25" spans="1:2">
      <c r="A25" s="307" t="s">
        <v>68</v>
      </c>
      <c r="B25" s="94">
        <f>SUM(B23:B24)</f>
        <v>5000</v>
      </c>
    </row>
    <row r="26" spans="1:2">
      <c r="A26" s="36"/>
      <c r="B26" s="36"/>
    </row>
  </sheetData>
  <mergeCells count="5">
    <mergeCell ref="A21:B21"/>
    <mergeCell ref="A3:B3"/>
    <mergeCell ref="A5:B5"/>
    <mergeCell ref="A17:B17"/>
    <mergeCell ref="A19:B19"/>
  </mergeCells>
  <phoneticPr fontId="24" type="noConversion"/>
  <pageMargins left="0.75" right="0.75" top="0.42" bottom="0.32" header="0.22" footer="0.18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26"/>
  <sheetViews>
    <sheetView workbookViewId="0">
      <selection activeCell="B29" sqref="B29"/>
    </sheetView>
  </sheetViews>
  <sheetFormatPr defaultRowHeight="12.75"/>
  <cols>
    <col min="1" max="1" width="60.140625" customWidth="1"/>
    <col min="2" max="2" width="19.5703125" customWidth="1"/>
  </cols>
  <sheetData>
    <row r="1" spans="1:2">
      <c r="A1" s="140"/>
      <c r="B1" s="141" t="s">
        <v>319</v>
      </c>
    </row>
    <row r="2" spans="1:2">
      <c r="A2" s="140"/>
      <c r="B2" s="140"/>
    </row>
    <row r="3" spans="1:2">
      <c r="A3" s="553" t="s">
        <v>72</v>
      </c>
      <c r="B3" s="553"/>
    </row>
    <row r="4" spans="1:2" ht="51" customHeight="1">
      <c r="A4" s="610" t="s">
        <v>183</v>
      </c>
      <c r="B4" s="610"/>
    </row>
    <row r="5" spans="1:2" ht="12" customHeight="1">
      <c r="A5" s="151"/>
      <c r="B5" s="151"/>
    </row>
    <row r="6" spans="1:2">
      <c r="A6" s="140"/>
      <c r="B6" s="141" t="s">
        <v>73</v>
      </c>
    </row>
    <row r="7" spans="1:2">
      <c r="A7" s="135" t="s">
        <v>74</v>
      </c>
      <c r="B7" s="135" t="s">
        <v>75</v>
      </c>
    </row>
    <row r="8" spans="1:2" ht="26.25" customHeight="1">
      <c r="A8" s="119" t="s">
        <v>76</v>
      </c>
      <c r="B8" s="4">
        <v>0</v>
      </c>
    </row>
    <row r="9" spans="1:2">
      <c r="A9" s="344" t="s">
        <v>376</v>
      </c>
      <c r="B9" s="4">
        <v>6300</v>
      </c>
    </row>
    <row r="10" spans="1:2">
      <c r="A10" s="4" t="s">
        <v>77</v>
      </c>
      <c r="B10" s="4"/>
    </row>
    <row r="11" spans="1:2">
      <c r="A11" s="4" t="s">
        <v>78</v>
      </c>
      <c r="B11" s="4"/>
    </row>
    <row r="12" spans="1:2">
      <c r="A12" s="4"/>
      <c r="B12" s="4"/>
    </row>
    <row r="13" spans="1:2">
      <c r="A13" s="4"/>
      <c r="B13" s="4"/>
    </row>
    <row r="14" spans="1:2">
      <c r="A14" s="4"/>
      <c r="B14" s="4"/>
    </row>
    <row r="15" spans="1:2">
      <c r="A15" s="4"/>
      <c r="B15" s="4"/>
    </row>
    <row r="16" spans="1:2">
      <c r="A16" s="4"/>
      <c r="B16" s="4"/>
    </row>
    <row r="17" spans="1:2">
      <c r="A17" s="4" t="s">
        <v>79</v>
      </c>
      <c r="B17" s="4">
        <v>0</v>
      </c>
    </row>
    <row r="18" spans="1:2">
      <c r="A18" s="4" t="s">
        <v>80</v>
      </c>
      <c r="B18" s="4"/>
    </row>
    <row r="19" spans="1:2">
      <c r="A19" s="4" t="s">
        <v>77</v>
      </c>
      <c r="B19" s="4"/>
    </row>
    <row r="20" spans="1:2">
      <c r="A20" s="4" t="s">
        <v>78</v>
      </c>
      <c r="B20" s="4"/>
    </row>
    <row r="21" spans="1:2">
      <c r="A21" s="4"/>
      <c r="B21" s="4"/>
    </row>
    <row r="22" spans="1:2">
      <c r="A22" s="4"/>
      <c r="B22" s="4"/>
    </row>
    <row r="23" spans="1:2">
      <c r="A23" s="4"/>
      <c r="B23" s="4"/>
    </row>
    <row r="24" spans="1:2">
      <c r="A24" s="4"/>
      <c r="B24" s="4"/>
    </row>
    <row r="25" spans="1:2">
      <c r="A25" s="152" t="s">
        <v>61</v>
      </c>
      <c r="B25" s="152">
        <v>6300</v>
      </c>
    </row>
    <row r="26" spans="1:2">
      <c r="A26" s="36"/>
      <c r="B26" s="36"/>
    </row>
  </sheetData>
  <mergeCells count="2">
    <mergeCell ref="A3:B3"/>
    <mergeCell ref="A4:B4"/>
  </mergeCells>
  <phoneticPr fontId="24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B33" sqref="B33"/>
    </sheetView>
  </sheetViews>
  <sheetFormatPr defaultRowHeight="12.75"/>
  <cols>
    <col min="1" max="1" width="25.42578125" style="457" customWidth="1"/>
    <col min="2" max="2" width="18.28515625" customWidth="1"/>
    <col min="3" max="3" width="17.7109375" customWidth="1"/>
    <col min="4" max="4" width="17.140625" customWidth="1"/>
  </cols>
  <sheetData>
    <row r="1" spans="1:4" ht="15.75">
      <c r="A1" s="613" t="s">
        <v>477</v>
      </c>
      <c r="B1" s="614"/>
      <c r="C1" s="614"/>
      <c r="D1" s="614"/>
    </row>
    <row r="2" spans="1:4">
      <c r="A2" s="615"/>
      <c r="B2" s="615"/>
      <c r="C2" s="615"/>
      <c r="D2" s="615"/>
    </row>
    <row r="3" spans="1:4" ht="12.75" customHeight="1">
      <c r="A3" s="616" t="s">
        <v>81</v>
      </c>
      <c r="B3" s="616"/>
      <c r="C3" s="616"/>
      <c r="D3" s="616"/>
    </row>
    <row r="4" spans="1:4" ht="12.75" customHeight="1">
      <c r="A4" s="616" t="s">
        <v>478</v>
      </c>
      <c r="B4" s="616"/>
      <c r="C4" s="616"/>
      <c r="D4" s="616"/>
    </row>
    <row r="5" spans="1:4" ht="12.75" customHeight="1">
      <c r="A5" s="616" t="s">
        <v>479</v>
      </c>
      <c r="B5" s="616"/>
      <c r="C5" s="616"/>
      <c r="D5" s="616"/>
    </row>
    <row r="6" spans="1:4" ht="13.5" thickBot="1">
      <c r="A6" s="454"/>
      <c r="B6" s="446"/>
      <c r="C6" s="446"/>
      <c r="D6" s="447" t="s">
        <v>73</v>
      </c>
    </row>
    <row r="7" spans="1:4" ht="26.25" thickBot="1">
      <c r="A7" s="455" t="s">
        <v>480</v>
      </c>
      <c r="B7" s="448" t="s">
        <v>413</v>
      </c>
      <c r="C7" s="448" t="s">
        <v>481</v>
      </c>
      <c r="D7" s="448" t="s">
        <v>482</v>
      </c>
    </row>
    <row r="8" spans="1:4" ht="27" customHeight="1" thickBot="1">
      <c r="A8" s="456" t="s">
        <v>483</v>
      </c>
      <c r="B8" s="450" t="s">
        <v>484</v>
      </c>
      <c r="C8" s="450" t="s">
        <v>485</v>
      </c>
      <c r="D8" s="451">
        <v>9000</v>
      </c>
    </row>
    <row r="9" spans="1:4" ht="78.75" customHeight="1" thickBot="1">
      <c r="A9" s="456" t="s">
        <v>486</v>
      </c>
      <c r="B9" s="450"/>
      <c r="C9" s="450"/>
      <c r="D9" s="450"/>
    </row>
    <row r="10" spans="1:4" ht="35.25" customHeight="1" thickBot="1">
      <c r="A10" s="456" t="s">
        <v>487</v>
      </c>
      <c r="B10" s="450"/>
      <c r="C10" s="450"/>
      <c r="D10" s="450"/>
    </row>
    <row r="11" spans="1:4" ht="33.75" customHeight="1" thickBot="1">
      <c r="A11" s="456" t="s">
        <v>488</v>
      </c>
      <c r="B11" s="450"/>
      <c r="C11" s="450"/>
      <c r="D11" s="450"/>
    </row>
    <row r="12" spans="1:4" ht="39" customHeight="1" thickBot="1">
      <c r="A12" s="456" t="s">
        <v>489</v>
      </c>
      <c r="B12" s="449"/>
      <c r="C12" s="449"/>
      <c r="D12" s="449"/>
    </row>
    <row r="13" spans="1:4" ht="33" customHeight="1" thickBot="1">
      <c r="A13" s="456" t="s">
        <v>490</v>
      </c>
      <c r="B13" s="449"/>
      <c r="C13" s="449"/>
      <c r="D13" s="449"/>
    </row>
    <row r="14" spans="1:4" ht="26.25" thickBot="1">
      <c r="A14" s="456" t="s">
        <v>491</v>
      </c>
      <c r="B14" s="449"/>
      <c r="C14" s="449"/>
      <c r="D14" s="449"/>
    </row>
    <row r="15" spans="1:4" ht="39" thickBot="1">
      <c r="A15" s="456" t="s">
        <v>492</v>
      </c>
      <c r="B15" s="449"/>
      <c r="C15" s="449"/>
      <c r="D15" s="449"/>
    </row>
    <row r="16" spans="1:4" ht="13.5" thickBot="1">
      <c r="A16" s="456" t="s">
        <v>493</v>
      </c>
      <c r="B16" s="450">
        <v>250</v>
      </c>
      <c r="C16" s="450">
        <v>250</v>
      </c>
      <c r="D16" s="450">
        <v>250</v>
      </c>
    </row>
    <row r="17" spans="1:4" ht="36" customHeight="1" thickBot="1">
      <c r="A17" s="456" t="s">
        <v>494</v>
      </c>
      <c r="B17" s="449"/>
      <c r="C17" s="449"/>
      <c r="D17" s="449"/>
    </row>
    <row r="18" spans="1:4" ht="21" customHeight="1" thickBot="1">
      <c r="A18" s="455" t="s">
        <v>495</v>
      </c>
      <c r="B18" s="452" t="s">
        <v>496</v>
      </c>
      <c r="C18" s="453">
        <v>9050</v>
      </c>
      <c r="D18" s="452" t="s">
        <v>497</v>
      </c>
    </row>
    <row r="19" spans="1:4">
      <c r="A19" s="454"/>
      <c r="B19" s="446"/>
      <c r="C19" s="446"/>
      <c r="D19" s="446"/>
    </row>
    <row r="20" spans="1:4" ht="33.75" customHeight="1">
      <c r="A20" s="611" t="s">
        <v>498</v>
      </c>
      <c r="B20" s="611"/>
      <c r="C20" s="611"/>
      <c r="D20" s="611"/>
    </row>
    <row r="21" spans="1:4">
      <c r="A21" s="454"/>
      <c r="B21" s="446"/>
      <c r="C21" s="446"/>
      <c r="D21" s="446"/>
    </row>
    <row r="22" spans="1:4">
      <c r="A22" s="612"/>
      <c r="B22" s="612"/>
      <c r="C22" s="612"/>
      <c r="D22" s="612"/>
    </row>
    <row r="23" spans="1:4">
      <c r="A23" s="615"/>
      <c r="B23" s="615"/>
      <c r="C23" s="615"/>
      <c r="D23" s="615"/>
    </row>
    <row r="24" spans="1:4" ht="12.75" customHeight="1">
      <c r="A24" s="616" t="s">
        <v>81</v>
      </c>
      <c r="B24" s="616"/>
      <c r="C24" s="616"/>
      <c r="D24" s="616"/>
    </row>
    <row r="25" spans="1:4" ht="38.25" customHeight="1">
      <c r="A25" s="616" t="s">
        <v>499</v>
      </c>
      <c r="B25" s="616"/>
      <c r="C25" s="616"/>
      <c r="D25" s="616"/>
    </row>
    <row r="26" spans="1:4" ht="12.75" customHeight="1">
      <c r="A26" s="616" t="s">
        <v>479</v>
      </c>
      <c r="B26" s="616"/>
      <c r="C26" s="616"/>
      <c r="D26" s="616"/>
    </row>
    <row r="27" spans="1:4" ht="13.5" thickBot="1">
      <c r="A27" s="454"/>
      <c r="B27" s="446"/>
      <c r="C27" s="446"/>
      <c r="D27" s="447" t="s">
        <v>73</v>
      </c>
    </row>
    <row r="28" spans="1:4" ht="36.75" customHeight="1" thickBot="1">
      <c r="A28" s="455" t="s">
        <v>500</v>
      </c>
      <c r="B28" s="448" t="s">
        <v>413</v>
      </c>
      <c r="C28" s="448" t="s">
        <v>481</v>
      </c>
      <c r="D28" s="448" t="s">
        <v>482</v>
      </c>
    </row>
    <row r="29" spans="1:4" ht="34.5" customHeight="1" thickBot="1">
      <c r="A29" s="456" t="s">
        <v>501</v>
      </c>
      <c r="B29" s="450">
        <v>0</v>
      </c>
      <c r="C29" s="450">
        <v>0</v>
      </c>
      <c r="D29" s="450">
        <v>0</v>
      </c>
    </row>
    <row r="30" spans="1:4" ht="33.75" customHeight="1" thickBot="1">
      <c r="A30" s="456" t="s">
        <v>502</v>
      </c>
      <c r="B30" s="450"/>
      <c r="C30" s="450"/>
      <c r="D30" s="450"/>
    </row>
    <row r="31" spans="1:4" ht="36.75" customHeight="1" thickBot="1">
      <c r="A31" s="456" t="s">
        <v>503</v>
      </c>
      <c r="B31" s="450"/>
      <c r="C31" s="450"/>
      <c r="D31" s="450"/>
    </row>
    <row r="32" spans="1:4" ht="36.75" customHeight="1" thickBot="1">
      <c r="A32" s="456" t="s">
        <v>504</v>
      </c>
      <c r="B32" s="450"/>
      <c r="C32" s="450"/>
      <c r="D32" s="450"/>
    </row>
    <row r="33" spans="1:4" ht="93" customHeight="1" thickBot="1">
      <c r="A33" s="456" t="s">
        <v>505</v>
      </c>
      <c r="B33" s="450"/>
      <c r="C33" s="450"/>
      <c r="D33" s="450"/>
    </row>
    <row r="34" spans="1:4" ht="22.5" customHeight="1" thickBot="1">
      <c r="A34" s="456" t="s">
        <v>506</v>
      </c>
      <c r="B34" s="450"/>
      <c r="C34" s="450"/>
      <c r="D34" s="450"/>
    </row>
    <row r="35" spans="1:4" ht="83.25" customHeight="1" thickBot="1">
      <c r="A35" s="456" t="s">
        <v>507</v>
      </c>
      <c r="B35" s="450"/>
      <c r="C35" s="450"/>
      <c r="D35" s="450"/>
    </row>
    <row r="36" spans="1:4" ht="81.75" customHeight="1" thickBot="1">
      <c r="A36" s="456" t="s">
        <v>508</v>
      </c>
      <c r="B36" s="450">
        <v>1260</v>
      </c>
      <c r="C36" s="450">
        <v>1260</v>
      </c>
      <c r="D36" s="450">
        <v>1260</v>
      </c>
    </row>
    <row r="37" spans="1:4" ht="115.5" customHeight="1" thickBot="1">
      <c r="A37" s="456" t="s">
        <v>509</v>
      </c>
      <c r="B37" s="450"/>
      <c r="C37" s="450"/>
      <c r="D37" s="450"/>
    </row>
    <row r="38" spans="1:4" ht="83.25" customHeight="1" thickBot="1">
      <c r="A38" s="456" t="s">
        <v>510</v>
      </c>
      <c r="B38" s="450"/>
      <c r="C38" s="450"/>
      <c r="D38" s="450"/>
    </row>
    <row r="39" spans="1:4" ht="91.5" customHeight="1" thickBot="1">
      <c r="A39" s="456" t="s">
        <v>511</v>
      </c>
      <c r="B39" s="450"/>
      <c r="C39" s="450"/>
      <c r="D39" s="450"/>
    </row>
    <row r="40" spans="1:4" ht="60.75" customHeight="1" thickBot="1">
      <c r="A40" s="455" t="s">
        <v>512</v>
      </c>
      <c r="B40" s="452">
        <v>1260</v>
      </c>
      <c r="C40" s="452">
        <v>1260</v>
      </c>
      <c r="D40" s="452">
        <v>1260</v>
      </c>
    </row>
    <row r="41" spans="1:4">
      <c r="A41" s="454"/>
      <c r="B41" s="446"/>
      <c r="C41" s="446"/>
      <c r="D41" s="446"/>
    </row>
    <row r="42" spans="1:4" ht="38.25" customHeight="1">
      <c r="A42" s="611" t="s">
        <v>513</v>
      </c>
      <c r="B42" s="611"/>
      <c r="C42" s="611"/>
      <c r="D42" s="611"/>
    </row>
  </sheetData>
  <mergeCells count="12">
    <mergeCell ref="A23:D23"/>
    <mergeCell ref="A24:D24"/>
    <mergeCell ref="A25:D25"/>
    <mergeCell ref="A26:D26"/>
    <mergeCell ref="A42:D42"/>
    <mergeCell ref="A20:D20"/>
    <mergeCell ref="A22:D22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C1:J41"/>
  <sheetViews>
    <sheetView workbookViewId="0">
      <selection activeCell="F8" sqref="F8"/>
    </sheetView>
  </sheetViews>
  <sheetFormatPr defaultRowHeight="12.75"/>
  <cols>
    <col min="3" max="3" width="33.42578125" customWidth="1"/>
    <col min="4" max="4" width="17" customWidth="1"/>
    <col min="5" max="5" width="16" customWidth="1"/>
    <col min="6" max="6" width="18.140625" customWidth="1"/>
    <col min="7" max="7" width="16.85546875" customWidth="1"/>
    <col min="8" max="8" width="14.140625" customWidth="1"/>
  </cols>
  <sheetData>
    <row r="1" spans="3:8">
      <c r="C1" s="120"/>
      <c r="D1" s="120"/>
      <c r="E1" s="617" t="s">
        <v>320</v>
      </c>
      <c r="F1" s="617"/>
    </row>
    <row r="2" spans="3:8">
      <c r="D2" s="136" t="s">
        <v>72</v>
      </c>
      <c r="E2" s="122"/>
      <c r="F2" s="121"/>
    </row>
    <row r="3" spans="3:8">
      <c r="C3" s="136" t="s">
        <v>179</v>
      </c>
      <c r="D3" s="122"/>
      <c r="E3" s="120"/>
      <c r="F3" s="121"/>
    </row>
    <row r="4" spans="3:8">
      <c r="D4" s="136" t="s">
        <v>410</v>
      </c>
      <c r="E4" s="122"/>
      <c r="F4" s="121"/>
    </row>
    <row r="5" spans="3:8">
      <c r="C5" s="120"/>
      <c r="D5" s="120"/>
      <c r="E5" s="120"/>
      <c r="F5" s="121"/>
    </row>
    <row r="6" spans="3:8">
      <c r="C6" s="120"/>
      <c r="D6" s="120"/>
      <c r="E6" s="120"/>
      <c r="F6" s="121"/>
    </row>
    <row r="7" spans="3:8">
      <c r="C7" s="120"/>
      <c r="D7" s="120"/>
      <c r="E7" s="120"/>
      <c r="F7" s="121"/>
    </row>
    <row r="8" spans="3:8">
      <c r="C8" s="120"/>
      <c r="D8" s="120"/>
      <c r="E8" s="122"/>
      <c r="F8" s="121" t="s">
        <v>35</v>
      </c>
    </row>
    <row r="9" spans="3:8" ht="13.5" thickBot="1">
      <c r="C9" s="121"/>
      <c r="D9" s="121"/>
      <c r="E9" s="121"/>
      <c r="F9" s="121"/>
    </row>
    <row r="10" spans="3:8" ht="36">
      <c r="C10" s="215" t="s">
        <v>180</v>
      </c>
      <c r="D10" s="216" t="s">
        <v>377</v>
      </c>
      <c r="E10" s="216" t="s">
        <v>181</v>
      </c>
      <c r="F10" s="217" t="s">
        <v>378</v>
      </c>
    </row>
    <row r="11" spans="3:8">
      <c r="C11" s="97"/>
      <c r="D11" s="213"/>
      <c r="E11" s="214"/>
      <c r="F11" s="218"/>
      <c r="G11">
        <f>+F11*2</f>
        <v>0</v>
      </c>
    </row>
    <row r="12" spans="3:8">
      <c r="C12" s="97"/>
      <c r="D12" s="118"/>
      <c r="E12" s="124"/>
      <c r="F12" s="219"/>
      <c r="G12">
        <f t="shared" ref="G12:G33" si="0">+F12*2</f>
        <v>0</v>
      </c>
    </row>
    <row r="13" spans="3:8">
      <c r="C13" s="97"/>
      <c r="D13" s="123"/>
      <c r="E13" s="124"/>
      <c r="F13" s="219"/>
      <c r="G13">
        <f t="shared" si="0"/>
        <v>0</v>
      </c>
      <c r="H13" s="96"/>
    </row>
    <row r="14" spans="3:8">
      <c r="C14" s="97"/>
      <c r="D14" s="123"/>
      <c r="E14" s="124"/>
      <c r="F14" s="218"/>
      <c r="G14">
        <f t="shared" si="0"/>
        <v>0</v>
      </c>
    </row>
    <row r="15" spans="3:8">
      <c r="C15" s="97"/>
      <c r="D15" s="123"/>
      <c r="E15" s="124"/>
      <c r="F15" s="218"/>
      <c r="G15">
        <f t="shared" si="0"/>
        <v>0</v>
      </c>
    </row>
    <row r="16" spans="3:8">
      <c r="C16" s="97"/>
      <c r="D16" s="123"/>
      <c r="E16" s="124"/>
      <c r="F16" s="218"/>
      <c r="G16">
        <f t="shared" si="0"/>
        <v>0</v>
      </c>
    </row>
    <row r="17" spans="3:10">
      <c r="C17" s="97"/>
      <c r="D17" s="123"/>
      <c r="E17" s="124"/>
      <c r="F17" s="220"/>
    </row>
    <row r="18" spans="3:10">
      <c r="C18" s="125"/>
      <c r="D18" s="126"/>
      <c r="E18" s="127"/>
      <c r="F18" s="225"/>
      <c r="G18">
        <f t="shared" si="0"/>
        <v>0</v>
      </c>
    </row>
    <row r="19" spans="3:10">
      <c r="C19" s="98"/>
      <c r="D19" s="118"/>
      <c r="E19" s="128"/>
      <c r="F19" s="218"/>
      <c r="G19">
        <f t="shared" si="0"/>
        <v>0</v>
      </c>
    </row>
    <row r="20" spans="3:10">
      <c r="C20" s="98"/>
      <c r="D20" s="118"/>
      <c r="E20" s="128"/>
      <c r="F20" s="218"/>
      <c r="G20">
        <f t="shared" si="0"/>
        <v>0</v>
      </c>
    </row>
    <row r="21" spans="3:10">
      <c r="C21" s="98"/>
      <c r="D21" s="118"/>
      <c r="E21" s="128"/>
      <c r="F21" s="218"/>
      <c r="G21">
        <f t="shared" si="0"/>
        <v>0</v>
      </c>
    </row>
    <row r="22" spans="3:10">
      <c r="C22" s="97"/>
      <c r="D22" s="118"/>
      <c r="E22" s="128"/>
      <c r="F22" s="218"/>
      <c r="G22">
        <f t="shared" si="0"/>
        <v>0</v>
      </c>
      <c r="H22" s="96"/>
    </row>
    <row r="23" spans="3:10">
      <c r="C23" s="98"/>
      <c r="D23" s="118"/>
      <c r="E23" s="128"/>
      <c r="F23" s="218"/>
      <c r="G23">
        <f t="shared" si="0"/>
        <v>0</v>
      </c>
    </row>
    <row r="24" spans="3:10">
      <c r="C24" s="98"/>
      <c r="D24" s="118"/>
      <c r="E24" s="128"/>
      <c r="F24" s="218"/>
      <c r="G24">
        <f t="shared" si="0"/>
        <v>0</v>
      </c>
    </row>
    <row r="25" spans="3:10">
      <c r="C25" s="97"/>
      <c r="D25" s="118"/>
      <c r="E25" s="128"/>
      <c r="F25" s="223"/>
      <c r="G25">
        <f t="shared" si="0"/>
        <v>0</v>
      </c>
      <c r="I25">
        <f>+G28-G18</f>
        <v>0</v>
      </c>
    </row>
    <row r="26" spans="3:10">
      <c r="C26" s="97"/>
      <c r="D26" s="118"/>
      <c r="E26" s="128"/>
      <c r="F26" s="223"/>
      <c r="G26">
        <f t="shared" si="0"/>
        <v>0</v>
      </c>
    </row>
    <row r="27" spans="3:10">
      <c r="C27" s="97"/>
      <c r="D27" s="118"/>
      <c r="E27" s="128"/>
      <c r="F27" s="224"/>
      <c r="G27">
        <f t="shared" si="0"/>
        <v>0</v>
      </c>
    </row>
    <row r="28" spans="3:10" ht="13.5" thickBot="1">
      <c r="C28" s="129"/>
      <c r="D28" s="130"/>
      <c r="E28" s="130"/>
      <c r="F28" s="131"/>
      <c r="G28">
        <f t="shared" si="0"/>
        <v>0</v>
      </c>
      <c r="H28" s="96">
        <f>+F28-F18+F32</f>
        <v>0</v>
      </c>
      <c r="I28" s="96"/>
      <c r="J28" s="96"/>
    </row>
    <row r="29" spans="3:10" ht="13.5" thickBot="1">
      <c r="G29">
        <f t="shared" si="0"/>
        <v>0</v>
      </c>
    </row>
    <row r="30" spans="3:10" ht="38.25">
      <c r="C30" s="167" t="s">
        <v>192</v>
      </c>
      <c r="D30" s="170" t="s">
        <v>348</v>
      </c>
      <c r="E30" s="170"/>
      <c r="F30" s="171" t="s">
        <v>263</v>
      </c>
      <c r="G30" t="e">
        <f t="shared" si="0"/>
        <v>#VALUE!</v>
      </c>
    </row>
    <row r="31" spans="3:10">
      <c r="C31" s="174"/>
      <c r="D31" s="91"/>
      <c r="E31" s="91"/>
      <c r="F31" s="175"/>
      <c r="G31">
        <f t="shared" si="0"/>
        <v>0</v>
      </c>
    </row>
    <row r="32" spans="3:10">
      <c r="C32" s="174"/>
      <c r="D32" s="91"/>
      <c r="E32" s="91"/>
      <c r="F32" s="175"/>
      <c r="G32">
        <f t="shared" si="0"/>
        <v>0</v>
      </c>
    </row>
    <row r="33" spans="3:8" ht="13.5" thickBot="1">
      <c r="C33" s="176"/>
      <c r="D33" s="177"/>
      <c r="E33" s="178"/>
      <c r="F33" s="177"/>
      <c r="G33">
        <f t="shared" si="0"/>
        <v>0</v>
      </c>
    </row>
    <row r="34" spans="3:8">
      <c r="C34" s="116"/>
      <c r="D34" s="26"/>
      <c r="E34" s="23"/>
      <c r="F34" s="23"/>
      <c r="G34" s="23"/>
      <c r="H34" s="23"/>
    </row>
    <row r="35" spans="3:8">
      <c r="C35" s="173"/>
    </row>
    <row r="36" spans="3:8">
      <c r="C36" s="172"/>
    </row>
    <row r="37" spans="3:8">
      <c r="C37" s="116"/>
    </row>
    <row r="38" spans="3:8">
      <c r="C38" s="116"/>
    </row>
    <row r="39" spans="3:8">
      <c r="C39" s="23"/>
    </row>
    <row r="40" spans="3:8">
      <c r="D40" s="47"/>
      <c r="E40" s="47"/>
      <c r="F40" s="47"/>
    </row>
    <row r="41" spans="3:8">
      <c r="D41" s="47"/>
      <c r="E41" s="47"/>
      <c r="F41" s="47"/>
    </row>
  </sheetData>
  <mergeCells count="1">
    <mergeCell ref="E1:F1"/>
  </mergeCells>
  <phoneticPr fontId="24" type="noConversion"/>
  <pageMargins left="0.25" right="0.24" top="1" bottom="1" header="0.5" footer="0.5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50"/>
  <sheetViews>
    <sheetView workbookViewId="0">
      <selection activeCell="E23" sqref="E23"/>
    </sheetView>
  </sheetViews>
  <sheetFormatPr defaultRowHeight="12.75"/>
  <cols>
    <col min="1" max="1" width="9.140625" style="361"/>
    <col min="2" max="2" width="37" style="361" customWidth="1"/>
    <col min="3" max="3" width="19.5703125" style="361" customWidth="1"/>
    <col min="4" max="4" width="20.5703125" style="361" customWidth="1"/>
    <col min="5" max="5" width="14.42578125" style="361" customWidth="1"/>
    <col min="6" max="16384" width="9.140625" style="361"/>
  </cols>
  <sheetData>
    <row r="1" spans="1:7">
      <c r="E1" s="383" t="s">
        <v>424</v>
      </c>
      <c r="F1" s="383"/>
      <c r="G1" s="383"/>
    </row>
    <row r="2" spans="1:7">
      <c r="A2" s="379"/>
      <c r="B2" s="379"/>
      <c r="C2" s="379"/>
    </row>
    <row r="3" spans="1:7">
      <c r="A3" s="382"/>
      <c r="B3" s="620"/>
      <c r="C3" s="620"/>
    </row>
    <row r="4" spans="1:7">
      <c r="A4" s="379"/>
      <c r="B4" s="381"/>
      <c r="C4" s="381"/>
    </row>
    <row r="5" spans="1:7">
      <c r="A5" s="379"/>
      <c r="B5" s="379"/>
      <c r="C5" s="379"/>
    </row>
    <row r="6" spans="1:7" ht="15.75">
      <c r="A6" s="379"/>
      <c r="B6" s="384" t="s">
        <v>425</v>
      </c>
      <c r="C6"/>
      <c r="D6"/>
    </row>
    <row r="7" spans="1:7" ht="15" customHeight="1" thickBot="1">
      <c r="A7" s="379"/>
      <c r="B7" s="384"/>
      <c r="C7"/>
      <c r="D7"/>
    </row>
    <row r="8" spans="1:7" ht="15" customHeight="1">
      <c r="A8" s="379"/>
      <c r="B8" s="618" t="s">
        <v>421</v>
      </c>
      <c r="C8" s="386" t="s">
        <v>426</v>
      </c>
      <c r="D8" s="386" t="s">
        <v>426</v>
      </c>
      <c r="E8" s="386" t="s">
        <v>426</v>
      </c>
    </row>
    <row r="9" spans="1:7" ht="29.25" customHeight="1" thickBot="1">
      <c r="A9" s="379"/>
      <c r="B9" s="619"/>
      <c r="C9" s="387" t="s">
        <v>427</v>
      </c>
      <c r="D9" s="387" t="s">
        <v>428</v>
      </c>
      <c r="E9" s="387" t="s">
        <v>438</v>
      </c>
    </row>
    <row r="10" spans="1:7" ht="14.25" customHeight="1" thickBot="1">
      <c r="A10" s="379"/>
      <c r="B10" s="388" t="s">
        <v>46</v>
      </c>
      <c r="C10" s="387">
        <v>8</v>
      </c>
      <c r="D10" s="387">
        <v>7</v>
      </c>
      <c r="E10" s="387">
        <v>7</v>
      </c>
    </row>
    <row r="11" spans="1:7" ht="15" customHeight="1" thickBot="1">
      <c r="A11" s="379"/>
      <c r="B11" s="389" t="s">
        <v>429</v>
      </c>
      <c r="C11" s="390">
        <v>1</v>
      </c>
      <c r="D11" s="390">
        <v>1</v>
      </c>
      <c r="E11" s="390">
        <v>1</v>
      </c>
    </row>
    <row r="12" spans="1:7" ht="15" customHeight="1" thickBot="1">
      <c r="A12" s="379"/>
      <c r="B12" s="389" t="s">
        <v>430</v>
      </c>
      <c r="C12" s="390">
        <v>2</v>
      </c>
      <c r="D12" s="390">
        <v>2</v>
      </c>
      <c r="E12" s="390">
        <v>2</v>
      </c>
    </row>
    <row r="13" spans="1:7" ht="15" customHeight="1" thickBot="1">
      <c r="A13" s="379"/>
      <c r="B13" s="391" t="s">
        <v>435</v>
      </c>
      <c r="C13" s="390">
        <v>4.5</v>
      </c>
      <c r="D13" s="390">
        <v>3.5</v>
      </c>
      <c r="E13" s="390">
        <v>3.5</v>
      </c>
      <c r="F13" s="380"/>
    </row>
    <row r="14" spans="1:7" ht="15" customHeight="1" thickBot="1">
      <c r="A14" s="379"/>
      <c r="B14" s="391" t="s">
        <v>436</v>
      </c>
      <c r="C14" s="390">
        <v>0.5</v>
      </c>
      <c r="D14" s="390">
        <v>0.5</v>
      </c>
      <c r="E14" s="390">
        <v>0.5</v>
      </c>
    </row>
    <row r="15" spans="1:7" ht="15" customHeight="1" thickBot="1">
      <c r="A15" s="379"/>
      <c r="B15" s="392"/>
      <c r="C15" s="390"/>
      <c r="D15" s="390"/>
      <c r="E15" s="390"/>
    </row>
    <row r="16" spans="1:7" ht="15" customHeight="1" thickBot="1">
      <c r="A16" s="379"/>
      <c r="B16" s="393" t="s">
        <v>431</v>
      </c>
      <c r="C16" s="387">
        <v>10</v>
      </c>
      <c r="D16" s="387">
        <v>10</v>
      </c>
      <c r="E16" s="387">
        <v>9</v>
      </c>
    </row>
    <row r="17" spans="1:5" ht="15" customHeight="1" thickBot="1">
      <c r="A17" s="379"/>
      <c r="B17" s="394" t="s">
        <v>437</v>
      </c>
      <c r="C17" s="390">
        <v>10</v>
      </c>
      <c r="D17" s="390">
        <v>10</v>
      </c>
      <c r="E17" s="390">
        <v>9</v>
      </c>
    </row>
    <row r="18" spans="1:5" ht="15" customHeight="1" thickBot="1">
      <c r="A18" s="379"/>
      <c r="B18" s="395"/>
      <c r="C18" s="390"/>
      <c r="D18" s="390"/>
      <c r="E18" s="390"/>
    </row>
    <row r="19" spans="1:5" ht="15" customHeight="1" thickBot="1">
      <c r="A19" s="379"/>
      <c r="B19" s="396" t="s">
        <v>432</v>
      </c>
      <c r="C19" s="387">
        <v>6</v>
      </c>
      <c r="D19" s="387">
        <v>6</v>
      </c>
      <c r="E19" s="387">
        <v>6</v>
      </c>
    </row>
    <row r="20" spans="1:5" ht="15" customHeight="1" thickBot="1">
      <c r="A20" s="379"/>
      <c r="B20" s="397" t="s">
        <v>433</v>
      </c>
      <c r="C20" s="390">
        <v>4</v>
      </c>
      <c r="D20" s="390">
        <v>4</v>
      </c>
      <c r="E20" s="390">
        <v>4</v>
      </c>
    </row>
    <row r="21" spans="1:5" ht="15" customHeight="1" thickBot="1">
      <c r="A21" s="379"/>
      <c r="B21" s="397" t="s">
        <v>434</v>
      </c>
      <c r="C21" s="390">
        <v>2</v>
      </c>
      <c r="D21" s="390">
        <v>2</v>
      </c>
      <c r="E21" s="390">
        <v>2</v>
      </c>
    </row>
    <row r="22" spans="1:5" ht="15" customHeight="1" thickBot="1">
      <c r="A22" s="379"/>
      <c r="B22" s="398" t="s">
        <v>369</v>
      </c>
      <c r="C22" s="387">
        <v>24</v>
      </c>
      <c r="D22" s="387">
        <v>23</v>
      </c>
      <c r="E22" s="387">
        <v>22</v>
      </c>
    </row>
    <row r="23" spans="1:5" ht="15" customHeight="1">
      <c r="A23" s="379"/>
      <c r="B23" s="385"/>
      <c r="C23"/>
      <c r="D23"/>
    </row>
    <row r="24" spans="1:5">
      <c r="B24" s="621" t="s">
        <v>423</v>
      </c>
      <c r="C24" s="621"/>
      <c r="D24" s="621"/>
      <c r="E24" s="621"/>
    </row>
    <row r="25" spans="1:5">
      <c r="B25" s="377"/>
      <c r="C25" s="378"/>
      <c r="D25" s="377"/>
      <c r="E25" s="377"/>
    </row>
    <row r="26" spans="1:5">
      <c r="B26" s="622" t="s">
        <v>422</v>
      </c>
      <c r="C26" s="622"/>
      <c r="D26" s="622"/>
      <c r="E26" s="622"/>
    </row>
    <row r="27" spans="1:5">
      <c r="B27" s="377"/>
      <c r="C27" s="377"/>
      <c r="D27" s="377"/>
      <c r="E27" s="377"/>
    </row>
    <row r="28" spans="1:5">
      <c r="B28" s="623" t="s">
        <v>421</v>
      </c>
      <c r="C28" s="625" t="s">
        <v>420</v>
      </c>
      <c r="D28" s="376"/>
    </row>
    <row r="29" spans="1:5">
      <c r="B29" s="624"/>
      <c r="C29" s="626"/>
    </row>
    <row r="30" spans="1:5" ht="15" customHeight="1">
      <c r="B30" s="375" t="s">
        <v>46</v>
      </c>
      <c r="C30" s="373">
        <v>95</v>
      </c>
    </row>
    <row r="31" spans="1:5" ht="15" customHeight="1">
      <c r="B31" s="372"/>
      <c r="C31" s="373"/>
    </row>
    <row r="32" spans="1:5" ht="15" customHeight="1">
      <c r="B32" s="372"/>
      <c r="C32" s="373"/>
    </row>
    <row r="33" spans="2:3" ht="15" customHeight="1">
      <c r="B33" s="375"/>
      <c r="C33" s="373"/>
    </row>
    <row r="34" spans="2:3" ht="15" customHeight="1">
      <c r="B34" s="372"/>
      <c r="C34" s="373"/>
    </row>
    <row r="35" spans="2:3" ht="15" customHeight="1">
      <c r="B35" s="374"/>
      <c r="C35" s="373"/>
    </row>
    <row r="36" spans="2:3" ht="15" customHeight="1">
      <c r="B36" s="374"/>
      <c r="C36" s="373"/>
    </row>
    <row r="37" spans="2:3" ht="15" customHeight="1">
      <c r="B37" s="374"/>
      <c r="C37" s="373"/>
    </row>
    <row r="38" spans="2:3" ht="15" customHeight="1">
      <c r="B38" s="374"/>
      <c r="C38" s="373"/>
    </row>
    <row r="39" spans="2:3" ht="15" customHeight="1">
      <c r="B39" s="374"/>
      <c r="C39" s="373"/>
    </row>
    <row r="40" spans="2:3" ht="15" customHeight="1">
      <c r="B40" s="374"/>
      <c r="C40" s="373"/>
    </row>
    <row r="41" spans="2:3" ht="15.75" customHeight="1">
      <c r="B41" s="372"/>
      <c r="C41" s="370"/>
    </row>
    <row r="42" spans="2:3">
      <c r="B42" s="371"/>
      <c r="C42" s="365"/>
    </row>
    <row r="43" spans="2:3">
      <c r="B43" s="369"/>
      <c r="C43" s="365"/>
    </row>
    <row r="44" spans="2:3">
      <c r="B44" s="369"/>
      <c r="C44" s="370"/>
    </row>
    <row r="45" spans="2:3">
      <c r="B45" s="369"/>
      <c r="C45" s="368"/>
    </row>
    <row r="46" spans="2:3">
      <c r="B46" s="367"/>
      <c r="C46" s="365"/>
    </row>
    <row r="47" spans="2:3">
      <c r="B47" s="366"/>
      <c r="C47" s="365"/>
    </row>
    <row r="48" spans="2:3">
      <c r="B48" s="364"/>
      <c r="C48" s="365"/>
    </row>
    <row r="49" spans="2:3">
      <c r="B49" s="364"/>
      <c r="C49" s="362"/>
    </row>
    <row r="50" spans="2:3">
      <c r="B50" s="363" t="s">
        <v>61</v>
      </c>
      <c r="C50" s="362">
        <v>95</v>
      </c>
    </row>
  </sheetData>
  <mergeCells count="6">
    <mergeCell ref="B8:B9"/>
    <mergeCell ref="B3:C3"/>
    <mergeCell ref="B24:E24"/>
    <mergeCell ref="B26:E26"/>
    <mergeCell ref="B28:B29"/>
    <mergeCell ref="C28:C29"/>
  </mergeCells>
  <pageMargins left="0.75" right="0.75" top="0.38" bottom="0.3" header="0.22" footer="0.18"/>
  <pageSetup paperSize="9" scale="8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43"/>
  <sheetViews>
    <sheetView workbookViewId="0">
      <selection activeCell="E17" sqref="E17"/>
    </sheetView>
  </sheetViews>
  <sheetFormatPr defaultRowHeight="12.75"/>
  <cols>
    <col min="1" max="1" width="60.28515625" customWidth="1"/>
    <col min="2" max="2" width="20.140625" customWidth="1"/>
  </cols>
  <sheetData>
    <row r="1" spans="1:2">
      <c r="A1" s="53"/>
      <c r="B1" s="38" t="s">
        <v>324</v>
      </c>
    </row>
    <row r="4" spans="1:2">
      <c r="A4" s="629" t="s">
        <v>81</v>
      </c>
      <c r="B4" s="629"/>
    </row>
    <row r="5" spans="1:2">
      <c r="A5" s="508" t="s">
        <v>107</v>
      </c>
      <c r="B5" s="630"/>
    </row>
    <row r="6" spans="1:2">
      <c r="A6" s="9"/>
      <c r="B6" s="54"/>
    </row>
    <row r="8" spans="1:2">
      <c r="B8" s="38" t="s">
        <v>35</v>
      </c>
    </row>
    <row r="9" spans="1:2" ht="24.75" customHeight="1">
      <c r="A9" s="31" t="s">
        <v>108</v>
      </c>
      <c r="B9" s="55" t="s">
        <v>109</v>
      </c>
    </row>
    <row r="10" spans="1:2" ht="13.5" customHeight="1">
      <c r="A10" s="627" t="s">
        <v>110</v>
      </c>
      <c r="B10" s="486"/>
    </row>
    <row r="11" spans="1:2" ht="13.5" customHeight="1">
      <c r="A11" s="631"/>
      <c r="B11" s="486"/>
    </row>
    <row r="12" spans="1:2" ht="13.5" customHeight="1">
      <c r="A12" s="627" t="s">
        <v>111</v>
      </c>
      <c r="B12" s="486"/>
    </row>
    <row r="13" spans="1:2" ht="13.5" customHeight="1">
      <c r="A13" s="628"/>
      <c r="B13" s="486"/>
    </row>
    <row r="14" spans="1:2" ht="13.5" customHeight="1">
      <c r="A14" s="19" t="s">
        <v>112</v>
      </c>
      <c r="B14" s="19"/>
    </row>
    <row r="15" spans="1:2" ht="13.5" customHeight="1">
      <c r="A15" s="58" t="s">
        <v>113</v>
      </c>
      <c r="B15" s="19"/>
    </row>
    <row r="16" spans="1:2" ht="13.5" customHeight="1">
      <c r="A16" s="58" t="s">
        <v>114</v>
      </c>
      <c r="B16" s="19"/>
    </row>
    <row r="17" spans="1:2" ht="13.5" customHeight="1">
      <c r="A17" s="58" t="s">
        <v>115</v>
      </c>
      <c r="B17" s="19"/>
    </row>
    <row r="18" spans="1:2" ht="13.5" customHeight="1">
      <c r="A18" s="58" t="s">
        <v>116</v>
      </c>
      <c r="B18" s="19"/>
    </row>
    <row r="19" spans="1:2" ht="13.5" customHeight="1">
      <c r="A19" s="58" t="s">
        <v>117</v>
      </c>
      <c r="B19" s="19"/>
    </row>
    <row r="20" spans="1:2" ht="13.5" customHeight="1">
      <c r="A20" s="58" t="s">
        <v>118</v>
      </c>
      <c r="B20" s="19"/>
    </row>
    <row r="21" spans="1:2" ht="13.5" customHeight="1">
      <c r="A21" s="58" t="s">
        <v>119</v>
      </c>
      <c r="B21" s="19"/>
    </row>
    <row r="22" spans="1:2" ht="13.5" customHeight="1">
      <c r="A22" s="59" t="s">
        <v>120</v>
      </c>
      <c r="B22" s="19"/>
    </row>
    <row r="23" spans="1:2" ht="13.5" customHeight="1">
      <c r="A23" s="59" t="s">
        <v>121</v>
      </c>
      <c r="B23" s="19"/>
    </row>
    <row r="24" spans="1:2" ht="13.5" customHeight="1">
      <c r="A24" s="57" t="s">
        <v>122</v>
      </c>
      <c r="B24" s="19"/>
    </row>
    <row r="25" spans="1:2" ht="13.5" customHeight="1">
      <c r="A25" s="19" t="s">
        <v>123</v>
      </c>
      <c r="B25" s="19">
        <v>0</v>
      </c>
    </row>
    <row r="26" spans="1:2" ht="13.5" customHeight="1">
      <c r="A26" s="58" t="s">
        <v>113</v>
      </c>
      <c r="B26" s="19"/>
    </row>
    <row r="27" spans="1:2" ht="13.5" customHeight="1">
      <c r="A27" s="58" t="s">
        <v>114</v>
      </c>
      <c r="B27" s="19"/>
    </row>
    <row r="28" spans="1:2" ht="13.5" customHeight="1">
      <c r="A28" s="58" t="s">
        <v>115</v>
      </c>
      <c r="B28" s="19"/>
    </row>
    <row r="29" spans="1:2" ht="13.5" customHeight="1">
      <c r="A29" s="58" t="s">
        <v>116</v>
      </c>
      <c r="B29" s="19"/>
    </row>
    <row r="30" spans="1:2" ht="13.5" customHeight="1">
      <c r="A30" s="58" t="s">
        <v>117</v>
      </c>
      <c r="B30" s="19"/>
    </row>
    <row r="31" spans="1:2" ht="13.5" customHeight="1">
      <c r="A31" s="58" t="s">
        <v>118</v>
      </c>
      <c r="B31" s="19"/>
    </row>
    <row r="32" spans="1:2" ht="13.5" customHeight="1">
      <c r="A32" s="58" t="s">
        <v>119</v>
      </c>
      <c r="B32" s="19"/>
    </row>
    <row r="33" spans="1:4" ht="13.5" customHeight="1">
      <c r="A33" s="59" t="s">
        <v>120</v>
      </c>
      <c r="B33" s="19"/>
    </row>
    <row r="34" spans="1:4" ht="13.5" customHeight="1">
      <c r="A34" s="59" t="s">
        <v>121</v>
      </c>
      <c r="B34" s="19"/>
    </row>
    <row r="35" spans="1:4" ht="13.5" customHeight="1">
      <c r="A35" s="57" t="s">
        <v>124</v>
      </c>
      <c r="B35" s="19">
        <v>24</v>
      </c>
      <c r="D35" t="s">
        <v>297</v>
      </c>
    </row>
    <row r="36" spans="1:4" ht="13.5" customHeight="1">
      <c r="A36" s="56" t="s">
        <v>125</v>
      </c>
      <c r="B36" s="19"/>
      <c r="D36" t="s">
        <v>298</v>
      </c>
    </row>
    <row r="37" spans="1:4" ht="13.5" customHeight="1">
      <c r="A37" s="56" t="s">
        <v>126</v>
      </c>
      <c r="B37" s="19"/>
      <c r="D37" t="s">
        <v>299</v>
      </c>
    </row>
    <row r="38" spans="1:4" ht="13.5" customHeight="1">
      <c r="A38" s="56" t="s">
        <v>127</v>
      </c>
      <c r="B38" s="19"/>
    </row>
    <row r="39" spans="1:4" ht="15" customHeight="1">
      <c r="A39" s="24" t="s">
        <v>128</v>
      </c>
      <c r="B39" s="24">
        <f>B10+B12+B14+B24+B25+B35+B36+B37+B38</f>
        <v>24</v>
      </c>
    </row>
    <row r="41" spans="1:4">
      <c r="A41" s="60"/>
    </row>
    <row r="42" spans="1:4">
      <c r="A42" s="100"/>
    </row>
    <row r="43" spans="1:4">
      <c r="A43" s="100"/>
    </row>
  </sheetData>
  <mergeCells count="6">
    <mergeCell ref="A12:A13"/>
    <mergeCell ref="B12:B13"/>
    <mergeCell ref="A4:B4"/>
    <mergeCell ref="A5:B5"/>
    <mergeCell ref="A10:A11"/>
    <mergeCell ref="B10:B11"/>
  </mergeCells>
  <phoneticPr fontId="24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48"/>
  <sheetViews>
    <sheetView workbookViewId="0">
      <selection activeCell="D13" sqref="D13"/>
    </sheetView>
  </sheetViews>
  <sheetFormatPr defaultRowHeight="12.75"/>
  <cols>
    <col min="2" max="2" width="37" customWidth="1"/>
    <col min="4" max="4" width="38.85546875" customWidth="1"/>
    <col min="5" max="5" width="12" customWidth="1"/>
    <col min="6" max="6" width="11.85546875" customWidth="1"/>
    <col min="7" max="7" width="11.7109375" customWidth="1"/>
    <col min="8" max="8" width="11.5703125" customWidth="1"/>
    <col min="9" max="9" width="9.85546875" customWidth="1"/>
    <col min="10" max="10" width="12.42578125" customWidth="1"/>
    <col min="11" max="11" width="13.28515625" customWidth="1"/>
  </cols>
  <sheetData>
    <row r="1" spans="1:12">
      <c r="D1" s="164" t="s">
        <v>321</v>
      </c>
      <c r="J1" s="165"/>
      <c r="K1" s="165"/>
    </row>
    <row r="3" spans="1:12">
      <c r="A3" s="339" t="s">
        <v>288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</row>
    <row r="4" spans="1:1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>
      <c r="A5" s="285"/>
      <c r="B5" s="485" t="s">
        <v>285</v>
      </c>
      <c r="C5" s="485"/>
      <c r="D5" s="485" t="s">
        <v>287</v>
      </c>
      <c r="E5" s="485"/>
      <c r="F5" s="286"/>
      <c r="G5" s="286"/>
      <c r="H5" s="286"/>
      <c r="I5" s="286"/>
      <c r="J5" s="286"/>
      <c r="K5" s="286"/>
      <c r="L5" s="286"/>
    </row>
    <row r="6" spans="1:12" ht="25.5">
      <c r="A6" s="285"/>
      <c r="B6" s="198" t="s">
        <v>284</v>
      </c>
      <c r="C6" s="296"/>
      <c r="D6" s="301" t="s">
        <v>286</v>
      </c>
      <c r="E6" s="301">
        <f>SUM(E7:E16)</f>
        <v>0</v>
      </c>
      <c r="F6" s="298"/>
      <c r="G6" s="298"/>
      <c r="H6" s="298"/>
      <c r="I6" s="285"/>
      <c r="J6" s="285"/>
      <c r="K6" s="285"/>
      <c r="L6" s="285"/>
    </row>
    <row r="7" spans="1:12" ht="21.75" customHeight="1">
      <c r="A7" s="285"/>
      <c r="B7" s="295"/>
      <c r="C7" s="160"/>
      <c r="D7" s="295"/>
      <c r="E7" s="302"/>
      <c r="F7" s="298"/>
      <c r="G7" s="298"/>
      <c r="H7" s="298"/>
      <c r="I7" s="289"/>
      <c r="J7" s="289"/>
      <c r="K7" s="289"/>
      <c r="L7" s="285"/>
    </row>
    <row r="8" spans="1:12" ht="28.5" customHeight="1">
      <c r="A8" s="285"/>
      <c r="B8" s="244"/>
      <c r="C8" s="118"/>
      <c r="D8" s="244"/>
      <c r="E8" s="302"/>
      <c r="F8" s="298"/>
      <c r="G8" s="298"/>
      <c r="H8" s="298"/>
      <c r="I8" s="285"/>
      <c r="J8" s="285"/>
      <c r="K8" s="285"/>
      <c r="L8" s="285"/>
    </row>
    <row r="9" spans="1:12" ht="39" customHeight="1">
      <c r="A9" s="285"/>
      <c r="B9" s="244"/>
      <c r="C9" s="118"/>
      <c r="D9" s="244"/>
      <c r="E9" s="302"/>
      <c r="F9" s="298"/>
      <c r="G9" s="298"/>
      <c r="H9" s="298"/>
      <c r="I9" s="285"/>
      <c r="J9" s="285"/>
      <c r="K9" s="285"/>
      <c r="L9" s="285"/>
    </row>
    <row r="10" spans="1:12" ht="15.75" customHeight="1">
      <c r="A10" s="285"/>
      <c r="B10" s="244"/>
      <c r="C10" s="118"/>
      <c r="D10" s="244"/>
      <c r="E10" s="303"/>
      <c r="F10" s="298"/>
      <c r="G10" s="298"/>
      <c r="H10" s="298"/>
      <c r="I10" s="285"/>
      <c r="J10" s="285"/>
      <c r="K10" s="285"/>
      <c r="L10" s="285"/>
    </row>
    <row r="11" spans="1:12" ht="27.75" customHeight="1">
      <c r="A11" s="285"/>
      <c r="B11" s="244"/>
      <c r="C11" s="118"/>
      <c r="D11" s="244"/>
      <c r="E11" s="160"/>
      <c r="F11" s="298"/>
      <c r="G11" s="298"/>
      <c r="H11" s="298"/>
      <c r="I11" s="285"/>
      <c r="J11" s="285"/>
      <c r="K11" s="285"/>
      <c r="L11" s="285"/>
    </row>
    <row r="12" spans="1:12" ht="29.25" customHeight="1">
      <c r="A12" s="285"/>
      <c r="B12" s="244"/>
      <c r="C12" s="118"/>
      <c r="D12" s="244"/>
      <c r="E12" s="160"/>
      <c r="F12" s="300"/>
      <c r="G12" s="300"/>
      <c r="H12" s="300"/>
      <c r="I12" s="292"/>
      <c r="J12" s="292"/>
      <c r="K12" s="292"/>
      <c r="L12" s="285"/>
    </row>
    <row r="13" spans="1:12" ht="32.25" customHeight="1">
      <c r="A13" s="285"/>
      <c r="B13" s="244"/>
      <c r="C13" s="118"/>
      <c r="D13" s="244"/>
      <c r="E13" s="160"/>
      <c r="F13" s="298"/>
      <c r="G13" s="298"/>
      <c r="H13" s="298"/>
      <c r="I13" s="285"/>
      <c r="J13" s="285"/>
      <c r="K13" s="285"/>
      <c r="L13" s="285"/>
    </row>
    <row r="14" spans="1:12" ht="31.5" customHeight="1">
      <c r="A14" s="285"/>
      <c r="B14" s="244"/>
      <c r="C14" s="118"/>
      <c r="D14" s="244"/>
      <c r="E14" s="160"/>
      <c r="F14" s="298"/>
      <c r="G14" s="298"/>
      <c r="H14" s="298"/>
      <c r="I14" s="285"/>
      <c r="J14" s="285"/>
      <c r="K14" s="285"/>
      <c r="L14" s="285"/>
    </row>
    <row r="15" spans="1:12" ht="31.5" customHeight="1">
      <c r="A15" s="285"/>
      <c r="B15" s="310"/>
      <c r="C15" s="118"/>
      <c r="D15" s="244"/>
      <c r="E15" s="160"/>
      <c r="F15" s="298"/>
      <c r="G15" s="298"/>
      <c r="H15" s="298"/>
      <c r="I15" s="285"/>
      <c r="J15" s="285"/>
      <c r="K15" s="285"/>
      <c r="L15" s="285"/>
    </row>
    <row r="16" spans="1:12" ht="21.75" customHeight="1">
      <c r="A16" s="285"/>
      <c r="B16" s="244"/>
      <c r="C16" s="118"/>
      <c r="D16" s="244"/>
      <c r="E16" s="304"/>
      <c r="F16" s="299"/>
      <c r="G16" s="299"/>
      <c r="H16" s="299"/>
      <c r="I16" s="288"/>
      <c r="J16" s="288"/>
      <c r="K16" s="288"/>
      <c r="L16" s="285"/>
    </row>
    <row r="17" spans="1:12" ht="33" customHeight="1">
      <c r="A17" s="285"/>
      <c r="B17" s="293"/>
      <c r="C17" s="297"/>
      <c r="D17" s="293"/>
      <c r="E17" s="289"/>
      <c r="F17" s="289"/>
      <c r="G17" s="289"/>
      <c r="H17" s="289"/>
      <c r="I17" s="289"/>
      <c r="J17" s="289"/>
      <c r="K17" s="289"/>
      <c r="L17" s="285"/>
    </row>
    <row r="18" spans="1:12">
      <c r="A18" s="285"/>
      <c r="B18" s="286"/>
      <c r="C18" s="286"/>
      <c r="D18" s="286"/>
      <c r="E18" s="289"/>
      <c r="F18" s="289"/>
      <c r="G18" s="289"/>
      <c r="H18" s="289"/>
      <c r="I18" s="289"/>
      <c r="J18" s="289"/>
      <c r="K18" s="289"/>
      <c r="L18" s="285"/>
    </row>
    <row r="19" spans="1:12">
      <c r="A19" s="285"/>
      <c r="B19" s="290"/>
      <c r="C19" s="290"/>
      <c r="D19" s="290"/>
      <c r="E19" s="289"/>
      <c r="F19" s="289"/>
      <c r="G19" s="289"/>
      <c r="H19" s="289"/>
      <c r="I19" s="289"/>
      <c r="J19" s="289"/>
      <c r="K19" s="289"/>
      <c r="L19" s="285"/>
    </row>
    <row r="20" spans="1:12">
      <c r="A20" s="285"/>
      <c r="B20" s="286"/>
      <c r="C20" s="286"/>
      <c r="D20" s="286"/>
      <c r="E20" s="289"/>
      <c r="F20" s="289"/>
      <c r="G20" s="289"/>
      <c r="H20" s="289"/>
      <c r="I20" s="289"/>
      <c r="J20" s="289"/>
      <c r="K20" s="289"/>
      <c r="L20" s="285"/>
    </row>
    <row r="21" spans="1:12">
      <c r="A21" s="285"/>
      <c r="B21" s="294"/>
      <c r="C21" s="286"/>
      <c r="D21" s="286"/>
      <c r="E21" s="292"/>
      <c r="F21" s="292"/>
      <c r="G21" s="292"/>
      <c r="H21" s="292"/>
      <c r="I21" s="292"/>
      <c r="J21" s="292"/>
      <c r="K21" s="292"/>
      <c r="L21" s="285"/>
    </row>
    <row r="22" spans="1:1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>
      <c r="A24" s="294"/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</row>
    <row r="25" spans="1:12">
      <c r="A25" s="285"/>
      <c r="B25" s="285"/>
      <c r="C25" s="285"/>
      <c r="D25" s="285"/>
      <c r="E25" s="285"/>
      <c r="F25" s="285"/>
      <c r="G25" s="285"/>
      <c r="H25" s="285"/>
      <c r="I25" s="285"/>
      <c r="J25" s="285"/>
      <c r="K25" s="285"/>
      <c r="L25" s="285"/>
    </row>
    <row r="26" spans="1:12">
      <c r="A26" s="285"/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</row>
    <row r="27" spans="1:12">
      <c r="A27" s="285"/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</row>
    <row r="28" spans="1:12">
      <c r="A28" s="285"/>
      <c r="B28" s="285"/>
      <c r="C28" s="285"/>
      <c r="D28" s="285"/>
      <c r="E28" s="285"/>
      <c r="F28" s="285"/>
      <c r="G28" s="285"/>
      <c r="H28" s="285"/>
      <c r="I28" s="285"/>
      <c r="J28" s="23"/>
      <c r="K28" s="287"/>
      <c r="L28" s="285"/>
    </row>
    <row r="29" spans="1:12">
      <c r="A29" s="285"/>
      <c r="B29" s="286"/>
      <c r="C29" s="286"/>
      <c r="D29" s="286"/>
      <c r="E29" s="288"/>
      <c r="F29" s="288"/>
      <c r="G29" s="288"/>
      <c r="H29" s="288"/>
      <c r="I29" s="288"/>
      <c r="J29" s="288"/>
      <c r="K29" s="288"/>
      <c r="L29" s="285"/>
    </row>
    <row r="30" spans="1:12">
      <c r="A30" s="285"/>
      <c r="B30" s="286"/>
      <c r="C30" s="286"/>
      <c r="D30" s="286"/>
      <c r="E30" s="285"/>
      <c r="F30" s="285"/>
      <c r="G30" s="285"/>
      <c r="H30" s="285"/>
      <c r="I30" s="285"/>
      <c r="J30" s="285"/>
      <c r="K30" s="285"/>
      <c r="L30" s="285"/>
    </row>
    <row r="31" spans="1:12">
      <c r="A31" s="285"/>
      <c r="B31" s="634"/>
      <c r="C31" s="632"/>
      <c r="D31" s="632"/>
      <c r="E31" s="289"/>
      <c r="F31" s="289"/>
      <c r="G31" s="289"/>
      <c r="H31" s="289"/>
      <c r="I31" s="289"/>
      <c r="J31" s="289"/>
      <c r="K31" s="289"/>
      <c r="L31" s="285"/>
    </row>
    <row r="32" spans="1:12">
      <c r="A32" s="285"/>
      <c r="B32" s="632"/>
      <c r="C32" s="632"/>
      <c r="D32" s="632"/>
      <c r="E32" s="289"/>
      <c r="F32" s="289"/>
      <c r="G32" s="289"/>
      <c r="H32" s="289"/>
      <c r="I32" s="289"/>
      <c r="J32" s="289"/>
      <c r="K32" s="289"/>
      <c r="L32" s="285"/>
    </row>
    <row r="33" spans="1:12">
      <c r="A33" s="285"/>
      <c r="B33" s="633"/>
      <c r="C33" s="633"/>
      <c r="D33" s="633"/>
      <c r="E33" s="289"/>
      <c r="F33" s="289"/>
      <c r="G33" s="289"/>
      <c r="H33" s="289"/>
      <c r="I33" s="289"/>
      <c r="J33" s="289"/>
      <c r="K33" s="289"/>
      <c r="L33" s="285"/>
    </row>
    <row r="34" spans="1:12">
      <c r="A34" s="285"/>
      <c r="B34" s="633"/>
      <c r="C34" s="633"/>
      <c r="D34" s="633"/>
      <c r="E34" s="289"/>
      <c r="F34" s="289"/>
      <c r="G34" s="289"/>
      <c r="H34" s="289"/>
      <c r="I34" s="289"/>
      <c r="J34" s="289"/>
      <c r="K34" s="289"/>
      <c r="L34" s="285"/>
    </row>
    <row r="35" spans="1:12">
      <c r="A35" s="285"/>
      <c r="B35" s="633"/>
      <c r="C35" s="633"/>
      <c r="D35" s="633"/>
      <c r="E35" s="289"/>
      <c r="F35" s="289"/>
      <c r="G35" s="289"/>
      <c r="H35" s="289"/>
      <c r="I35" s="289"/>
      <c r="J35" s="289"/>
      <c r="K35" s="289"/>
      <c r="L35" s="285"/>
    </row>
    <row r="36" spans="1:12">
      <c r="A36" s="285"/>
      <c r="B36" s="632"/>
      <c r="C36" s="632"/>
      <c r="D36" s="632"/>
      <c r="E36" s="289"/>
      <c r="F36" s="289"/>
      <c r="G36" s="289"/>
      <c r="H36" s="289"/>
      <c r="I36" s="289"/>
      <c r="J36" s="289"/>
      <c r="K36" s="289"/>
      <c r="L36" s="285"/>
    </row>
    <row r="37" spans="1:12">
      <c r="A37" s="285"/>
      <c r="B37" s="291"/>
      <c r="C37" s="285"/>
      <c r="D37" s="285"/>
      <c r="E37" s="292"/>
      <c r="F37" s="292"/>
      <c r="G37" s="292"/>
      <c r="H37" s="292"/>
      <c r="I37" s="292"/>
      <c r="J37" s="292"/>
      <c r="K37" s="292"/>
      <c r="L37" s="285"/>
    </row>
    <row r="38" spans="1:12">
      <c r="A38" s="285"/>
      <c r="B38" s="285"/>
      <c r="C38" s="285"/>
      <c r="D38" s="285"/>
      <c r="E38" s="285"/>
      <c r="F38" s="285"/>
      <c r="G38" s="285"/>
      <c r="H38" s="285"/>
      <c r="I38" s="285"/>
      <c r="J38" s="285"/>
      <c r="K38" s="285"/>
      <c r="L38" s="285"/>
    </row>
    <row r="39" spans="1:12">
      <c r="A39" s="285"/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285"/>
    </row>
    <row r="40" spans="1:12">
      <c r="A40" s="285"/>
      <c r="B40" s="636"/>
      <c r="C40" s="636"/>
      <c r="D40" s="636"/>
      <c r="E40" s="288"/>
      <c r="F40" s="288"/>
      <c r="G40" s="288"/>
      <c r="H40" s="288"/>
      <c r="I40" s="288"/>
      <c r="J40" s="288"/>
      <c r="K40" s="288"/>
      <c r="L40" s="285"/>
    </row>
    <row r="41" spans="1:12" ht="28.5" customHeight="1">
      <c r="A41" s="285"/>
      <c r="B41" s="637"/>
      <c r="C41" s="637"/>
      <c r="D41" s="637"/>
      <c r="E41" s="289"/>
      <c r="F41" s="289"/>
      <c r="G41" s="289"/>
      <c r="H41" s="289"/>
      <c r="I41" s="289"/>
      <c r="J41" s="289"/>
      <c r="K41" s="289"/>
      <c r="L41" s="285"/>
    </row>
    <row r="42" spans="1:12">
      <c r="A42" s="285"/>
      <c r="B42" s="632"/>
      <c r="C42" s="632"/>
      <c r="D42" s="632"/>
      <c r="E42" s="289"/>
      <c r="F42" s="289"/>
      <c r="G42" s="289"/>
      <c r="H42" s="289"/>
      <c r="I42" s="289"/>
      <c r="J42" s="289"/>
      <c r="K42" s="289"/>
      <c r="L42" s="285"/>
    </row>
    <row r="43" spans="1:12">
      <c r="A43" s="285"/>
      <c r="B43" s="633"/>
      <c r="C43" s="633"/>
      <c r="D43" s="633"/>
      <c r="E43" s="289"/>
      <c r="F43" s="289"/>
      <c r="G43" s="289"/>
      <c r="H43" s="289"/>
      <c r="I43" s="289"/>
      <c r="J43" s="289"/>
      <c r="K43" s="289"/>
      <c r="L43" s="285"/>
    </row>
    <row r="44" spans="1:12">
      <c r="A44" s="285"/>
      <c r="B44" s="632"/>
      <c r="C44" s="632"/>
      <c r="D44" s="632"/>
      <c r="E44" s="289"/>
      <c r="F44" s="289"/>
      <c r="G44" s="289"/>
      <c r="H44" s="289"/>
      <c r="I44" s="289"/>
      <c r="J44" s="289"/>
      <c r="K44" s="289"/>
      <c r="L44" s="285"/>
    </row>
    <row r="45" spans="1:12">
      <c r="A45" s="285"/>
      <c r="B45" s="635"/>
      <c r="C45" s="632"/>
      <c r="D45" s="632"/>
      <c r="E45" s="292"/>
      <c r="F45" s="292"/>
      <c r="G45" s="292"/>
      <c r="H45" s="292"/>
      <c r="I45" s="292"/>
      <c r="J45" s="292"/>
      <c r="K45" s="292"/>
      <c r="L45" s="285"/>
    </row>
    <row r="46" spans="1:1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1:1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1:1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</row>
  </sheetData>
  <mergeCells count="14">
    <mergeCell ref="B45:D45"/>
    <mergeCell ref="B36:D36"/>
    <mergeCell ref="B40:D40"/>
    <mergeCell ref="B41:D41"/>
    <mergeCell ref="B42:D42"/>
    <mergeCell ref="B43:D43"/>
    <mergeCell ref="B5:C5"/>
    <mergeCell ref="D5:E5"/>
    <mergeCell ref="B32:D32"/>
    <mergeCell ref="B44:D44"/>
    <mergeCell ref="B33:D33"/>
    <mergeCell ref="B34:D34"/>
    <mergeCell ref="B35:D35"/>
    <mergeCell ref="B31:D31"/>
  </mergeCells>
  <phoneticPr fontId="24" type="noConversion"/>
  <pageMargins left="0.26" right="0.18" top="0.4" bottom="1" header="0.2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3:G23"/>
  <sheetViews>
    <sheetView workbookViewId="0">
      <selection activeCell="F26" sqref="F26"/>
    </sheetView>
  </sheetViews>
  <sheetFormatPr defaultRowHeight="12.75"/>
  <cols>
    <col min="5" max="5" width="31.28515625" customWidth="1"/>
    <col min="6" max="6" width="20.28515625" customWidth="1"/>
  </cols>
  <sheetData>
    <row r="3" spans="1:7" ht="15">
      <c r="G3" s="7"/>
    </row>
    <row r="4" spans="1:7">
      <c r="A4" s="36"/>
      <c r="B4" s="140"/>
      <c r="C4" s="140"/>
      <c r="D4" s="140"/>
      <c r="E4" s="140"/>
      <c r="F4" s="141" t="s">
        <v>318</v>
      </c>
    </row>
    <row r="5" spans="1:7">
      <c r="A5" s="36"/>
      <c r="B5" s="140"/>
      <c r="C5" s="140"/>
      <c r="D5" s="140"/>
      <c r="E5" s="140"/>
      <c r="F5" s="142"/>
    </row>
    <row r="6" spans="1:7">
      <c r="A6" s="42"/>
      <c r="B6" s="553" t="s">
        <v>155</v>
      </c>
      <c r="C6" s="553"/>
      <c r="D6" s="553"/>
      <c r="E6" s="553"/>
      <c r="F6" s="553"/>
    </row>
    <row r="7" spans="1:7">
      <c r="A7" s="42"/>
      <c r="B7" s="143"/>
      <c r="C7" s="143"/>
      <c r="D7" s="143"/>
      <c r="E7" s="143"/>
      <c r="F7" s="143"/>
    </row>
    <row r="8" spans="1:7">
      <c r="A8" s="36"/>
      <c r="B8" s="140"/>
      <c r="C8" s="140"/>
      <c r="D8" s="140"/>
      <c r="E8" s="140"/>
      <c r="F8" s="141" t="s">
        <v>69</v>
      </c>
    </row>
    <row r="9" spans="1:7" ht="17.25" customHeight="1">
      <c r="A9" s="36"/>
      <c r="B9" s="481" t="s">
        <v>70</v>
      </c>
      <c r="C9" s="638"/>
      <c r="D9" s="638"/>
      <c r="E9" s="638"/>
      <c r="F9" s="3" t="s">
        <v>65</v>
      </c>
    </row>
    <row r="10" spans="1:7" ht="15" customHeight="1">
      <c r="A10" s="36"/>
      <c r="B10" s="459" t="s">
        <v>182</v>
      </c>
      <c r="C10" s="639"/>
      <c r="D10" s="639"/>
      <c r="E10" s="460"/>
      <c r="F10" s="83">
        <v>1000</v>
      </c>
    </row>
    <row r="11" spans="1:7" ht="15" customHeight="1">
      <c r="A11" s="36"/>
      <c r="B11" s="459"/>
      <c r="C11" s="639"/>
      <c r="D11" s="639"/>
      <c r="E11" s="460"/>
      <c r="F11" s="83"/>
    </row>
    <row r="12" spans="1:7" ht="18" customHeight="1">
      <c r="A12" s="36"/>
      <c r="B12" s="537" t="s">
        <v>156</v>
      </c>
      <c r="C12" s="638"/>
      <c r="D12" s="638"/>
      <c r="E12" s="638"/>
      <c r="F12" s="145">
        <f>SUM(F10:F11)</f>
        <v>1000</v>
      </c>
    </row>
    <row r="13" spans="1:7">
      <c r="B13" s="144"/>
      <c r="C13" s="144"/>
      <c r="D13" s="144"/>
      <c r="E13" s="144"/>
      <c r="F13" s="144"/>
    </row>
    <row r="14" spans="1:7">
      <c r="B14" s="144"/>
      <c r="C14" s="144"/>
      <c r="D14" s="144"/>
      <c r="E14" s="144"/>
      <c r="F14" s="144"/>
    </row>
    <row r="15" spans="1:7">
      <c r="B15" s="553" t="s">
        <v>154</v>
      </c>
      <c r="C15" s="553"/>
      <c r="D15" s="553"/>
      <c r="E15" s="553"/>
      <c r="F15" s="553"/>
    </row>
    <row r="16" spans="1:7">
      <c r="B16" s="143"/>
      <c r="C16" s="143"/>
      <c r="D16" s="143"/>
      <c r="E16" s="143"/>
      <c r="F16" s="143"/>
    </row>
    <row r="17" spans="2:6">
      <c r="B17" s="140"/>
      <c r="C17" s="140"/>
      <c r="D17" s="140"/>
      <c r="E17" s="140"/>
      <c r="F17" s="141" t="s">
        <v>69</v>
      </c>
    </row>
    <row r="18" spans="2:6">
      <c r="B18" s="481" t="s">
        <v>70</v>
      </c>
      <c r="C18" s="638"/>
      <c r="D18" s="638"/>
      <c r="E18" s="638"/>
      <c r="F18" s="3" t="s">
        <v>65</v>
      </c>
    </row>
    <row r="19" spans="2:6">
      <c r="B19" s="466" t="s">
        <v>352</v>
      </c>
      <c r="C19" s="479"/>
      <c r="D19" s="479"/>
      <c r="E19" s="467"/>
      <c r="F19" s="83">
        <v>1000</v>
      </c>
    </row>
    <row r="20" spans="2:6">
      <c r="B20" s="459"/>
      <c r="C20" s="639"/>
      <c r="D20" s="639"/>
      <c r="E20" s="460"/>
      <c r="F20" s="83"/>
    </row>
    <row r="21" spans="2:6">
      <c r="B21" s="459"/>
      <c r="C21" s="639"/>
      <c r="D21" s="639"/>
      <c r="E21" s="460"/>
      <c r="F21" s="83"/>
    </row>
    <row r="22" spans="2:6">
      <c r="B22" s="459"/>
      <c r="C22" s="639"/>
      <c r="D22" s="639"/>
      <c r="E22" s="460"/>
      <c r="F22" s="83"/>
    </row>
    <row r="23" spans="2:6">
      <c r="B23" s="537" t="s">
        <v>71</v>
      </c>
      <c r="C23" s="638"/>
      <c r="D23" s="638"/>
      <c r="E23" s="638"/>
      <c r="F23" s="145">
        <f>SUM(F19:F22)</f>
        <v>1000</v>
      </c>
    </row>
  </sheetData>
  <mergeCells count="12">
    <mergeCell ref="B6:F6"/>
    <mergeCell ref="B9:E9"/>
    <mergeCell ref="B10:E10"/>
    <mergeCell ref="B11:E11"/>
    <mergeCell ref="B23:E23"/>
    <mergeCell ref="B15:F15"/>
    <mergeCell ref="B18:E18"/>
    <mergeCell ref="B19:E19"/>
    <mergeCell ref="B12:E12"/>
    <mergeCell ref="B20:E20"/>
    <mergeCell ref="B21:E21"/>
    <mergeCell ref="B22:E22"/>
  </mergeCells>
  <phoneticPr fontId="24" type="noConversion"/>
  <pageMargins left="0.74" right="0.18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34"/>
  <sheetViews>
    <sheetView tabSelected="1" workbookViewId="0">
      <selection activeCell="J18" sqref="J18"/>
    </sheetView>
  </sheetViews>
  <sheetFormatPr defaultRowHeight="12.75"/>
  <sheetData>
    <row r="1" spans="1:11" ht="14.25">
      <c r="H1" s="1"/>
      <c r="I1" s="1"/>
      <c r="J1" s="1"/>
      <c r="K1" s="410" t="s">
        <v>515</v>
      </c>
    </row>
    <row r="2" spans="1:11">
      <c r="A2" s="480" t="s">
        <v>300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</row>
    <row r="3" spans="1:11">
      <c r="A3" s="480">
        <v>2016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</row>
    <row r="4" spans="1:11">
      <c r="B4" t="s">
        <v>440</v>
      </c>
      <c r="C4" t="s">
        <v>514</v>
      </c>
      <c r="K4" s="410" t="s">
        <v>0</v>
      </c>
    </row>
    <row r="5" spans="1:11">
      <c r="A5" s="473" t="s">
        <v>442</v>
      </c>
      <c r="B5" s="473"/>
      <c r="C5" s="473"/>
      <c r="D5" s="473"/>
      <c r="E5" s="473"/>
      <c r="F5" s="473"/>
      <c r="G5" s="473" t="s">
        <v>443</v>
      </c>
      <c r="H5" s="473"/>
      <c r="I5" s="473"/>
      <c r="J5" s="473"/>
      <c r="K5" s="473"/>
    </row>
    <row r="6" spans="1:11">
      <c r="A6" s="481" t="s">
        <v>1</v>
      </c>
      <c r="B6" s="481"/>
      <c r="C6" s="481"/>
      <c r="D6" s="405" t="s">
        <v>2</v>
      </c>
      <c r="E6" s="405" t="s">
        <v>444</v>
      </c>
      <c r="F6" s="405" t="s">
        <v>445</v>
      </c>
      <c r="G6" s="481" t="s">
        <v>446</v>
      </c>
      <c r="H6" s="481"/>
      <c r="I6" s="405" t="s">
        <v>2</v>
      </c>
      <c r="J6" s="405" t="s">
        <v>444</v>
      </c>
      <c r="K6" s="405" t="s">
        <v>445</v>
      </c>
    </row>
    <row r="7" spans="1:11">
      <c r="A7" s="462" t="s">
        <v>447</v>
      </c>
      <c r="B7" s="462"/>
      <c r="C7" s="462"/>
      <c r="D7" s="93"/>
      <c r="E7" s="403"/>
      <c r="F7" s="93"/>
      <c r="G7" s="462" t="s">
        <v>448</v>
      </c>
      <c r="H7" s="462"/>
      <c r="I7" s="93">
        <v>28338</v>
      </c>
      <c r="J7" s="403"/>
      <c r="K7" s="93"/>
    </row>
    <row r="8" spans="1:11">
      <c r="A8" s="472" t="s">
        <v>3</v>
      </c>
      <c r="B8" s="472"/>
      <c r="C8" s="472"/>
      <c r="D8" s="83"/>
      <c r="E8" s="399"/>
      <c r="F8" s="83"/>
      <c r="G8" s="472" t="s">
        <v>4</v>
      </c>
      <c r="H8" s="472"/>
      <c r="I8" s="83">
        <v>21530</v>
      </c>
      <c r="J8" s="399"/>
      <c r="K8" s="83"/>
    </row>
    <row r="9" spans="1:11">
      <c r="A9" s="476" t="s">
        <v>449</v>
      </c>
      <c r="B9" s="476"/>
      <c r="C9" s="476"/>
      <c r="D9" s="83"/>
      <c r="E9" s="402"/>
      <c r="F9" s="83"/>
      <c r="G9" s="465" t="s">
        <v>5</v>
      </c>
      <c r="H9" s="465"/>
      <c r="I9" s="83">
        <v>5294</v>
      </c>
      <c r="J9" s="406"/>
      <c r="K9" s="83"/>
    </row>
    <row r="10" spans="1:11">
      <c r="A10" s="476" t="s">
        <v>450</v>
      </c>
      <c r="B10" s="476"/>
      <c r="C10" s="476"/>
      <c r="D10" s="83"/>
      <c r="E10" s="402"/>
      <c r="F10" s="83"/>
      <c r="G10" s="472" t="s">
        <v>6</v>
      </c>
      <c r="H10" s="472"/>
      <c r="I10" s="83">
        <v>1514</v>
      </c>
      <c r="J10" s="399"/>
      <c r="K10" s="83"/>
    </row>
    <row r="11" spans="1:11">
      <c r="A11" s="472" t="s">
        <v>451</v>
      </c>
      <c r="B11" s="472"/>
      <c r="C11" s="472"/>
      <c r="D11" s="83"/>
      <c r="E11" s="399"/>
      <c r="F11" s="83"/>
      <c r="G11" s="472" t="s">
        <v>7</v>
      </c>
      <c r="H11" s="472"/>
      <c r="I11" s="83"/>
      <c r="J11" s="399"/>
      <c r="K11" s="83"/>
    </row>
    <row r="12" spans="1:11">
      <c r="A12" s="472" t="s">
        <v>452</v>
      </c>
      <c r="B12" s="472"/>
      <c r="C12" s="472"/>
      <c r="D12" s="83"/>
      <c r="E12" s="399"/>
      <c r="F12" s="83"/>
      <c r="G12" s="472" t="s">
        <v>8</v>
      </c>
      <c r="H12" s="472"/>
      <c r="I12" s="83"/>
      <c r="J12" s="399"/>
      <c r="K12" s="83"/>
    </row>
    <row r="13" spans="1:11">
      <c r="A13" s="472"/>
      <c r="B13" s="472"/>
      <c r="C13" s="472"/>
      <c r="D13" s="411"/>
      <c r="E13" s="399"/>
      <c r="F13" s="411"/>
      <c r="G13" s="466"/>
      <c r="H13" s="467"/>
      <c r="I13" s="411"/>
      <c r="J13" s="401"/>
      <c r="K13" s="411"/>
    </row>
    <row r="14" spans="1:11">
      <c r="A14" s="462" t="s">
        <v>453</v>
      </c>
      <c r="B14" s="462"/>
      <c r="C14" s="462"/>
      <c r="D14" s="93"/>
      <c r="E14" s="403"/>
      <c r="F14" s="93"/>
      <c r="G14" s="462" t="s">
        <v>454</v>
      </c>
      <c r="H14" s="462"/>
      <c r="I14" s="93"/>
      <c r="J14" s="403"/>
      <c r="K14" s="93"/>
    </row>
    <row r="15" spans="1:11">
      <c r="A15" s="472" t="s">
        <v>9</v>
      </c>
      <c r="B15" s="472"/>
      <c r="C15" s="472"/>
      <c r="D15" s="83"/>
      <c r="E15" s="399"/>
      <c r="F15" s="83"/>
      <c r="G15" s="466" t="s">
        <v>10</v>
      </c>
      <c r="H15" s="467"/>
      <c r="I15" s="83"/>
      <c r="J15" s="401"/>
      <c r="K15" s="83"/>
    </row>
    <row r="16" spans="1:11">
      <c r="A16" s="476" t="s">
        <v>153</v>
      </c>
      <c r="B16" s="476"/>
      <c r="C16" s="476"/>
      <c r="D16" s="83"/>
      <c r="E16" s="402"/>
      <c r="F16" s="83"/>
      <c r="G16" s="466" t="s">
        <v>11</v>
      </c>
      <c r="H16" s="467"/>
      <c r="I16" s="83"/>
      <c r="J16" s="401"/>
      <c r="K16" s="83"/>
    </row>
    <row r="17" spans="1:11">
      <c r="A17" s="472" t="s">
        <v>455</v>
      </c>
      <c r="B17" s="472"/>
      <c r="C17" s="472"/>
      <c r="D17" s="83"/>
      <c r="E17" s="399"/>
      <c r="F17" s="83"/>
      <c r="G17" s="466" t="s">
        <v>12</v>
      </c>
      <c r="H17" s="467"/>
      <c r="I17" s="83"/>
      <c r="J17" s="401"/>
      <c r="K17" s="83"/>
    </row>
    <row r="18" spans="1:11">
      <c r="A18" s="472" t="s">
        <v>13</v>
      </c>
      <c r="B18" s="472"/>
      <c r="C18" s="472"/>
      <c r="D18" s="83"/>
      <c r="E18" s="399"/>
      <c r="F18" s="83"/>
      <c r="G18" s="466"/>
      <c r="H18" s="467"/>
      <c r="I18" s="411"/>
      <c r="J18" s="401"/>
      <c r="K18" s="411"/>
    </row>
    <row r="19" spans="1:11">
      <c r="A19" s="472"/>
      <c r="B19" s="472"/>
      <c r="C19" s="472"/>
      <c r="D19" s="411"/>
      <c r="E19" s="399"/>
      <c r="F19" s="411"/>
      <c r="G19" s="468"/>
      <c r="H19" s="469"/>
      <c r="I19" s="411"/>
      <c r="J19" s="407"/>
      <c r="K19" s="411"/>
    </row>
    <row r="20" spans="1:11">
      <c r="A20" s="495" t="s">
        <v>456</v>
      </c>
      <c r="B20" s="458"/>
      <c r="C20" s="458"/>
      <c r="D20" s="93"/>
      <c r="E20" s="408"/>
      <c r="F20" s="93"/>
      <c r="G20" s="496" t="s">
        <v>457</v>
      </c>
      <c r="H20" s="497"/>
      <c r="I20" s="93"/>
      <c r="J20" s="412"/>
      <c r="K20" s="93"/>
    </row>
    <row r="21" spans="1:11">
      <c r="A21" s="472" t="s">
        <v>458</v>
      </c>
      <c r="B21" s="472"/>
      <c r="C21" s="472"/>
      <c r="D21" s="83"/>
      <c r="E21" s="399"/>
      <c r="F21" s="83"/>
      <c r="G21" s="468" t="s">
        <v>459</v>
      </c>
      <c r="H21" s="469"/>
      <c r="I21" s="83"/>
      <c r="J21" s="407"/>
      <c r="K21" s="83"/>
    </row>
    <row r="22" spans="1:11">
      <c r="A22" s="472" t="s">
        <v>460</v>
      </c>
      <c r="B22" s="472"/>
      <c r="C22" s="472"/>
      <c r="D22" s="83"/>
      <c r="E22" s="399"/>
      <c r="F22" s="83"/>
      <c r="G22" s="466" t="s">
        <v>461</v>
      </c>
      <c r="H22" s="467"/>
      <c r="I22" s="83"/>
      <c r="J22" s="401"/>
      <c r="K22" s="83"/>
    </row>
    <row r="23" spans="1:11">
      <c r="A23" s="472"/>
      <c r="B23" s="472"/>
      <c r="C23" s="472"/>
      <c r="D23" s="411"/>
      <c r="E23" s="399"/>
      <c r="F23" s="411"/>
      <c r="G23" s="466"/>
      <c r="H23" s="467"/>
      <c r="I23" s="411"/>
      <c r="J23" s="401"/>
      <c r="K23" s="411"/>
    </row>
    <row r="24" spans="1:11">
      <c r="A24" s="462" t="s">
        <v>462</v>
      </c>
      <c r="B24" s="462"/>
      <c r="C24" s="462"/>
      <c r="D24" s="411"/>
      <c r="E24" s="399"/>
      <c r="F24" s="411"/>
      <c r="G24" s="463" t="s">
        <v>463</v>
      </c>
      <c r="H24" s="464"/>
      <c r="I24" s="93"/>
      <c r="J24" s="404"/>
      <c r="K24" s="93"/>
    </row>
    <row r="25" spans="1:11">
      <c r="A25" s="498"/>
      <c r="B25" s="499"/>
      <c r="C25" s="500"/>
      <c r="D25" s="411"/>
      <c r="E25" s="399"/>
      <c r="F25" s="411"/>
      <c r="G25" s="466" t="s">
        <v>464</v>
      </c>
      <c r="H25" s="467"/>
      <c r="I25" s="83"/>
      <c r="J25" s="401"/>
      <c r="K25" s="83"/>
    </row>
    <row r="26" spans="1:11">
      <c r="A26" s="498"/>
      <c r="B26" s="499"/>
      <c r="C26" s="500"/>
      <c r="D26" s="411"/>
      <c r="E26" s="399"/>
      <c r="F26" s="411"/>
      <c r="G26" s="466" t="s">
        <v>465</v>
      </c>
      <c r="H26" s="467"/>
      <c r="I26" s="83"/>
      <c r="J26" s="401"/>
      <c r="K26" s="83"/>
    </row>
    <row r="27" spans="1:11">
      <c r="A27" s="498" t="s">
        <v>466</v>
      </c>
      <c r="B27" s="499"/>
      <c r="C27" s="500"/>
      <c r="D27" s="411"/>
      <c r="E27" s="399"/>
      <c r="F27" s="411"/>
      <c r="G27" s="466"/>
      <c r="H27" s="467"/>
      <c r="I27" s="411"/>
      <c r="J27" s="401"/>
      <c r="K27" s="411"/>
    </row>
    <row r="28" spans="1:11">
      <c r="A28" s="498" t="s">
        <v>467</v>
      </c>
      <c r="B28" s="499"/>
      <c r="C28" s="500"/>
      <c r="D28" s="93">
        <v>28338</v>
      </c>
      <c r="E28" s="403"/>
      <c r="F28" s="93"/>
      <c r="G28" s="463" t="s">
        <v>468</v>
      </c>
      <c r="H28" s="464"/>
      <c r="I28" s="93">
        <v>28338</v>
      </c>
      <c r="J28" s="404"/>
      <c r="K28" s="93"/>
    </row>
    <row r="29" spans="1:11">
      <c r="A29" s="498"/>
      <c r="B29" s="499"/>
      <c r="C29" s="500"/>
      <c r="D29" s="93"/>
      <c r="E29" s="413"/>
      <c r="F29" s="93"/>
      <c r="G29" s="496" t="s">
        <v>469</v>
      </c>
      <c r="H29" s="497"/>
      <c r="I29" s="93"/>
      <c r="J29" s="412"/>
      <c r="K29" s="93"/>
    </row>
    <row r="30" spans="1:11">
      <c r="A30" s="468" t="s">
        <v>14</v>
      </c>
      <c r="B30" s="478"/>
      <c r="C30" s="469"/>
      <c r="D30" s="83">
        <v>0</v>
      </c>
      <c r="E30" s="407"/>
      <c r="F30" s="83"/>
      <c r="G30" s="468" t="s">
        <v>15</v>
      </c>
      <c r="H30" s="469"/>
      <c r="I30" s="83"/>
      <c r="J30" s="407"/>
      <c r="K30" s="83"/>
    </row>
    <row r="31" spans="1:11">
      <c r="A31" s="468" t="s">
        <v>470</v>
      </c>
      <c r="B31" s="478"/>
      <c r="C31" s="469"/>
      <c r="D31" s="355"/>
      <c r="E31" s="407"/>
      <c r="F31" s="355"/>
      <c r="G31" s="501" t="s">
        <v>471</v>
      </c>
      <c r="H31" s="502"/>
      <c r="I31" s="83"/>
      <c r="J31" s="414"/>
      <c r="K31" s="83"/>
    </row>
    <row r="32" spans="1:11">
      <c r="A32" s="458" t="s">
        <v>472</v>
      </c>
      <c r="B32" s="458"/>
      <c r="C32" s="458"/>
      <c r="D32" s="83"/>
      <c r="E32" s="408"/>
      <c r="F32" s="83"/>
      <c r="G32" s="503" t="s">
        <v>473</v>
      </c>
      <c r="H32" s="504"/>
      <c r="I32" s="83"/>
      <c r="J32" s="180"/>
      <c r="K32" s="83"/>
    </row>
    <row r="33" spans="1:11">
      <c r="A33" s="458" t="s">
        <v>474</v>
      </c>
      <c r="B33" s="458"/>
      <c r="C33" s="458"/>
      <c r="D33" s="83">
        <v>28338</v>
      </c>
      <c r="E33" s="408"/>
      <c r="F33" s="83"/>
      <c r="G33" s="459"/>
      <c r="H33" s="460"/>
      <c r="I33" s="83"/>
      <c r="J33" s="409"/>
      <c r="K33" s="83"/>
    </row>
    <row r="34" spans="1:11">
      <c r="A34" s="482" t="s">
        <v>475</v>
      </c>
      <c r="B34" s="482"/>
      <c r="C34" s="482"/>
      <c r="D34" s="93">
        <f>+D28+D29</f>
        <v>28338</v>
      </c>
      <c r="E34" s="400"/>
      <c r="F34" s="93"/>
      <c r="G34" s="482" t="s">
        <v>476</v>
      </c>
      <c r="H34" s="482"/>
      <c r="I34" s="93">
        <v>28338</v>
      </c>
      <c r="J34" s="400"/>
      <c r="K34" s="93"/>
    </row>
  </sheetData>
  <mergeCells count="62">
    <mergeCell ref="A34:C34"/>
    <mergeCell ref="G34:H34"/>
    <mergeCell ref="A31:C31"/>
    <mergeCell ref="G31:H31"/>
    <mergeCell ref="A32:C32"/>
    <mergeCell ref="G32:H32"/>
    <mergeCell ref="A33:C33"/>
    <mergeCell ref="G33:H33"/>
    <mergeCell ref="A28:C28"/>
    <mergeCell ref="G28:H28"/>
    <mergeCell ref="A29:C29"/>
    <mergeCell ref="G29:H29"/>
    <mergeCell ref="A30:C30"/>
    <mergeCell ref="G30:H30"/>
    <mergeCell ref="A25:C25"/>
    <mergeCell ref="G25:H25"/>
    <mergeCell ref="A26:C26"/>
    <mergeCell ref="G26:H26"/>
    <mergeCell ref="A27:C27"/>
    <mergeCell ref="G27:H27"/>
    <mergeCell ref="A22:C22"/>
    <mergeCell ref="G22:H22"/>
    <mergeCell ref="A23:C23"/>
    <mergeCell ref="G23:H23"/>
    <mergeCell ref="A24:C24"/>
    <mergeCell ref="G24:H24"/>
    <mergeCell ref="A19:C19"/>
    <mergeCell ref="G19:H19"/>
    <mergeCell ref="A20:C20"/>
    <mergeCell ref="G20:H20"/>
    <mergeCell ref="A21:C21"/>
    <mergeCell ref="G21:H21"/>
    <mergeCell ref="A16:C16"/>
    <mergeCell ref="G16:H16"/>
    <mergeCell ref="A17:C17"/>
    <mergeCell ref="G17:H17"/>
    <mergeCell ref="A18:C18"/>
    <mergeCell ref="G18:H18"/>
    <mergeCell ref="A13:C13"/>
    <mergeCell ref="G13:H13"/>
    <mergeCell ref="A14:C14"/>
    <mergeCell ref="G14:H14"/>
    <mergeCell ref="A15:C15"/>
    <mergeCell ref="G15:H15"/>
    <mergeCell ref="A10:C10"/>
    <mergeCell ref="G10:H10"/>
    <mergeCell ref="A11:C11"/>
    <mergeCell ref="G11:H11"/>
    <mergeCell ref="A12:C12"/>
    <mergeCell ref="G12:H12"/>
    <mergeCell ref="A7:C7"/>
    <mergeCell ref="G7:H7"/>
    <mergeCell ref="A8:C8"/>
    <mergeCell ref="G8:H8"/>
    <mergeCell ref="A9:C9"/>
    <mergeCell ref="G9:H9"/>
    <mergeCell ref="A2:K2"/>
    <mergeCell ref="A3:K3"/>
    <mergeCell ref="A5:F5"/>
    <mergeCell ref="G5:K5"/>
    <mergeCell ref="A6:C6"/>
    <mergeCell ref="G6:H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A4" sqref="A4:I4"/>
    </sheetView>
  </sheetViews>
  <sheetFormatPr defaultRowHeight="12.75"/>
  <cols>
    <col min="1" max="1" width="12.85546875" customWidth="1"/>
    <col min="2" max="2" width="14" customWidth="1"/>
    <col min="3" max="3" width="14.5703125" customWidth="1"/>
    <col min="4" max="4" width="15.42578125" customWidth="1"/>
    <col min="5" max="5" width="14.7109375" customWidth="1"/>
    <col min="6" max="6" width="15.85546875" customWidth="1"/>
    <col min="7" max="7" width="14.5703125" customWidth="1"/>
    <col min="8" max="8" width="13.7109375" customWidth="1"/>
    <col min="9" max="9" width="15.28515625" customWidth="1"/>
  </cols>
  <sheetData>
    <row r="1" spans="1:9" ht="14.25">
      <c r="I1" s="1" t="s">
        <v>323</v>
      </c>
    </row>
    <row r="2" spans="1:9">
      <c r="E2" s="96"/>
    </row>
    <row r="4" spans="1:9" ht="15.75" customHeight="1">
      <c r="A4" s="508" t="s">
        <v>411</v>
      </c>
      <c r="B4" s="508"/>
      <c r="C4" s="508"/>
      <c r="D4" s="508"/>
      <c r="E4" s="508"/>
      <c r="F4" s="508"/>
      <c r="G4" s="508"/>
      <c r="H4" s="508"/>
      <c r="I4" s="508"/>
    </row>
    <row r="5" spans="1:9">
      <c r="C5" s="51"/>
    </row>
    <row r="7" spans="1:9">
      <c r="I7" s="38" t="s">
        <v>16</v>
      </c>
    </row>
    <row r="8" spans="1:9" ht="17.25" customHeight="1">
      <c r="A8" s="640" t="s">
        <v>82</v>
      </c>
      <c r="B8" s="486" t="s">
        <v>83</v>
      </c>
      <c r="C8" s="486"/>
      <c r="D8" s="486" t="s">
        <v>84</v>
      </c>
      <c r="E8" s="486"/>
      <c r="F8" s="641" t="s">
        <v>85</v>
      </c>
      <c r="G8" s="486"/>
      <c r="H8" s="486" t="s">
        <v>86</v>
      </c>
      <c r="I8" s="486"/>
    </row>
    <row r="9" spans="1:9" ht="17.25" customHeight="1">
      <c r="A9" s="640"/>
      <c r="B9" s="20" t="s">
        <v>87</v>
      </c>
      <c r="C9" s="20" t="s">
        <v>88</v>
      </c>
      <c r="D9" s="20" t="s">
        <v>89</v>
      </c>
      <c r="E9" s="20" t="s">
        <v>90</v>
      </c>
      <c r="F9" s="52" t="s">
        <v>91</v>
      </c>
      <c r="G9" s="52" t="s">
        <v>92</v>
      </c>
      <c r="H9" s="20" t="s">
        <v>93</v>
      </c>
      <c r="I9" s="20" t="s">
        <v>94</v>
      </c>
    </row>
    <row r="10" spans="1:9" ht="18" customHeight="1">
      <c r="A10" s="19" t="s">
        <v>95</v>
      </c>
      <c r="B10" s="91">
        <v>17650</v>
      </c>
      <c r="C10" s="91">
        <v>17650</v>
      </c>
      <c r="D10" s="91"/>
      <c r="E10" s="91">
        <v>0</v>
      </c>
      <c r="F10" s="91"/>
      <c r="G10" s="91"/>
      <c r="H10" s="91"/>
      <c r="I10" s="91"/>
    </row>
    <row r="11" spans="1:9" ht="16.5" customHeight="1">
      <c r="A11" s="19" t="s">
        <v>96</v>
      </c>
      <c r="B11" s="91">
        <v>17650</v>
      </c>
      <c r="C11" s="91">
        <v>17650</v>
      </c>
      <c r="D11" s="91"/>
      <c r="E11" s="91">
        <v>0</v>
      </c>
      <c r="F11" s="91"/>
      <c r="G11" s="91"/>
      <c r="H11" s="91"/>
      <c r="I11" s="91"/>
    </row>
    <row r="12" spans="1:9" ht="18" customHeight="1">
      <c r="A12" s="19" t="s">
        <v>97</v>
      </c>
      <c r="B12" s="91">
        <v>17650</v>
      </c>
      <c r="C12" s="91">
        <v>17650</v>
      </c>
      <c r="D12" s="91"/>
      <c r="E12" s="91"/>
      <c r="F12" s="91"/>
      <c r="G12" s="91"/>
      <c r="H12" s="91"/>
      <c r="I12" s="91"/>
    </row>
    <row r="13" spans="1:9" ht="18" customHeight="1">
      <c r="A13" s="19" t="s">
        <v>98</v>
      </c>
      <c r="B13" s="91">
        <v>17650</v>
      </c>
      <c r="C13" s="91">
        <v>17650</v>
      </c>
      <c r="D13" s="91"/>
      <c r="E13" s="91"/>
      <c r="F13" s="91"/>
      <c r="G13" s="91"/>
      <c r="H13" s="91"/>
      <c r="I13" s="91"/>
    </row>
    <row r="14" spans="1:9" ht="18" customHeight="1">
      <c r="A14" s="19" t="s">
        <v>99</v>
      </c>
      <c r="B14" s="91">
        <v>17650</v>
      </c>
      <c r="C14" s="91">
        <v>17650</v>
      </c>
      <c r="D14" s="91"/>
      <c r="E14" s="91"/>
      <c r="F14" s="91"/>
      <c r="G14" s="91"/>
      <c r="H14" s="91"/>
      <c r="I14" s="91"/>
    </row>
    <row r="15" spans="1:9" ht="18" customHeight="1">
      <c r="A15" s="19" t="s">
        <v>100</v>
      </c>
      <c r="B15" s="91">
        <v>17650</v>
      </c>
      <c r="C15" s="91">
        <v>17650</v>
      </c>
      <c r="D15" s="91"/>
      <c r="E15" s="91"/>
      <c r="F15" s="91"/>
      <c r="G15" s="91"/>
      <c r="H15" s="91"/>
      <c r="I15" s="91"/>
    </row>
    <row r="16" spans="1:9" ht="18" customHeight="1">
      <c r="A16" s="19" t="s">
        <v>101</v>
      </c>
      <c r="B16" s="91">
        <v>17650</v>
      </c>
      <c r="C16" s="91">
        <v>17650</v>
      </c>
      <c r="D16" s="91"/>
      <c r="E16" s="91"/>
      <c r="F16" s="91"/>
      <c r="G16" s="91"/>
      <c r="H16" s="91"/>
      <c r="I16" s="91"/>
    </row>
    <row r="17" spans="1:9" ht="18" customHeight="1">
      <c r="A17" s="19" t="s">
        <v>102</v>
      </c>
      <c r="B17" s="91">
        <v>17650</v>
      </c>
      <c r="C17" s="91">
        <v>17650</v>
      </c>
      <c r="D17" s="91"/>
      <c r="E17" s="91"/>
      <c r="F17" s="91"/>
      <c r="G17" s="91"/>
      <c r="H17" s="91"/>
      <c r="I17" s="91"/>
    </row>
    <row r="18" spans="1:9" ht="18" customHeight="1">
      <c r="A18" s="19" t="s">
        <v>103</v>
      </c>
      <c r="B18" s="91">
        <v>17650</v>
      </c>
      <c r="C18" s="91">
        <v>17650</v>
      </c>
      <c r="D18" s="91"/>
      <c r="E18" s="91"/>
      <c r="F18" s="91"/>
      <c r="G18" s="91"/>
      <c r="H18" s="91"/>
      <c r="I18" s="91"/>
    </row>
    <row r="19" spans="1:9" ht="18" customHeight="1">
      <c r="A19" s="19" t="s">
        <v>325</v>
      </c>
      <c r="B19" s="91">
        <v>17650</v>
      </c>
      <c r="C19" s="91">
        <v>17650</v>
      </c>
      <c r="D19" s="91"/>
      <c r="E19" s="91"/>
      <c r="F19" s="91"/>
      <c r="G19" s="90"/>
      <c r="H19" s="91"/>
      <c r="I19" s="91"/>
    </row>
    <row r="20" spans="1:9" ht="18" customHeight="1">
      <c r="A20" s="19" t="s">
        <v>104</v>
      </c>
      <c r="B20" s="91">
        <v>17650</v>
      </c>
      <c r="C20" s="91">
        <v>17650</v>
      </c>
      <c r="D20" s="91"/>
      <c r="E20" s="91"/>
      <c r="F20" s="91"/>
      <c r="G20" s="91"/>
      <c r="H20" s="91"/>
      <c r="I20" s="91"/>
    </row>
    <row r="21" spans="1:9" ht="17.25" customHeight="1">
      <c r="A21" s="19" t="s">
        <v>105</v>
      </c>
      <c r="B21" s="91">
        <v>17651</v>
      </c>
      <c r="C21" s="91">
        <v>17651</v>
      </c>
      <c r="D21" s="91"/>
      <c r="E21" s="91"/>
      <c r="F21" s="91"/>
      <c r="G21" s="91"/>
      <c r="H21" s="91"/>
      <c r="I21" s="91"/>
    </row>
    <row r="22" spans="1:9" ht="18" customHeight="1">
      <c r="A22" s="24" t="s">
        <v>106</v>
      </c>
      <c r="B22" s="91">
        <v>211801</v>
      </c>
      <c r="C22" s="91">
        <v>211801</v>
      </c>
      <c r="D22" s="91">
        <f t="shared" ref="D22:I22" si="0">SUM(D10:D21)</f>
        <v>0</v>
      </c>
      <c r="E22" s="91"/>
      <c r="F22" s="91">
        <f t="shared" si="0"/>
        <v>0</v>
      </c>
      <c r="G22" s="91"/>
      <c r="H22" s="91">
        <f t="shared" si="0"/>
        <v>0</v>
      </c>
      <c r="I22" s="91">
        <f t="shared" si="0"/>
        <v>0</v>
      </c>
    </row>
    <row r="24" spans="1:9">
      <c r="B24" s="96"/>
      <c r="C24" s="96"/>
      <c r="E24" s="96"/>
      <c r="G24" s="96">
        <f>+'10'!F32</f>
        <v>0</v>
      </c>
    </row>
    <row r="25" spans="1:9">
      <c r="B25" s="96"/>
      <c r="C25" s="96"/>
      <c r="D25" s="96"/>
      <c r="E25" s="96"/>
      <c r="G25" s="96"/>
    </row>
    <row r="26" spans="1:9">
      <c r="B26" s="96"/>
      <c r="E26" s="96"/>
    </row>
    <row r="27" spans="1:9">
      <c r="C27" s="96"/>
    </row>
  </sheetData>
  <mergeCells count="6">
    <mergeCell ref="A4:I4"/>
    <mergeCell ref="A8:A9"/>
    <mergeCell ref="B8:C8"/>
    <mergeCell ref="D8:E8"/>
    <mergeCell ref="F8:G8"/>
    <mergeCell ref="H8:I8"/>
  </mergeCells>
  <phoneticPr fontId="24" type="noConversion"/>
  <pageMargins left="0.75" right="0.75" top="1" bottom="1" header="0.5" footer="0.5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R1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71" sqref="E71"/>
    </sheetView>
  </sheetViews>
  <sheetFormatPr defaultRowHeight="12.75"/>
  <cols>
    <col min="1" max="1" width="41.28515625" style="314" customWidth="1"/>
    <col min="2" max="2" width="12.140625" bestFit="1" customWidth="1"/>
    <col min="4" max="4" width="10.5703125" customWidth="1"/>
    <col min="5" max="6" width="10.140625" bestFit="1" customWidth="1"/>
    <col min="7" max="7" width="10.140625" style="109" bestFit="1" customWidth="1"/>
    <col min="8" max="9" width="11.140625" bestFit="1" customWidth="1"/>
    <col min="10" max="10" width="11.140625" style="109" bestFit="1" customWidth="1"/>
    <col min="11" max="11" width="11.140625" bestFit="1" customWidth="1"/>
    <col min="12" max="13" width="12.7109375" bestFit="1" customWidth="1"/>
    <col min="14" max="14" width="11.7109375" customWidth="1"/>
    <col min="15" max="15" width="9.140625" style="96"/>
  </cols>
  <sheetData>
    <row r="1" spans="1:14">
      <c r="A1" s="642" t="s">
        <v>416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</row>
    <row r="2" spans="1:14">
      <c r="M2" s="117" t="s">
        <v>333</v>
      </c>
    </row>
    <row r="3" spans="1:14" ht="13.5" thickBot="1"/>
    <row r="4" spans="1:14">
      <c r="A4" s="315" t="s">
        <v>168</v>
      </c>
      <c r="B4" s="110" t="s">
        <v>169</v>
      </c>
      <c r="C4" s="110" t="s">
        <v>170</v>
      </c>
      <c r="D4" s="110" t="s">
        <v>326</v>
      </c>
      <c r="E4" s="110" t="s">
        <v>327</v>
      </c>
      <c r="F4" s="110" t="s">
        <v>328</v>
      </c>
      <c r="G4" s="111" t="s">
        <v>329</v>
      </c>
      <c r="H4" s="110" t="s">
        <v>330</v>
      </c>
      <c r="I4" s="110" t="s">
        <v>331</v>
      </c>
      <c r="J4" s="111" t="s">
        <v>332</v>
      </c>
      <c r="K4" s="110" t="s">
        <v>171</v>
      </c>
      <c r="L4" s="110" t="s">
        <v>172</v>
      </c>
      <c r="M4" s="110" t="s">
        <v>173</v>
      </c>
      <c r="N4" s="112" t="s">
        <v>174</v>
      </c>
    </row>
    <row r="5" spans="1:14">
      <c r="A5" s="316" t="s">
        <v>175</v>
      </c>
      <c r="C5" s="132"/>
      <c r="D5" s="132"/>
      <c r="E5" s="132"/>
      <c r="F5" s="132"/>
      <c r="G5" s="132"/>
      <c r="H5" s="132"/>
      <c r="I5" s="132"/>
      <c r="J5" s="132"/>
      <c r="K5" s="132">
        <f>+J92</f>
        <v>0</v>
      </c>
      <c r="L5" s="132">
        <f>+K92</f>
        <v>0</v>
      </c>
      <c r="M5" s="132">
        <f>+L92</f>
        <v>0</v>
      </c>
      <c r="N5" s="218"/>
    </row>
    <row r="6" spans="1:14">
      <c r="A6" s="317" t="s">
        <v>20</v>
      </c>
      <c r="B6" s="282">
        <v>990</v>
      </c>
      <c r="C6" s="282">
        <v>990</v>
      </c>
      <c r="D6" s="282">
        <v>990</v>
      </c>
      <c r="E6" s="282">
        <v>990</v>
      </c>
      <c r="F6" s="282">
        <v>990</v>
      </c>
      <c r="G6" s="282">
        <v>990</v>
      </c>
      <c r="H6" s="282">
        <v>990</v>
      </c>
      <c r="I6" s="282">
        <v>990</v>
      </c>
      <c r="J6" s="282">
        <v>990</v>
      </c>
      <c r="K6" s="282">
        <v>990</v>
      </c>
      <c r="L6" s="282">
        <v>990</v>
      </c>
      <c r="M6" s="282">
        <v>999</v>
      </c>
      <c r="N6" s="330">
        <v>11889</v>
      </c>
    </row>
    <row r="7" spans="1:14">
      <c r="A7" s="319" t="s">
        <v>417</v>
      </c>
      <c r="B7" s="255">
        <v>200</v>
      </c>
      <c r="C7" s="255">
        <v>200</v>
      </c>
      <c r="D7" s="255">
        <v>4310</v>
      </c>
      <c r="E7" s="255">
        <v>200</v>
      </c>
      <c r="F7" s="255">
        <v>200</v>
      </c>
      <c r="G7" s="255">
        <v>200</v>
      </c>
      <c r="H7" s="255">
        <v>200</v>
      </c>
      <c r="I7" s="255">
        <v>200</v>
      </c>
      <c r="J7" s="255">
        <v>4200</v>
      </c>
      <c r="K7" s="255">
        <v>200</v>
      </c>
      <c r="L7" s="255">
        <v>200</v>
      </c>
      <c r="M7" s="255">
        <v>200</v>
      </c>
      <c r="N7" s="330">
        <v>10510</v>
      </c>
    </row>
    <row r="8" spans="1:14">
      <c r="A8" s="318" t="s">
        <v>25</v>
      </c>
      <c r="B8" s="254"/>
      <c r="C8" s="254"/>
      <c r="D8" s="254">
        <v>4000</v>
      </c>
      <c r="E8" s="254"/>
      <c r="F8" s="254"/>
      <c r="G8" s="254"/>
      <c r="H8" s="254"/>
      <c r="I8" s="254"/>
      <c r="J8" s="254">
        <v>4000</v>
      </c>
      <c r="K8" s="254"/>
      <c r="L8" s="254"/>
      <c r="M8" s="254"/>
      <c r="N8" s="360">
        <v>4000</v>
      </c>
    </row>
    <row r="9" spans="1:14" ht="12.75" customHeight="1">
      <c r="A9" s="318" t="s">
        <v>418</v>
      </c>
      <c r="B9" s="254">
        <v>200</v>
      </c>
      <c r="C9" s="254">
        <v>200</v>
      </c>
      <c r="D9" s="254">
        <v>200</v>
      </c>
      <c r="E9" s="254">
        <v>200</v>
      </c>
      <c r="F9" s="254">
        <v>200</v>
      </c>
      <c r="G9" s="254">
        <v>200</v>
      </c>
      <c r="H9" s="254">
        <v>200</v>
      </c>
      <c r="I9" s="254">
        <v>200</v>
      </c>
      <c r="J9" s="254">
        <v>200</v>
      </c>
      <c r="K9" s="254">
        <v>200</v>
      </c>
      <c r="L9" s="254">
        <v>200</v>
      </c>
      <c r="M9" s="254">
        <v>200</v>
      </c>
      <c r="N9" s="360">
        <v>2400</v>
      </c>
    </row>
    <row r="10" spans="1:14">
      <c r="A10" s="318" t="s">
        <v>27</v>
      </c>
      <c r="B10" s="254">
        <f t="shared" ref="B10:M11" si="0">+O10/12</f>
        <v>0</v>
      </c>
      <c r="C10" s="254"/>
      <c r="D10" s="254">
        <v>110</v>
      </c>
      <c r="E10" s="254"/>
      <c r="F10" s="254"/>
      <c r="G10" s="254"/>
      <c r="H10" s="254"/>
      <c r="I10" s="254"/>
      <c r="J10" s="254"/>
      <c r="K10" s="254"/>
      <c r="L10" s="254"/>
      <c r="M10" s="254"/>
      <c r="N10" s="360">
        <v>110</v>
      </c>
    </row>
    <row r="11" spans="1:14">
      <c r="A11" s="318" t="s">
        <v>28</v>
      </c>
      <c r="B11" s="254">
        <f t="shared" si="0"/>
        <v>0</v>
      </c>
      <c r="C11" s="254">
        <f t="shared" si="0"/>
        <v>0</v>
      </c>
      <c r="D11" s="254">
        <f t="shared" si="0"/>
        <v>0</v>
      </c>
      <c r="E11" s="254">
        <f t="shared" si="0"/>
        <v>0</v>
      </c>
      <c r="F11" s="254">
        <f t="shared" si="0"/>
        <v>0</v>
      </c>
      <c r="G11" s="254">
        <f t="shared" si="0"/>
        <v>0</v>
      </c>
      <c r="H11" s="254">
        <f t="shared" si="0"/>
        <v>0</v>
      </c>
      <c r="I11" s="254">
        <f t="shared" si="0"/>
        <v>0</v>
      </c>
      <c r="J11" s="254">
        <f t="shared" si="0"/>
        <v>0</v>
      </c>
      <c r="K11" s="254">
        <f t="shared" si="0"/>
        <v>0</v>
      </c>
      <c r="L11" s="254">
        <f t="shared" si="0"/>
        <v>0</v>
      </c>
      <c r="M11" s="254">
        <f t="shared" si="0"/>
        <v>0</v>
      </c>
      <c r="N11" s="330">
        <f>SUM(B11:M11)</f>
        <v>0</v>
      </c>
    </row>
    <row r="12" spans="1:14" ht="22.5">
      <c r="A12" s="319" t="s">
        <v>230</v>
      </c>
      <c r="B12" s="255">
        <v>13285</v>
      </c>
      <c r="C12" s="255">
        <v>8855</v>
      </c>
      <c r="D12" s="255">
        <v>8855</v>
      </c>
      <c r="E12" s="255">
        <v>8855</v>
      </c>
      <c r="F12" s="255">
        <v>8855</v>
      </c>
      <c r="G12" s="255">
        <v>8855</v>
      </c>
      <c r="H12" s="255">
        <v>8855</v>
      </c>
      <c r="I12" s="255">
        <v>8855</v>
      </c>
      <c r="J12" s="255">
        <v>8855</v>
      </c>
      <c r="K12" s="255">
        <v>8855</v>
      </c>
      <c r="L12" s="255">
        <v>8855</v>
      </c>
      <c r="M12" s="255">
        <v>8855</v>
      </c>
      <c r="N12" s="330">
        <v>110690</v>
      </c>
    </row>
    <row r="13" spans="1:14" ht="22.5">
      <c r="A13" s="318" t="s">
        <v>239</v>
      </c>
      <c r="B13" s="254">
        <v>6734</v>
      </c>
      <c r="C13" s="254">
        <v>4493</v>
      </c>
      <c r="D13" s="254">
        <v>4493</v>
      </c>
      <c r="E13" s="254">
        <v>4493</v>
      </c>
      <c r="F13" s="254">
        <v>4493</v>
      </c>
      <c r="G13" s="254">
        <v>4493</v>
      </c>
      <c r="H13" s="254">
        <v>4493</v>
      </c>
      <c r="I13" s="254">
        <v>4493</v>
      </c>
      <c r="J13" s="254">
        <v>4493</v>
      </c>
      <c r="K13" s="254">
        <v>4493</v>
      </c>
      <c r="L13" s="254">
        <v>4493</v>
      </c>
      <c r="M13" s="254">
        <v>4493</v>
      </c>
      <c r="N13" s="360">
        <v>56157</v>
      </c>
    </row>
    <row r="14" spans="1:14" ht="25.5" customHeight="1">
      <c r="A14" s="246" t="s">
        <v>380</v>
      </c>
      <c r="B14" s="254">
        <v>2895</v>
      </c>
      <c r="C14" s="254">
        <v>1927</v>
      </c>
      <c r="D14" s="254">
        <v>1927</v>
      </c>
      <c r="E14" s="254">
        <v>1927</v>
      </c>
      <c r="F14" s="254">
        <v>1927</v>
      </c>
      <c r="G14" s="254">
        <v>1927</v>
      </c>
      <c r="H14" s="254">
        <v>1927</v>
      </c>
      <c r="I14" s="254">
        <v>1927</v>
      </c>
      <c r="J14" s="254">
        <v>1927</v>
      </c>
      <c r="K14" s="254">
        <v>1927</v>
      </c>
      <c r="L14" s="254">
        <v>1927</v>
      </c>
      <c r="M14" s="254">
        <v>1927</v>
      </c>
      <c r="N14" s="360">
        <v>24092</v>
      </c>
    </row>
    <row r="15" spans="1:14" ht="22.5">
      <c r="A15" s="318" t="s">
        <v>419</v>
      </c>
      <c r="B15" s="254">
        <v>1398</v>
      </c>
      <c r="C15" s="254">
        <v>932</v>
      </c>
      <c r="D15" s="254">
        <v>932</v>
      </c>
      <c r="E15" s="254">
        <v>932</v>
      </c>
      <c r="F15" s="254">
        <v>932</v>
      </c>
      <c r="G15" s="254">
        <v>932</v>
      </c>
      <c r="H15" s="254">
        <v>932</v>
      </c>
      <c r="I15" s="254">
        <v>932</v>
      </c>
      <c r="J15" s="254">
        <v>932</v>
      </c>
      <c r="K15" s="254">
        <v>932</v>
      </c>
      <c r="L15" s="254">
        <v>932</v>
      </c>
      <c r="M15" s="254">
        <v>932</v>
      </c>
      <c r="N15" s="360">
        <v>11652</v>
      </c>
    </row>
    <row r="16" spans="1:14">
      <c r="A16" s="318" t="s">
        <v>353</v>
      </c>
      <c r="B16" s="254">
        <v>152</v>
      </c>
      <c r="C16" s="254">
        <v>105</v>
      </c>
      <c r="D16" s="254">
        <v>105</v>
      </c>
      <c r="E16" s="254">
        <v>105</v>
      </c>
      <c r="F16" s="254">
        <v>105</v>
      </c>
      <c r="G16" s="254">
        <v>105</v>
      </c>
      <c r="H16" s="254">
        <v>105</v>
      </c>
      <c r="I16" s="254">
        <v>105</v>
      </c>
      <c r="J16" s="254">
        <v>105</v>
      </c>
      <c r="K16" s="254">
        <v>105</v>
      </c>
      <c r="L16" s="254">
        <v>105</v>
      </c>
      <c r="M16" s="254">
        <v>105</v>
      </c>
      <c r="N16" s="360">
        <v>1307</v>
      </c>
    </row>
    <row r="17" spans="1:16">
      <c r="A17" s="318" t="s">
        <v>381</v>
      </c>
      <c r="B17" s="254">
        <v>2104</v>
      </c>
      <c r="C17" s="254">
        <v>1398</v>
      </c>
      <c r="D17" s="254">
        <v>1398</v>
      </c>
      <c r="E17" s="254">
        <v>1398</v>
      </c>
      <c r="F17" s="254">
        <v>1398</v>
      </c>
      <c r="G17" s="254">
        <v>1398</v>
      </c>
      <c r="H17" s="254">
        <v>1398</v>
      </c>
      <c r="I17" s="254">
        <v>1398</v>
      </c>
      <c r="J17" s="254">
        <v>1398</v>
      </c>
      <c r="K17" s="254">
        <v>1398</v>
      </c>
      <c r="L17" s="254">
        <v>1398</v>
      </c>
      <c r="M17" s="254">
        <v>1398</v>
      </c>
      <c r="N17" s="360">
        <v>17482</v>
      </c>
    </row>
    <row r="18" spans="1:16" s="203" customFormat="1">
      <c r="A18" s="320" t="s">
        <v>196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330"/>
      <c r="O18" s="204"/>
    </row>
    <row r="19" spans="1:16" s="203" customFormat="1">
      <c r="A19" s="320" t="s">
        <v>231</v>
      </c>
      <c r="B19" s="255">
        <v>609</v>
      </c>
      <c r="C19" s="255">
        <v>609</v>
      </c>
      <c r="D19" s="255">
        <v>609</v>
      </c>
      <c r="E19" s="255">
        <v>609</v>
      </c>
      <c r="F19" s="255">
        <v>609</v>
      </c>
      <c r="G19" s="255">
        <v>609</v>
      </c>
      <c r="H19" s="255">
        <v>609</v>
      </c>
      <c r="I19" s="255">
        <v>609</v>
      </c>
      <c r="J19" s="255">
        <v>609</v>
      </c>
      <c r="K19" s="255">
        <v>609</v>
      </c>
      <c r="L19" s="255">
        <v>609</v>
      </c>
      <c r="M19" s="255">
        <v>618</v>
      </c>
      <c r="N19" s="330">
        <v>7317</v>
      </c>
      <c r="O19" s="204"/>
    </row>
    <row r="20" spans="1:16" s="203" customFormat="1" ht="22.5">
      <c r="A20" s="319" t="s">
        <v>194</v>
      </c>
      <c r="B20" s="330">
        <v>3007</v>
      </c>
      <c r="C20" s="330">
        <v>3007</v>
      </c>
      <c r="D20" s="330">
        <v>3007</v>
      </c>
      <c r="E20" s="330">
        <v>3007</v>
      </c>
      <c r="F20" s="330">
        <v>3007</v>
      </c>
      <c r="G20" s="330">
        <v>3007</v>
      </c>
      <c r="H20" s="330">
        <v>3007</v>
      </c>
      <c r="I20" s="330">
        <v>3007</v>
      </c>
      <c r="J20" s="330">
        <v>3007</v>
      </c>
      <c r="K20" s="330">
        <v>3007</v>
      </c>
      <c r="L20" s="330">
        <v>3007</v>
      </c>
      <c r="M20" s="330">
        <v>3005</v>
      </c>
      <c r="N20" s="330">
        <v>36082</v>
      </c>
      <c r="O20" s="204"/>
    </row>
    <row r="21" spans="1:16" s="203" customFormat="1">
      <c r="A21" s="321" t="s">
        <v>232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O21" s="204"/>
    </row>
    <row r="22" spans="1:16" s="312" customFormat="1" ht="22.5">
      <c r="A22" s="322" t="s">
        <v>233</v>
      </c>
      <c r="B22" s="253">
        <v>18091</v>
      </c>
      <c r="C22" s="253">
        <v>13661</v>
      </c>
      <c r="D22" s="253">
        <v>17771</v>
      </c>
      <c r="E22" s="253">
        <v>13661</v>
      </c>
      <c r="F22" s="253">
        <v>13661</v>
      </c>
      <c r="G22" s="253">
        <v>13661</v>
      </c>
      <c r="H22" s="253">
        <v>13661</v>
      </c>
      <c r="I22" s="253">
        <v>13661</v>
      </c>
      <c r="J22" s="253">
        <v>17661</v>
      </c>
      <c r="K22" s="253">
        <v>13661</v>
      </c>
      <c r="L22" s="253">
        <v>13661</v>
      </c>
      <c r="M22" s="253">
        <v>13677</v>
      </c>
      <c r="N22" s="330">
        <f>SUM(B22:M22)</f>
        <v>176488</v>
      </c>
      <c r="O22" s="96"/>
      <c r="P22" s="313"/>
    </row>
    <row r="23" spans="1:16" ht="12" customHeight="1">
      <c r="A23" s="248" t="s">
        <v>14</v>
      </c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>
        <v>0</v>
      </c>
      <c r="M23" s="254"/>
      <c r="N23" s="330">
        <f>SUM(B23:M23)</f>
        <v>0</v>
      </c>
    </row>
    <row r="24" spans="1:16" ht="21" customHeight="1">
      <c r="A24" s="246" t="s">
        <v>234</v>
      </c>
      <c r="B24" s="257">
        <v>29013</v>
      </c>
      <c r="C24" s="257"/>
      <c r="D24" s="257"/>
      <c r="E24" s="257"/>
      <c r="F24" s="257"/>
      <c r="G24" s="257"/>
      <c r="H24" s="257"/>
      <c r="I24" s="257"/>
      <c r="J24" s="257">
        <f>-I24</f>
        <v>0</v>
      </c>
      <c r="K24" s="257"/>
      <c r="L24" s="257"/>
      <c r="M24" s="257"/>
      <c r="N24" s="330">
        <v>29013</v>
      </c>
    </row>
    <row r="25" spans="1:16">
      <c r="A25" s="318" t="s">
        <v>235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330"/>
    </row>
    <row r="26" spans="1:16">
      <c r="A26" s="248" t="s">
        <v>236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330">
        <f>SUM(B26:M26)</f>
        <v>0</v>
      </c>
    </row>
    <row r="27" spans="1:16">
      <c r="A27" s="318" t="s">
        <v>219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330">
        <f>SUM(B27:M27)</f>
        <v>0</v>
      </c>
    </row>
    <row r="28" spans="1:16" s="185" customFormat="1">
      <c r="A28" s="322" t="s">
        <v>237</v>
      </c>
      <c r="B28" s="238">
        <f>SUM(B23:B27)</f>
        <v>29013</v>
      </c>
      <c r="C28" s="238"/>
      <c r="D28" s="238">
        <f t="shared" ref="D28:M28" si="1">SUM(D23:D27)</f>
        <v>0</v>
      </c>
      <c r="E28" s="238">
        <f t="shared" si="1"/>
        <v>0</v>
      </c>
      <c r="F28" s="238">
        <f t="shared" si="1"/>
        <v>0</v>
      </c>
      <c r="G28" s="238">
        <f t="shared" si="1"/>
        <v>0</v>
      </c>
      <c r="H28" s="238">
        <f t="shared" si="1"/>
        <v>0</v>
      </c>
      <c r="I28" s="238">
        <f t="shared" si="1"/>
        <v>0</v>
      </c>
      <c r="J28" s="238">
        <f t="shared" si="1"/>
        <v>0</v>
      </c>
      <c r="K28" s="238">
        <f t="shared" si="1"/>
        <v>0</v>
      </c>
      <c r="L28" s="238">
        <f t="shared" si="1"/>
        <v>0</v>
      </c>
      <c r="M28" s="238">
        <f t="shared" si="1"/>
        <v>0</v>
      </c>
      <c r="N28" s="330">
        <v>29013</v>
      </c>
      <c r="O28" s="96"/>
    </row>
    <row r="29" spans="1:16" s="185" customFormat="1">
      <c r="A29" s="322" t="s">
        <v>238</v>
      </c>
      <c r="B29" s="253">
        <v>47104</v>
      </c>
      <c r="C29" s="253">
        <v>13661</v>
      </c>
      <c r="D29" s="253">
        <v>17771</v>
      </c>
      <c r="E29" s="253">
        <v>13661</v>
      </c>
      <c r="F29" s="253">
        <v>13661</v>
      </c>
      <c r="G29" s="253">
        <v>13661</v>
      </c>
      <c r="H29" s="253">
        <v>13661</v>
      </c>
      <c r="I29" s="253">
        <v>13661</v>
      </c>
      <c r="J29" s="253">
        <v>17661</v>
      </c>
      <c r="K29" s="253">
        <v>13661</v>
      </c>
      <c r="L29" s="253">
        <v>13661</v>
      </c>
      <c r="M29" s="253">
        <v>13677</v>
      </c>
      <c r="N29" s="330">
        <v>205501</v>
      </c>
      <c r="O29" s="96"/>
    </row>
    <row r="30" spans="1:16">
      <c r="A30" s="250"/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330">
        <f>SUM(B30:M30)</f>
        <v>0</v>
      </c>
    </row>
    <row r="31" spans="1:16">
      <c r="A31" s="319" t="s">
        <v>9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330"/>
    </row>
    <row r="32" spans="1:16">
      <c r="A32" s="248" t="s">
        <v>29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330"/>
    </row>
    <row r="33" spans="1:16">
      <c r="A33" s="323" t="s">
        <v>165</v>
      </c>
      <c r="B33" s="336"/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0"/>
    </row>
    <row r="34" spans="1:16">
      <c r="A34" s="323" t="s">
        <v>166</v>
      </c>
      <c r="B34" s="336"/>
      <c r="C34" s="336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0"/>
    </row>
    <row r="35" spans="1:16">
      <c r="A35" s="323" t="s">
        <v>167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0">
        <f>SUM(B35:M35)</f>
        <v>0</v>
      </c>
    </row>
    <row r="36" spans="1:16">
      <c r="A36" s="247" t="s">
        <v>30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330">
        <f>SUM(B36:M36)</f>
        <v>0</v>
      </c>
    </row>
    <row r="37" spans="1:16">
      <c r="A37" s="248" t="s">
        <v>31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330">
        <f>SUM(B37:M37)</f>
        <v>0</v>
      </c>
    </row>
    <row r="38" spans="1:16">
      <c r="A38" s="248" t="s">
        <v>32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330">
        <f>SUM(B38:M38)</f>
        <v>0</v>
      </c>
    </row>
    <row r="39" spans="1:16">
      <c r="A39" s="249" t="s">
        <v>148</v>
      </c>
      <c r="B39" s="259"/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330">
        <f>SUM(B39:M39)</f>
        <v>0</v>
      </c>
    </row>
    <row r="40" spans="1:16" ht="12.75" customHeight="1">
      <c r="A40" s="250" t="s">
        <v>241</v>
      </c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330"/>
    </row>
    <row r="41" spans="1:16" ht="20.25" customHeight="1">
      <c r="A41" s="321" t="s">
        <v>33</v>
      </c>
      <c r="B41" s="335"/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0"/>
    </row>
    <row r="42" spans="1:16" s="185" customFormat="1" ht="21" customHeight="1">
      <c r="A42" s="251" t="s">
        <v>242</v>
      </c>
      <c r="B42" s="261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330"/>
      <c r="O42" s="96"/>
    </row>
    <row r="43" spans="1:16">
      <c r="A43" s="248" t="s">
        <v>14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330">
        <f>SUM(B43:M43)</f>
        <v>0</v>
      </c>
    </row>
    <row r="44" spans="1:16" ht="21" customHeight="1">
      <c r="A44" s="246" t="s">
        <v>234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330"/>
    </row>
    <row r="45" spans="1:16" s="114" customFormat="1">
      <c r="A45" s="318" t="s">
        <v>235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330">
        <f>SUM(B45:M45)</f>
        <v>0</v>
      </c>
      <c r="O45" s="96"/>
      <c r="P45" s="61"/>
    </row>
    <row r="46" spans="1:16" s="114" customFormat="1" ht="14.25" customHeight="1">
      <c r="A46" s="248" t="s">
        <v>236</v>
      </c>
      <c r="B46" s="254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330">
        <f>SUM(B46:M46)</f>
        <v>0</v>
      </c>
      <c r="O46" s="96"/>
      <c r="P46" s="61"/>
    </row>
    <row r="47" spans="1:16" s="114" customFormat="1">
      <c r="A47" s="318" t="s">
        <v>219</v>
      </c>
      <c r="B47" s="254"/>
      <c r="C47" s="254"/>
      <c r="D47" s="254"/>
      <c r="E47" s="254"/>
      <c r="F47" s="254"/>
      <c r="G47" s="254">
        <v>6300</v>
      </c>
      <c r="H47" s="254"/>
      <c r="I47" s="254"/>
      <c r="J47" s="254"/>
      <c r="K47" s="254"/>
      <c r="L47" s="254"/>
      <c r="M47" s="254"/>
      <c r="N47" s="330">
        <v>6300</v>
      </c>
      <c r="O47" s="96"/>
      <c r="P47" s="61"/>
    </row>
    <row r="48" spans="1:16" s="312" customFormat="1" ht="22.5">
      <c r="A48" s="322" t="s">
        <v>243</v>
      </c>
      <c r="B48" s="238">
        <f>SUM(B43:B47)</f>
        <v>0</v>
      </c>
      <c r="C48" s="238">
        <f t="shared" ref="C48:M48" si="2">SUM(C43:C47)</f>
        <v>0</v>
      </c>
      <c r="D48" s="238">
        <f t="shared" si="2"/>
        <v>0</v>
      </c>
      <c r="E48" s="238">
        <f t="shared" si="2"/>
        <v>0</v>
      </c>
      <c r="F48" s="238">
        <f t="shared" si="2"/>
        <v>0</v>
      </c>
      <c r="G48" s="238">
        <f t="shared" si="2"/>
        <v>6300</v>
      </c>
      <c r="H48" s="238">
        <f t="shared" si="2"/>
        <v>0</v>
      </c>
      <c r="I48" s="238">
        <f t="shared" si="2"/>
        <v>0</v>
      </c>
      <c r="J48" s="238">
        <f t="shared" si="2"/>
        <v>0</v>
      </c>
      <c r="K48" s="238">
        <f t="shared" si="2"/>
        <v>0</v>
      </c>
      <c r="L48" s="238">
        <f t="shared" si="2"/>
        <v>0</v>
      </c>
      <c r="M48" s="238">
        <f t="shared" si="2"/>
        <v>0</v>
      </c>
      <c r="N48" s="330">
        <v>6300</v>
      </c>
      <c r="O48" s="96"/>
      <c r="P48" s="311"/>
    </row>
    <row r="49" spans="1:18" s="312" customFormat="1" ht="22.5">
      <c r="A49" s="322" t="s">
        <v>244</v>
      </c>
      <c r="B49" s="253">
        <f>+B42+B48</f>
        <v>0</v>
      </c>
      <c r="C49" s="253">
        <f t="shared" ref="C49:M49" si="3">+C42+C48</f>
        <v>0</v>
      </c>
      <c r="D49" s="253">
        <f t="shared" si="3"/>
        <v>0</v>
      </c>
      <c r="E49" s="253">
        <f t="shared" si="3"/>
        <v>0</v>
      </c>
      <c r="F49" s="253">
        <f t="shared" si="3"/>
        <v>0</v>
      </c>
      <c r="G49" s="253">
        <f t="shared" si="3"/>
        <v>6300</v>
      </c>
      <c r="H49" s="253">
        <f t="shared" si="3"/>
        <v>0</v>
      </c>
      <c r="I49" s="253">
        <f t="shared" si="3"/>
        <v>0</v>
      </c>
      <c r="J49" s="253">
        <f t="shared" si="3"/>
        <v>0</v>
      </c>
      <c r="K49" s="253">
        <f t="shared" si="3"/>
        <v>0</v>
      </c>
      <c r="L49" s="253">
        <f t="shared" si="3"/>
        <v>0</v>
      </c>
      <c r="M49" s="253">
        <f t="shared" si="3"/>
        <v>0</v>
      </c>
      <c r="N49" s="330">
        <v>6300</v>
      </c>
      <c r="O49" s="96"/>
      <c r="P49" s="311"/>
    </row>
    <row r="50" spans="1:18" s="312" customFormat="1">
      <c r="A50" s="322" t="s">
        <v>225</v>
      </c>
      <c r="B50" s="253">
        <f>+B49+B29</f>
        <v>47104</v>
      </c>
      <c r="C50" s="253">
        <f t="shared" ref="C50:M50" si="4">+C49+C29</f>
        <v>13661</v>
      </c>
      <c r="D50" s="253">
        <f t="shared" si="4"/>
        <v>17771</v>
      </c>
      <c r="E50" s="253">
        <f t="shared" si="4"/>
        <v>13661</v>
      </c>
      <c r="F50" s="253">
        <f t="shared" si="4"/>
        <v>13661</v>
      </c>
      <c r="G50" s="253">
        <f t="shared" si="4"/>
        <v>19961</v>
      </c>
      <c r="H50" s="253">
        <f t="shared" si="4"/>
        <v>13661</v>
      </c>
      <c r="I50" s="253">
        <f t="shared" si="4"/>
        <v>13661</v>
      </c>
      <c r="J50" s="253">
        <f t="shared" si="4"/>
        <v>17661</v>
      </c>
      <c r="K50" s="253">
        <f t="shared" si="4"/>
        <v>13661</v>
      </c>
      <c r="L50" s="253">
        <f t="shared" si="4"/>
        <v>13661</v>
      </c>
      <c r="M50" s="253">
        <f t="shared" si="4"/>
        <v>13677</v>
      </c>
      <c r="N50" s="330">
        <v>211801</v>
      </c>
      <c r="O50" s="96"/>
      <c r="P50" s="311"/>
    </row>
    <row r="51" spans="1:18" s="114" customFormat="1">
      <c r="A51" s="328" t="s">
        <v>4</v>
      </c>
      <c r="B51" s="331">
        <v>3203</v>
      </c>
      <c r="C51" s="331">
        <v>3203</v>
      </c>
      <c r="D51" s="331">
        <v>3203</v>
      </c>
      <c r="E51" s="331">
        <v>3203</v>
      </c>
      <c r="F51" s="331">
        <v>3203</v>
      </c>
      <c r="G51" s="331">
        <v>3203</v>
      </c>
      <c r="H51" s="331">
        <v>3203</v>
      </c>
      <c r="I51" s="331">
        <v>3203</v>
      </c>
      <c r="J51" s="331">
        <v>3203</v>
      </c>
      <c r="K51" s="331">
        <v>3203</v>
      </c>
      <c r="L51" s="331">
        <v>3203</v>
      </c>
      <c r="M51" s="331">
        <v>3210</v>
      </c>
      <c r="N51" s="330">
        <v>38443</v>
      </c>
      <c r="O51" s="83"/>
      <c r="P51" s="115"/>
      <c r="Q51" s="113"/>
      <c r="R51" s="113"/>
    </row>
    <row r="52" spans="1:18" s="114" customFormat="1" ht="24">
      <c r="A52" s="329" t="s">
        <v>49</v>
      </c>
      <c r="B52" s="331">
        <v>577</v>
      </c>
      <c r="C52" s="331">
        <v>577</v>
      </c>
      <c r="D52" s="331">
        <v>577</v>
      </c>
      <c r="E52" s="331">
        <v>577</v>
      </c>
      <c r="F52" s="331">
        <v>577</v>
      </c>
      <c r="G52" s="331">
        <v>577</v>
      </c>
      <c r="H52" s="331">
        <v>577</v>
      </c>
      <c r="I52" s="331">
        <v>577</v>
      </c>
      <c r="J52" s="331">
        <v>577</v>
      </c>
      <c r="K52" s="331">
        <v>577</v>
      </c>
      <c r="L52" s="331">
        <v>577</v>
      </c>
      <c r="M52" s="331">
        <v>581</v>
      </c>
      <c r="N52" s="330">
        <v>6928</v>
      </c>
      <c r="O52" s="83"/>
      <c r="P52" s="115"/>
      <c r="Q52" s="113"/>
      <c r="R52" s="113"/>
    </row>
    <row r="53" spans="1:18" s="114" customFormat="1">
      <c r="A53" s="324" t="s">
        <v>50</v>
      </c>
      <c r="B53" s="331">
        <v>5583</v>
      </c>
      <c r="C53" s="331">
        <v>5583</v>
      </c>
      <c r="D53" s="331">
        <v>5583</v>
      </c>
      <c r="E53" s="331">
        <v>5583</v>
      </c>
      <c r="F53" s="331">
        <v>5583</v>
      </c>
      <c r="G53" s="331">
        <v>5583</v>
      </c>
      <c r="H53" s="331">
        <v>5583</v>
      </c>
      <c r="I53" s="331">
        <v>5583</v>
      </c>
      <c r="J53" s="331">
        <v>5583</v>
      </c>
      <c r="K53" s="331">
        <v>5583</v>
      </c>
      <c r="L53" s="331">
        <v>5583</v>
      </c>
      <c r="M53" s="331">
        <v>5585</v>
      </c>
      <c r="N53" s="330">
        <v>66998</v>
      </c>
      <c r="O53" s="83"/>
      <c r="P53" s="115"/>
      <c r="Q53" s="113"/>
      <c r="R53" s="113"/>
    </row>
    <row r="54" spans="1:18" s="114" customFormat="1">
      <c r="A54" s="206" t="s">
        <v>51</v>
      </c>
      <c r="B54" s="331">
        <v>708</v>
      </c>
      <c r="C54" s="331">
        <v>708</v>
      </c>
      <c r="D54" s="331">
        <v>708</v>
      </c>
      <c r="E54" s="331">
        <v>708</v>
      </c>
      <c r="F54" s="331">
        <v>708</v>
      </c>
      <c r="G54" s="331">
        <v>708</v>
      </c>
      <c r="H54" s="331">
        <v>708</v>
      </c>
      <c r="I54" s="331">
        <v>708</v>
      </c>
      <c r="J54" s="331">
        <v>708</v>
      </c>
      <c r="K54" s="331">
        <v>708</v>
      </c>
      <c r="L54" s="331">
        <v>708</v>
      </c>
      <c r="M54" s="331">
        <v>712</v>
      </c>
      <c r="N54" s="330">
        <v>8500</v>
      </c>
      <c r="O54" s="96"/>
      <c r="P54" s="115"/>
      <c r="Q54" s="113"/>
      <c r="R54" s="113"/>
    </row>
    <row r="55" spans="1:18" s="114" customFormat="1">
      <c r="A55" s="324" t="s">
        <v>52</v>
      </c>
      <c r="B55" s="331"/>
      <c r="C55" s="331"/>
      <c r="D55" s="331"/>
      <c r="E55" s="331"/>
      <c r="F55" s="331"/>
      <c r="G55" s="331"/>
      <c r="H55" s="331"/>
      <c r="I55" s="331"/>
      <c r="J55" s="331"/>
      <c r="K55" s="331"/>
      <c r="L55" s="331"/>
      <c r="M55" s="331"/>
      <c r="N55" s="330"/>
      <c r="O55" s="96"/>
      <c r="P55" s="115"/>
      <c r="Q55" s="113"/>
      <c r="R55" s="113"/>
    </row>
    <row r="56" spans="1:18" s="114" customFormat="1" ht="24">
      <c r="A56" s="184" t="s">
        <v>254</v>
      </c>
      <c r="B56" s="331">
        <v>330</v>
      </c>
      <c r="C56" s="331">
        <v>330</v>
      </c>
      <c r="D56" s="331">
        <v>330</v>
      </c>
      <c r="E56" s="331">
        <v>330</v>
      </c>
      <c r="F56" s="331">
        <v>330</v>
      </c>
      <c r="G56" s="331">
        <v>330</v>
      </c>
      <c r="H56" s="331">
        <v>330</v>
      </c>
      <c r="I56" s="331">
        <v>330</v>
      </c>
      <c r="J56" s="331">
        <v>330</v>
      </c>
      <c r="K56" s="331">
        <v>330</v>
      </c>
      <c r="L56" s="331">
        <v>330</v>
      </c>
      <c r="M56" s="331">
        <v>338</v>
      </c>
      <c r="N56" s="330">
        <v>3968</v>
      </c>
      <c r="O56" s="96"/>
      <c r="P56" s="115"/>
      <c r="Q56" s="113"/>
      <c r="R56" s="113"/>
    </row>
    <row r="57" spans="1:18" s="114" customFormat="1">
      <c r="A57" s="184" t="s">
        <v>255</v>
      </c>
      <c r="B57" s="331">
        <v>171</v>
      </c>
      <c r="C57" s="331">
        <v>171</v>
      </c>
      <c r="D57" s="331">
        <v>171</v>
      </c>
      <c r="E57" s="331">
        <v>171</v>
      </c>
      <c r="F57" s="331">
        <v>171</v>
      </c>
      <c r="G57" s="331">
        <v>171</v>
      </c>
      <c r="H57" s="331">
        <v>171</v>
      </c>
      <c r="I57" s="331">
        <v>171</v>
      </c>
      <c r="J57" s="331">
        <v>171</v>
      </c>
      <c r="K57" s="331">
        <v>171</v>
      </c>
      <c r="L57" s="331">
        <v>171</v>
      </c>
      <c r="M57" s="331">
        <v>169</v>
      </c>
      <c r="N57" s="330">
        <v>2050</v>
      </c>
      <c r="O57" s="96"/>
      <c r="P57" s="115"/>
      <c r="Q57" s="113"/>
      <c r="R57" s="113"/>
    </row>
    <row r="58" spans="1:18" s="114" customFormat="1" ht="24">
      <c r="A58" s="201" t="s">
        <v>53</v>
      </c>
      <c r="B58" s="331"/>
      <c r="C58" s="331"/>
      <c r="D58" s="331"/>
      <c r="E58" s="331"/>
      <c r="F58" s="331"/>
      <c r="G58" s="331"/>
      <c r="H58" s="331"/>
      <c r="I58" s="331"/>
      <c r="J58" s="331"/>
      <c r="K58" s="331"/>
      <c r="L58" s="331"/>
      <c r="M58" s="331"/>
      <c r="N58" s="330"/>
      <c r="O58" s="96">
        <v>5660</v>
      </c>
      <c r="P58" s="115"/>
      <c r="Q58" s="113"/>
      <c r="R58" s="113"/>
    </row>
    <row r="59" spans="1:18" s="114" customFormat="1">
      <c r="A59" s="200" t="s">
        <v>54</v>
      </c>
      <c r="B59" s="282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330"/>
      <c r="O59" s="96">
        <v>0</v>
      </c>
      <c r="P59" s="115"/>
      <c r="Q59" s="113"/>
      <c r="R59" s="113"/>
    </row>
    <row r="60" spans="1:18" s="114" customFormat="1">
      <c r="A60" s="200" t="s">
        <v>55</v>
      </c>
      <c r="B60" s="331"/>
      <c r="C60" s="331"/>
      <c r="D60" s="331"/>
      <c r="E60" s="331"/>
      <c r="F60" s="331"/>
      <c r="G60" s="331"/>
      <c r="H60" s="331"/>
      <c r="I60" s="331"/>
      <c r="J60" s="331"/>
      <c r="K60" s="331"/>
      <c r="L60" s="331"/>
      <c r="M60" s="331"/>
      <c r="N60" s="330"/>
      <c r="O60" s="96"/>
      <c r="P60" s="115"/>
      <c r="Q60" s="113"/>
      <c r="R60" s="113"/>
    </row>
    <row r="61" spans="1:18" s="114" customFormat="1">
      <c r="A61" s="206" t="s">
        <v>257</v>
      </c>
      <c r="B61" s="331">
        <v>83</v>
      </c>
      <c r="C61" s="331">
        <v>83</v>
      </c>
      <c r="D61" s="331">
        <v>83</v>
      </c>
      <c r="E61" s="331">
        <v>83</v>
      </c>
      <c r="F61" s="331">
        <v>83</v>
      </c>
      <c r="G61" s="331">
        <v>83</v>
      </c>
      <c r="H61" s="331">
        <v>83</v>
      </c>
      <c r="I61" s="331">
        <v>83</v>
      </c>
      <c r="J61" s="331">
        <v>83</v>
      </c>
      <c r="K61" s="331">
        <v>83</v>
      </c>
      <c r="L61" s="331">
        <v>83</v>
      </c>
      <c r="M61" s="331">
        <v>87</v>
      </c>
      <c r="N61" s="330">
        <v>1000</v>
      </c>
      <c r="O61" s="96">
        <v>1000</v>
      </c>
      <c r="P61" s="115"/>
      <c r="Q61" s="113"/>
      <c r="R61" s="113"/>
    </row>
    <row r="62" spans="1:18" s="114" customFormat="1">
      <c r="A62" s="206" t="s">
        <v>258</v>
      </c>
      <c r="B62" s="331">
        <v>83</v>
      </c>
      <c r="C62" s="331">
        <v>83</v>
      </c>
      <c r="D62" s="331">
        <v>83</v>
      </c>
      <c r="E62" s="331">
        <v>83</v>
      </c>
      <c r="F62" s="331">
        <v>83</v>
      </c>
      <c r="G62" s="331">
        <v>83</v>
      </c>
      <c r="H62" s="331">
        <v>83</v>
      </c>
      <c r="I62" s="331">
        <v>83</v>
      </c>
      <c r="J62" s="331">
        <v>83</v>
      </c>
      <c r="K62" s="331">
        <v>83</v>
      </c>
      <c r="L62" s="331">
        <v>83</v>
      </c>
      <c r="M62" s="331">
        <v>87</v>
      </c>
      <c r="N62" s="330">
        <v>1000</v>
      </c>
      <c r="O62" s="96">
        <v>1000</v>
      </c>
      <c r="P62" s="115"/>
      <c r="Q62" s="113"/>
      <c r="R62" s="113"/>
    </row>
    <row r="63" spans="1:18" s="312" customFormat="1">
      <c r="A63" s="309" t="s">
        <v>48</v>
      </c>
      <c r="B63" s="273">
        <f t="shared" ref="B63:N63" si="5">SUM(B51:B62)</f>
        <v>10738</v>
      </c>
      <c r="C63" s="273">
        <f t="shared" si="5"/>
        <v>10738</v>
      </c>
      <c r="D63" s="273">
        <f t="shared" si="5"/>
        <v>10738</v>
      </c>
      <c r="E63" s="273">
        <f t="shared" si="5"/>
        <v>10738</v>
      </c>
      <c r="F63" s="273">
        <f t="shared" si="5"/>
        <v>10738</v>
      </c>
      <c r="G63" s="273">
        <f t="shared" si="5"/>
        <v>10738</v>
      </c>
      <c r="H63" s="273">
        <f t="shared" si="5"/>
        <v>10738</v>
      </c>
      <c r="I63" s="273">
        <f t="shared" si="5"/>
        <v>10738</v>
      </c>
      <c r="J63" s="273">
        <f t="shared" si="5"/>
        <v>10738</v>
      </c>
      <c r="K63" s="273">
        <f t="shared" si="5"/>
        <v>10738</v>
      </c>
      <c r="L63" s="273">
        <f t="shared" si="5"/>
        <v>10738</v>
      </c>
      <c r="M63" s="273">
        <f t="shared" si="5"/>
        <v>10769</v>
      </c>
      <c r="N63" s="330">
        <f t="shared" si="5"/>
        <v>128887</v>
      </c>
      <c r="O63" s="96"/>
      <c r="P63" s="115"/>
      <c r="Q63" s="113"/>
      <c r="R63" s="113"/>
    </row>
    <row r="64" spans="1:18" s="114" customFormat="1">
      <c r="A64" s="252" t="s">
        <v>15</v>
      </c>
      <c r="B64" s="331"/>
      <c r="C64" s="331"/>
      <c r="D64" s="331"/>
      <c r="E64" s="331"/>
      <c r="F64" s="331"/>
      <c r="G64" s="331"/>
      <c r="H64" s="331"/>
      <c r="I64" s="331"/>
      <c r="J64" s="331"/>
      <c r="K64" s="331"/>
      <c r="L64" s="331"/>
      <c r="M64" s="331"/>
      <c r="N64" s="330">
        <f>SUM(B64:M64)</f>
        <v>0</v>
      </c>
      <c r="O64" s="96">
        <v>0</v>
      </c>
      <c r="P64" s="115"/>
      <c r="Q64" s="113"/>
      <c r="R64" s="113"/>
    </row>
    <row r="65" spans="1:18" s="114" customFormat="1">
      <c r="A65" s="252" t="s">
        <v>203</v>
      </c>
      <c r="B65" s="331"/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1"/>
      <c r="N65" s="330">
        <f>SUM(B65:M65)</f>
        <v>0</v>
      </c>
      <c r="O65" s="96">
        <v>0</v>
      </c>
      <c r="P65" s="115"/>
      <c r="Q65" s="113"/>
      <c r="R65" s="113"/>
    </row>
    <row r="66" spans="1:18" s="114" customFormat="1">
      <c r="A66" s="119" t="s">
        <v>205</v>
      </c>
      <c r="B66" s="254">
        <v>4369</v>
      </c>
      <c r="C66" s="254">
        <v>4369</v>
      </c>
      <c r="D66" s="254">
        <v>4369</v>
      </c>
      <c r="E66" s="254">
        <v>4369</v>
      </c>
      <c r="F66" s="254">
        <v>4369</v>
      </c>
      <c r="G66" s="254">
        <v>4369</v>
      </c>
      <c r="H66" s="254">
        <v>4369</v>
      </c>
      <c r="I66" s="254">
        <v>4369</v>
      </c>
      <c r="J66" s="254">
        <v>4369</v>
      </c>
      <c r="K66" s="254">
        <v>4369</v>
      </c>
      <c r="L66" s="254">
        <v>4369</v>
      </c>
      <c r="M66" s="254">
        <v>4369</v>
      </c>
      <c r="N66" s="330">
        <v>52430</v>
      </c>
      <c r="O66" s="96"/>
      <c r="P66" s="115"/>
      <c r="Q66" s="113"/>
      <c r="R66" s="113"/>
    </row>
    <row r="67" spans="1:18" s="114" customFormat="1">
      <c r="A67" s="252" t="s">
        <v>207</v>
      </c>
      <c r="B67" s="331"/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1"/>
      <c r="N67" s="330"/>
      <c r="O67" s="96"/>
      <c r="P67" s="115"/>
      <c r="Q67" s="113"/>
      <c r="R67" s="113"/>
    </row>
    <row r="68" spans="1:18" s="312" customFormat="1">
      <c r="A68" s="325" t="s">
        <v>210</v>
      </c>
      <c r="B68" s="253">
        <f t="shared" ref="B68:N68" si="6">SUM(B66:B67)</f>
        <v>4369</v>
      </c>
      <c r="C68" s="253">
        <f t="shared" si="6"/>
        <v>4369</v>
      </c>
      <c r="D68" s="253">
        <f t="shared" si="6"/>
        <v>4369</v>
      </c>
      <c r="E68" s="253">
        <f t="shared" si="6"/>
        <v>4369</v>
      </c>
      <c r="F68" s="253">
        <f t="shared" si="6"/>
        <v>4369</v>
      </c>
      <c r="G68" s="253">
        <f t="shared" si="6"/>
        <v>4369</v>
      </c>
      <c r="H68" s="253">
        <f t="shared" si="6"/>
        <v>4369</v>
      </c>
      <c r="I68" s="253">
        <f t="shared" si="6"/>
        <v>4369</v>
      </c>
      <c r="J68" s="253">
        <f t="shared" si="6"/>
        <v>4369</v>
      </c>
      <c r="K68" s="253">
        <f t="shared" si="6"/>
        <v>4369</v>
      </c>
      <c r="L68" s="253">
        <f t="shared" si="6"/>
        <v>4369</v>
      </c>
      <c r="M68" s="253">
        <f t="shared" si="6"/>
        <v>4369</v>
      </c>
      <c r="N68" s="330">
        <f t="shared" si="6"/>
        <v>52430</v>
      </c>
      <c r="O68" s="96"/>
      <c r="P68" s="115"/>
      <c r="Q68" s="113"/>
      <c r="R68" s="113"/>
    </row>
    <row r="69" spans="1:18" s="312" customFormat="1">
      <c r="A69" s="325" t="s">
        <v>212</v>
      </c>
      <c r="B69" s="253">
        <f>B63+B68</f>
        <v>15107</v>
      </c>
      <c r="C69" s="253">
        <v>15107</v>
      </c>
      <c r="D69" s="253">
        <v>15107</v>
      </c>
      <c r="E69" s="253">
        <v>15107</v>
      </c>
      <c r="F69" s="253">
        <f t="shared" ref="F69:N69" si="7">F63+F68</f>
        <v>15107</v>
      </c>
      <c r="G69" s="253">
        <f t="shared" si="7"/>
        <v>15107</v>
      </c>
      <c r="H69" s="253">
        <f t="shared" si="7"/>
        <v>15107</v>
      </c>
      <c r="I69" s="253">
        <f t="shared" si="7"/>
        <v>15107</v>
      </c>
      <c r="J69" s="253">
        <f t="shared" si="7"/>
        <v>15107</v>
      </c>
      <c r="K69" s="253">
        <f t="shared" si="7"/>
        <v>15107</v>
      </c>
      <c r="L69" s="253">
        <f t="shared" si="7"/>
        <v>15107</v>
      </c>
      <c r="M69" s="253">
        <f t="shared" si="7"/>
        <v>15138</v>
      </c>
      <c r="N69" s="330">
        <f t="shared" si="7"/>
        <v>181317</v>
      </c>
      <c r="O69" s="96"/>
      <c r="P69" s="115"/>
      <c r="Q69" s="113"/>
      <c r="R69" s="113"/>
    </row>
    <row r="70" spans="1:18" s="114" customFormat="1">
      <c r="A70" s="324"/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330"/>
      <c r="O70" s="96"/>
      <c r="P70" s="115"/>
      <c r="Q70" s="113"/>
      <c r="R70" s="113"/>
    </row>
    <row r="71" spans="1:18" s="114" customFormat="1">
      <c r="A71" s="324" t="s">
        <v>56</v>
      </c>
      <c r="B71" s="282"/>
      <c r="C71" s="282"/>
      <c r="D71" s="282"/>
      <c r="E71" s="282"/>
      <c r="F71" s="282"/>
      <c r="G71" s="282">
        <v>8800</v>
      </c>
      <c r="H71" s="282"/>
      <c r="I71" s="282"/>
      <c r="J71" s="282"/>
      <c r="K71" s="282"/>
      <c r="L71" s="282"/>
      <c r="M71" s="282"/>
      <c r="N71" s="330">
        <v>8800</v>
      </c>
      <c r="O71" s="96"/>
      <c r="P71" s="115"/>
      <c r="Q71" s="113"/>
      <c r="R71" s="113"/>
    </row>
    <row r="72" spans="1:18" s="114" customFormat="1">
      <c r="A72" s="324" t="s">
        <v>57</v>
      </c>
      <c r="B72" s="282"/>
      <c r="C72" s="282"/>
      <c r="D72" s="282"/>
      <c r="E72" s="282"/>
      <c r="F72" s="282"/>
      <c r="G72" s="282">
        <v>5000</v>
      </c>
      <c r="H72" s="282"/>
      <c r="I72" s="282"/>
      <c r="J72" s="282"/>
      <c r="K72" s="282"/>
      <c r="L72" s="282"/>
      <c r="M72" s="282"/>
      <c r="N72" s="330">
        <v>5000</v>
      </c>
      <c r="O72" s="96"/>
      <c r="P72" s="115"/>
      <c r="Q72" s="113"/>
      <c r="R72" s="113"/>
    </row>
    <row r="73" spans="1:18" s="114" customFormat="1">
      <c r="A73" s="324" t="s">
        <v>58</v>
      </c>
      <c r="B73" s="282">
        <v>16684</v>
      </c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330">
        <v>16684</v>
      </c>
      <c r="O73" s="96"/>
      <c r="P73" s="115"/>
      <c r="Q73" s="113"/>
      <c r="R73" s="113"/>
    </row>
    <row r="74" spans="1:18" s="114" customFormat="1" ht="24">
      <c r="A74" s="184" t="s">
        <v>254</v>
      </c>
      <c r="B74" s="331"/>
      <c r="C74" s="331"/>
      <c r="D74" s="331"/>
      <c r="E74" s="331"/>
      <c r="F74" s="331"/>
      <c r="G74" s="331"/>
      <c r="H74" s="331"/>
      <c r="I74" s="331"/>
      <c r="J74" s="331"/>
      <c r="K74" s="331"/>
      <c r="L74" s="331"/>
      <c r="M74" s="331"/>
      <c r="N74" s="330">
        <f t="shared" ref="N74:N89" si="8">SUM(B74:M74)</f>
        <v>0</v>
      </c>
      <c r="O74" s="96">
        <v>0</v>
      </c>
      <c r="P74" s="115"/>
      <c r="Q74" s="113"/>
      <c r="R74" s="113"/>
    </row>
    <row r="75" spans="1:18" s="114" customFormat="1">
      <c r="A75" s="184" t="s">
        <v>255</v>
      </c>
      <c r="B75" s="282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330">
        <f t="shared" si="8"/>
        <v>0</v>
      </c>
      <c r="O75" s="96">
        <v>0</v>
      </c>
      <c r="P75" s="115"/>
      <c r="Q75" s="113"/>
      <c r="R75" s="113"/>
    </row>
    <row r="76" spans="1:18" s="114" customFormat="1">
      <c r="A76" s="181" t="s">
        <v>59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330">
        <f t="shared" si="8"/>
        <v>0</v>
      </c>
      <c r="O76" s="96">
        <v>0</v>
      </c>
      <c r="P76" s="115"/>
      <c r="Q76" s="113"/>
      <c r="R76" s="113"/>
    </row>
    <row r="77" spans="1:18" s="114" customFormat="1">
      <c r="A77" s="184" t="s">
        <v>60</v>
      </c>
      <c r="B77" s="282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330">
        <f t="shared" si="8"/>
        <v>0</v>
      </c>
      <c r="O77" s="96">
        <v>0</v>
      </c>
      <c r="P77" s="115"/>
      <c r="Q77" s="113"/>
      <c r="R77" s="113"/>
    </row>
    <row r="78" spans="1:18" s="114" customFormat="1">
      <c r="A78" s="200" t="s">
        <v>256</v>
      </c>
      <c r="B78" s="282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330"/>
      <c r="O78" s="96"/>
      <c r="P78" s="115"/>
      <c r="Q78" s="113"/>
      <c r="R78" s="113"/>
    </row>
    <row r="79" spans="1:18" s="114" customFormat="1">
      <c r="A79" s="206" t="s">
        <v>257</v>
      </c>
      <c r="B79" s="282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330">
        <f t="shared" si="8"/>
        <v>0</v>
      </c>
      <c r="O79" s="96">
        <v>0</v>
      </c>
      <c r="P79" s="115"/>
      <c r="Q79" s="113"/>
      <c r="R79" s="113"/>
    </row>
    <row r="80" spans="1:18" s="114" customFormat="1">
      <c r="A80" s="206" t="s">
        <v>258</v>
      </c>
      <c r="B80" s="282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330">
        <f t="shared" si="8"/>
        <v>0</v>
      </c>
      <c r="O80" s="96">
        <v>0</v>
      </c>
      <c r="P80" s="115"/>
      <c r="Q80" s="113"/>
      <c r="R80" s="113"/>
    </row>
    <row r="81" spans="1:18" s="312" customFormat="1" ht="24">
      <c r="A81" s="325" t="s">
        <v>216</v>
      </c>
      <c r="B81" s="253">
        <f t="shared" ref="B81:M81" si="9">SUM(B71:B80)</f>
        <v>16684</v>
      </c>
      <c r="C81" s="253">
        <f t="shared" si="9"/>
        <v>0</v>
      </c>
      <c r="D81" s="253">
        <f t="shared" si="9"/>
        <v>0</v>
      </c>
      <c r="E81" s="253">
        <f t="shared" si="9"/>
        <v>0</v>
      </c>
      <c r="F81" s="253">
        <f t="shared" si="9"/>
        <v>0</v>
      </c>
      <c r="G81" s="253">
        <f t="shared" si="9"/>
        <v>13800</v>
      </c>
      <c r="H81" s="253">
        <f t="shared" si="9"/>
        <v>0</v>
      </c>
      <c r="I81" s="253">
        <f t="shared" si="9"/>
        <v>0</v>
      </c>
      <c r="J81" s="253">
        <f t="shared" si="9"/>
        <v>0</v>
      </c>
      <c r="K81" s="253">
        <f t="shared" si="9"/>
        <v>0</v>
      </c>
      <c r="L81" s="253">
        <f t="shared" si="9"/>
        <v>0</v>
      </c>
      <c r="M81" s="253">
        <f t="shared" si="9"/>
        <v>0</v>
      </c>
      <c r="N81" s="330">
        <f>SUM(B81:M81)</f>
        <v>30484</v>
      </c>
      <c r="O81" s="96"/>
      <c r="P81" s="115"/>
      <c r="Q81" s="113"/>
      <c r="R81" s="113"/>
    </row>
    <row r="82" spans="1:18" s="114" customFormat="1">
      <c r="A82" s="252" t="s">
        <v>15</v>
      </c>
      <c r="B82" s="282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330">
        <f t="shared" si="8"/>
        <v>0</v>
      </c>
      <c r="O82" s="96">
        <v>0</v>
      </c>
      <c r="P82" s="115"/>
      <c r="Q82" s="113"/>
      <c r="R82" s="113"/>
    </row>
    <row r="83" spans="1:18" s="114" customFormat="1">
      <c r="A83" s="119" t="s">
        <v>217</v>
      </c>
      <c r="B83" s="282"/>
      <c r="C83" s="282"/>
      <c r="D83" s="282"/>
      <c r="E83" s="282"/>
      <c r="F83" s="282"/>
      <c r="G83" s="282"/>
      <c r="H83" s="282"/>
      <c r="I83" s="282"/>
      <c r="J83" s="282"/>
      <c r="K83" s="282"/>
      <c r="L83" s="282"/>
      <c r="M83" s="282"/>
      <c r="N83" s="330"/>
      <c r="O83" s="96">
        <v>0</v>
      </c>
      <c r="P83" s="115"/>
      <c r="Q83" s="113"/>
      <c r="R83" s="113"/>
    </row>
    <row r="84" spans="1:18" s="114" customFormat="1">
      <c r="A84" s="119" t="s">
        <v>205</v>
      </c>
      <c r="B84" s="282"/>
      <c r="C84" s="282"/>
      <c r="D84" s="282"/>
      <c r="E84" s="282"/>
      <c r="F84" s="282"/>
      <c r="G84" s="282"/>
      <c r="H84" s="282"/>
      <c r="I84" s="282"/>
      <c r="J84" s="282"/>
      <c r="K84" s="282"/>
      <c r="L84" s="282"/>
      <c r="M84" s="282"/>
      <c r="N84" s="330"/>
      <c r="O84" s="96">
        <v>0</v>
      </c>
      <c r="P84" s="115"/>
      <c r="Q84" s="113"/>
      <c r="R84" s="113"/>
    </row>
    <row r="85" spans="1:18" s="114" customFormat="1">
      <c r="A85" s="252" t="s">
        <v>218</v>
      </c>
      <c r="B85" s="282"/>
      <c r="C85" s="282"/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330">
        <f t="shared" si="8"/>
        <v>0</v>
      </c>
      <c r="O85" s="96"/>
      <c r="P85" s="115"/>
      <c r="Q85" s="113"/>
      <c r="R85" s="113"/>
    </row>
    <row r="86" spans="1:18" s="114" customFormat="1">
      <c r="A86" s="252" t="s">
        <v>220</v>
      </c>
      <c r="B86" s="282"/>
      <c r="C86" s="282"/>
      <c r="D86" s="282"/>
      <c r="E86" s="282"/>
      <c r="F86" s="282"/>
      <c r="G86" s="282"/>
      <c r="H86" s="282"/>
      <c r="I86" s="282"/>
      <c r="J86" s="282"/>
      <c r="K86" s="282"/>
      <c r="L86" s="282"/>
      <c r="M86" s="282"/>
      <c r="N86" s="330">
        <f t="shared" si="8"/>
        <v>0</v>
      </c>
      <c r="O86" s="96"/>
      <c r="P86" s="115"/>
      <c r="Q86" s="113"/>
      <c r="R86" s="113"/>
    </row>
    <row r="87" spans="1:18" s="312" customFormat="1">
      <c r="A87" s="325" t="s">
        <v>222</v>
      </c>
      <c r="B87" s="273"/>
      <c r="C87" s="273"/>
      <c r="D87" s="273"/>
      <c r="E87" s="273"/>
      <c r="F87" s="273"/>
      <c r="G87" s="273"/>
      <c r="H87" s="273"/>
      <c r="I87" s="273"/>
      <c r="J87" s="273"/>
      <c r="K87" s="273"/>
      <c r="L87" s="273"/>
      <c r="M87" s="273"/>
      <c r="N87" s="330"/>
      <c r="O87" s="96"/>
      <c r="P87" s="115"/>
      <c r="Q87" s="113"/>
      <c r="R87" s="113"/>
    </row>
    <row r="88" spans="1:18" s="312" customFormat="1" ht="24">
      <c r="A88" s="325" t="s">
        <v>224</v>
      </c>
      <c r="B88" s="253">
        <f>+B87+B81</f>
        <v>16684</v>
      </c>
      <c r="C88" s="253">
        <f t="shared" ref="C88:M88" si="10">+C87+C81</f>
        <v>0</v>
      </c>
      <c r="D88" s="253">
        <v>0</v>
      </c>
      <c r="E88" s="253">
        <v>0</v>
      </c>
      <c r="F88" s="253">
        <v>0</v>
      </c>
      <c r="G88" s="253">
        <v>13800</v>
      </c>
      <c r="H88" s="253">
        <f t="shared" si="10"/>
        <v>0</v>
      </c>
      <c r="I88" s="253">
        <f t="shared" si="10"/>
        <v>0</v>
      </c>
      <c r="J88" s="253">
        <f t="shared" si="10"/>
        <v>0</v>
      </c>
      <c r="K88" s="253">
        <f t="shared" si="10"/>
        <v>0</v>
      </c>
      <c r="L88" s="253">
        <f t="shared" si="10"/>
        <v>0</v>
      </c>
      <c r="M88" s="253">
        <f t="shared" si="10"/>
        <v>0</v>
      </c>
      <c r="N88" s="330">
        <v>30484</v>
      </c>
      <c r="O88" s="96"/>
      <c r="P88" s="115"/>
      <c r="Q88" s="113"/>
      <c r="R88" s="113"/>
    </row>
    <row r="89" spans="1:18" s="114" customFormat="1">
      <c r="A89" s="252"/>
      <c r="B89" s="332"/>
      <c r="C89" s="332"/>
      <c r="D89" s="332"/>
      <c r="E89" s="332"/>
      <c r="F89" s="332"/>
      <c r="G89" s="332"/>
      <c r="H89" s="332"/>
      <c r="I89" s="332"/>
      <c r="J89" s="332"/>
      <c r="K89" s="332"/>
      <c r="L89" s="332"/>
      <c r="M89" s="332"/>
      <c r="N89" s="330">
        <f t="shared" si="8"/>
        <v>0</v>
      </c>
      <c r="O89" s="96"/>
      <c r="P89" s="115"/>
      <c r="Q89" s="113"/>
      <c r="R89" s="113"/>
    </row>
    <row r="90" spans="1:18" s="185" customFormat="1">
      <c r="A90" s="325" t="s">
        <v>226</v>
      </c>
      <c r="B90" s="333">
        <f>+B69+B88</f>
        <v>31791</v>
      </c>
      <c r="C90" s="333">
        <f>+C69+C88</f>
        <v>15107</v>
      </c>
      <c r="D90" s="333">
        <v>15107</v>
      </c>
      <c r="E90" s="333">
        <v>15107</v>
      </c>
      <c r="F90" s="333">
        <v>15107</v>
      </c>
      <c r="G90" s="333">
        <v>28907</v>
      </c>
      <c r="H90" s="333">
        <v>15107</v>
      </c>
      <c r="I90" s="333">
        <v>15107</v>
      </c>
      <c r="J90" s="333">
        <v>15107</v>
      </c>
      <c r="K90" s="333">
        <v>15107</v>
      </c>
      <c r="L90" s="333">
        <v>15107</v>
      </c>
      <c r="M90" s="333">
        <v>15138</v>
      </c>
      <c r="N90" s="330">
        <v>211801</v>
      </c>
      <c r="O90" s="96"/>
      <c r="P90" s="115"/>
      <c r="Q90" s="113"/>
      <c r="R90" s="113"/>
    </row>
    <row r="91" spans="1:18">
      <c r="A91" s="326" t="s">
        <v>176</v>
      </c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0"/>
    </row>
    <row r="92" spans="1:18" ht="15" customHeight="1" thickBot="1">
      <c r="A92" s="327" t="s">
        <v>177</v>
      </c>
      <c r="B92" s="158">
        <f>+C5+B91</f>
        <v>0</v>
      </c>
      <c r="C92" s="158"/>
      <c r="D92" s="158">
        <f t="shared" ref="D92:M92" si="11">+D5+D91</f>
        <v>0</v>
      </c>
      <c r="E92" s="158">
        <f t="shared" si="11"/>
        <v>0</v>
      </c>
      <c r="F92" s="158">
        <f t="shared" si="11"/>
        <v>0</v>
      </c>
      <c r="G92" s="158">
        <f t="shared" si="11"/>
        <v>0</v>
      </c>
      <c r="H92" s="158">
        <f t="shared" si="11"/>
        <v>0</v>
      </c>
      <c r="I92" s="158">
        <f t="shared" si="11"/>
        <v>0</v>
      </c>
      <c r="J92" s="158">
        <f t="shared" si="11"/>
        <v>0</v>
      </c>
      <c r="K92" s="158">
        <f t="shared" si="11"/>
        <v>0</v>
      </c>
      <c r="L92" s="158">
        <f t="shared" si="11"/>
        <v>0</v>
      </c>
      <c r="M92" s="158">
        <f t="shared" si="11"/>
        <v>0</v>
      </c>
      <c r="N92" s="330"/>
    </row>
    <row r="93" spans="1:18">
      <c r="B93" s="108"/>
      <c r="C93" s="108"/>
      <c r="D93" s="108"/>
      <c r="E93" s="108"/>
      <c r="F93" s="108"/>
      <c r="G93" s="76"/>
      <c r="H93" s="108"/>
      <c r="I93" s="108"/>
      <c r="J93" s="76"/>
      <c r="K93" s="108"/>
      <c r="L93" s="108"/>
      <c r="M93" s="108"/>
      <c r="N93" s="108"/>
    </row>
    <row r="94" spans="1:18">
      <c r="B94" s="108"/>
      <c r="C94" s="108"/>
      <c r="D94" s="108"/>
      <c r="E94" s="108"/>
      <c r="F94" s="108"/>
      <c r="G94" s="76"/>
      <c r="H94" s="108"/>
      <c r="I94" s="108"/>
      <c r="J94" s="76"/>
      <c r="K94" s="108"/>
      <c r="L94" s="108"/>
      <c r="M94" s="108"/>
      <c r="N94" s="108"/>
    </row>
    <row r="95" spans="1:18">
      <c r="B95" s="108"/>
      <c r="C95" s="108"/>
      <c r="D95" s="108"/>
      <c r="E95" s="108"/>
      <c r="F95" s="108"/>
      <c r="G95" s="76"/>
      <c r="H95" s="108"/>
      <c r="I95" s="108"/>
      <c r="J95" s="76"/>
      <c r="K95" s="108"/>
      <c r="L95" s="108"/>
      <c r="M95" s="108"/>
      <c r="N95" s="108"/>
    </row>
    <row r="96" spans="1:18">
      <c r="B96" s="108"/>
      <c r="C96" s="108"/>
      <c r="D96" s="108"/>
      <c r="E96" s="108"/>
      <c r="F96" s="108">
        <f>+C5-G94</f>
        <v>0</v>
      </c>
      <c r="G96" s="76"/>
      <c r="H96" s="108"/>
      <c r="I96" s="108"/>
      <c r="J96" s="76"/>
      <c r="K96" s="108"/>
      <c r="L96" s="108"/>
      <c r="M96" s="108"/>
      <c r="N96" s="108"/>
    </row>
    <row r="97" spans="2:14">
      <c r="B97" s="108"/>
      <c r="C97" s="108"/>
      <c r="D97" s="108"/>
      <c r="E97" s="108"/>
      <c r="F97" s="108"/>
      <c r="G97" s="76"/>
      <c r="H97" s="108"/>
      <c r="I97" s="108"/>
      <c r="J97" s="76"/>
      <c r="K97" s="108"/>
      <c r="L97" s="108"/>
      <c r="M97" s="108"/>
      <c r="N97" s="108"/>
    </row>
    <row r="98" spans="2:14">
      <c r="B98" s="108"/>
      <c r="C98" s="108"/>
      <c r="D98" s="108"/>
      <c r="E98" s="108"/>
      <c r="F98" s="108"/>
      <c r="G98" s="76"/>
      <c r="H98" s="108"/>
      <c r="I98" s="108"/>
      <c r="J98" s="76"/>
      <c r="K98" s="108"/>
      <c r="L98" s="108"/>
      <c r="M98" s="108"/>
      <c r="N98" s="108"/>
    </row>
    <row r="99" spans="2:14">
      <c r="B99" s="108"/>
      <c r="C99" s="108"/>
      <c r="D99" s="108"/>
      <c r="E99" s="108"/>
      <c r="F99" s="108"/>
      <c r="G99" s="76"/>
      <c r="H99" s="108"/>
      <c r="I99" s="108"/>
      <c r="J99" s="76"/>
      <c r="K99" s="108"/>
      <c r="L99" s="108"/>
      <c r="M99" s="108"/>
      <c r="N99" s="108"/>
    </row>
    <row r="100" spans="2:14">
      <c r="B100" s="23"/>
      <c r="C100" s="23"/>
      <c r="D100" s="23"/>
      <c r="E100" s="23"/>
      <c r="F100" s="23"/>
      <c r="G100" s="116"/>
      <c r="H100" s="23"/>
      <c r="I100" s="23"/>
      <c r="J100" s="116"/>
      <c r="K100" s="23"/>
      <c r="L100" s="23"/>
      <c r="M100" s="23"/>
      <c r="N100" s="23"/>
    </row>
  </sheetData>
  <mergeCells count="1">
    <mergeCell ref="A1:N1"/>
  </mergeCells>
  <phoneticPr fontId="24" type="noConversion"/>
  <pageMargins left="0.17" right="0.17" top="0.23" bottom="0.28999999999999998" header="0.17" footer="0.21"/>
  <pageSetup paperSize="9" scale="7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B22" sqref="B22"/>
    </sheetView>
  </sheetViews>
  <sheetFormatPr defaultRowHeight="12.75"/>
  <cols>
    <col min="1" max="1" width="36.28515625" customWidth="1"/>
    <col min="2" max="2" width="13.5703125" customWidth="1"/>
    <col min="3" max="4" width="14.42578125" customWidth="1"/>
    <col min="5" max="6" width="12.5703125" customWidth="1"/>
    <col min="7" max="7" width="13.42578125" customWidth="1"/>
    <col min="8" max="8" width="16.42578125" customWidth="1"/>
  </cols>
  <sheetData>
    <row r="1" spans="1:8">
      <c r="H1" s="8" t="s">
        <v>296</v>
      </c>
    </row>
    <row r="2" spans="1:8" ht="15">
      <c r="G2" s="7"/>
    </row>
    <row r="4" spans="1:8" ht="12.75" customHeight="1">
      <c r="A4" s="508" t="s">
        <v>129</v>
      </c>
      <c r="B4" s="508"/>
      <c r="C4" s="508"/>
      <c r="D4" s="508"/>
      <c r="E4" s="508"/>
      <c r="F4" s="508"/>
      <c r="G4" s="508"/>
      <c r="H4" s="508"/>
    </row>
    <row r="5" spans="1:8" ht="12.75" customHeight="1">
      <c r="A5" s="508" t="s">
        <v>130</v>
      </c>
      <c r="B5" s="508"/>
      <c r="C5" s="508"/>
      <c r="D5" s="508"/>
      <c r="E5" s="508"/>
      <c r="F5" s="508"/>
      <c r="G5" s="508"/>
      <c r="H5" s="508"/>
    </row>
    <row r="6" spans="1:8">
      <c r="B6" t="s">
        <v>131</v>
      </c>
    </row>
    <row r="8" spans="1:8">
      <c r="H8" s="10" t="s">
        <v>132</v>
      </c>
    </row>
    <row r="9" spans="1:8">
      <c r="A9" s="24" t="s">
        <v>1</v>
      </c>
      <c r="B9" s="50" t="s">
        <v>412</v>
      </c>
      <c r="C9" s="50" t="s">
        <v>413</v>
      </c>
      <c r="D9" s="50" t="s">
        <v>178</v>
      </c>
      <c r="E9" s="64" t="s">
        <v>347</v>
      </c>
      <c r="F9" s="64" t="s">
        <v>414</v>
      </c>
      <c r="G9" s="50" t="s">
        <v>415</v>
      </c>
      <c r="H9" s="50" t="s">
        <v>106</v>
      </c>
    </row>
    <row r="10" spans="1:8">
      <c r="A10" s="14" t="s">
        <v>133</v>
      </c>
      <c r="B10" s="101"/>
      <c r="C10" s="101"/>
      <c r="D10" s="101"/>
      <c r="E10" s="101"/>
      <c r="F10" s="101"/>
      <c r="G10" s="155"/>
      <c r="H10" s="157"/>
    </row>
    <row r="11" spans="1:8">
      <c r="A11" s="14" t="s">
        <v>134</v>
      </c>
      <c r="B11" s="101"/>
      <c r="C11" s="101"/>
      <c r="D11" s="101"/>
      <c r="E11" s="101"/>
      <c r="F11" s="101"/>
      <c r="G11" s="155"/>
      <c r="H11" s="157"/>
    </row>
    <row r="12" spans="1:8">
      <c r="A12" s="14" t="s">
        <v>135</v>
      </c>
      <c r="B12" s="155"/>
      <c r="C12" s="155"/>
      <c r="D12" s="155"/>
      <c r="E12" s="155"/>
      <c r="F12" s="155"/>
      <c r="G12" s="155"/>
      <c r="H12" s="155">
        <f t="shared" ref="H12:H17" si="0">SUM(B12:G12)</f>
        <v>0</v>
      </c>
    </row>
    <row r="13" spans="1:8">
      <c r="A13" s="14" t="s">
        <v>136</v>
      </c>
      <c r="B13" s="155"/>
      <c r="C13" s="155"/>
      <c r="D13" s="155"/>
      <c r="E13" s="155"/>
      <c r="F13" s="155"/>
      <c r="G13" s="155"/>
      <c r="H13" s="155">
        <f t="shared" si="0"/>
        <v>0</v>
      </c>
    </row>
    <row r="14" spans="1:8">
      <c r="A14" s="14" t="s">
        <v>322</v>
      </c>
      <c r="B14" s="155"/>
      <c r="C14" s="155"/>
      <c r="D14" s="155"/>
      <c r="E14" s="155"/>
      <c r="F14" s="155"/>
      <c r="G14" s="155"/>
      <c r="H14" s="155">
        <f t="shared" si="0"/>
        <v>0</v>
      </c>
    </row>
    <row r="15" spans="1:8">
      <c r="A15" s="14" t="s">
        <v>137</v>
      </c>
      <c r="B15" s="155"/>
      <c r="C15" s="155"/>
      <c r="D15" s="155"/>
      <c r="E15" s="155"/>
      <c r="F15" s="155"/>
      <c r="G15" s="155"/>
      <c r="H15" s="155">
        <f t="shared" si="0"/>
        <v>0</v>
      </c>
    </row>
    <row r="16" spans="1:8">
      <c r="A16" s="65"/>
      <c r="B16" s="155"/>
      <c r="C16" s="155"/>
      <c r="D16" s="155"/>
      <c r="E16" s="155"/>
      <c r="F16" s="155"/>
      <c r="G16" s="155"/>
      <c r="H16" s="155">
        <f t="shared" si="0"/>
        <v>0</v>
      </c>
    </row>
    <row r="17" spans="1:8">
      <c r="A17" s="65"/>
      <c r="B17" s="155"/>
      <c r="C17" s="155"/>
      <c r="D17" s="155"/>
      <c r="E17" s="155"/>
      <c r="F17" s="155"/>
      <c r="G17" s="155"/>
      <c r="H17" s="155">
        <f t="shared" si="0"/>
        <v>0</v>
      </c>
    </row>
    <row r="18" spans="1:8">
      <c r="A18" s="66" t="s">
        <v>61</v>
      </c>
      <c r="B18" s="156">
        <f t="shared" ref="B18:H18" si="1">SUM(B10:B17)</f>
        <v>0</v>
      </c>
      <c r="C18" s="156">
        <f t="shared" si="1"/>
        <v>0</v>
      </c>
      <c r="D18" s="156">
        <f t="shared" si="1"/>
        <v>0</v>
      </c>
      <c r="E18" s="156">
        <f t="shared" si="1"/>
        <v>0</v>
      </c>
      <c r="F18" s="156">
        <f t="shared" si="1"/>
        <v>0</v>
      </c>
      <c r="G18" s="156">
        <f t="shared" si="1"/>
        <v>0</v>
      </c>
      <c r="H18" s="156">
        <f t="shared" si="1"/>
        <v>0</v>
      </c>
    </row>
  </sheetData>
  <mergeCells count="2">
    <mergeCell ref="A4:H4"/>
    <mergeCell ref="A5:H5"/>
  </mergeCells>
  <phoneticPr fontId="24" type="noConversion"/>
  <pageMargins left="0.26" right="0.75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25</vt:i4>
      </vt:variant>
      <vt:variant>
        <vt:lpstr>Névvel ellátott tartományok</vt:lpstr>
      </vt:variant>
      <vt:variant>
        <vt:i4>21</vt:i4>
      </vt:variant>
    </vt:vector>
  </HeadingPairs>
  <TitlesOfParts>
    <vt:vector size="46" baseType="lpstr">
      <vt:lpstr>1</vt:lpstr>
      <vt:lpstr>1.1</vt:lpstr>
      <vt:lpstr>1.2.</vt:lpstr>
      <vt:lpstr>2</vt:lpstr>
      <vt:lpstr>2.1-2.2</vt:lpstr>
      <vt:lpstr>2.3</vt:lpstr>
      <vt:lpstr>2.4.-2.8</vt:lpstr>
      <vt:lpstr>3</vt:lpstr>
      <vt:lpstr>4</vt:lpstr>
      <vt:lpstr>4.1-4.4</vt:lpstr>
      <vt:lpstr>5</vt:lpstr>
      <vt:lpstr>6-7</vt:lpstr>
      <vt:lpstr>8</vt:lpstr>
      <vt:lpstr>9</vt:lpstr>
      <vt:lpstr>10</vt:lpstr>
      <vt:lpstr>11,12 </vt:lpstr>
      <vt:lpstr>13</vt:lpstr>
      <vt:lpstr>14</vt:lpstr>
      <vt:lpstr>15</vt:lpstr>
      <vt:lpstr>16</vt:lpstr>
      <vt:lpstr>17</vt:lpstr>
      <vt:lpstr>18</vt:lpstr>
      <vt:lpstr>19</vt:lpstr>
      <vt:lpstr>Munka1</vt:lpstr>
      <vt:lpstr>Munka2</vt:lpstr>
      <vt:lpstr>'18'!Nyomtatási_cím</vt:lpstr>
      <vt:lpstr>'1'!Nyomtatási_terület</vt:lpstr>
      <vt:lpstr>'1.1'!Nyomtatási_terület</vt:lpstr>
      <vt:lpstr>'10'!Nyomtatási_terület</vt:lpstr>
      <vt:lpstr>'11,12 '!Nyomtatási_terület</vt:lpstr>
      <vt:lpstr>'13'!Nyomtatási_terület</vt:lpstr>
      <vt:lpstr>'14'!Nyomtatási_terület</vt:lpstr>
      <vt:lpstr>'15'!Nyomtatási_terület</vt:lpstr>
      <vt:lpstr>'17'!Nyomtatási_terület</vt:lpstr>
      <vt:lpstr>'18'!Nyomtatási_terület</vt:lpstr>
      <vt:lpstr>'19'!Nyomtatási_terület</vt:lpstr>
      <vt:lpstr>'2'!Nyomtatási_terület</vt:lpstr>
      <vt:lpstr>'2.1-2.2'!Nyomtatási_terület</vt:lpstr>
      <vt:lpstr>'2.3'!Nyomtatási_terület</vt:lpstr>
      <vt:lpstr>'2.4.-2.8'!Nyomtatási_terület</vt:lpstr>
      <vt:lpstr>'3'!Nyomtatási_terület</vt:lpstr>
      <vt:lpstr>'4'!Nyomtatási_terület</vt:lpstr>
      <vt:lpstr>'4.1-4.4'!Nyomtatási_terület</vt:lpstr>
      <vt:lpstr>'5'!Nyomtatási_terület</vt:lpstr>
      <vt:lpstr>'6-7'!Nyomtatási_terület</vt:lpstr>
      <vt:lpstr>'8'!Nyomtatási_terület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Hivatal</cp:lastModifiedBy>
  <cp:lastPrinted>2016-02-05T09:41:57Z</cp:lastPrinted>
  <dcterms:created xsi:type="dcterms:W3CDTF">2012-01-09T10:15:23Z</dcterms:created>
  <dcterms:modified xsi:type="dcterms:W3CDTF">2016-02-19T10:15:38Z</dcterms:modified>
</cp:coreProperties>
</file>