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760" tabRatio="594" activeTab="1"/>
  </bookViews>
  <sheets>
    <sheet name="Mellékletek" sheetId="36" r:id="rId1"/>
    <sheet name="kiemelt ei" sheetId="38" r:id="rId2"/>
    <sheet name="kiadások működés felhalmozás" sheetId="39" r:id="rId3"/>
    <sheet name="bevételek működés felhalmozás" sheetId="40" r:id="rId4"/>
    <sheet name="létszám" sheetId="37" r:id="rId5"/>
    <sheet name="szociális kiadások" sheetId="29" r:id="rId6"/>
    <sheet name="átadott" sheetId="30" r:id="rId7"/>
    <sheet name="átvett" sheetId="31" state="hidden" r:id="rId8"/>
    <sheet name="helyi adók" sheetId="32" r:id="rId9"/>
    <sheet name="beruházások felújítások" sheetId="11" r:id="rId10"/>
    <sheet name="tartalékok" sheetId="12" r:id="rId11"/>
    <sheet name="stabilitási 1" sheetId="13" r:id="rId12"/>
    <sheet name="stabilitási 2" sheetId="14" r:id="rId13"/>
    <sheet name="EU projektek" sheetId="18" r:id="rId14"/>
    <sheet name="TÖBB ÉVES" sheetId="21" r:id="rId15"/>
    <sheet name="Óvoda Kiemelt ei." sheetId="42" r:id="rId16"/>
    <sheet name="Óvoda kiadások működés felhalm" sheetId="43" r:id="rId17"/>
    <sheet name="Óvoda bevételek" sheetId="44" r:id="rId18"/>
    <sheet name="Óvoda létszám" sheetId="45" r:id="rId19"/>
    <sheet name="Óvoda beruházások" sheetId="46" r:id="rId20"/>
  </sheets>
  <externalReferences>
    <externalReference r:id="rId21"/>
  </externalReferences>
  <definedNames>
    <definedName name="_pr232" localSheetId="14">'TÖBB ÉVES'!#REF!</definedName>
    <definedName name="_pr233" localSheetId="14">'TÖBB ÉVES'!#REF!</definedName>
    <definedName name="_pr234" localSheetId="14">'TÖBB ÉVES'!#REF!</definedName>
    <definedName name="_pr235" localSheetId="14">'TÖBB ÉVES'!$A$12</definedName>
    <definedName name="_pr236" localSheetId="14">'TÖBB ÉVES'!$A$13</definedName>
    <definedName name="_pr312" localSheetId="14">'TÖBB ÉVES'!#REF!</definedName>
    <definedName name="_pr313" localSheetId="14">'TÖBB ÉVES'!$A$4</definedName>
    <definedName name="_pr314" localSheetId="14">'TÖBB ÉVES'!$A$8</definedName>
    <definedName name="_pr315" localSheetId="14">'TÖBB ÉVES'!$A$9</definedName>
    <definedName name="foot_4_place" localSheetId="12">'stabilitási 2'!$A$20</definedName>
    <definedName name="foot_5_place" localSheetId="12">'stabilitási 2'!#REF!</definedName>
    <definedName name="foot_53_place" localSheetId="12">'stabilitási 2'!$A$65</definedName>
    <definedName name="_xlnm.Print_Area" localSheetId="6">átadott!$A$1:$E$106</definedName>
    <definedName name="_xlnm.Print_Area" localSheetId="7">átvett!$A$1:$C$116</definedName>
    <definedName name="_xlnm.Print_Area" localSheetId="9">'beruházások felújítások'!$A$1:$E$30</definedName>
    <definedName name="_xlnm.Print_Area" localSheetId="3">'bevételek működés felhalmozás'!$A$1:$E$105</definedName>
    <definedName name="_xlnm.Print_Area" localSheetId="13">'EU projektek'!$A$1:$B$44</definedName>
    <definedName name="_xlnm.Print_Area" localSheetId="8">'helyi adók'!$A$1:$E$34</definedName>
    <definedName name="_xlnm.Print_Area" localSheetId="2">'kiadások működés felhalmozás'!$A$1:$E$131</definedName>
    <definedName name="_xlnm.Print_Area" localSheetId="1">'kiemelt ei'!$B$1:$E$29</definedName>
    <definedName name="_xlnm.Print_Area" localSheetId="4">létszám!$A$1:$E$33</definedName>
    <definedName name="_xlnm.Print_Area" localSheetId="0">Mellékletek!$A$1:$B$42</definedName>
    <definedName name="_xlnm.Print_Area" localSheetId="11">'stabilitási 1'!$A$1:$J$30</definedName>
    <definedName name="_xlnm.Print_Area" localSheetId="12">'stabilitási 2'!$A$1:$I$38</definedName>
    <definedName name="_xlnm.Print_Area" localSheetId="5">'szociális kiadások'!$A$1:$E$39</definedName>
    <definedName name="_xlnm.Print_Area" localSheetId="10">tartalékok!$A$1:$H$14</definedName>
    <definedName name="_xlnm.Print_Area" localSheetId="14">'TÖBB ÉVES'!$A$1:$I$18</definedName>
  </definedNames>
  <calcPr calcId="144525"/>
</workbook>
</file>

<file path=xl/calcChain.xml><?xml version="1.0" encoding="utf-8"?>
<calcChain xmlns="http://schemas.openxmlformats.org/spreadsheetml/2006/main">
  <c r="C28" i="42" l="1"/>
  <c r="C10" i="42"/>
  <c r="C11" i="42"/>
  <c r="C12" i="42"/>
  <c r="C13" i="42"/>
  <c r="C15" i="42"/>
  <c r="C16" i="42"/>
  <c r="C18" i="42"/>
  <c r="C9" i="42"/>
  <c r="D53" i="43"/>
  <c r="D54" i="43"/>
  <c r="D55" i="43"/>
  <c r="D56" i="43"/>
  <c r="D57" i="43"/>
  <c r="D58" i="43"/>
  <c r="D59" i="43"/>
  <c r="D60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6" i="43"/>
  <c r="D77" i="43"/>
  <c r="D78" i="43"/>
  <c r="D79" i="43"/>
  <c r="D80" i="43"/>
  <c r="D81" i="43"/>
  <c r="D82" i="43"/>
  <c r="D83" i="43"/>
  <c r="D85" i="43"/>
  <c r="D86" i="43"/>
  <c r="D87" i="43"/>
  <c r="D88" i="43"/>
  <c r="D90" i="43"/>
  <c r="D91" i="43"/>
  <c r="D92" i="43"/>
  <c r="D93" i="43"/>
  <c r="D94" i="43"/>
  <c r="D95" i="43"/>
  <c r="D96" i="43"/>
  <c r="D97" i="43"/>
  <c r="D98" i="43"/>
  <c r="D100" i="43"/>
  <c r="D102" i="43"/>
  <c r="D103" i="43"/>
  <c r="D104" i="43"/>
  <c r="D106" i="43"/>
  <c r="D107" i="43"/>
  <c r="D108" i="43"/>
  <c r="D109" i="43"/>
  <c r="D110" i="43"/>
  <c r="D111" i="43"/>
  <c r="D113" i="43"/>
  <c r="D114" i="43"/>
  <c r="D116" i="43"/>
  <c r="D117" i="43"/>
  <c r="D118" i="43"/>
  <c r="D119" i="43"/>
  <c r="D121" i="43"/>
  <c r="D122" i="43"/>
  <c r="D123" i="43"/>
  <c r="D124" i="43"/>
  <c r="D125" i="43"/>
  <c r="D127" i="43"/>
  <c r="D128" i="43"/>
  <c r="D41" i="43"/>
  <c r="D43" i="43"/>
  <c r="D44" i="43"/>
  <c r="D46" i="43"/>
  <c r="D47" i="43"/>
  <c r="D48" i="43"/>
  <c r="D49" i="43"/>
  <c r="D50" i="43"/>
  <c r="D22" i="43"/>
  <c r="D23" i="43"/>
  <c r="D24" i="43"/>
  <c r="D27" i="43"/>
  <c r="D28" i="43"/>
  <c r="D29" i="43"/>
  <c r="D30" i="43"/>
  <c r="D32" i="43"/>
  <c r="D33" i="43"/>
  <c r="D35" i="43"/>
  <c r="D36" i="43"/>
  <c r="D37" i="43"/>
  <c r="D38" i="43"/>
  <c r="D39" i="43"/>
  <c r="D40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8" i="43"/>
  <c r="D90" i="44"/>
  <c r="C87" i="44"/>
  <c r="C93" i="44" s="1"/>
  <c r="C102" i="44" s="1"/>
  <c r="C103" i="44" s="1"/>
  <c r="B27" i="42"/>
  <c r="B29" i="42" s="1"/>
  <c r="B17" i="42"/>
  <c r="B19" i="42" s="1"/>
  <c r="C126" i="43"/>
  <c r="C115" i="43"/>
  <c r="C112" i="43"/>
  <c r="C105" i="43"/>
  <c r="C120" i="43" s="1"/>
  <c r="C129" i="43" s="1"/>
  <c r="C99" i="43"/>
  <c r="C89" i="43"/>
  <c r="C84" i="43"/>
  <c r="C75" i="43"/>
  <c r="C61" i="43"/>
  <c r="C51" i="43"/>
  <c r="C45" i="43"/>
  <c r="C42" i="43"/>
  <c r="C34" i="43"/>
  <c r="C31" i="43"/>
  <c r="C25" i="43"/>
  <c r="C21" i="43"/>
  <c r="C26" i="43" s="1"/>
  <c r="C9" i="38"/>
  <c r="E29" i="11"/>
  <c r="C29" i="11"/>
  <c r="D29" i="11" s="1"/>
  <c r="D24" i="11"/>
  <c r="D25" i="11"/>
  <c r="D26" i="11"/>
  <c r="D27" i="11"/>
  <c r="D28" i="11"/>
  <c r="D23" i="11"/>
  <c r="E13" i="11"/>
  <c r="D21" i="11"/>
  <c r="E16" i="11"/>
  <c r="E22" i="11" s="1"/>
  <c r="D22" i="11" s="1"/>
  <c r="E15" i="32"/>
  <c r="C15" i="32"/>
  <c r="C12" i="32"/>
  <c r="D10" i="32"/>
  <c r="D13" i="32"/>
  <c r="D14" i="32"/>
  <c r="D16" i="32"/>
  <c r="D17" i="32"/>
  <c r="D18" i="32"/>
  <c r="D19" i="32"/>
  <c r="D20" i="32"/>
  <c r="D21" i="32"/>
  <c r="D22" i="32"/>
  <c r="D24" i="32"/>
  <c r="D25" i="32"/>
  <c r="D26" i="32"/>
  <c r="D27" i="32"/>
  <c r="D28" i="32"/>
  <c r="D29" i="32"/>
  <c r="D30" i="32"/>
  <c r="D31" i="32"/>
  <c r="D32" i="32"/>
  <c r="D33" i="32"/>
  <c r="D9" i="32"/>
  <c r="C36" i="30"/>
  <c r="E36" i="30" s="1"/>
  <c r="D37" i="29"/>
  <c r="D36" i="29"/>
  <c r="C38" i="29"/>
  <c r="C25" i="29"/>
  <c r="C23" i="29"/>
  <c r="C16" i="29"/>
  <c r="C39" i="29" s="1"/>
  <c r="D77" i="40"/>
  <c r="D78" i="40"/>
  <c r="D80" i="40"/>
  <c r="D81" i="40"/>
  <c r="D82" i="40"/>
  <c r="D83" i="40"/>
  <c r="D85" i="40"/>
  <c r="D86" i="40"/>
  <c r="D88" i="40"/>
  <c r="D89" i="40"/>
  <c r="D90" i="40"/>
  <c r="D91" i="40"/>
  <c r="D92" i="40"/>
  <c r="D93" i="40"/>
  <c r="D94" i="40"/>
  <c r="D96" i="40"/>
  <c r="D97" i="40"/>
  <c r="D98" i="40"/>
  <c r="D99" i="40"/>
  <c r="D100" i="40"/>
  <c r="D102" i="40"/>
  <c r="D103" i="40"/>
  <c r="D76" i="40"/>
  <c r="D55" i="40"/>
  <c r="D56" i="40"/>
  <c r="D57" i="40"/>
  <c r="D58" i="40"/>
  <c r="D60" i="40"/>
  <c r="D61" i="40"/>
  <c r="D62" i="40"/>
  <c r="D63" i="40"/>
  <c r="D64" i="40"/>
  <c r="D54" i="40"/>
  <c r="D21" i="40"/>
  <c r="D22" i="40"/>
  <c r="D24" i="40"/>
  <c r="D25" i="40"/>
  <c r="D26" i="40"/>
  <c r="D27" i="40"/>
  <c r="D28" i="40"/>
  <c r="D29" i="40"/>
  <c r="D30" i="40"/>
  <c r="D31" i="40"/>
  <c r="D33" i="40"/>
  <c r="D35" i="40"/>
  <c r="D36" i="40"/>
  <c r="D37" i="40"/>
  <c r="D38" i="40"/>
  <c r="D39" i="40"/>
  <c r="D40" i="40"/>
  <c r="D41" i="40"/>
  <c r="D42" i="40"/>
  <c r="D43" i="40"/>
  <c r="D44" i="40"/>
  <c r="D45" i="40"/>
  <c r="D47" i="40"/>
  <c r="D48" i="40"/>
  <c r="D49" i="40"/>
  <c r="D50" i="40"/>
  <c r="D51" i="40"/>
  <c r="D15" i="40"/>
  <c r="D16" i="40"/>
  <c r="D17" i="40"/>
  <c r="D18" i="40"/>
  <c r="D19" i="40"/>
  <c r="D9" i="40"/>
  <c r="D10" i="40"/>
  <c r="D11" i="40"/>
  <c r="D12" i="40"/>
  <c r="D13" i="40"/>
  <c r="D8" i="40"/>
  <c r="D117" i="39"/>
  <c r="D118" i="39"/>
  <c r="D119" i="39"/>
  <c r="D120" i="39"/>
  <c r="D122" i="39"/>
  <c r="D123" i="39"/>
  <c r="D124" i="39"/>
  <c r="D125" i="39"/>
  <c r="D126" i="39"/>
  <c r="D128" i="39"/>
  <c r="D129" i="39"/>
  <c r="D115" i="39"/>
  <c r="D116" i="39"/>
  <c r="D114" i="39"/>
  <c r="D97" i="39"/>
  <c r="D98" i="39"/>
  <c r="D82" i="39"/>
  <c r="D83" i="39"/>
  <c r="D85" i="39"/>
  <c r="D86" i="39"/>
  <c r="D87" i="39"/>
  <c r="D88" i="39"/>
  <c r="D90" i="39"/>
  <c r="D91" i="39"/>
  <c r="D92" i="39"/>
  <c r="D93" i="39"/>
  <c r="D94" i="39"/>
  <c r="D95" i="39"/>
  <c r="D96" i="39"/>
  <c r="D81" i="39"/>
  <c r="D80" i="39"/>
  <c r="D79" i="39"/>
  <c r="D78" i="39"/>
  <c r="D77" i="39"/>
  <c r="D74" i="39"/>
  <c r="D73" i="39"/>
  <c r="D72" i="39"/>
  <c r="D53" i="39"/>
  <c r="D54" i="39"/>
  <c r="D55" i="39"/>
  <c r="D56" i="39"/>
  <c r="D57" i="39"/>
  <c r="D58" i="39"/>
  <c r="D59" i="39"/>
  <c r="D60" i="39"/>
  <c r="D62" i="39"/>
  <c r="D63" i="39"/>
  <c r="D64" i="39"/>
  <c r="D65" i="39"/>
  <c r="D66" i="39"/>
  <c r="D67" i="39"/>
  <c r="D68" i="39"/>
  <c r="D69" i="39"/>
  <c r="D70" i="39"/>
  <c r="D71" i="39"/>
  <c r="D28" i="39"/>
  <c r="D29" i="39"/>
  <c r="D30" i="39"/>
  <c r="D32" i="39"/>
  <c r="D33" i="39"/>
  <c r="D35" i="39"/>
  <c r="D36" i="39"/>
  <c r="D37" i="39"/>
  <c r="D38" i="39"/>
  <c r="D39" i="39"/>
  <c r="D40" i="39"/>
  <c r="D41" i="39"/>
  <c r="D43" i="39"/>
  <c r="D44" i="39"/>
  <c r="D46" i="39"/>
  <c r="D47" i="39"/>
  <c r="D48" i="39"/>
  <c r="D49" i="39"/>
  <c r="D50" i="39"/>
  <c r="A2" i="44"/>
  <c r="C25" i="38"/>
  <c r="C34" i="32"/>
  <c r="C11" i="32"/>
  <c r="C51" i="30"/>
  <c r="C62" i="30"/>
  <c r="C73" i="30"/>
  <c r="C84" i="30"/>
  <c r="C95" i="30"/>
  <c r="C106" i="30"/>
  <c r="C29" i="30"/>
  <c r="C18" i="30"/>
  <c r="D33" i="37"/>
  <c r="D27" i="37"/>
  <c r="D23" i="37"/>
  <c r="D19" i="37"/>
  <c r="D11" i="37"/>
  <c r="C52" i="43" l="1"/>
  <c r="C101" i="43"/>
  <c r="C130" i="43"/>
  <c r="D15" i="32"/>
  <c r="C23" i="32"/>
  <c r="D28" i="37"/>
  <c r="C101" i="40" l="1"/>
  <c r="C87" i="40"/>
  <c r="C84" i="40"/>
  <c r="C79" i="40"/>
  <c r="C71" i="40"/>
  <c r="C65" i="40"/>
  <c r="C23" i="38" s="1"/>
  <c r="C59" i="40"/>
  <c r="C52" i="40"/>
  <c r="C46" i="40"/>
  <c r="C22" i="38" s="1"/>
  <c r="C32" i="40"/>
  <c r="C23" i="40"/>
  <c r="C14" i="40"/>
  <c r="C20" i="40" s="1"/>
  <c r="C19" i="38" s="1"/>
  <c r="C89" i="39"/>
  <c r="C14" i="38" s="1"/>
  <c r="D27" i="39"/>
  <c r="D24" i="39"/>
  <c r="D23" i="39"/>
  <c r="D22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C127" i="39"/>
  <c r="C112" i="39"/>
  <c r="C105" i="39"/>
  <c r="C121" i="39" s="1"/>
  <c r="C130" i="39" s="1"/>
  <c r="C17" i="38" s="1"/>
  <c r="C99" i="39"/>
  <c r="C15" i="38" s="1"/>
  <c r="C84" i="39"/>
  <c r="C13" i="38" s="1"/>
  <c r="C75" i="39"/>
  <c r="C12" i="38" s="1"/>
  <c r="C61" i="39"/>
  <c r="C11" i="38" s="1"/>
  <c r="C51" i="39"/>
  <c r="C45" i="39"/>
  <c r="C42" i="39"/>
  <c r="C34" i="39"/>
  <c r="C31" i="39"/>
  <c r="C25" i="39"/>
  <c r="C21" i="39"/>
  <c r="C72" i="40" l="1"/>
  <c r="C20" i="38"/>
  <c r="C95" i="40"/>
  <c r="C104" i="40" s="1"/>
  <c r="C27" i="38" s="1"/>
  <c r="C34" i="40"/>
  <c r="C52" i="39"/>
  <c r="C10" i="38" s="1"/>
  <c r="C26" i="39"/>
  <c r="C8" i="38" s="1"/>
  <c r="C16" i="38" s="1"/>
  <c r="C18" i="38" s="1"/>
  <c r="C100" i="39"/>
  <c r="C53" i="40" l="1"/>
  <c r="C21" i="38"/>
  <c r="C73" i="40"/>
  <c r="C105" i="40" s="1"/>
  <c r="C101" i="39"/>
  <c r="C131" i="39"/>
  <c r="C76" i="39"/>
  <c r="E32" i="40" l="1"/>
  <c r="D32" i="40" s="1"/>
  <c r="B20" i="45" l="1"/>
  <c r="A2" i="45"/>
  <c r="E99" i="44"/>
  <c r="E87" i="44"/>
  <c r="E84" i="44"/>
  <c r="E79" i="44"/>
  <c r="E71" i="44"/>
  <c r="E65" i="44"/>
  <c r="E59" i="44"/>
  <c r="E52" i="44"/>
  <c r="E46" i="44"/>
  <c r="E32" i="44"/>
  <c r="E23" i="44"/>
  <c r="E14" i="44"/>
  <c r="E20" i="44" s="1"/>
  <c r="E126" i="43"/>
  <c r="D126" i="43" s="1"/>
  <c r="E115" i="43"/>
  <c r="D115" i="43" s="1"/>
  <c r="E112" i="43"/>
  <c r="E105" i="43"/>
  <c r="D105" i="43" s="1"/>
  <c r="E99" i="43"/>
  <c r="D99" i="43" s="1"/>
  <c r="E89" i="43"/>
  <c r="D89" i="43" s="1"/>
  <c r="E84" i="43"/>
  <c r="D84" i="43" s="1"/>
  <c r="E75" i="43"/>
  <c r="D75" i="43" s="1"/>
  <c r="E61" i="43"/>
  <c r="D61" i="43" s="1"/>
  <c r="E51" i="43"/>
  <c r="D51" i="43" s="1"/>
  <c r="E45" i="43"/>
  <c r="D45" i="43" s="1"/>
  <c r="E42" i="43"/>
  <c r="D42" i="43" s="1"/>
  <c r="E34" i="43"/>
  <c r="D34" i="43" s="1"/>
  <c r="E31" i="43"/>
  <c r="D31" i="43" s="1"/>
  <c r="E25" i="43"/>
  <c r="D25" i="43" s="1"/>
  <c r="E21" i="43"/>
  <c r="D21" i="43" s="1"/>
  <c r="A2" i="43"/>
  <c r="D23" i="42"/>
  <c r="D14" i="42"/>
  <c r="C14" i="42" s="1"/>
  <c r="E120" i="43" l="1"/>
  <c r="D112" i="43"/>
  <c r="E52" i="43"/>
  <c r="D52" i="43" s="1"/>
  <c r="D27" i="42"/>
  <c r="D29" i="42" s="1"/>
  <c r="C29" i="42" s="1"/>
  <c r="E26" i="43"/>
  <c r="D26" i="43" s="1"/>
  <c r="E34" i="44"/>
  <c r="E73" i="44" s="1"/>
  <c r="E93" i="44"/>
  <c r="E102" i="44" s="1"/>
  <c r="D102" i="44" s="1"/>
  <c r="D17" i="42"/>
  <c r="E12" i="32"/>
  <c r="D12" i="32" s="1"/>
  <c r="E129" i="43" l="1"/>
  <c r="D129" i="43" s="1"/>
  <c r="D120" i="43"/>
  <c r="D19" i="42"/>
  <c r="C19" i="42" s="1"/>
  <c r="C17" i="42"/>
  <c r="E101" i="43"/>
  <c r="D101" i="43" s="1"/>
  <c r="E130" i="43"/>
  <c r="D130" i="43" s="1"/>
  <c r="E103" i="44"/>
  <c r="E51" i="39"/>
  <c r="D51" i="39" s="1"/>
  <c r="E112" i="39" l="1"/>
  <c r="E105" i="39"/>
  <c r="E121" i="39" l="1"/>
  <c r="D121" i="39" s="1"/>
  <c r="E99" i="39"/>
  <c r="D99" i="39" s="1"/>
  <c r="E23" i="32" l="1"/>
  <c r="D23" i="32" s="1"/>
  <c r="E25" i="29" l="1"/>
  <c r="E23" i="29"/>
  <c r="E16" i="29"/>
  <c r="E38" i="29"/>
  <c r="D38" i="29" s="1"/>
  <c r="E39" i="29" l="1"/>
  <c r="D39" i="29" s="1"/>
  <c r="C17" i="21" l="1"/>
  <c r="D17" i="21"/>
  <c r="E17" i="21"/>
  <c r="F17" i="21"/>
  <c r="G17" i="21"/>
  <c r="H17" i="21"/>
  <c r="I17" i="21"/>
  <c r="E61" i="39" l="1"/>
  <c r="E87" i="40"/>
  <c r="D87" i="40" s="1"/>
  <c r="E59" i="40"/>
  <c r="E46" i="40"/>
  <c r="C39" i="31"/>
  <c r="A2" i="21"/>
  <c r="A2" i="18"/>
  <c r="A2" i="14"/>
  <c r="A2" i="13"/>
  <c r="A2" i="12"/>
  <c r="A2" i="32"/>
  <c r="A2" i="31"/>
  <c r="A2" i="30"/>
  <c r="A2" i="29"/>
  <c r="A2" i="37"/>
  <c r="A2" i="40"/>
  <c r="A2" i="39"/>
  <c r="B2" i="38"/>
  <c r="B33" i="37"/>
  <c r="B27" i="37"/>
  <c r="B23" i="37"/>
  <c r="B19" i="37"/>
  <c r="B11" i="37"/>
  <c r="E25" i="39"/>
  <c r="D25" i="39" s="1"/>
  <c r="E34" i="32"/>
  <c r="D34" i="32" s="1"/>
  <c r="E11" i="32"/>
  <c r="D11" i="32" s="1"/>
  <c r="C116" i="31"/>
  <c r="C105" i="31"/>
  <c r="C94" i="31"/>
  <c r="C83" i="31"/>
  <c r="C72" i="31"/>
  <c r="C61" i="31"/>
  <c r="C50" i="31"/>
  <c r="C28" i="31"/>
  <c r="C17" i="31"/>
  <c r="E106" i="30"/>
  <c r="E95" i="30"/>
  <c r="E84" i="30"/>
  <c r="E73" i="30"/>
  <c r="E62" i="30"/>
  <c r="E51" i="30"/>
  <c r="E40" i="30"/>
  <c r="E29" i="30"/>
  <c r="E18" i="30"/>
  <c r="H9" i="12"/>
  <c r="H11" i="12"/>
  <c r="H12" i="12"/>
  <c r="H8" i="12"/>
  <c r="D13" i="12"/>
  <c r="E13" i="12"/>
  <c r="F13" i="12"/>
  <c r="G13" i="12"/>
  <c r="C13" i="12"/>
  <c r="D10" i="12"/>
  <c r="E10" i="12"/>
  <c r="F10" i="12"/>
  <c r="G10" i="12"/>
  <c r="C10" i="12"/>
  <c r="E101" i="40"/>
  <c r="D101" i="40" s="1"/>
  <c r="E84" i="40"/>
  <c r="D84" i="40" s="1"/>
  <c r="E79" i="40"/>
  <c r="D79" i="40" s="1"/>
  <c r="E71" i="40"/>
  <c r="E25" i="38" s="1"/>
  <c r="D25" i="38" s="1"/>
  <c r="E65" i="40"/>
  <c r="D65" i="40" s="1"/>
  <c r="E52" i="40"/>
  <c r="E23" i="40"/>
  <c r="D23" i="40" s="1"/>
  <c r="E127" i="39"/>
  <c r="D127" i="39" s="1"/>
  <c r="E15" i="38"/>
  <c r="D15" i="38" s="1"/>
  <c r="E89" i="39"/>
  <c r="E84" i="39"/>
  <c r="D84" i="39" s="1"/>
  <c r="E45" i="39"/>
  <c r="D45" i="39" s="1"/>
  <c r="E42" i="39"/>
  <c r="D42" i="39" s="1"/>
  <c r="E34" i="39"/>
  <c r="D34" i="39" s="1"/>
  <c r="E31" i="39"/>
  <c r="D31" i="39" s="1"/>
  <c r="E21" i="39"/>
  <c r="D21" i="39" s="1"/>
  <c r="E24" i="38" l="1"/>
  <c r="D52" i="40"/>
  <c r="C24" i="38" s="1"/>
  <c r="E11" i="38"/>
  <c r="D11" i="38" s="1"/>
  <c r="D61" i="39"/>
  <c r="E22" i="38"/>
  <c r="D22" i="38" s="1"/>
  <c r="D46" i="40"/>
  <c r="E20" i="38"/>
  <c r="D20" i="38" s="1"/>
  <c r="D59" i="40"/>
  <c r="E14" i="38"/>
  <c r="D14" i="38" s="1"/>
  <c r="D89" i="39"/>
  <c r="E75" i="39"/>
  <c r="D75" i="39" s="1"/>
  <c r="E107" i="30"/>
  <c r="E34" i="40"/>
  <c r="H10" i="12"/>
  <c r="H13" i="12"/>
  <c r="E26" i="39"/>
  <c r="D26" i="39" s="1"/>
  <c r="E130" i="39"/>
  <c r="E72" i="40"/>
  <c r="D72" i="40" s="1"/>
  <c r="E23" i="38"/>
  <c r="D23" i="38" s="1"/>
  <c r="B28" i="37"/>
  <c r="E100" i="39"/>
  <c r="E13" i="38"/>
  <c r="D13" i="38" s="1"/>
  <c r="E52" i="39"/>
  <c r="E95" i="40"/>
  <c r="C117" i="31"/>
  <c r="E104" i="40" l="1"/>
  <c r="D95" i="40"/>
  <c r="D24" i="38"/>
  <c r="C26" i="38"/>
  <c r="C28" i="38" s="1"/>
  <c r="E17" i="38"/>
  <c r="D17" i="38" s="1"/>
  <c r="D130" i="39"/>
  <c r="D100" i="39"/>
  <c r="C75" i="40" s="1"/>
  <c r="E75" i="40"/>
  <c r="E21" i="38"/>
  <c r="D21" i="38" s="1"/>
  <c r="D34" i="40"/>
  <c r="E10" i="38"/>
  <c r="D10" i="38" s="1"/>
  <c r="D52" i="39"/>
  <c r="E76" i="39"/>
  <c r="D76" i="39" s="1"/>
  <c r="C74" i="40" s="1"/>
  <c r="E12" i="38"/>
  <c r="D12" i="38" s="1"/>
  <c r="E131" i="39"/>
  <c r="D131" i="39" s="1"/>
  <c r="E8" i="38"/>
  <c r="D8" i="38" s="1"/>
  <c r="E9" i="38"/>
  <c r="D9" i="38" s="1"/>
  <c r="E101" i="39"/>
  <c r="D101" i="39" s="1"/>
  <c r="E27" i="38" l="1"/>
  <c r="D27" i="38" s="1"/>
  <c r="D104" i="40"/>
  <c r="D75" i="40"/>
  <c r="E16" i="38"/>
  <c r="E18" i="38" l="1"/>
  <c r="D18" i="38" s="1"/>
  <c r="D16" i="38"/>
  <c r="E14" i="40"/>
  <c r="E20" i="40" l="1"/>
  <c r="D20" i="40" s="1"/>
  <c r="D14" i="40"/>
  <c r="E73" i="40" l="1"/>
  <c r="E53" i="40"/>
  <c r="E19" i="38"/>
  <c r="E26" i="38" s="1"/>
  <c r="D19" i="38"/>
  <c r="E74" i="40" l="1"/>
  <c r="D74" i="40" s="1"/>
  <c r="D53" i="40"/>
  <c r="E105" i="40"/>
  <c r="D105" i="40" s="1"/>
  <c r="D73" i="40"/>
  <c r="D26" i="38"/>
  <c r="E28" i="38"/>
  <c r="D28" i="38" s="1"/>
</calcChain>
</file>

<file path=xl/sharedStrings.xml><?xml version="1.0" encoding="utf-8"?>
<sst xmlns="http://schemas.openxmlformats.org/spreadsheetml/2006/main" count="1942" uniqueCount="808">
  <si>
    <t>ÖSSZESEN:</t>
  </si>
  <si>
    <t>eredeti ei.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</si>
  <si>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</si>
  <si>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</si>
  <si>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</si>
  <si>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</si>
  <si>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</si>
  <si>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Kötelezettségek megnevezése</t>
  </si>
  <si>
    <t>Köt.vállalás éve</t>
  </si>
  <si>
    <t>Tárgyév előtti kifizetés</t>
  </si>
  <si>
    <t>Összesen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</si>
  <si>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</si>
  <si>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</si>
  <si>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</si>
  <si>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</si>
  <si>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</si>
  <si>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</si>
  <si>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</si>
  <si>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</si>
  <si>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</si>
  <si>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</si>
  <si>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</si>
  <si>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</si>
  <si>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</si>
  <si>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</si>
  <si>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saját bevételek 2017.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</si>
  <si>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</si>
  <si>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</si>
  <si>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</si>
  <si>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</si>
  <si>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</si>
  <si>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</si>
  <si>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</si>
  <si>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</si>
  <si>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</si>
  <si>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</si>
  <si>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</si>
  <si>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</si>
  <si>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</si>
  <si>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</si>
  <si>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</si>
  <si>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</si>
  <si>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</si>
  <si>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</si>
  <si>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</si>
  <si>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</si>
  <si>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</si>
  <si>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</si>
  <si>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</si>
  <si>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</si>
  <si>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</si>
  <si>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</si>
  <si>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</si>
  <si>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</si>
  <si>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</si>
  <si>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</si>
  <si>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</si>
  <si>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</si>
  <si>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</si>
  <si>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</si>
  <si>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</si>
  <si>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</si>
  <si>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</si>
  <si>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</si>
  <si>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</si>
  <si>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</si>
  <si>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</si>
  <si>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</si>
  <si>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</si>
  <si>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</si>
  <si>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</si>
  <si>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</si>
  <si>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</si>
  <si>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</si>
  <si>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</si>
  <si>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</si>
  <si>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</si>
  <si>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</si>
  <si>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</si>
  <si>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</si>
  <si>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</si>
  <si>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</si>
  <si>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</si>
  <si>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</si>
  <si>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</si>
  <si>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</si>
  <si>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</si>
  <si>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</si>
  <si>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</si>
  <si>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</si>
  <si>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</si>
  <si>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</si>
  <si>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</si>
  <si>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</si>
  <si>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</si>
  <si>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</si>
  <si>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</si>
  <si>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</si>
  <si>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</si>
  <si>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</si>
  <si>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</si>
  <si>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</si>
  <si>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</si>
  <si>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</si>
  <si>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</si>
  <si>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</si>
  <si>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</si>
  <si>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</si>
  <si>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</si>
  <si>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</si>
  <si>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</si>
  <si>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</si>
  <si>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</si>
  <si>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</si>
  <si>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</si>
  <si>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</si>
  <si>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</si>
  <si>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</si>
  <si>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</si>
  <si>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</si>
  <si>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</si>
  <si>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</si>
  <si>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</si>
  <si>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</si>
  <si>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</si>
  <si>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</si>
  <si>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</si>
  <si>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</si>
  <si>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</si>
  <si>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</si>
  <si>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</si>
  <si>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</si>
  <si>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</si>
  <si>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</si>
  <si>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</si>
  <si>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</si>
  <si>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</si>
  <si>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</si>
  <si>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</si>
  <si>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</si>
  <si>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</si>
  <si>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</si>
  <si>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</si>
  <si>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</si>
  <si>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</si>
  <si>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</si>
  <si>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</si>
  <si>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</si>
  <si>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</si>
  <si>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</si>
  <si>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</si>
  <si>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</si>
  <si>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</si>
  <si>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</si>
  <si>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</si>
  <si>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</si>
  <si>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</si>
  <si>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</si>
  <si>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</si>
  <si>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</si>
  <si>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</si>
  <si>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</si>
  <si>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</si>
  <si>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</si>
  <si>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</si>
  <si>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</si>
  <si>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</si>
  <si>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</si>
  <si>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</si>
  <si>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</si>
  <si>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</si>
  <si>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</si>
  <si>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</si>
  <si>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</si>
  <si>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</si>
  <si>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</si>
  <si>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</si>
  <si>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</si>
  <si>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</si>
  <si>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</si>
  <si>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</si>
  <si>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</si>
  <si>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</si>
  <si>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</si>
  <si>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</si>
  <si>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Likviditási célú hitelek, kölcsönök törlesztése pénzügyi vállalkozásnak</t>
  </si>
  <si>
    <t>K9112</t>
  </si>
  <si>
    <t>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</si>
  <si>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</si>
  <si>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</si>
  <si>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</si>
  <si>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</si>
  <si>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</si>
  <si>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</si>
  <si>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</si>
  <si>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</si>
  <si>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</si>
  <si>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</si>
  <si>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</si>
  <si>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</si>
  <si>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</si>
  <si>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</si>
  <si>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</si>
  <si>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</si>
  <si>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</si>
  <si>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</si>
  <si>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</si>
  <si>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</si>
  <si>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</si>
  <si>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</si>
  <si>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</si>
  <si>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</si>
  <si>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</si>
  <si>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</si>
  <si>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</si>
  <si>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</si>
  <si>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</si>
  <si>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</si>
  <si>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</si>
  <si>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</si>
  <si>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</si>
  <si>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</si>
  <si>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</si>
  <si>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</si>
  <si>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</si>
  <si>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</si>
  <si>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</si>
  <si>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</si>
  <si>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</si>
  <si>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</si>
  <si>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</si>
  <si>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</si>
  <si>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</si>
  <si>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</si>
  <si>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</si>
  <si>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</si>
  <si>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</si>
  <si>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</si>
  <si>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</si>
  <si>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</si>
  <si>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</si>
  <si>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</si>
  <si>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</si>
  <si>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</si>
  <si>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</si>
  <si>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</si>
  <si>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</si>
  <si>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</si>
  <si>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</si>
  <si>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</si>
  <si>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</si>
  <si>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</si>
  <si>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</si>
  <si>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</si>
  <si>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</si>
  <si>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</si>
  <si>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</si>
  <si>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</si>
  <si>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</si>
  <si>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</si>
  <si>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</si>
  <si>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</si>
  <si>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</si>
  <si>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</si>
  <si>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</si>
  <si>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</si>
  <si>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</si>
  <si>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</si>
  <si>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</si>
  <si>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</si>
  <si>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</si>
  <si>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</si>
  <si>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</si>
  <si>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</si>
  <si>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</si>
  <si>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</si>
  <si>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</si>
  <si>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</si>
  <si>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</si>
  <si>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</si>
  <si>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</si>
  <si>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</si>
  <si>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</si>
  <si>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</si>
  <si>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</si>
  <si>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</si>
  <si>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</si>
  <si>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</si>
  <si>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</si>
  <si>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</si>
  <si>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</si>
  <si>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</si>
  <si>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</si>
  <si>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</si>
  <si>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</si>
  <si>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</si>
  <si>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</si>
  <si>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</si>
  <si>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</si>
  <si>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</si>
  <si>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</si>
  <si>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</si>
  <si>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</si>
  <si>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</si>
  <si>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</si>
  <si>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</si>
  <si>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</si>
  <si>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</si>
  <si>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</si>
  <si>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</si>
  <si>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</si>
  <si>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</si>
  <si>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</si>
  <si>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</si>
  <si>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</si>
  <si>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</si>
  <si>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</si>
  <si>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</si>
  <si>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</si>
  <si>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</si>
  <si>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</si>
  <si>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</si>
  <si>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</si>
  <si>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</si>
  <si>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</si>
  <si>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</si>
  <si>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</si>
  <si>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</si>
  <si>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</si>
  <si>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</si>
  <si>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</si>
  <si>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</si>
  <si>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</si>
  <si>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</si>
  <si>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</si>
  <si>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</si>
  <si>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</si>
  <si>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</si>
  <si>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</si>
  <si>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</si>
  <si>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</si>
  <si>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</si>
  <si>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</si>
  <si>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</si>
  <si>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</si>
  <si>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</si>
  <si>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</si>
  <si>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</si>
  <si>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</si>
  <si>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</si>
  <si>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</si>
  <si>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</si>
  <si>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</si>
  <si>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</si>
  <si>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</si>
  <si>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</si>
  <si>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</si>
  <si>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</si>
  <si>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</si>
  <si>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</si>
  <si>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</si>
  <si>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</si>
  <si>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</si>
  <si>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</si>
  <si>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</si>
  <si>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</si>
  <si>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</si>
  <si>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</si>
  <si>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</si>
  <si>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</si>
  <si>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</si>
  <si>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</si>
  <si>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</si>
  <si>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</si>
  <si>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</si>
  <si>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</si>
  <si>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</si>
  <si>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</si>
  <si>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</si>
  <si>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</si>
  <si>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</si>
  <si>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</si>
  <si>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</si>
  <si>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</si>
  <si>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</si>
  <si>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</si>
  <si>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</si>
  <si>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</si>
  <si>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</si>
  <si>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</si>
  <si>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</si>
  <si>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</si>
  <si>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</si>
  <si>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</si>
  <si>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</si>
  <si>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</si>
  <si>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</si>
  <si>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</si>
  <si>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</si>
  <si>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</si>
  <si>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</si>
  <si>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</si>
  <si>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</si>
  <si>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</si>
  <si>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</si>
  <si>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</si>
  <si>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</si>
  <si>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</si>
  <si>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</si>
  <si>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</si>
  <si>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</si>
  <si>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</si>
  <si>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</si>
  <si>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</si>
  <si>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</si>
  <si>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</si>
  <si>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</si>
  <si>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</si>
  <si>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</si>
  <si>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</si>
  <si>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</si>
  <si>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</si>
  <si>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</si>
  <si>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</si>
  <si>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</si>
  <si>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</si>
  <si>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</si>
  <si>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</si>
  <si>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</si>
  <si>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</si>
  <si>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</si>
  <si>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</si>
  <si>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</si>
  <si>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</si>
  <si>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</si>
  <si>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</si>
  <si>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</si>
  <si>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</si>
  <si>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</si>
  <si>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</si>
  <si>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</si>
  <si>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</si>
  <si>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</si>
  <si>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</si>
  <si>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</si>
  <si>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</si>
  <si>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</si>
  <si>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</si>
  <si>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</si>
  <si>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</si>
  <si>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</si>
  <si>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</si>
  <si>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</si>
  <si>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</si>
  <si>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</si>
  <si>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</si>
  <si>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</si>
  <si>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</si>
  <si>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</si>
  <si>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</si>
  <si>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</si>
  <si>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</si>
  <si>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</si>
  <si>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</si>
  <si>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</si>
  <si>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</si>
  <si>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</si>
  <si>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</si>
  <si>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</si>
  <si>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</si>
  <si>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</si>
  <si>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</si>
  <si>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</si>
  <si>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</si>
  <si>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</si>
  <si>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</si>
  <si>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</si>
  <si>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</si>
  <si>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</si>
  <si>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</si>
  <si>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</si>
  <si>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</si>
  <si>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</si>
  <si>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</si>
  <si>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</si>
  <si>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</si>
  <si>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</si>
  <si>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</si>
  <si>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</si>
  <si>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</si>
  <si>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</si>
  <si>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</si>
  <si>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</si>
  <si>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</si>
  <si>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</si>
  <si>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</si>
  <si>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</si>
  <si>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</si>
  <si>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</si>
  <si>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</si>
  <si>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</si>
  <si>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</si>
  <si>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</si>
  <si>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</si>
  <si>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</si>
  <si>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</si>
  <si>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</si>
  <si>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</si>
  <si>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</si>
  <si>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</si>
  <si>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</si>
  <si>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</si>
  <si>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</si>
  <si>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</si>
  <si>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</si>
  <si>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</si>
  <si>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</si>
  <si>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közfoglalkoztatott</t>
  </si>
  <si>
    <t>polgármester, főpolgármester</t>
  </si>
  <si>
    <t>helyi önkormányzati képviselő-testület tagja, megyei közgyűlés tagja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</si>
  <si>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</si>
  <si>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</si>
  <si>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</si>
  <si>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</si>
  <si>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</si>
  <si>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</si>
  <si>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</si>
  <si>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</si>
  <si>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</si>
  <si>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</si>
  <si>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</si>
  <si>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</si>
  <si>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</si>
  <si>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</si>
  <si>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</si>
  <si>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</si>
  <si>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</si>
  <si>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</si>
  <si>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</si>
  <si>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</si>
  <si>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</si>
  <si>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</si>
  <si>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</si>
  <si>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</si>
  <si>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</si>
  <si>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</si>
  <si>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</si>
  <si>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</si>
  <si>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</si>
  <si>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</si>
  <si>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</si>
  <si>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</si>
  <si>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</si>
  <si>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</si>
  <si>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</si>
  <si>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</si>
  <si>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</si>
  <si>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</si>
  <si>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</si>
  <si>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</si>
  <si>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</si>
  <si>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</si>
  <si>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</si>
  <si>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</si>
  <si>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</si>
  <si>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</si>
  <si>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</si>
  <si>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</si>
  <si>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</si>
  <si>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</si>
  <si>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</si>
  <si>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</si>
  <si>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</si>
  <si>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</si>
  <si>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</si>
  <si>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</si>
  <si>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</si>
  <si>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</si>
  <si>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költségvetési egyenleg  MŰKÖDÉSI</t>
  </si>
  <si>
    <t>költségvetési egyenleg FELHALMOZÁSI</t>
  </si>
  <si>
    <t>Céltartalékok-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</si>
  <si>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</si>
  <si>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</si>
  <si>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</si>
  <si>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</si>
  <si>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</si>
  <si>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</si>
  <si>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</si>
  <si>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</si>
  <si>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</si>
  <si>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</si>
  <si>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</si>
  <si>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</si>
  <si>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</si>
  <si>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2014.</t>
  </si>
  <si>
    <t>saját bevételek 2015.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</si>
  <si>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</si>
  <si>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</si>
  <si>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</si>
  <si>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</si>
  <si>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</si>
  <si>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</si>
  <si>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</si>
  <si>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</si>
  <si>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</si>
  <si>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</si>
  <si>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</si>
  <si>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</si>
  <si>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</si>
  <si>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</si>
  <si>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</si>
  <si>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</si>
  <si>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</si>
  <si>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</si>
  <si>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</si>
  <si>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</si>
  <si>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</si>
  <si>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</si>
  <si>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</si>
  <si>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</si>
  <si>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</si>
  <si>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</si>
  <si>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</si>
  <si>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</si>
  <si>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</si>
  <si>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</si>
  <si>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Tájékoztató mellékletek:</t>
  </si>
  <si>
    <t>Létszámkeret</t>
  </si>
  <si>
    <t>Beruházások, felújítások</t>
  </si>
  <si>
    <t>Tartalékok</t>
  </si>
  <si>
    <t>Stabilitás 1.</t>
  </si>
  <si>
    <t>Stabilitás 2.</t>
  </si>
  <si>
    <t>EU projektek</t>
  </si>
  <si>
    <t>Kiadások működési és felhalmozási bontásban</t>
  </si>
  <si>
    <t>Szociális kiadások</t>
  </si>
  <si>
    <t>Átadott pénzeszközök</t>
  </si>
  <si>
    <t>Helyi adók</t>
  </si>
  <si>
    <t>Többéves kihatással járó döntések</t>
  </si>
  <si>
    <t>Betételek működési és felhalmozási bontásban</t>
  </si>
  <si>
    <t>Mellékletek</t>
  </si>
  <si>
    <t>Kötelező mellékletek:</t>
  </si>
  <si>
    <t>Kiemelt előirányzatok</t>
  </si>
  <si>
    <t>7.számú melléklet</t>
  </si>
  <si>
    <t>egyéb alkalmazott</t>
  </si>
  <si>
    <t>Eszteregnye Község Önkormányzata</t>
  </si>
  <si>
    <t>konyha</t>
  </si>
  <si>
    <t>ovi</t>
  </si>
  <si>
    <t>közfogl.</t>
  </si>
  <si>
    <t>védőnő</t>
  </si>
  <si>
    <t>társadalombiztosítás pénzügyi alapjaitól-védőnő</t>
  </si>
  <si>
    <t>társulások és költségvetési szerveiktől-Kerekvár óvoda-bejáró gyerekek</t>
  </si>
  <si>
    <t>Egyéb működési bevételek-továbbszámlázott szolgáltatás(villany,gáz)</t>
  </si>
  <si>
    <t>Helyi iparűzési adó</t>
  </si>
  <si>
    <t>Biztosító által fizetett kártérítés</t>
  </si>
  <si>
    <t>B411</t>
  </si>
  <si>
    <t>Helyi adó és egyéb közhatalmi bevételek (Ft)</t>
  </si>
  <si>
    <t>Lakosságnak juttatott támogatások, szociális, rászorultsági jellegű ellátások (Ft)</t>
  </si>
  <si>
    <t>Kiadások (Ft)</t>
  </si>
  <si>
    <t>Bevételek (Ft)</t>
  </si>
  <si>
    <t>2018. évi költségvetés</t>
  </si>
  <si>
    <t>Tárgyévi kifizetés (2018. évi ei.)</t>
  </si>
  <si>
    <t>2020. évi kifizetés</t>
  </si>
  <si>
    <t>2021. évi kifizetés</t>
  </si>
  <si>
    <t>2022. év utáni kifizetések</t>
  </si>
  <si>
    <t>Működési célú támogatások az EU-nak</t>
  </si>
  <si>
    <t>K513</t>
  </si>
  <si>
    <t>Felhalmozási célú tám-ok az EU-nak</t>
  </si>
  <si>
    <t>K89</t>
  </si>
  <si>
    <t>Kincstárjegyek beváltása</t>
  </si>
  <si>
    <t>Éven belüli lejáratú belföldi értékpapírok beváltása</t>
  </si>
  <si>
    <t>Belföldi kötvények beváltása</t>
  </si>
  <si>
    <t>K9125</t>
  </si>
  <si>
    <t>Éven túli lejáratú belföldi értékpapírok beváltása</t>
  </si>
  <si>
    <t>K9126</t>
  </si>
  <si>
    <t>Pénzeszközök lekötött bankbetétként elhelyezése</t>
  </si>
  <si>
    <t>Hosszú lejáratú tulajdonosi kölcsönök kiadásai</t>
  </si>
  <si>
    <t>K9191</t>
  </si>
  <si>
    <t>Rövid lejáratú tulajdonosi kölcsönök kiadásai</t>
  </si>
  <si>
    <t>K9192</t>
  </si>
  <si>
    <t>Hitelek, kölcsönök törlesztése külföldi kormányok és nemzetközi szervezeteknek</t>
  </si>
  <si>
    <t>Hitelek, kölcsönök törlesztése külföldi pénzintézeteknek</t>
  </si>
  <si>
    <t>K925</t>
  </si>
  <si>
    <t>Váltókiadások</t>
  </si>
  <si>
    <t>K94</t>
  </si>
  <si>
    <t>Működési célú költségvetési támogatások és kiegészítő támogatások</t>
  </si>
  <si>
    <t>Elszámolásból származó bevételek</t>
  </si>
  <si>
    <t>Működési célú visszatérítendő támogatások, kölcsönök visszatérülése az EU-tól</t>
  </si>
  <si>
    <t>Működési célú visszatérítendő támogatások, kölcsönök visszatérülése kormányoktól és más nemzetközi szervezetektől</t>
  </si>
  <si>
    <t>B64</t>
  </si>
  <si>
    <t>B65</t>
  </si>
  <si>
    <t>Felhalmozási célú visszatérítendő támogatások, kölcsönök visszatérülése az EU-tól</t>
  </si>
  <si>
    <t>Felhalmozási célú visszatérítendő támogatások, kölcsönök visszatérülése kormányoktól és más nemzetközi szervezetektől</t>
  </si>
  <si>
    <t>B74</t>
  </si>
  <si>
    <t>B75</t>
  </si>
  <si>
    <t xml:space="preserve">Előző év költségvetési maradványának igénybevétele </t>
  </si>
  <si>
    <t xml:space="preserve">Előző év vállalkozási maradványának igénybevétele </t>
  </si>
  <si>
    <t>Lekötött bankbetétek megszüntetése</t>
  </si>
  <si>
    <t xml:space="preserve">Hosszú lejáratú tulajdonosi kölcsönök bevételei </t>
  </si>
  <si>
    <t>B8191</t>
  </si>
  <si>
    <t xml:space="preserve">Rövid lejáratú tulajdonosi kölcsönök bevételei </t>
  </si>
  <si>
    <t>B8192</t>
  </si>
  <si>
    <t>Hitelek, kölcsönök felvétele külföldi kormányoktól és nemzetközi szervezeteitől</t>
  </si>
  <si>
    <t>Hitelek, kölcsönök felvétele külföldi pénzintézetektől</t>
  </si>
  <si>
    <t>B825</t>
  </si>
  <si>
    <t>Váltóbevételek</t>
  </si>
  <si>
    <t>B84</t>
  </si>
  <si>
    <t>Egyéb működési célú támogatások bevételei államháztartáson belülről (közfogl., OEP védőnő)</t>
  </si>
  <si>
    <t>Támogatások, kölcsönök bevételei (Ft)</t>
  </si>
  <si>
    <t>Beruházások és felújítások (Ft)</t>
  </si>
  <si>
    <t>Támogatások, kölcsönök nyújtása és törlesztése (Ft)</t>
  </si>
  <si>
    <t>Általános- és céltartalékok (Ft)</t>
  </si>
  <si>
    <t>a költségvetési év azon fejlesztési céljai, amelyek megvalósításához a Stabilitási tv. 3. § (1) bekezdése szerinti adósságot keletkeztető ügylet megkötése válik vagy válhat szükségessé (Ft)</t>
  </si>
  <si>
    <t>A Stabilitási tv. 3. § (1) bekezdése szerinti adósságot keletkeztető ügyletekből és kezességvállalásokból fennálló kötelezettségek az adósságot keletkeztető ügyletek futamidejének végéig, illetve a kezesség érvényesíthetőségéig, és a Stabilitási tv. 45. § (1) bekezdés a) pontja felhatalmazása alapján kiadott jogszabályban meghatározottak szerinti saját bevételek (Ft)</t>
  </si>
  <si>
    <t>Az európai uniós forrásból finanszírozott támogatással megvalósuló programok, projektek kiadásai, bevételei, valamint a helyi önkormányzat ilyen projektekhez történő hozzájárulásai (Ft)</t>
  </si>
  <si>
    <t>A többéves kihatással járó döntések számszerűsítése évenkénti bontásban és összesítve (Ft)</t>
  </si>
  <si>
    <t>fizikai alkalmazott, a költségvetési szerveknél foglalkoztatott egyéb munkavállaló</t>
  </si>
  <si>
    <t>alpolgármester, főpolgármester-helyettes, megyei közgyűlés elnöke, alelnöke</t>
  </si>
  <si>
    <t>Bevételek működési és felhalmozási bontásban</t>
  </si>
  <si>
    <t>Kerekvár Óvoda</t>
  </si>
  <si>
    <t>Eszteregny Kerekvár Óvoda</t>
  </si>
  <si>
    <t>Óvoda</t>
  </si>
  <si>
    <t>Egyéb működési célú támogatások az EU-nak</t>
  </si>
  <si>
    <t>Egyéb felhalmozási célú támogatások az EU-nak</t>
  </si>
  <si>
    <t>Befektetési célú belföldi értékpapírok beváltása</t>
  </si>
  <si>
    <t>Pénzeszközök lekötött betétként elhelyezése</t>
  </si>
  <si>
    <t xml:space="preserve">Tulajdonosi kölcsön kiadásai </t>
  </si>
  <si>
    <t>K919</t>
  </si>
  <si>
    <t>Hitelek, kölcsönök törlesztése külföldi kormányoknak és nemzetközi szervezeteknek</t>
  </si>
  <si>
    <t>Működési célú központosított előirányzatok</t>
  </si>
  <si>
    <t>Helyi önkormányzatok kiegészítő támogatásai</t>
  </si>
  <si>
    <t>Egyéb működési célú támogatások bevételei államháztartáson belülről</t>
  </si>
  <si>
    <t>Kamatbevételek és más nyereségjellegű bevételek</t>
  </si>
  <si>
    <t>Egyéb működési bevételek</t>
  </si>
  <si>
    <t>Működési célú visszatérítendő tám-ok, kölcsönök visszatérülése az EU-tól</t>
  </si>
  <si>
    <t>Működési célú visszatérítendő tám-ok, kölcsönök visszatérülése kormányoktól és más nemzetközi szervezetektől</t>
  </si>
  <si>
    <t>Működési célú visszatérítendő támogatások, kölcsönök visszatérülése áh-n kívülről</t>
  </si>
  <si>
    <t>Felhalmozási célú visszatérítendő tám-ok, kölcsönök visszatérülése EU-tól</t>
  </si>
  <si>
    <t>Felhalmozási célú visszatérítendő tám-ok, kölcsönök visszatérülése kormányoktól és más nemzetközi szervezetektől</t>
  </si>
  <si>
    <t>Felhalmozási célú visszatérítendő tám-ok, kölcsönök visszatérülése áh-n kívülről</t>
  </si>
  <si>
    <t>Hitel-, kölcsönfelvétel pénzügyi vállalkozásoktól</t>
  </si>
  <si>
    <t>Éven belüli lejáratú belföldi értékpapírok kibocsátása</t>
  </si>
  <si>
    <t>Éven túli lejáratú belföldi értékpapírok kibocsátása</t>
  </si>
  <si>
    <t xml:space="preserve">Hitelek, kölcsönök felvétele külföldi  kormányoktól és nemzetközi szervezetektől </t>
  </si>
  <si>
    <t>Hitelek, kölcsönök felvétele külföldi  pénzintézetektől</t>
  </si>
  <si>
    <t>Költségvetési engedélyezett létszámkeret (álláshely) (fő) Óvoda</t>
  </si>
  <si>
    <t>fizikai alkalmazott,
a költségvetési szerveknél foglalkoztatott egyéb munkavállaló  (fizikai alkalmazott)</t>
  </si>
  <si>
    <t>ösztöndíjas foglalkoztatott</t>
  </si>
  <si>
    <t>alpolgármester, főpolgármester-helyettes, 
megyei közgyűlés elnöke, alelnöke</t>
  </si>
  <si>
    <t>Kerekvár Óvodafenntartó Társulás</t>
  </si>
  <si>
    <t>2019. évi eredeti előirányzat</t>
  </si>
  <si>
    <t xml:space="preserve">2.melléklet </t>
  </si>
  <si>
    <t xml:space="preserve">3.melléklet </t>
  </si>
  <si>
    <t xml:space="preserve">4.melléklet </t>
  </si>
  <si>
    <t xml:space="preserve">5.melléklet </t>
  </si>
  <si>
    <t xml:space="preserve">6.melléklet </t>
  </si>
  <si>
    <t xml:space="preserve">8.melléklet </t>
  </si>
  <si>
    <t xml:space="preserve">9.melléklet </t>
  </si>
  <si>
    <t xml:space="preserve">10.melléklet </t>
  </si>
  <si>
    <t xml:space="preserve">11.melléklet </t>
  </si>
  <si>
    <t xml:space="preserve">12.melléklet </t>
  </si>
  <si>
    <t xml:space="preserve">13.melléklet </t>
  </si>
  <si>
    <t>15.melléklet</t>
  </si>
  <si>
    <t>16.melléklet</t>
  </si>
  <si>
    <t>17.melléklet</t>
  </si>
  <si>
    <t>18.melléklet</t>
  </si>
  <si>
    <t xml:space="preserve">1.melléklet </t>
  </si>
  <si>
    <t>1.melléklet</t>
  </si>
  <si>
    <t>2.melléklet</t>
  </si>
  <si>
    <t>3.melléklet</t>
  </si>
  <si>
    <t>4.melléklet</t>
  </si>
  <si>
    <t>5.melléklet</t>
  </si>
  <si>
    <t>6.melléklet</t>
  </si>
  <si>
    <t>8.melléklet</t>
  </si>
  <si>
    <t>9.melléklet</t>
  </si>
  <si>
    <t>10.melléklet</t>
  </si>
  <si>
    <t>11.melléklet</t>
  </si>
  <si>
    <t>12.melléklet</t>
  </si>
  <si>
    <t>13.melléklet</t>
  </si>
  <si>
    <t>14.melléklet</t>
  </si>
  <si>
    <t>17. melléklet</t>
  </si>
  <si>
    <t xml:space="preserve">7.melléklet </t>
  </si>
  <si>
    <t>7.melléklet</t>
  </si>
  <si>
    <t>14. melléklet</t>
  </si>
  <si>
    <t>16. melléklet</t>
  </si>
  <si>
    <t>Modítás</t>
  </si>
  <si>
    <t>Módosítás</t>
  </si>
  <si>
    <t>Költségvetési engedélyezett létszámkeret (álláshely) (fő) ÖNKORMÁNYZAT Eredeti</t>
  </si>
  <si>
    <t>Költségvetési engedélyezett létszámkeret (álláshely) (fő) ÖNKORMÁNYZAT Módosított</t>
  </si>
  <si>
    <t>módosítás</t>
  </si>
  <si>
    <t>módosított ei</t>
  </si>
  <si>
    <t>módosított ei.</t>
  </si>
  <si>
    <t>2019. évi költségvetés- módosítás</t>
  </si>
  <si>
    <t>2019. évi költségvetés</t>
  </si>
  <si>
    <t>2019. évi
eredeti előirányzat</t>
  </si>
  <si>
    <t>2019. évi
módosított előirányzat</t>
  </si>
  <si>
    <t>2019. évi módosított előirányzat</t>
  </si>
  <si>
    <t>2019. évi kifizetés</t>
  </si>
  <si>
    <t xml:space="preserve"> 2019. évi költségvetés</t>
  </si>
  <si>
    <t xml:space="preserve"> </t>
  </si>
  <si>
    <t>módostás</t>
  </si>
  <si>
    <t>módos.ei.</t>
  </si>
  <si>
    <t>Temető kerítés  építése</t>
  </si>
  <si>
    <t>Traktorbeálló építése</t>
  </si>
  <si>
    <t>I. éa II.világháborús emlékmű készítése</t>
  </si>
  <si>
    <t>eredeti ei</t>
  </si>
  <si>
    <t>mód</t>
  </si>
  <si>
    <t>mód.ei</t>
  </si>
  <si>
    <t>mód 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</si>
</sst>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__"/>
    <numFmt numFmtId="165" formatCode="\ ##########"/>
    <numFmt numFmtId="166" formatCode="_-* #,##0\ _F_t_-;\-* #,##0\ _F_t_-;_-* &quot;-&quot;??\ _F_t_-;_-@_-"/>
  </numFmts>
  <fonts count="6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b/>
      <i/>
      <sz val="12"/>
      <name val="Bookman Old Style"/>
      <family val="1"/>
      <charset val="238"/>
    </font>
    <font>
      <b/>
      <i/>
      <sz val="10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i/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4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b/>
      <sz val="16"/>
      <color indexed="8"/>
      <name val="Bookman Old Style"/>
      <family val="1"/>
      <charset val="238"/>
    </font>
    <font>
      <b/>
      <sz val="14"/>
      <color indexed="10"/>
      <name val="Bookman Old Style"/>
      <family val="1"/>
      <charset val="238"/>
    </font>
    <font>
      <i/>
      <sz val="11"/>
      <color indexed="8"/>
      <name val="Calibri"/>
      <family val="2"/>
      <charset val="238"/>
    </font>
    <font>
      <sz val="11"/>
      <color indexed="10"/>
      <name val="Bookman Old Style"/>
      <family val="1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i/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color indexed="8"/>
      <name val="Bookman Old Style"/>
      <family val="1"/>
      <charset val="238"/>
    </font>
    <font>
      <sz val="10"/>
      <color indexed="8"/>
      <name val="Calibri"/>
      <family val="2"/>
      <charset val="238"/>
      <scheme val="minor"/>
    </font>
    <font>
      <sz val="10"/>
      <name val="MS Sans Serif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"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43" fontId="58" fillId="0" borderId="0" applyFont="0" applyFill="0" applyBorder="0" applyAlignment="0" applyProtection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</cellStyleXfs>
  <cellXfs count="30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5" borderId="1" xfId="0" applyFont="1" applyFill="1" applyBorder="1"/>
    <xf numFmtId="0" fontId="8" fillId="4" borderId="1" xfId="0" applyFont="1" applyFill="1" applyBorder="1" applyAlignment="1">
      <alignment horizontal="left" vertical="center" wrapText="1"/>
    </xf>
    <xf numFmtId="0" fontId="26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24" fillId="0" borderId="0" xfId="0" applyFont="1"/>
    <xf numFmtId="0" fontId="6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5" fillId="6" borderId="1" xfId="0" applyFont="1" applyFill="1" applyBorder="1" applyAlignment="1">
      <alignment horizontal="left" vertical="center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0" fontId="32" fillId="0" borderId="0" xfId="1" applyFont="1" applyAlignment="1" applyProtection="1"/>
    <xf numFmtId="0" fontId="33" fillId="0" borderId="0" xfId="0" applyFont="1"/>
    <xf numFmtId="0" fontId="3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5" fillId="0" borderId="1" xfId="0" applyFont="1" applyBorder="1" applyAlignment="1">
      <alignment wrapText="1"/>
    </xf>
    <xf numFmtId="0" fontId="22" fillId="5" borderId="1" xfId="0" applyFont="1" applyFill="1" applyBorder="1"/>
    <xf numFmtId="0" fontId="26" fillId="0" borderId="0" xfId="0" applyFont="1" applyAlignment="1">
      <alignment horizontal="center"/>
    </xf>
    <xf numFmtId="0" fontId="21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7" fillId="0" borderId="0" xfId="0" applyFont="1"/>
    <xf numFmtId="0" fontId="38" fillId="0" borderId="0" xfId="0" applyFont="1" applyAlignment="1">
      <alignment horizont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/>
    <xf numFmtId="0" fontId="18" fillId="0" borderId="1" xfId="0" applyFont="1" applyBorder="1"/>
    <xf numFmtId="3" fontId="18" fillId="0" borderId="1" xfId="0" applyNumberFormat="1" applyFont="1" applyBorder="1"/>
    <xf numFmtId="0" fontId="17" fillId="0" borderId="1" xfId="0" applyFont="1" applyBorder="1"/>
    <xf numFmtId="3" fontId="17" fillId="0" borderId="1" xfId="0" applyNumberFormat="1" applyFont="1" applyBorder="1"/>
    <xf numFmtId="0" fontId="20" fillId="0" borderId="1" xfId="0" applyFont="1" applyBorder="1" applyAlignment="1">
      <alignment wrapText="1"/>
    </xf>
    <xf numFmtId="0" fontId="39" fillId="0" borderId="0" xfId="0" applyFont="1"/>
    <xf numFmtId="0" fontId="4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0" fillId="0" borderId="0" xfId="0" applyNumberFormat="1"/>
    <xf numFmtId="3" fontId="10" fillId="5" borderId="1" xfId="0" applyNumberFormat="1" applyFont="1" applyFill="1" applyBorder="1"/>
    <xf numFmtId="3" fontId="10" fillId="0" borderId="1" xfId="0" applyNumberFormat="1" applyFont="1" applyBorder="1"/>
    <xf numFmtId="3" fontId="36" fillId="0" borderId="1" xfId="0" applyNumberFormat="1" applyFont="1" applyBorder="1"/>
    <xf numFmtId="3" fontId="7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wrapText="1"/>
    </xf>
    <xf numFmtId="3" fontId="44" fillId="0" borderId="0" xfId="0" applyNumberFormat="1" applyFont="1" applyAlignment="1">
      <alignment horizontal="right"/>
    </xf>
    <xf numFmtId="0" fontId="23" fillId="0" borderId="0" xfId="0" applyFont="1"/>
    <xf numFmtId="0" fontId="7" fillId="0" borderId="1" xfId="3" applyFont="1" applyBorder="1" applyAlignment="1">
      <alignment horizontal="center" vertical="center" wrapText="1"/>
    </xf>
    <xf numFmtId="0" fontId="44" fillId="0" borderId="0" xfId="0" applyFont="1"/>
    <xf numFmtId="0" fontId="15" fillId="0" borderId="0" xfId="0" applyFont="1"/>
    <xf numFmtId="0" fontId="44" fillId="0" borderId="1" xfId="0" applyFont="1" applyBorder="1" applyAlignment="1">
      <alignment horizontal="center"/>
    </xf>
    <xf numFmtId="0" fontId="15" fillId="0" borderId="1" xfId="0" applyFont="1" applyBorder="1"/>
    <xf numFmtId="3" fontId="15" fillId="0" borderId="1" xfId="0" applyNumberFormat="1" applyFont="1" applyBorder="1"/>
    <xf numFmtId="0" fontId="10" fillId="0" borderId="1" xfId="0" applyFont="1" applyBorder="1"/>
    <xf numFmtId="0" fontId="10" fillId="5" borderId="1" xfId="0" applyFont="1" applyFill="1" applyBorder="1"/>
    <xf numFmtId="3" fontId="15" fillId="0" borderId="0" xfId="0" applyNumberFormat="1" applyFont="1"/>
    <xf numFmtId="3" fontId="44" fillId="0" borderId="0" xfId="0" applyNumberFormat="1" applyFont="1"/>
    <xf numFmtId="0" fontId="12" fillId="0" borderId="0" xfId="0" applyFont="1"/>
    <xf numFmtId="3" fontId="44" fillId="0" borderId="1" xfId="0" applyNumberFormat="1" applyFont="1" applyBorder="1"/>
    <xf numFmtId="3" fontId="45" fillId="0" borderId="1" xfId="0" applyNumberFormat="1" applyFont="1" applyBorder="1"/>
    <xf numFmtId="0" fontId="5" fillId="5" borderId="1" xfId="0" applyFont="1" applyFill="1" applyBorder="1"/>
    <xf numFmtId="0" fontId="11" fillId="5" borderId="1" xfId="0" applyFont="1" applyFill="1" applyBorder="1"/>
    <xf numFmtId="3" fontId="46" fillId="0" borderId="1" xfId="0" applyNumberFormat="1" applyFont="1" applyBorder="1"/>
    <xf numFmtId="0" fontId="5" fillId="6" borderId="1" xfId="0" applyFont="1" applyFill="1" applyBorder="1"/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4" fillId="0" borderId="0" xfId="0" applyFont="1" applyAlignment="1">
      <alignment horizontal="left"/>
    </xf>
    <xf numFmtId="0" fontId="43" fillId="0" borderId="1" xfId="0" applyFont="1" applyBorder="1"/>
    <xf numFmtId="3" fontId="43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43" fillId="0" borderId="1" xfId="0" applyNumberFormat="1" applyFont="1" applyBorder="1"/>
    <xf numFmtId="0" fontId="4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26" fillId="0" borderId="0" xfId="0" applyNumberFormat="1" applyFont="1" applyAlignment="1">
      <alignment horizontal="center" wrapText="1"/>
    </xf>
    <xf numFmtId="3" fontId="22" fillId="0" borderId="1" xfId="0" applyNumberFormat="1" applyFont="1" applyBorder="1"/>
    <xf numFmtId="3" fontId="21" fillId="0" borderId="1" xfId="0" applyNumberFormat="1" applyFont="1" applyBorder="1" applyAlignment="1">
      <alignment horizontal="right"/>
    </xf>
    <xf numFmtId="3" fontId="21" fillId="5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 vertical="center" wrapText="1"/>
    </xf>
    <xf numFmtId="3" fontId="25" fillId="5" borderId="1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5" fillId="5" borderId="1" xfId="0" applyNumberFormat="1" applyFont="1" applyFill="1" applyBorder="1"/>
    <xf numFmtId="3" fontId="10" fillId="5" borderId="1" xfId="0" applyNumberFormat="1" applyFont="1" applyFill="1" applyBorder="1" applyAlignment="1">
      <alignment horizontal="right"/>
    </xf>
    <xf numFmtId="0" fontId="50" fillId="0" borderId="0" xfId="0" applyFont="1"/>
    <xf numFmtId="0" fontId="42" fillId="0" borderId="1" xfId="0" applyFont="1" applyBorder="1"/>
    <xf numFmtId="3" fontId="51" fillId="0" borderId="1" xfId="0" applyNumberFormat="1" applyFont="1" applyBorder="1"/>
    <xf numFmtId="165" fontId="7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/>
    <xf numFmtId="3" fontId="10" fillId="7" borderId="1" xfId="0" applyNumberFormat="1" applyFont="1" applyFill="1" applyBorder="1"/>
    <xf numFmtId="3" fontId="53" fillId="0" borderId="1" xfId="0" applyNumberFormat="1" applyFont="1" applyBorder="1"/>
    <xf numFmtId="3" fontId="57" fillId="0" borderId="1" xfId="0" applyNumberFormat="1" applyFont="1" applyBorder="1"/>
    <xf numFmtId="9" fontId="0" fillId="0" borderId="0" xfId="0" applyNumberFormat="1"/>
    <xf numFmtId="165" fontId="10" fillId="8" borderId="1" xfId="0" applyNumberFormat="1" applyFont="1" applyFill="1" applyBorder="1" applyAlignment="1">
      <alignment vertical="center"/>
    </xf>
    <xf numFmtId="3" fontId="36" fillId="8" borderId="1" xfId="0" applyNumberFormat="1" applyFont="1" applyFill="1" applyBorder="1"/>
    <xf numFmtId="0" fontId="29" fillId="8" borderId="1" xfId="0" applyFont="1" applyFill="1" applyBorder="1"/>
    <xf numFmtId="0" fontId="10" fillId="8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right" vertical="center"/>
    </xf>
    <xf numFmtId="3" fontId="45" fillId="9" borderId="1" xfId="0" applyNumberFormat="1" applyFont="1" applyFill="1" applyBorder="1"/>
    <xf numFmtId="3" fontId="10" fillId="9" borderId="1" xfId="0" applyNumberFormat="1" applyFont="1" applyFill="1" applyBorder="1"/>
    <xf numFmtId="3" fontId="45" fillId="7" borderId="1" xfId="0" applyNumberFormat="1" applyFont="1" applyFill="1" applyBorder="1"/>
    <xf numFmtId="3" fontId="6" fillId="9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3" fontId="44" fillId="0" borderId="3" xfId="0" applyNumberFormat="1" applyFont="1" applyBorder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4" fillId="0" borderId="0" xfId="0" applyNumberFormat="1" applyFont="1"/>
    <xf numFmtId="3" fontId="15" fillId="0" borderId="1" xfId="0" applyNumberFormat="1" applyFont="1" applyBorder="1" applyAlignment="1">
      <alignment horizontal="center" wrapText="1"/>
    </xf>
    <xf numFmtId="3" fontId="10" fillId="0" borderId="0" xfId="0" applyNumberFormat="1" applyFont="1"/>
    <xf numFmtId="3" fontId="7" fillId="0" borderId="0" xfId="0" applyNumberFormat="1" applyFont="1" applyAlignment="1">
      <alignment horizontal="center" wrapText="1"/>
    </xf>
    <xf numFmtId="3" fontId="36" fillId="0" borderId="0" xfId="0" applyNumberFormat="1" applyFont="1"/>
    <xf numFmtId="3" fontId="45" fillId="0" borderId="0" xfId="0" applyNumberFormat="1" applyFont="1"/>
    <xf numFmtId="3" fontId="9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4" fillId="0" borderId="0" xfId="0" applyNumberFormat="1" applyFont="1"/>
    <xf numFmtId="3" fontId="55" fillId="0" borderId="0" xfId="0" applyNumberFormat="1" applyFont="1"/>
    <xf numFmtId="3" fontId="46" fillId="0" borderId="0" xfId="0" applyNumberFormat="1" applyFont="1"/>
    <xf numFmtId="3" fontId="5" fillId="0" borderId="0" xfId="0" applyNumberFormat="1" applyFont="1" applyAlignment="1">
      <alignment horizontal="right" vertical="center"/>
    </xf>
    <xf numFmtId="3" fontId="56" fillId="0" borderId="0" xfId="0" applyNumberFormat="1" applyFont="1"/>
    <xf numFmtId="0" fontId="7" fillId="0" borderId="0" xfId="3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3" fontId="43" fillId="0" borderId="0" xfId="0" applyNumberFormat="1" applyFont="1"/>
    <xf numFmtId="3" fontId="15" fillId="0" borderId="0" xfId="0" applyNumberFormat="1" applyFont="1" applyAlignment="1">
      <alignment horizontal="right"/>
    </xf>
    <xf numFmtId="0" fontId="44" fillId="0" borderId="0" xfId="0" applyFont="1" applyAlignment="1">
      <alignment wrapText="1"/>
    </xf>
    <xf numFmtId="0" fontId="42" fillId="0" borderId="0" xfId="0" applyFont="1"/>
    <xf numFmtId="166" fontId="44" fillId="0" borderId="0" xfId="4" applyNumberFormat="1" applyFont="1" applyAlignment="1">
      <alignment horizontal="right"/>
    </xf>
    <xf numFmtId="166" fontId="38" fillId="0" borderId="0" xfId="4" applyNumberFormat="1" applyFont="1" applyAlignment="1">
      <alignment horizontal="center" wrapText="1"/>
    </xf>
    <xf numFmtId="166" fontId="0" fillId="0" borderId="0" xfId="4" applyNumberFormat="1" applyFont="1"/>
    <xf numFmtId="166" fontId="0" fillId="0" borderId="1" xfId="4" applyNumberFormat="1" applyFont="1" applyBorder="1"/>
    <xf numFmtId="166" fontId="53" fillId="0" borderId="1" xfId="4" applyNumberFormat="1" applyFont="1" applyBorder="1"/>
    <xf numFmtId="0" fontId="7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42" fillId="0" borderId="0" xfId="0" applyFont="1" applyAlignment="1">
      <alignment vertical="center"/>
    </xf>
    <xf numFmtId="0" fontId="36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54" fillId="0" borderId="0" xfId="0" applyFont="1"/>
    <xf numFmtId="0" fontId="10" fillId="0" borderId="0" xfId="0" applyFont="1"/>
    <xf numFmtId="3" fontId="15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9" fillId="10" borderId="1" xfId="0" applyFont="1" applyFill="1" applyBorder="1"/>
    <xf numFmtId="3" fontId="54" fillId="0" borderId="1" xfId="0" applyNumberFormat="1" applyFont="1" applyBorder="1"/>
    <xf numFmtId="0" fontId="10" fillId="1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3" fontId="59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/>
    </xf>
    <xf numFmtId="166" fontId="10" fillId="0" borderId="1" xfId="4" applyNumberFormat="1" applyFont="1" applyBorder="1" applyAlignment="1">
      <alignment horizontal="center"/>
    </xf>
    <xf numFmtId="3" fontId="61" fillId="0" borderId="1" xfId="0" applyNumberFormat="1" applyFont="1" applyBorder="1" applyAlignment="1">
      <alignment horizontal="center"/>
    </xf>
    <xf numFmtId="0" fontId="61" fillId="0" borderId="1" xfId="0" applyFont="1" applyBorder="1" applyAlignment="1">
      <alignment horizontal="center" vertical="center" wrapText="1"/>
    </xf>
    <xf numFmtId="3" fontId="59" fillId="0" borderId="1" xfId="0" applyNumberFormat="1" applyFont="1" applyBorder="1"/>
    <xf numFmtId="3" fontId="62" fillId="0" borderId="1" xfId="0" applyNumberFormat="1" applyFont="1" applyBorder="1" applyAlignment="1">
      <alignment horizontal="left" vertical="center" wrapText="1"/>
    </xf>
    <xf numFmtId="3" fontId="60" fillId="0" borderId="1" xfId="0" applyNumberFormat="1" applyFont="1" applyBorder="1"/>
    <xf numFmtId="3" fontId="43" fillId="11" borderId="1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15" fillId="0" borderId="0" xfId="0" applyNumberFormat="1" applyFont="1" applyAlignment="1">
      <alignment horizontal="right"/>
    </xf>
    <xf numFmtId="3" fontId="15" fillId="0" borderId="1" xfId="0" applyNumberFormat="1" applyFont="1" applyBorder="1"/>
    <xf numFmtId="3" fontId="0" fillId="0" borderId="1" xfId="0" applyNumberFormat="1" applyBorder="1"/>
    <xf numFmtId="3" fontId="7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49" fillId="0" borderId="1" xfId="0" applyNumberFormat="1" applyFont="1" applyBorder="1"/>
    <xf numFmtId="3" fontId="14" fillId="0" borderId="1" xfId="0" applyNumberFormat="1" applyFont="1" applyBorder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49" fillId="0" borderId="0" xfId="0" applyNumberFormat="1" applyFont="1"/>
    <xf numFmtId="3" fontId="43" fillId="0" borderId="0" xfId="0" applyNumberFormat="1" applyFont="1"/>
    <xf numFmtId="3" fontId="1" fillId="0" borderId="0" xfId="5" applyNumberFormat="1" applyFont="1" applyAlignment="1">
      <alignment horizontal="right" vertical="top" wrapText="1"/>
    </xf>
    <xf numFmtId="3" fontId="1" fillId="0" borderId="0" xfId="7" applyNumberFormat="1" applyFont="1" applyAlignment="1">
      <alignment horizontal="right" vertical="top" wrapText="1"/>
    </xf>
    <xf numFmtId="3" fontId="1" fillId="0" borderId="0" xfId="9" applyNumberFormat="1" applyFont="1" applyAlignment="1">
      <alignment horizontal="right" vertical="top" wrapText="1"/>
    </xf>
    <xf numFmtId="3" fontId="2" fillId="0" borderId="0" xfId="11" applyNumberFormat="1" applyFont="1" applyAlignment="1">
      <alignment horizontal="right" vertical="top" wrapText="1"/>
    </xf>
    <xf numFmtId="3" fontId="2" fillId="0" borderId="0" xfId="13" applyNumberFormat="1" applyFont="1" applyAlignment="1">
      <alignment horizontal="right" vertical="top" wrapText="1"/>
    </xf>
    <xf numFmtId="3" fontId="1" fillId="0" borderId="0" xfId="15" applyNumberFormat="1" applyFont="1" applyAlignment="1">
      <alignment horizontal="right" vertical="top" wrapText="1"/>
    </xf>
    <xf numFmtId="3" fontId="1" fillId="0" borderId="0" xfId="17" applyNumberFormat="1" applyFont="1" applyAlignment="1">
      <alignment horizontal="right" vertical="top" wrapText="1"/>
    </xf>
    <xf numFmtId="3" fontId="1" fillId="0" borderId="0" xfId="19" applyNumberFormat="1" applyFont="1" applyAlignment="1">
      <alignment horizontal="right" vertical="top" wrapText="1"/>
    </xf>
    <xf numFmtId="3" fontId="1" fillId="0" borderId="0" xfId="21" applyNumberFormat="1" applyFont="1" applyAlignment="1">
      <alignment horizontal="right" vertical="top" wrapText="1"/>
    </xf>
    <xf numFmtId="0" fontId="3" fillId="0" borderId="9" xfId="0" applyFont="1" applyBorder="1" applyAlignment="1">
      <alignment horizontal="center" vertical="center" wrapText="1"/>
    </xf>
    <xf numFmtId="3" fontId="1" fillId="0" borderId="0" xfId="25" applyNumberFormat="1" applyFont="1" applyAlignment="1">
      <alignment horizontal="right" vertical="top" wrapText="1"/>
    </xf>
    <xf numFmtId="3" fontId="3" fillId="0" borderId="1" xfId="0" applyNumberFormat="1" applyFont="1" applyBorder="1" applyAlignment="1">
      <alignment horizontal="left" vertical="center" wrapText="1"/>
    </xf>
    <xf numFmtId="3" fontId="1" fillId="0" borderId="0" xfId="29" applyNumberFormat="1" applyFont="1" applyAlignment="1">
      <alignment horizontal="right" vertical="top" wrapText="1"/>
    </xf>
    <xf numFmtId="3" fontId="1" fillId="0" borderId="0" xfId="23" applyNumberFormat="1" applyFont="1" applyAlignment="1">
      <alignment vertical="top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27" applyNumberFormat="1" applyFont="1" applyAlignment="1">
      <alignment vertical="top" wrapText="1"/>
    </xf>
    <xf numFmtId="3" fontId="5" fillId="4" borderId="1" xfId="0" applyNumberFormat="1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5" fillId="0" borderId="1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</cellXfs>
  <cellStyles count="31">
    <cellStyle name="Ezres" xfId="4" builtinId="3"/>
    <cellStyle name="Hivatkozás" xfId="1" builtinId="8"/>
    <cellStyle name="Normál" xfId="0" builtinId="0"/>
    <cellStyle name="Normál 10" xfId="19"/>
    <cellStyle name="Normál 11" xfId="21"/>
    <cellStyle name="Normál 12" xfId="23"/>
    <cellStyle name="Normál 13" xfId="25"/>
    <cellStyle name="Normál 14" xfId="27"/>
    <cellStyle name="Normál 15" xfId="29"/>
    <cellStyle name="Normál 2" xfId="2"/>
    <cellStyle name="Normál 2 10" xfId="22"/>
    <cellStyle name="Normál 2 11" xfId="24"/>
    <cellStyle name="Normál 2 12" xfId="26"/>
    <cellStyle name="Normál 2 13" xfId="28"/>
    <cellStyle name="Normál 2 14" xfId="30"/>
    <cellStyle name="Normál 2 2" xfId="6"/>
    <cellStyle name="Normál 2 3" xfId="8"/>
    <cellStyle name="Normál 2 4" xfId="10"/>
    <cellStyle name="Normál 2 5" xfId="12"/>
    <cellStyle name="Normál 2 6" xfId="14"/>
    <cellStyle name="Normál 2 7" xfId="16"/>
    <cellStyle name="Normál 2 8" xfId="18"/>
    <cellStyle name="Normál 2 9" xfId="20"/>
    <cellStyle name="Normál 3" xfId="5"/>
    <cellStyle name="Normál 4" xfId="7"/>
    <cellStyle name="Normál 5" xfId="9"/>
    <cellStyle name="Normál 6" xfId="11"/>
    <cellStyle name="Normál 7" xfId="13"/>
    <cellStyle name="Normál 8" xfId="15"/>
    <cellStyle name="Normál 9" xfId="17"/>
    <cellStyle name="Normal_KTRSZJ" xfId="3"/>
  </cellStyles>
  <dxfs count="0"/>
  <tableStyles count="0" defaultTableStyle="TableStyleMedium9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ilajka%20Eszter/2019%20K&#246;lts&#233;gvet&#233;s%20tervez&#233;s/Eszteregnye%20&#211;vi%202019%20eredeti%20el&#337;ir&#225;nyzat/2019%20%20&#201;VI%20K&#214;LTS&#201;GVET&#201;S%20O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llékletek"/>
      <sheetName val=" kiemelt ei"/>
      <sheetName val="kiadások működés felhalmozás"/>
      <sheetName val="bevételek működés felhalmozás"/>
      <sheetName val="létszám"/>
      <sheetName val="Önkormányzat hozzájárulása"/>
      <sheetName val="beruházások felújítások"/>
      <sheetName val="Munka1"/>
      <sheetName val="kiadások működés felhalmozá (2)"/>
      <sheetName val="bevételek működés felhalmoz (2)"/>
    </sheetNames>
    <sheetDataSet>
      <sheetData sheetId="0" refreshError="1">
        <row r="3">
          <cell r="A3" t="str">
            <v>Eszteregnye Kerekvár Óvoda</v>
          </cell>
        </row>
      </sheetData>
      <sheetData sheetId="1" refreshError="1"/>
      <sheetData sheetId="2" refreshError="1">
        <row r="84">
          <cell r="C84">
            <v>0</v>
          </cell>
        </row>
      </sheetData>
      <sheetData sheetId="3" refreshError="1">
        <row r="46">
          <cell r="C4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njt.hu/cgi_bin/njt_doc.cgi?docid=139876.24347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6"/>
  <sheetViews>
    <sheetView view="pageBreakPreview" topLeftCell="A4" zoomScaleSheetLayoutView="100" workbookViewId="0">
      <selection activeCell="A2" sqref="A2:B2"/>
    </sheetView>
  </sheetViews>
  <sheetFormatPr defaultRowHeight="15"/>
  <cols>
    <col min="1" max="1" width="22.7109375" style="105" customWidth="1"/>
    <col min="2" max="2" width="53" style="105" bestFit="1" customWidth="1"/>
    <col min="3" max="16384" width="9.140625" style="105"/>
  </cols>
  <sheetData>
    <row r="1" spans="1:2" ht="18">
      <c r="A1" s="275" t="s">
        <v>644</v>
      </c>
      <c r="B1" s="275"/>
    </row>
    <row r="2" spans="1:2" ht="18">
      <c r="A2" s="276" t="s">
        <v>791</v>
      </c>
      <c r="B2" s="276"/>
    </row>
    <row r="4" spans="1:2" ht="20.25">
      <c r="A4" s="277" t="s">
        <v>639</v>
      </c>
      <c r="B4" s="277"/>
    </row>
    <row r="5" spans="1:2" ht="20.25">
      <c r="A5" s="122"/>
      <c r="B5" s="122"/>
    </row>
    <row r="6" spans="1:2">
      <c r="A6" s="121" t="s">
        <v>640</v>
      </c>
    </row>
    <row r="7" spans="1:2">
      <c r="A7" s="121"/>
    </row>
    <row r="8" spans="1:2">
      <c r="A8" s="124" t="s">
        <v>765</v>
      </c>
      <c r="B8" s="105" t="s">
        <v>641</v>
      </c>
    </row>
    <row r="9" spans="1:2">
      <c r="A9" s="124" t="s">
        <v>750</v>
      </c>
      <c r="B9" s="105" t="s">
        <v>633</v>
      </c>
    </row>
    <row r="10" spans="1:2">
      <c r="A10" s="124" t="s">
        <v>751</v>
      </c>
      <c r="B10" s="105" t="s">
        <v>638</v>
      </c>
    </row>
    <row r="11" spans="1:2">
      <c r="A11" s="124" t="s">
        <v>752</v>
      </c>
      <c r="B11" s="106" t="s">
        <v>627</v>
      </c>
    </row>
    <row r="12" spans="1:2">
      <c r="A12" s="124"/>
    </row>
    <row r="14" spans="1:2">
      <c r="A14" s="121" t="s">
        <v>626</v>
      </c>
    </row>
    <row r="15" spans="1:2">
      <c r="A15" s="121"/>
    </row>
    <row r="16" spans="1:2">
      <c r="A16" s="105" t="s">
        <v>753</v>
      </c>
      <c r="B16" s="105" t="s">
        <v>634</v>
      </c>
    </row>
    <row r="17" spans="1:2">
      <c r="A17" s="105" t="s">
        <v>754</v>
      </c>
      <c r="B17" s="105" t="s">
        <v>635</v>
      </c>
    </row>
    <row r="18" spans="1:2">
      <c r="A18" s="106" t="s">
        <v>780</v>
      </c>
      <c r="B18" s="105" t="s">
        <v>636</v>
      </c>
    </row>
    <row r="19" spans="1:2">
      <c r="A19" s="106" t="s">
        <v>755</v>
      </c>
      <c r="B19" s="105" t="s">
        <v>628</v>
      </c>
    </row>
    <row r="20" spans="1:2">
      <c r="A20" s="106" t="s">
        <v>756</v>
      </c>
      <c r="B20" s="105" t="s">
        <v>629</v>
      </c>
    </row>
    <row r="21" spans="1:2">
      <c r="A21" s="106" t="s">
        <v>757</v>
      </c>
      <c r="B21" s="105" t="s">
        <v>630</v>
      </c>
    </row>
    <row r="22" spans="1:2">
      <c r="A22" s="106" t="s">
        <v>758</v>
      </c>
      <c r="B22" s="105" t="s">
        <v>631</v>
      </c>
    </row>
    <row r="23" spans="1:2">
      <c r="A23" s="106" t="s">
        <v>759</v>
      </c>
      <c r="B23" s="105" t="s">
        <v>632</v>
      </c>
    </row>
    <row r="24" spans="1:2">
      <c r="A24" s="106" t="s">
        <v>760</v>
      </c>
      <c r="B24" s="105" t="s">
        <v>637</v>
      </c>
    </row>
    <row r="25" spans="1:2">
      <c r="A25" s="106"/>
    </row>
    <row r="26" spans="1:2">
      <c r="A26" s="212" t="s">
        <v>718</v>
      </c>
    </row>
    <row r="27" spans="1:2">
      <c r="A27" s="106" t="s">
        <v>778</v>
      </c>
      <c r="B27" s="106" t="s">
        <v>641</v>
      </c>
    </row>
    <row r="28" spans="1:2">
      <c r="A28" s="106" t="s">
        <v>761</v>
      </c>
      <c r="B28" s="106" t="s">
        <v>633</v>
      </c>
    </row>
    <row r="29" spans="1:2">
      <c r="A29" s="106" t="s">
        <v>762</v>
      </c>
      <c r="B29" s="106" t="s">
        <v>717</v>
      </c>
    </row>
    <row r="30" spans="1:2">
      <c r="A30" s="106" t="s">
        <v>763</v>
      </c>
      <c r="B30" s="106" t="s">
        <v>627</v>
      </c>
    </row>
    <row r="31" spans="1:2">
      <c r="A31" s="106" t="s">
        <v>764</v>
      </c>
      <c r="B31" s="211" t="s">
        <v>628</v>
      </c>
    </row>
    <row r="42" spans="1:2">
      <c r="A42" s="106"/>
    </row>
    <row r="43" spans="1:2">
      <c r="A43" s="106"/>
    </row>
    <row r="46" spans="1:2">
      <c r="A46" s="144"/>
      <c r="B46" s="144"/>
    </row>
  </sheetData>
  <mergeCells count="3">
    <mergeCell ref="A1:B1"/>
    <mergeCell ref="A2:B2"/>
    <mergeCell ref="A4:B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tabSelected="1" view="pageBreakPreview" topLeftCell="A7" zoomScaleSheetLayoutView="100" workbookViewId="0">
      <selection activeCell="B20" sqref="B20"/>
    </sheetView>
  </sheetViews>
  <sheetFormatPr defaultRowHeight="15"/>
  <cols>
    <col min="1" max="1" width="13.85546875" customWidth="1"/>
    <col min="2" max="2" width="73.140625" customWidth="1"/>
    <col min="3" max="4" width="18.42578125" customWidth="1"/>
    <col min="5" max="6" width="16.140625" style="92" customWidth="1"/>
    <col min="7" max="7" width="14.5703125" bestFit="1" customWidth="1"/>
    <col min="8" max="8" width="14.42578125" customWidth="1"/>
  </cols>
  <sheetData>
    <row r="1" spans="2:13">
      <c r="E1" s="102" t="s">
        <v>766</v>
      </c>
      <c r="F1" s="102"/>
    </row>
    <row r="2" spans="2:13" ht="18">
      <c r="B2" s="275" t="str">
        <f>Mellékletek!A1</f>
        <v>Eszteregnye Község Önkormányzata</v>
      </c>
      <c r="C2" s="275"/>
      <c r="D2" s="275"/>
      <c r="E2" s="275"/>
      <c r="F2" s="194"/>
      <c r="G2" s="194"/>
      <c r="H2" s="194"/>
    </row>
    <row r="3" spans="2:13" ht="18">
      <c r="B3" s="130"/>
      <c r="C3" s="220"/>
      <c r="D3" s="220"/>
      <c r="E3" s="130"/>
      <c r="F3" s="130"/>
    </row>
    <row r="4" spans="2:13" ht="18">
      <c r="B4" s="276" t="s">
        <v>792</v>
      </c>
      <c r="C4" s="276"/>
      <c r="D4" s="276"/>
      <c r="E4" s="276"/>
      <c r="F4" s="103"/>
      <c r="G4" s="103"/>
      <c r="H4" s="103"/>
    </row>
    <row r="5" spans="2:13" ht="18" customHeight="1">
      <c r="B5" s="278" t="s">
        <v>461</v>
      </c>
      <c r="C5" s="278"/>
      <c r="D5" s="278"/>
      <c r="E5" s="278"/>
      <c r="F5" s="202"/>
      <c r="G5" s="202"/>
      <c r="H5" s="202"/>
    </row>
    <row r="7" spans="2:13" ht="30" customHeight="1">
      <c r="B7" s="107" t="s">
        <v>582</v>
      </c>
      <c r="C7" s="169" t="s">
        <v>793</v>
      </c>
      <c r="D7" s="169" t="s">
        <v>785</v>
      </c>
      <c r="E7" s="169" t="s">
        <v>794</v>
      </c>
      <c r="F7" s="166"/>
      <c r="G7" s="167"/>
      <c r="H7" s="167"/>
      <c r="I7" s="106"/>
      <c r="J7" s="106"/>
      <c r="K7" s="106"/>
      <c r="L7" s="106"/>
      <c r="M7" s="106"/>
    </row>
    <row r="8" spans="2:13">
      <c r="B8" s="108" t="s">
        <v>27</v>
      </c>
      <c r="C8" s="253">
        <f>'kiadások működés felhalmozás'!C26</f>
        <v>19431572</v>
      </c>
      <c r="D8" s="150">
        <f>E8-C8</f>
        <v>6578878</v>
      </c>
      <c r="E8" s="150">
        <f>'kiadások működés felhalmozás'!E26</f>
        <v>26010450</v>
      </c>
      <c r="F8" s="112"/>
      <c r="G8" s="112"/>
      <c r="H8" s="112"/>
      <c r="I8" s="112"/>
      <c r="J8" s="106"/>
      <c r="K8" s="106"/>
      <c r="L8" s="106"/>
      <c r="M8" s="106"/>
    </row>
    <row r="9" spans="2:13">
      <c r="B9" s="108" t="s">
        <v>28</v>
      </c>
      <c r="C9" s="253">
        <f>'kiadások működés felhalmozás'!C27</f>
        <v>4080630</v>
      </c>
      <c r="D9" s="150">
        <f t="shared" ref="D9:D28" si="0">E9-C9</f>
        <v>725000</v>
      </c>
      <c r="E9" s="150">
        <f>'kiadások működés felhalmozás'!E27</f>
        <v>4805630</v>
      </c>
      <c r="F9" s="112"/>
      <c r="G9" s="112"/>
      <c r="H9" s="112"/>
      <c r="I9" s="112"/>
      <c r="J9" s="106"/>
      <c r="K9" s="106"/>
      <c r="L9" s="106"/>
      <c r="M9" s="106"/>
    </row>
    <row r="10" spans="2:13">
      <c r="B10" s="108" t="s">
        <v>29</v>
      </c>
      <c r="C10" s="253">
        <f>'kiadások működés felhalmozás'!C52</f>
        <v>26281852</v>
      </c>
      <c r="D10" s="150">
        <f t="shared" si="0"/>
        <v>-10606399</v>
      </c>
      <c r="E10" s="150">
        <f>'kiadások működés felhalmozás'!E52</f>
        <v>15675453</v>
      </c>
      <c r="F10" s="112"/>
      <c r="G10" s="112"/>
      <c r="H10" s="112"/>
      <c r="I10" s="112"/>
      <c r="J10" s="106"/>
      <c r="K10" s="106"/>
      <c r="L10" s="106"/>
      <c r="M10" s="106"/>
    </row>
    <row r="11" spans="2:13">
      <c r="B11" s="108" t="s">
        <v>30</v>
      </c>
      <c r="C11" s="245">
        <f>'kiadások működés felhalmozás'!C61</f>
        <v>5278000</v>
      </c>
      <c r="D11" s="150">
        <f t="shared" si="0"/>
        <v>-1039500</v>
      </c>
      <c r="E11" s="109">
        <f>'kiadások működés felhalmozás'!E61</f>
        <v>4238500</v>
      </c>
      <c r="F11" s="112"/>
      <c r="G11" s="112"/>
      <c r="H11" s="112"/>
      <c r="I11" s="112"/>
      <c r="J11" s="106"/>
      <c r="K11" s="106"/>
      <c r="L11" s="106"/>
      <c r="M11" s="106"/>
    </row>
    <row r="12" spans="2:13">
      <c r="B12" s="108" t="s">
        <v>31</v>
      </c>
      <c r="C12" s="253">
        <f>'kiadások működés felhalmozás'!C75</f>
        <v>5133535</v>
      </c>
      <c r="D12" s="150">
        <f t="shared" si="0"/>
        <v>655210</v>
      </c>
      <c r="E12" s="150">
        <f>'kiadások működés felhalmozás'!E75</f>
        <v>5788745</v>
      </c>
      <c r="F12" s="112"/>
      <c r="G12" s="112"/>
      <c r="H12" s="112"/>
      <c r="I12" s="112"/>
      <c r="J12" s="106"/>
      <c r="K12" s="106"/>
      <c r="L12" s="106"/>
      <c r="M12" s="106"/>
    </row>
    <row r="13" spans="2:13">
      <c r="B13" s="108" t="s">
        <v>32</v>
      </c>
      <c r="C13" s="253">
        <f>'kiadások működés felhalmozás'!C84</f>
        <v>4901700</v>
      </c>
      <c r="D13" s="150">
        <f t="shared" si="0"/>
        <v>-2740014</v>
      </c>
      <c r="E13" s="150">
        <f>'kiadások működés felhalmozás'!E84</f>
        <v>2161686</v>
      </c>
      <c r="F13" s="168"/>
      <c r="G13" s="112"/>
      <c r="H13" s="112"/>
      <c r="I13" s="112"/>
      <c r="J13" s="106"/>
      <c r="K13" s="106"/>
      <c r="L13" s="106"/>
      <c r="M13" s="106"/>
    </row>
    <row r="14" spans="2:13">
      <c r="B14" s="108" t="s">
        <v>33</v>
      </c>
      <c r="C14" s="245">
        <f>'kiadások működés felhalmozás'!C89</f>
        <v>2000000</v>
      </c>
      <c r="D14" s="150">
        <f t="shared" si="0"/>
        <v>25336044</v>
      </c>
      <c r="E14" s="109">
        <f>'kiadások működés felhalmozás'!E89</f>
        <v>27336044</v>
      </c>
      <c r="F14" s="112"/>
      <c r="G14" s="112"/>
      <c r="H14" s="112"/>
      <c r="I14" s="112"/>
      <c r="J14" s="106"/>
      <c r="K14" s="106"/>
      <c r="L14" s="106"/>
      <c r="M14" s="106"/>
    </row>
    <row r="15" spans="2:13">
      <c r="B15" s="108" t="s">
        <v>34</v>
      </c>
      <c r="C15" s="253">
        <f>'kiadások működés felhalmozás'!C99</f>
        <v>0</v>
      </c>
      <c r="D15" s="150">
        <f t="shared" si="0"/>
        <v>166700</v>
      </c>
      <c r="E15" s="150">
        <f>'kiadások működés felhalmozás'!E99</f>
        <v>166700</v>
      </c>
      <c r="F15" s="168"/>
      <c r="G15" s="112"/>
      <c r="H15" s="112"/>
      <c r="I15" s="112"/>
      <c r="J15" s="106"/>
      <c r="K15" s="106"/>
      <c r="L15" s="106"/>
      <c r="M15" s="106"/>
    </row>
    <row r="16" spans="2:13">
      <c r="B16" s="110" t="s">
        <v>26</v>
      </c>
      <c r="C16" s="109">
        <f>SUM(C8:C15)</f>
        <v>67107289</v>
      </c>
      <c r="D16" s="150">
        <f t="shared" si="0"/>
        <v>19075919</v>
      </c>
      <c r="E16" s="109">
        <f>SUM(E8:E15)</f>
        <v>86183208</v>
      </c>
      <c r="F16" s="112"/>
      <c r="G16" s="112"/>
      <c r="H16" s="112"/>
      <c r="I16" s="112"/>
      <c r="J16" s="106"/>
      <c r="K16" s="106"/>
      <c r="L16" s="106"/>
      <c r="M16" s="106"/>
    </row>
    <row r="17" spans="2:13">
      <c r="B17" s="110" t="s">
        <v>35</v>
      </c>
      <c r="C17" s="245">
        <f>'kiadások működés felhalmozás'!C130</f>
        <v>17599677</v>
      </c>
      <c r="D17" s="150">
        <f t="shared" si="0"/>
        <v>981969</v>
      </c>
      <c r="E17" s="109">
        <f>'kiadások működés felhalmozás'!E130</f>
        <v>18581646</v>
      </c>
      <c r="F17" s="112"/>
      <c r="G17" s="112"/>
      <c r="H17" s="112"/>
      <c r="I17" s="112"/>
      <c r="J17" s="106"/>
      <c r="K17" s="106"/>
      <c r="L17" s="106"/>
      <c r="M17" s="106"/>
    </row>
    <row r="18" spans="2:13">
      <c r="B18" s="111" t="s">
        <v>459</v>
      </c>
      <c r="C18" s="93">
        <f>C16+C17</f>
        <v>84706966</v>
      </c>
      <c r="D18" s="150">
        <f t="shared" si="0"/>
        <v>20057888</v>
      </c>
      <c r="E18" s="93">
        <f>E16+E17</f>
        <v>104764854</v>
      </c>
      <c r="F18" s="170"/>
      <c r="G18" s="170"/>
      <c r="H18" s="170"/>
      <c r="I18" s="112"/>
      <c r="J18" s="106"/>
      <c r="K18" s="106"/>
      <c r="L18" s="106"/>
      <c r="M18" s="106"/>
    </row>
    <row r="19" spans="2:13">
      <c r="B19" s="108" t="s">
        <v>37</v>
      </c>
      <c r="C19" s="253">
        <f>'bevételek működés felhalmozás'!C20</f>
        <v>38223308</v>
      </c>
      <c r="D19" s="150">
        <f>E19-C19</f>
        <v>1172131</v>
      </c>
      <c r="E19" s="150">
        <f>'bevételek működés felhalmozás'!E20</f>
        <v>39395439</v>
      </c>
      <c r="F19" s="168"/>
      <c r="G19" s="112"/>
      <c r="H19" s="112"/>
      <c r="I19" s="112"/>
      <c r="J19" s="106"/>
      <c r="K19" s="106"/>
      <c r="L19" s="106"/>
      <c r="M19" s="106"/>
    </row>
    <row r="20" spans="2:13">
      <c r="B20" s="108" t="s">
        <v>38</v>
      </c>
      <c r="C20" s="245">
        <f>'bevételek működés felhalmozás'!C59</f>
        <v>0</v>
      </c>
      <c r="D20" s="150">
        <f t="shared" si="0"/>
        <v>20927071</v>
      </c>
      <c r="E20" s="109">
        <f>'bevételek működés felhalmozás'!E59</f>
        <v>20927071</v>
      </c>
      <c r="F20" s="112"/>
      <c r="G20" s="112"/>
      <c r="H20" s="112"/>
      <c r="I20" s="112"/>
      <c r="J20" s="106"/>
      <c r="K20" s="106"/>
      <c r="L20" s="106"/>
      <c r="M20" s="106"/>
    </row>
    <row r="21" spans="2:13">
      <c r="B21" s="108" t="s">
        <v>39</v>
      </c>
      <c r="C21" s="253">
        <f>'bevételek működés felhalmozás'!C34</f>
        <v>23820000</v>
      </c>
      <c r="D21" s="150">
        <f t="shared" si="0"/>
        <v>306821</v>
      </c>
      <c r="E21" s="150">
        <f>'bevételek működés felhalmozás'!E34</f>
        <v>24126821</v>
      </c>
      <c r="F21" s="112"/>
      <c r="G21" s="112"/>
      <c r="H21" s="112"/>
      <c r="I21" s="112"/>
      <c r="J21" s="106"/>
      <c r="K21" s="106"/>
      <c r="L21" s="106"/>
      <c r="M21" s="106"/>
    </row>
    <row r="22" spans="2:13">
      <c r="B22" s="108" t="s">
        <v>40</v>
      </c>
      <c r="C22" s="245">
        <f>'bevételek működés felhalmozás'!C46</f>
        <v>7546812</v>
      </c>
      <c r="D22" s="150">
        <f t="shared" si="0"/>
        <v>-2755104</v>
      </c>
      <c r="E22" s="109">
        <f>'bevételek működés felhalmozás'!E46</f>
        <v>4791708</v>
      </c>
      <c r="F22" s="112"/>
      <c r="G22" s="112"/>
      <c r="H22" s="112"/>
      <c r="I22" s="112"/>
      <c r="J22" s="106"/>
      <c r="K22" s="106"/>
      <c r="L22" s="106"/>
      <c r="M22" s="106"/>
    </row>
    <row r="23" spans="2:13">
      <c r="B23" s="108" t="s">
        <v>41</v>
      </c>
      <c r="C23" s="245">
        <f>'bevételek működés felhalmozás'!C65</f>
        <v>1400000</v>
      </c>
      <c r="D23" s="150">
        <f t="shared" si="0"/>
        <v>0</v>
      </c>
      <c r="E23" s="109">
        <f>'bevételek működés felhalmozás'!E65</f>
        <v>1400000</v>
      </c>
      <c r="F23" s="112"/>
      <c r="G23" s="112"/>
      <c r="H23" s="112"/>
      <c r="I23" s="112"/>
      <c r="J23" s="106"/>
      <c r="K23" s="106"/>
      <c r="L23" s="106"/>
      <c r="M23" s="106"/>
    </row>
    <row r="24" spans="2:13">
      <c r="B24" s="108" t="s">
        <v>42</v>
      </c>
      <c r="C24" s="150">
        <f>'bevételek működés felhalmozás'!D52</f>
        <v>0</v>
      </c>
      <c r="D24" s="150">
        <f t="shared" si="0"/>
        <v>0</v>
      </c>
      <c r="E24" s="150">
        <f>'bevételek működés felhalmozás'!E52</f>
        <v>0</v>
      </c>
      <c r="F24" s="112"/>
      <c r="G24" s="112"/>
      <c r="H24" s="112"/>
      <c r="I24" s="112"/>
      <c r="J24" s="106"/>
      <c r="K24" s="106"/>
      <c r="L24" s="106"/>
      <c r="M24" s="106"/>
    </row>
    <row r="25" spans="2:13">
      <c r="B25" s="108" t="s">
        <v>43</v>
      </c>
      <c r="C25" s="109">
        <f>'bevételek működés felhalmozás'!D71</f>
        <v>0</v>
      </c>
      <c r="D25" s="150">
        <f t="shared" si="0"/>
        <v>0</v>
      </c>
      <c r="E25" s="109">
        <f>'bevételek működés felhalmozás'!E71</f>
        <v>0</v>
      </c>
      <c r="F25" s="112"/>
      <c r="G25" s="112"/>
      <c r="H25" s="112"/>
      <c r="I25" s="112"/>
      <c r="J25" s="106"/>
      <c r="K25" s="106"/>
      <c r="L25" s="106"/>
      <c r="M25" s="106"/>
    </row>
    <row r="26" spans="2:13">
      <c r="B26" s="110" t="s">
        <v>36</v>
      </c>
      <c r="C26" s="109">
        <f>SUM(C19:C25)</f>
        <v>70990120</v>
      </c>
      <c r="D26" s="150">
        <f t="shared" si="0"/>
        <v>19650919</v>
      </c>
      <c r="E26" s="109">
        <f>SUM(E19:E25)</f>
        <v>90641039</v>
      </c>
      <c r="F26" s="112"/>
      <c r="G26" s="112"/>
      <c r="H26" s="112"/>
      <c r="I26" s="112"/>
      <c r="J26" s="106"/>
      <c r="K26" s="106"/>
      <c r="L26" s="106"/>
      <c r="M26" s="106"/>
    </row>
    <row r="27" spans="2:13">
      <c r="B27" s="110" t="s">
        <v>44</v>
      </c>
      <c r="C27" s="253">
        <f>'bevételek működés felhalmozás'!C104</f>
        <v>13716846</v>
      </c>
      <c r="D27" s="150">
        <f t="shared" si="0"/>
        <v>406969</v>
      </c>
      <c r="E27" s="150">
        <f>'bevételek működés felhalmozás'!E104</f>
        <v>14123815</v>
      </c>
      <c r="F27" s="112"/>
      <c r="G27" s="112"/>
      <c r="H27" s="112"/>
      <c r="I27" s="112"/>
      <c r="J27" s="106"/>
      <c r="K27" s="106"/>
      <c r="L27" s="106"/>
      <c r="M27" s="106"/>
    </row>
    <row r="28" spans="2:13">
      <c r="B28" s="111" t="s">
        <v>460</v>
      </c>
      <c r="C28" s="93">
        <f>C26+C27</f>
        <v>84706966</v>
      </c>
      <c r="D28" s="150">
        <f t="shared" si="0"/>
        <v>20057888</v>
      </c>
      <c r="E28" s="93">
        <f>E26+E27</f>
        <v>104764854</v>
      </c>
      <c r="F28" s="170"/>
      <c r="G28" s="170"/>
      <c r="H28" s="170"/>
      <c r="I28" s="112"/>
      <c r="J28" s="106"/>
      <c r="K28" s="106"/>
      <c r="L28" s="106"/>
      <c r="M28" s="106"/>
    </row>
    <row r="29" spans="2:13">
      <c r="B29" s="106"/>
      <c r="C29" s="106"/>
      <c r="D29" s="106"/>
      <c r="E29" s="112"/>
      <c r="F29" s="112"/>
      <c r="G29" s="112"/>
      <c r="H29" s="112"/>
      <c r="I29" s="112"/>
      <c r="J29" s="106"/>
      <c r="K29" s="106"/>
      <c r="L29" s="106"/>
      <c r="M29" s="106"/>
    </row>
    <row r="30" spans="2:13">
      <c r="B30" s="106"/>
      <c r="C30" s="106"/>
      <c r="D30" s="106"/>
      <c r="E30" s="112"/>
      <c r="F30" s="112"/>
      <c r="G30" s="112"/>
      <c r="H30" s="112"/>
      <c r="I30" s="112"/>
      <c r="J30" s="106"/>
      <c r="K30" s="106"/>
      <c r="L30" s="106"/>
      <c r="M30" s="106"/>
    </row>
    <row r="31" spans="2:13">
      <c r="B31" s="106"/>
      <c r="C31" s="106"/>
      <c r="D31" s="106"/>
      <c r="E31" s="112"/>
      <c r="F31" s="112"/>
      <c r="G31" s="112"/>
      <c r="H31" s="112"/>
      <c r="I31" s="112"/>
      <c r="J31" s="106"/>
      <c r="K31" s="106"/>
      <c r="L31" s="106"/>
      <c r="M31" s="106"/>
    </row>
    <row r="32" spans="2:13">
      <c r="B32" s="106"/>
      <c r="C32" s="106"/>
      <c r="D32" s="106"/>
      <c r="E32" s="112"/>
      <c r="F32" s="112"/>
      <c r="G32" s="112"/>
      <c r="H32" s="112"/>
      <c r="I32" s="112"/>
      <c r="J32" s="106"/>
      <c r="K32" s="106"/>
      <c r="L32" s="106"/>
      <c r="M32" s="106"/>
    </row>
    <row r="33" spans="2:13">
      <c r="B33" s="106"/>
      <c r="C33" s="106"/>
      <c r="D33" s="106"/>
      <c r="E33" s="112"/>
      <c r="F33" s="112"/>
      <c r="G33" s="112"/>
      <c r="H33" s="112"/>
      <c r="I33" s="112"/>
      <c r="J33" s="106"/>
      <c r="K33" s="106"/>
      <c r="L33" s="106"/>
      <c r="M33" s="106"/>
    </row>
    <row r="34" spans="2:13">
      <c r="B34" s="106"/>
      <c r="C34" s="106"/>
      <c r="D34" s="106"/>
      <c r="E34" s="112"/>
      <c r="F34" s="112"/>
      <c r="G34" s="112"/>
      <c r="H34" s="112"/>
      <c r="I34" s="112"/>
      <c r="J34" s="106"/>
      <c r="K34" s="106"/>
      <c r="L34" s="106"/>
      <c r="M34" s="106"/>
    </row>
    <row r="35" spans="2:13">
      <c r="B35" s="106"/>
      <c r="C35" s="106"/>
      <c r="D35" s="106"/>
      <c r="E35" s="112"/>
      <c r="F35" s="112"/>
      <c r="G35" s="112"/>
      <c r="H35" s="112"/>
      <c r="I35" s="112"/>
      <c r="J35" s="106"/>
      <c r="K35" s="106"/>
      <c r="L35" s="106"/>
      <c r="M35" s="106"/>
    </row>
    <row r="36" spans="2:13">
      <c r="G36" s="92"/>
      <c r="H36" s="92"/>
      <c r="I36" s="92"/>
    </row>
    <row r="37" spans="2:13">
      <c r="G37" s="92"/>
      <c r="H37" s="92"/>
      <c r="I37" s="92"/>
    </row>
    <row r="38" spans="2:13">
      <c r="G38" s="92"/>
      <c r="H38" s="92"/>
      <c r="I38" s="92"/>
    </row>
    <row r="39" spans="2:13">
      <c r="G39" s="92"/>
      <c r="H39" s="92"/>
      <c r="I39" s="92"/>
    </row>
    <row r="40" spans="2:13">
      <c r="G40" s="92"/>
      <c r="H40" s="92"/>
      <c r="I40" s="92"/>
    </row>
  </sheetData>
  <mergeCells count="3">
    <mergeCell ref="B2:E2"/>
    <mergeCell ref="B4:E4"/>
    <mergeCell ref="B5:E5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view="pageBreakPreview" topLeftCell="A118" zoomScale="75" zoomScaleSheetLayoutView="75" workbookViewId="0">
      <selection activeCell="A115" sqref="A115"/>
    </sheetView>
  </sheetViews>
  <sheetFormatPr defaultRowHeight="15"/>
  <cols>
    <col min="1" max="1" width="105.140625" customWidth="1"/>
    <col min="3" max="3" width="16.85546875" style="92" customWidth="1"/>
    <col min="4" max="4" width="15.28515625" customWidth="1"/>
    <col min="5" max="5" width="16.85546875" style="92" customWidth="1"/>
    <col min="6" max="6" width="17.140625" style="92" customWidth="1"/>
    <col min="7" max="7" width="18.85546875" customWidth="1"/>
    <col min="8" max="8" width="15.5703125" style="105" customWidth="1"/>
    <col min="9" max="9" width="15.7109375" customWidth="1"/>
    <col min="10" max="10" width="20.5703125" customWidth="1"/>
  </cols>
  <sheetData>
    <row r="1" spans="1:10">
      <c r="A1" s="105"/>
      <c r="B1" s="105"/>
      <c r="C1" s="102"/>
      <c r="D1" s="105"/>
      <c r="E1" s="102" t="s">
        <v>767</v>
      </c>
      <c r="F1" s="113"/>
      <c r="G1" s="105"/>
    </row>
    <row r="2" spans="1:10" ht="18">
      <c r="A2" s="275" t="str">
        <f>Mellékletek!A1</f>
        <v>Eszteregnye Község Önkormányzata</v>
      </c>
      <c r="B2" s="275"/>
      <c r="C2" s="275"/>
      <c r="D2" s="275"/>
      <c r="E2" s="275"/>
      <c r="F2" s="194"/>
      <c r="G2" s="194"/>
      <c r="H2" s="194"/>
    </row>
    <row r="3" spans="1:10" ht="24.75" customHeight="1">
      <c r="A3" s="276" t="s">
        <v>792</v>
      </c>
      <c r="B3" s="276"/>
      <c r="C3" s="276"/>
      <c r="D3" s="276"/>
      <c r="E3" s="276"/>
      <c r="F3" s="103"/>
      <c r="G3" s="103"/>
      <c r="H3" s="103"/>
    </row>
    <row r="4" spans="1:10" ht="18.75" customHeight="1">
      <c r="A4" s="278" t="s">
        <v>657</v>
      </c>
      <c r="B4" s="278"/>
      <c r="C4" s="278"/>
      <c r="D4" s="278"/>
      <c r="E4" s="278"/>
      <c r="F4" s="193"/>
      <c r="G4" s="193"/>
      <c r="H4" s="193"/>
    </row>
    <row r="5" spans="1:10" ht="18">
      <c r="A5" s="114"/>
      <c r="B5" s="105"/>
      <c r="C5" s="113"/>
      <c r="D5" s="105"/>
      <c r="E5" s="113"/>
      <c r="F5" s="113"/>
      <c r="G5" s="105"/>
    </row>
    <row r="6" spans="1:10" ht="15.75">
      <c r="A6" s="106" t="s">
        <v>613</v>
      </c>
      <c r="B6" s="105"/>
      <c r="C6" s="113" t="s">
        <v>534</v>
      </c>
      <c r="D6" s="105"/>
      <c r="E6" s="113" t="s">
        <v>534</v>
      </c>
      <c r="F6" s="113"/>
      <c r="G6" s="113"/>
      <c r="H6" s="113"/>
      <c r="I6" s="164"/>
      <c r="J6" s="164"/>
    </row>
    <row r="7" spans="1:10" ht="45">
      <c r="A7" s="1" t="s">
        <v>45</v>
      </c>
      <c r="B7" s="2" t="s">
        <v>46</v>
      </c>
      <c r="C7" s="101" t="s">
        <v>749</v>
      </c>
      <c r="D7" s="2" t="s">
        <v>784</v>
      </c>
      <c r="E7" s="101" t="s">
        <v>795</v>
      </c>
      <c r="F7" s="171"/>
      <c r="G7" s="164"/>
      <c r="H7" s="164"/>
    </row>
    <row r="8" spans="1:10">
      <c r="A8" s="27" t="s">
        <v>47</v>
      </c>
      <c r="B8" s="27" t="s">
        <v>48</v>
      </c>
      <c r="C8" s="150">
        <v>13025904</v>
      </c>
      <c r="D8" s="219">
        <f>E8-C8</f>
        <v>3856273</v>
      </c>
      <c r="E8" s="150">
        <v>16882177</v>
      </c>
      <c r="F8" s="112"/>
      <c r="G8" s="112"/>
      <c r="H8" s="113"/>
    </row>
    <row r="9" spans="1:10">
      <c r="A9" s="27" t="s">
        <v>49</v>
      </c>
      <c r="B9" s="28" t="s">
        <v>50</v>
      </c>
      <c r="C9" s="109">
        <v>0</v>
      </c>
      <c r="D9" s="219">
        <f t="shared" ref="D9:D72" si="0">E9-C9</f>
        <v>0</v>
      </c>
      <c r="E9" s="109">
        <v>0</v>
      </c>
      <c r="F9" s="112"/>
      <c r="G9" s="112"/>
      <c r="H9" s="113"/>
    </row>
    <row r="10" spans="1:10">
      <c r="A10" s="27" t="s">
        <v>51</v>
      </c>
      <c r="B10" s="28" t="s">
        <v>52</v>
      </c>
      <c r="C10" s="109">
        <v>0</v>
      </c>
      <c r="D10" s="219">
        <f t="shared" si="0"/>
        <v>0</v>
      </c>
      <c r="E10" s="109">
        <v>0</v>
      </c>
      <c r="F10" s="112"/>
      <c r="G10" s="112"/>
      <c r="H10" s="113"/>
    </row>
    <row r="11" spans="1:10">
      <c r="A11" s="29" t="s">
        <v>53</v>
      </c>
      <c r="B11" s="28" t="s">
        <v>54</v>
      </c>
      <c r="C11" s="109">
        <v>0</v>
      </c>
      <c r="D11" s="219">
        <f t="shared" si="0"/>
        <v>0</v>
      </c>
      <c r="E11" s="109">
        <v>0</v>
      </c>
      <c r="F11" s="112"/>
      <c r="G11" s="112"/>
      <c r="H11" s="113"/>
    </row>
    <row r="12" spans="1:10">
      <c r="A12" s="29" t="s">
        <v>55</v>
      </c>
      <c r="B12" s="28" t="s">
        <v>56</v>
      </c>
      <c r="C12" s="109">
        <v>0</v>
      </c>
      <c r="D12" s="219">
        <f t="shared" si="0"/>
        <v>0</v>
      </c>
      <c r="E12" s="109">
        <v>0</v>
      </c>
      <c r="F12" s="112"/>
      <c r="G12" s="112"/>
      <c r="H12" s="113"/>
    </row>
    <row r="13" spans="1:10">
      <c r="A13" s="29" t="s">
        <v>57</v>
      </c>
      <c r="B13" s="28" t="s">
        <v>58</v>
      </c>
      <c r="C13" s="109"/>
      <c r="D13" s="219">
        <f t="shared" si="0"/>
        <v>0</v>
      </c>
      <c r="E13" s="109"/>
      <c r="F13" s="112"/>
      <c r="G13" s="112"/>
      <c r="H13" s="113"/>
    </row>
    <row r="14" spans="1:10">
      <c r="A14" s="29" t="s">
        <v>59</v>
      </c>
      <c r="B14" s="28" t="s">
        <v>60</v>
      </c>
      <c r="C14" s="109"/>
      <c r="D14" s="219">
        <f t="shared" si="0"/>
        <v>0</v>
      </c>
      <c r="E14" s="109"/>
      <c r="F14" s="112"/>
      <c r="G14" s="112"/>
      <c r="H14" s="113"/>
    </row>
    <row r="15" spans="1:10">
      <c r="A15" s="29" t="s">
        <v>61</v>
      </c>
      <c r="B15" s="28" t="s">
        <v>62</v>
      </c>
      <c r="C15" s="109">
        <v>0</v>
      </c>
      <c r="D15" s="219">
        <f t="shared" si="0"/>
        <v>0</v>
      </c>
      <c r="E15" s="109">
        <v>0</v>
      </c>
      <c r="F15" s="112"/>
      <c r="G15" s="112"/>
      <c r="H15" s="113"/>
    </row>
    <row r="16" spans="1:10">
      <c r="A16" s="12" t="s">
        <v>63</v>
      </c>
      <c r="B16" s="147" t="s">
        <v>64</v>
      </c>
      <c r="C16" s="150">
        <v>0</v>
      </c>
      <c r="D16" s="219">
        <f t="shared" si="0"/>
        <v>0</v>
      </c>
      <c r="E16" s="150">
        <v>0</v>
      </c>
      <c r="F16" s="112"/>
      <c r="G16" s="112"/>
      <c r="H16" s="113"/>
    </row>
    <row r="17" spans="1:8">
      <c r="A17" s="4" t="s">
        <v>65</v>
      </c>
      <c r="B17" s="28" t="s">
        <v>66</v>
      </c>
      <c r="C17" s="109">
        <v>79700</v>
      </c>
      <c r="D17" s="219">
        <f t="shared" si="0"/>
        <v>-19300</v>
      </c>
      <c r="E17" s="109">
        <v>60400</v>
      </c>
      <c r="F17" s="112"/>
      <c r="G17" s="112"/>
      <c r="H17" s="113"/>
    </row>
    <row r="18" spans="1:8">
      <c r="A18" s="4" t="s">
        <v>67</v>
      </c>
      <c r="B18" s="28" t="s">
        <v>68</v>
      </c>
      <c r="C18" s="109">
        <v>0</v>
      </c>
      <c r="D18" s="219">
        <f t="shared" si="0"/>
        <v>0</v>
      </c>
      <c r="E18" s="109">
        <v>0</v>
      </c>
      <c r="F18" s="112"/>
      <c r="G18" s="112"/>
      <c r="H18" s="113"/>
    </row>
    <row r="19" spans="1:8">
      <c r="A19" s="4" t="s">
        <v>69</v>
      </c>
      <c r="B19" s="28" t="s">
        <v>70</v>
      </c>
      <c r="C19" s="109">
        <v>0</v>
      </c>
      <c r="D19" s="219">
        <f t="shared" si="0"/>
        <v>0</v>
      </c>
      <c r="E19" s="109">
        <v>0</v>
      </c>
      <c r="F19" s="112"/>
      <c r="G19" s="112"/>
      <c r="H19" s="113"/>
    </row>
    <row r="20" spans="1:8">
      <c r="A20" s="4" t="s">
        <v>393</v>
      </c>
      <c r="B20" s="28" t="s">
        <v>71</v>
      </c>
      <c r="C20" s="109">
        <v>0</v>
      </c>
      <c r="D20" s="219">
        <f t="shared" si="0"/>
        <v>527300</v>
      </c>
      <c r="E20" s="109">
        <v>527300</v>
      </c>
      <c r="F20" s="112"/>
      <c r="G20" s="112"/>
      <c r="H20" s="113"/>
    </row>
    <row r="21" spans="1:8">
      <c r="A21" s="30" t="s">
        <v>340</v>
      </c>
      <c r="B21" s="31" t="s">
        <v>72</v>
      </c>
      <c r="C21" s="95">
        <f>SUM(C8:C20)</f>
        <v>13105604</v>
      </c>
      <c r="D21" s="219">
        <f t="shared" si="0"/>
        <v>4364273</v>
      </c>
      <c r="E21" s="95">
        <f>SUM(E8:E20)</f>
        <v>17469877</v>
      </c>
      <c r="F21" s="172"/>
      <c r="G21" s="172"/>
      <c r="H21" s="173"/>
    </row>
    <row r="22" spans="1:8">
      <c r="A22" s="4" t="s">
        <v>73</v>
      </c>
      <c r="B22" s="28" t="s">
        <v>74</v>
      </c>
      <c r="C22" s="109">
        <v>5989968</v>
      </c>
      <c r="D22" s="219">
        <f t="shared" si="0"/>
        <v>1482605</v>
      </c>
      <c r="E22" s="109">
        <v>7472573</v>
      </c>
      <c r="F22" s="112"/>
      <c r="G22" s="112"/>
      <c r="H22" s="113"/>
    </row>
    <row r="23" spans="1:8">
      <c r="A23" s="4" t="s">
        <v>75</v>
      </c>
      <c r="B23" s="28" t="s">
        <v>76</v>
      </c>
      <c r="C23" s="109"/>
      <c r="D23" s="219">
        <f t="shared" si="0"/>
        <v>1068000</v>
      </c>
      <c r="E23" s="109">
        <v>1068000</v>
      </c>
      <c r="F23" s="112"/>
      <c r="G23" s="112"/>
      <c r="H23" s="113"/>
    </row>
    <row r="24" spans="1:8">
      <c r="A24" s="5" t="s">
        <v>77</v>
      </c>
      <c r="B24" s="28" t="s">
        <v>78</v>
      </c>
      <c r="C24" s="150">
        <v>336000</v>
      </c>
      <c r="D24" s="219">
        <f t="shared" si="0"/>
        <v>-336000</v>
      </c>
      <c r="E24" s="150">
        <v>0</v>
      </c>
      <c r="F24" s="168"/>
      <c r="G24" s="112"/>
      <c r="H24" s="113"/>
    </row>
    <row r="25" spans="1:8">
      <c r="A25" s="6" t="s">
        <v>341</v>
      </c>
      <c r="B25" s="31" t="s">
        <v>79</v>
      </c>
      <c r="C25" s="95">
        <f>SUM(C22:C24)</f>
        <v>6325968</v>
      </c>
      <c r="D25" s="219">
        <f t="shared" si="0"/>
        <v>2214605</v>
      </c>
      <c r="E25" s="95">
        <f>SUM(E22:E24)</f>
        <v>8540573</v>
      </c>
      <c r="F25" s="172"/>
      <c r="G25" s="172"/>
      <c r="H25" s="173"/>
    </row>
    <row r="26" spans="1:8">
      <c r="A26" s="48" t="s">
        <v>422</v>
      </c>
      <c r="B26" s="49" t="s">
        <v>80</v>
      </c>
      <c r="C26" s="148">
        <f>C21+C25</f>
        <v>19431572</v>
      </c>
      <c r="D26" s="219">
        <f t="shared" si="0"/>
        <v>6578878</v>
      </c>
      <c r="E26" s="148">
        <f>E21+E25</f>
        <v>26010450</v>
      </c>
      <c r="F26" s="170"/>
      <c r="G26" s="174"/>
      <c r="H26" s="173"/>
    </row>
    <row r="27" spans="1:8">
      <c r="A27" s="37" t="s">
        <v>394</v>
      </c>
      <c r="B27" s="49" t="s">
        <v>81</v>
      </c>
      <c r="C27" s="148">
        <v>4080630</v>
      </c>
      <c r="D27" s="219">
        <f t="shared" si="0"/>
        <v>725000</v>
      </c>
      <c r="E27" s="148">
        <v>4805630</v>
      </c>
      <c r="F27" s="170"/>
      <c r="G27" s="174"/>
      <c r="H27" s="173"/>
    </row>
    <row r="28" spans="1:8">
      <c r="A28" s="4" t="s">
        <v>82</v>
      </c>
      <c r="B28" s="28" t="s">
        <v>83</v>
      </c>
      <c r="C28" s="150">
        <v>0</v>
      </c>
      <c r="D28" s="219">
        <f t="shared" si="0"/>
        <v>0</v>
      </c>
      <c r="E28" s="150">
        <v>0</v>
      </c>
      <c r="F28" s="168"/>
      <c r="G28" s="168"/>
      <c r="H28" s="113"/>
    </row>
    <row r="29" spans="1:8">
      <c r="A29" s="4" t="s">
        <v>84</v>
      </c>
      <c r="B29" s="28" t="s">
        <v>85</v>
      </c>
      <c r="C29" s="150">
        <v>4850000</v>
      </c>
      <c r="D29" s="219">
        <f t="shared" si="0"/>
        <v>-1259230</v>
      </c>
      <c r="E29" s="150">
        <v>3590770</v>
      </c>
      <c r="F29" s="168"/>
      <c r="G29" s="168"/>
      <c r="H29" s="113"/>
    </row>
    <row r="30" spans="1:8">
      <c r="A30" s="4" t="s">
        <v>86</v>
      </c>
      <c r="B30" s="28" t="s">
        <v>87</v>
      </c>
      <c r="C30" s="109">
        <v>0</v>
      </c>
      <c r="D30" s="219">
        <f t="shared" si="0"/>
        <v>0</v>
      </c>
      <c r="E30" s="109">
        <v>0</v>
      </c>
      <c r="F30" s="112"/>
      <c r="G30" s="112"/>
      <c r="H30" s="113"/>
    </row>
    <row r="31" spans="1:8">
      <c r="A31" s="6" t="s">
        <v>342</v>
      </c>
      <c r="B31" s="31" t="s">
        <v>88</v>
      </c>
      <c r="C31" s="95">
        <f>SUM(C28:C30)</f>
        <v>4850000</v>
      </c>
      <c r="D31" s="219">
        <f t="shared" si="0"/>
        <v>-1259230</v>
      </c>
      <c r="E31" s="95">
        <f>SUM(E28:E30)</f>
        <v>3590770</v>
      </c>
      <c r="F31" s="172"/>
      <c r="G31" s="172"/>
      <c r="H31" s="173"/>
    </row>
    <row r="32" spans="1:8">
      <c r="A32" s="4" t="s">
        <v>89</v>
      </c>
      <c r="B32" s="28" t="s">
        <v>90</v>
      </c>
      <c r="C32" s="109">
        <v>63510</v>
      </c>
      <c r="D32" s="219">
        <f t="shared" si="0"/>
        <v>-63510</v>
      </c>
      <c r="E32" s="109">
        <v>0</v>
      </c>
      <c r="F32" s="112"/>
      <c r="G32" s="112"/>
      <c r="H32" s="113"/>
    </row>
    <row r="33" spans="1:8">
      <c r="A33" s="4" t="s">
        <v>91</v>
      </c>
      <c r="B33" s="28" t="s">
        <v>92</v>
      </c>
      <c r="C33" s="150">
        <v>185442</v>
      </c>
      <c r="D33" s="219">
        <f t="shared" si="0"/>
        <v>109235</v>
      </c>
      <c r="E33" s="150">
        <v>294677</v>
      </c>
      <c r="F33" s="168"/>
      <c r="G33" s="168"/>
      <c r="H33" s="113"/>
    </row>
    <row r="34" spans="1:8" ht="15" customHeight="1">
      <c r="A34" s="6" t="s">
        <v>423</v>
      </c>
      <c r="B34" s="31" t="s">
        <v>93</v>
      </c>
      <c r="C34" s="95">
        <f>SUM(C32:C33)</f>
        <v>248952</v>
      </c>
      <c r="D34" s="219">
        <f t="shared" si="0"/>
        <v>45725</v>
      </c>
      <c r="E34" s="95">
        <f>SUM(E32:E33)</f>
        <v>294677</v>
      </c>
      <c r="F34" s="172"/>
      <c r="G34" s="172"/>
      <c r="H34" s="173"/>
    </row>
    <row r="35" spans="1:8">
      <c r="A35" s="4" t="s">
        <v>94</v>
      </c>
      <c r="B35" s="28" t="s">
        <v>95</v>
      </c>
      <c r="C35" s="150">
        <v>6231500</v>
      </c>
      <c r="D35" s="219">
        <f t="shared" si="0"/>
        <v>-4566369</v>
      </c>
      <c r="E35" s="150">
        <v>1665131</v>
      </c>
      <c r="F35" s="168"/>
      <c r="G35" s="168"/>
      <c r="H35" s="113"/>
    </row>
    <row r="36" spans="1:8">
      <c r="A36" s="4" t="s">
        <v>96</v>
      </c>
      <c r="B36" s="28" t="s">
        <v>97</v>
      </c>
      <c r="C36" s="109">
        <v>0</v>
      </c>
      <c r="D36" s="219">
        <f t="shared" si="0"/>
        <v>0</v>
      </c>
      <c r="E36" s="109">
        <v>0</v>
      </c>
      <c r="F36" s="112"/>
      <c r="G36" s="112"/>
      <c r="H36" s="113"/>
    </row>
    <row r="37" spans="1:8">
      <c r="A37" s="4" t="s">
        <v>395</v>
      </c>
      <c r="B37" s="28" t="s">
        <v>98</v>
      </c>
      <c r="C37" s="109">
        <v>0</v>
      </c>
      <c r="D37" s="219">
        <f t="shared" si="0"/>
        <v>715752</v>
      </c>
      <c r="E37" s="109">
        <v>715752</v>
      </c>
      <c r="F37" s="112"/>
      <c r="G37" s="112"/>
      <c r="H37" s="113"/>
    </row>
    <row r="38" spans="1:8">
      <c r="A38" s="4" t="s">
        <v>99</v>
      </c>
      <c r="B38" s="28" t="s">
        <v>100</v>
      </c>
      <c r="C38" s="150">
        <v>2509588</v>
      </c>
      <c r="D38" s="219">
        <f t="shared" si="0"/>
        <v>-2041092</v>
      </c>
      <c r="E38" s="150">
        <v>468496</v>
      </c>
      <c r="F38" s="112"/>
      <c r="G38" s="168"/>
      <c r="H38" s="113"/>
    </row>
    <row r="39" spans="1:8">
      <c r="A39" s="9" t="s">
        <v>396</v>
      </c>
      <c r="B39" s="28" t="s">
        <v>101</v>
      </c>
      <c r="C39" s="109">
        <v>0</v>
      </c>
      <c r="D39" s="219">
        <f t="shared" si="0"/>
        <v>0</v>
      </c>
      <c r="E39" s="109">
        <v>0</v>
      </c>
      <c r="F39" s="112"/>
      <c r="G39" s="112"/>
      <c r="H39" s="113"/>
    </row>
    <row r="40" spans="1:8">
      <c r="A40" s="5" t="s">
        <v>102</v>
      </c>
      <c r="B40" s="28" t="s">
        <v>103</v>
      </c>
      <c r="C40" s="150">
        <v>83790</v>
      </c>
      <c r="D40" s="219">
        <f t="shared" si="0"/>
        <v>-83790</v>
      </c>
      <c r="E40" s="150">
        <v>0</v>
      </c>
      <c r="F40" s="168"/>
      <c r="G40" s="168"/>
      <c r="H40" s="113"/>
    </row>
    <row r="41" spans="1:8">
      <c r="A41" s="4" t="s">
        <v>397</v>
      </c>
      <c r="B41" s="28" t="s">
        <v>104</v>
      </c>
      <c r="C41" s="150">
        <v>6815000</v>
      </c>
      <c r="D41" s="219">
        <f t="shared" si="0"/>
        <v>-216994</v>
      </c>
      <c r="E41" s="150">
        <v>6598006</v>
      </c>
      <c r="F41" s="168"/>
      <c r="G41" s="168"/>
      <c r="H41" s="113"/>
    </row>
    <row r="42" spans="1:8">
      <c r="A42" s="6" t="s">
        <v>343</v>
      </c>
      <c r="B42" s="31" t="s">
        <v>105</v>
      </c>
      <c r="C42" s="95">
        <f>SUM(C35:C41)</f>
        <v>15639878</v>
      </c>
      <c r="D42" s="219">
        <f t="shared" si="0"/>
        <v>-6192493</v>
      </c>
      <c r="E42" s="95">
        <f>SUM(E35:E41)</f>
        <v>9447385</v>
      </c>
      <c r="F42" s="172"/>
      <c r="G42" s="172"/>
      <c r="H42" s="173"/>
    </row>
    <row r="43" spans="1:8">
      <c r="A43" s="4" t="s">
        <v>106</v>
      </c>
      <c r="B43" s="28" t="s">
        <v>107</v>
      </c>
      <c r="C43" s="109">
        <v>0</v>
      </c>
      <c r="D43" s="219">
        <f t="shared" si="0"/>
        <v>0</v>
      </c>
      <c r="E43" s="109">
        <v>0</v>
      </c>
      <c r="F43" s="112"/>
      <c r="G43" s="112"/>
      <c r="H43" s="113"/>
    </row>
    <row r="44" spans="1:8">
      <c r="A44" s="4" t="s">
        <v>108</v>
      </c>
      <c r="B44" s="28" t="s">
        <v>109</v>
      </c>
      <c r="C44" s="109">
        <v>0</v>
      </c>
      <c r="D44" s="219">
        <f t="shared" si="0"/>
        <v>0</v>
      </c>
      <c r="E44" s="109">
        <v>0</v>
      </c>
      <c r="F44" s="112"/>
      <c r="G44" s="112"/>
      <c r="H44" s="113"/>
    </row>
    <row r="45" spans="1:8">
      <c r="A45" s="6" t="s">
        <v>344</v>
      </c>
      <c r="B45" s="31" t="s">
        <v>110</v>
      </c>
      <c r="C45" s="95">
        <f>SUM(C43:C44)</f>
        <v>0</v>
      </c>
      <c r="D45" s="219">
        <f t="shared" si="0"/>
        <v>0</v>
      </c>
      <c r="E45" s="95">
        <f>SUM(E43:E44)</f>
        <v>0</v>
      </c>
      <c r="F45" s="172"/>
      <c r="G45" s="172"/>
      <c r="H45" s="173"/>
    </row>
    <row r="46" spans="1:8">
      <c r="A46" s="4" t="s">
        <v>111</v>
      </c>
      <c r="B46" s="28" t="s">
        <v>112</v>
      </c>
      <c r="C46" s="150">
        <v>5450022</v>
      </c>
      <c r="D46" s="219">
        <f t="shared" si="0"/>
        <v>-3111120</v>
      </c>
      <c r="E46" s="150">
        <v>2338902</v>
      </c>
      <c r="F46" s="112"/>
      <c r="G46" s="168"/>
      <c r="H46" s="113"/>
    </row>
    <row r="47" spans="1:8">
      <c r="A47" s="4" t="s">
        <v>113</v>
      </c>
      <c r="B47" s="28" t="s">
        <v>114</v>
      </c>
      <c r="C47" s="109">
        <v>0</v>
      </c>
      <c r="D47" s="219">
        <f t="shared" si="0"/>
        <v>0</v>
      </c>
      <c r="E47" s="109">
        <v>0</v>
      </c>
      <c r="F47" s="112"/>
      <c r="G47" s="112"/>
      <c r="H47" s="113"/>
    </row>
    <row r="48" spans="1:8">
      <c r="A48" s="4" t="s">
        <v>398</v>
      </c>
      <c r="B48" s="28" t="s">
        <v>115</v>
      </c>
      <c r="C48" s="109">
        <v>0</v>
      </c>
      <c r="D48" s="219">
        <f t="shared" si="0"/>
        <v>0</v>
      </c>
      <c r="E48" s="109">
        <v>0</v>
      </c>
      <c r="F48" s="112"/>
      <c r="G48" s="112"/>
      <c r="H48" s="113"/>
    </row>
    <row r="49" spans="1:8">
      <c r="A49" s="4" t="s">
        <v>399</v>
      </c>
      <c r="B49" s="28" t="s">
        <v>116</v>
      </c>
      <c r="C49" s="109">
        <v>0</v>
      </c>
      <c r="D49" s="219">
        <f t="shared" si="0"/>
        <v>0</v>
      </c>
      <c r="E49" s="109">
        <v>0</v>
      </c>
      <c r="F49" s="112"/>
      <c r="G49" s="112"/>
      <c r="H49" s="113"/>
    </row>
    <row r="50" spans="1:8">
      <c r="A50" s="4" t="s">
        <v>117</v>
      </c>
      <c r="B50" s="28" t="s">
        <v>118</v>
      </c>
      <c r="C50" s="150">
        <v>93000</v>
      </c>
      <c r="D50" s="219">
        <f t="shared" si="0"/>
        <v>-89281</v>
      </c>
      <c r="E50" s="150">
        <v>3719</v>
      </c>
      <c r="F50" s="168"/>
      <c r="G50" s="168"/>
      <c r="H50" s="113"/>
    </row>
    <row r="51" spans="1:8">
      <c r="A51" s="6" t="s">
        <v>345</v>
      </c>
      <c r="B51" s="31" t="s">
        <v>119</v>
      </c>
      <c r="C51" s="95">
        <f>SUM(C46:C50)</f>
        <v>5543022</v>
      </c>
      <c r="D51" s="219">
        <f t="shared" si="0"/>
        <v>-3200401</v>
      </c>
      <c r="E51" s="95">
        <f>SUM(E46:E50)</f>
        <v>2342621</v>
      </c>
      <c r="F51" s="172"/>
      <c r="G51" s="172"/>
      <c r="H51" s="173"/>
    </row>
    <row r="52" spans="1:8">
      <c r="A52" s="37" t="s">
        <v>346</v>
      </c>
      <c r="B52" s="49" t="s">
        <v>120</v>
      </c>
      <c r="C52" s="148">
        <f>C31+C34+C45+C42+C51</f>
        <v>26281852</v>
      </c>
      <c r="D52" s="219">
        <f t="shared" si="0"/>
        <v>-10606399</v>
      </c>
      <c r="E52" s="148">
        <f>E31+E34+E45+E42+E51</f>
        <v>15675453</v>
      </c>
      <c r="F52" s="170"/>
      <c r="G52" s="174"/>
      <c r="H52" s="173"/>
    </row>
    <row r="53" spans="1:8">
      <c r="A53" s="12" t="s">
        <v>121</v>
      </c>
      <c r="B53" s="28" t="s">
        <v>122</v>
      </c>
      <c r="C53" s="109">
        <v>0</v>
      </c>
      <c r="D53" s="219">
        <f t="shared" si="0"/>
        <v>0</v>
      </c>
      <c r="E53" s="109">
        <v>0</v>
      </c>
      <c r="F53" s="112"/>
      <c r="G53" s="112"/>
      <c r="H53" s="113"/>
    </row>
    <row r="54" spans="1:8">
      <c r="A54" s="12" t="s">
        <v>347</v>
      </c>
      <c r="B54" s="28" t="s">
        <v>123</v>
      </c>
      <c r="C54" s="109">
        <v>0</v>
      </c>
      <c r="D54" s="219">
        <f t="shared" si="0"/>
        <v>63500</v>
      </c>
      <c r="E54" s="109">
        <v>63500</v>
      </c>
      <c r="F54" s="112"/>
      <c r="G54" s="112"/>
      <c r="H54" s="113"/>
    </row>
    <row r="55" spans="1:8">
      <c r="A55" s="16" t="s">
        <v>400</v>
      </c>
      <c r="B55" s="28" t="s">
        <v>124</v>
      </c>
      <c r="C55" s="109">
        <v>0</v>
      </c>
      <c r="D55" s="219">
        <f t="shared" si="0"/>
        <v>0</v>
      </c>
      <c r="E55" s="109">
        <v>0</v>
      </c>
      <c r="F55" s="112"/>
      <c r="G55" s="112"/>
      <c r="H55" s="113"/>
    </row>
    <row r="56" spans="1:8">
      <c r="A56" s="16" t="s">
        <v>401</v>
      </c>
      <c r="B56" s="28" t="s">
        <v>125</v>
      </c>
      <c r="C56" s="109">
        <v>0</v>
      </c>
      <c r="D56" s="219">
        <f t="shared" si="0"/>
        <v>0</v>
      </c>
      <c r="E56" s="109">
        <v>0</v>
      </c>
      <c r="F56" s="112"/>
      <c r="G56" s="112"/>
      <c r="H56" s="113"/>
    </row>
    <row r="57" spans="1:8">
      <c r="A57" s="16" t="s">
        <v>402</v>
      </c>
      <c r="B57" s="28" t="s">
        <v>126</v>
      </c>
      <c r="C57" s="109">
        <v>0</v>
      </c>
      <c r="D57" s="219">
        <f t="shared" si="0"/>
        <v>0</v>
      </c>
      <c r="E57" s="109">
        <v>0</v>
      </c>
      <c r="F57" s="112"/>
      <c r="G57" s="112"/>
      <c r="H57" s="113"/>
    </row>
    <row r="58" spans="1:8">
      <c r="A58" s="12" t="s">
        <v>403</v>
      </c>
      <c r="B58" s="28" t="s">
        <v>127</v>
      </c>
      <c r="C58" s="109">
        <v>0</v>
      </c>
      <c r="D58" s="219">
        <f t="shared" si="0"/>
        <v>0</v>
      </c>
      <c r="E58" s="109">
        <v>0</v>
      </c>
      <c r="F58" s="112"/>
      <c r="G58" s="112"/>
      <c r="H58" s="113"/>
    </row>
    <row r="59" spans="1:8">
      <c r="A59" s="12" t="s">
        <v>404</v>
      </c>
      <c r="B59" s="28" t="s">
        <v>128</v>
      </c>
      <c r="C59" s="109">
        <v>0</v>
      </c>
      <c r="D59" s="219">
        <f t="shared" si="0"/>
        <v>0</v>
      </c>
      <c r="E59" s="109">
        <v>0</v>
      </c>
      <c r="F59" s="112"/>
      <c r="G59" s="112"/>
      <c r="H59" s="113"/>
    </row>
    <row r="60" spans="1:8">
      <c r="A60" s="12" t="s">
        <v>405</v>
      </c>
      <c r="B60" s="28" t="s">
        <v>129</v>
      </c>
      <c r="C60" s="109">
        <v>5278000</v>
      </c>
      <c r="D60" s="219">
        <f t="shared" si="0"/>
        <v>-1103000</v>
      </c>
      <c r="E60" s="109">
        <v>4175000</v>
      </c>
      <c r="F60" s="112"/>
      <c r="G60" s="112"/>
      <c r="H60" s="113"/>
    </row>
    <row r="61" spans="1:8">
      <c r="A61" s="46" t="s">
        <v>375</v>
      </c>
      <c r="B61" s="49" t="s">
        <v>130</v>
      </c>
      <c r="C61" s="94">
        <f>SUM(C53:C60)</f>
        <v>5278000</v>
      </c>
      <c r="D61" s="219">
        <f t="shared" si="0"/>
        <v>-1039500</v>
      </c>
      <c r="E61" s="94">
        <f>SUM(E53:E60)</f>
        <v>4238500</v>
      </c>
      <c r="F61" s="170"/>
      <c r="G61" s="170"/>
      <c r="H61" s="173"/>
    </row>
    <row r="62" spans="1:8">
      <c r="A62" s="11" t="s">
        <v>406</v>
      </c>
      <c r="B62" s="28" t="s">
        <v>131</v>
      </c>
      <c r="C62" s="109">
        <v>0</v>
      </c>
      <c r="D62" s="219">
        <f t="shared" si="0"/>
        <v>0</v>
      </c>
      <c r="E62" s="109">
        <v>0</v>
      </c>
      <c r="F62" s="112"/>
      <c r="G62" s="112"/>
      <c r="H62" s="113"/>
    </row>
    <row r="63" spans="1:8">
      <c r="A63" s="11" t="s">
        <v>132</v>
      </c>
      <c r="B63" s="28" t="s">
        <v>133</v>
      </c>
      <c r="C63" s="109">
        <v>550000</v>
      </c>
      <c r="D63" s="219">
        <f t="shared" si="0"/>
        <v>-116747</v>
      </c>
      <c r="E63" s="109">
        <v>433253</v>
      </c>
      <c r="F63" s="112"/>
      <c r="G63" s="112"/>
      <c r="H63" s="113"/>
    </row>
    <row r="64" spans="1:8">
      <c r="A64" s="11" t="s">
        <v>134</v>
      </c>
      <c r="B64" s="28" t="s">
        <v>135</v>
      </c>
      <c r="C64" s="109">
        <v>0</v>
      </c>
      <c r="D64" s="219">
        <f t="shared" si="0"/>
        <v>0</v>
      </c>
      <c r="E64" s="109">
        <v>0</v>
      </c>
      <c r="F64" s="112"/>
      <c r="G64" s="112"/>
      <c r="H64" s="113"/>
    </row>
    <row r="65" spans="1:8">
      <c r="A65" s="11" t="s">
        <v>376</v>
      </c>
      <c r="B65" s="28" t="s">
        <v>136</v>
      </c>
      <c r="C65" s="109">
        <v>0</v>
      </c>
      <c r="D65" s="219">
        <f t="shared" si="0"/>
        <v>0</v>
      </c>
      <c r="E65" s="109">
        <v>0</v>
      </c>
      <c r="F65" s="112"/>
      <c r="G65" s="112"/>
      <c r="H65" s="113"/>
    </row>
    <row r="66" spans="1:8">
      <c r="A66" s="11" t="s">
        <v>407</v>
      </c>
      <c r="B66" s="28" t="s">
        <v>137</v>
      </c>
      <c r="C66" s="109">
        <v>0</v>
      </c>
      <c r="D66" s="219">
        <f t="shared" si="0"/>
        <v>0</v>
      </c>
      <c r="E66" s="109">
        <v>0</v>
      </c>
      <c r="F66" s="112"/>
      <c r="G66" s="112"/>
      <c r="H66" s="113"/>
    </row>
    <row r="67" spans="1:8">
      <c r="A67" s="11" t="s">
        <v>378</v>
      </c>
      <c r="B67" s="28" t="s">
        <v>138</v>
      </c>
      <c r="C67" s="150">
        <v>3643535</v>
      </c>
      <c r="D67" s="219">
        <f t="shared" si="0"/>
        <v>771957</v>
      </c>
      <c r="E67" s="150">
        <v>4415492</v>
      </c>
      <c r="F67" s="112"/>
      <c r="G67" s="112"/>
      <c r="H67" s="113"/>
    </row>
    <row r="68" spans="1:8">
      <c r="A68" s="11" t="s">
        <v>408</v>
      </c>
      <c r="B68" s="28" t="s">
        <v>139</v>
      </c>
      <c r="C68" s="109">
        <v>0</v>
      </c>
      <c r="D68" s="219">
        <f t="shared" si="0"/>
        <v>0</v>
      </c>
      <c r="E68" s="109">
        <v>0</v>
      </c>
      <c r="F68" s="112"/>
      <c r="G68" s="112"/>
      <c r="H68" s="113"/>
    </row>
    <row r="69" spans="1:8">
      <c r="A69" s="11" t="s">
        <v>409</v>
      </c>
      <c r="B69" s="28" t="s">
        <v>140</v>
      </c>
      <c r="C69" s="109">
        <v>0</v>
      </c>
      <c r="D69" s="219">
        <f t="shared" si="0"/>
        <v>0</v>
      </c>
      <c r="E69" s="109">
        <v>0</v>
      </c>
      <c r="F69" s="112"/>
      <c r="G69" s="112"/>
      <c r="H69" s="113"/>
    </row>
    <row r="70" spans="1:8">
      <c r="A70" s="11" t="s">
        <v>141</v>
      </c>
      <c r="B70" s="28" t="s">
        <v>142</v>
      </c>
      <c r="C70" s="109">
        <v>0</v>
      </c>
      <c r="D70" s="219">
        <f t="shared" si="0"/>
        <v>0</v>
      </c>
      <c r="E70" s="109">
        <v>0</v>
      </c>
      <c r="F70" s="112"/>
      <c r="G70" s="112"/>
      <c r="H70" s="113"/>
    </row>
    <row r="71" spans="1:8">
      <c r="A71" s="19" t="s">
        <v>143</v>
      </c>
      <c r="B71" s="28" t="s">
        <v>144</v>
      </c>
      <c r="C71" s="109">
        <v>0</v>
      </c>
      <c r="D71" s="219">
        <f t="shared" si="0"/>
        <v>0</v>
      </c>
      <c r="E71" s="109">
        <v>0</v>
      </c>
      <c r="F71" s="112"/>
      <c r="G71" s="112"/>
      <c r="H71" s="113"/>
    </row>
    <row r="72" spans="1:8">
      <c r="A72" s="11" t="s">
        <v>664</v>
      </c>
      <c r="B72" s="28" t="s">
        <v>145</v>
      </c>
      <c r="C72" s="109">
        <v>0</v>
      </c>
      <c r="D72" s="219">
        <f t="shared" si="0"/>
        <v>0</v>
      </c>
      <c r="E72" s="109">
        <v>0</v>
      </c>
      <c r="F72" s="112"/>
      <c r="G72" s="112"/>
      <c r="H72" s="113"/>
    </row>
    <row r="73" spans="1:8">
      <c r="A73" s="11" t="s">
        <v>410</v>
      </c>
      <c r="B73" s="28" t="s">
        <v>146</v>
      </c>
      <c r="C73" s="109">
        <v>940000</v>
      </c>
      <c r="D73" s="219">
        <f t="shared" ref="D73:D99" si="1">E73-C73</f>
        <v>0</v>
      </c>
      <c r="E73" s="109">
        <v>940000</v>
      </c>
      <c r="F73" s="112"/>
      <c r="G73" s="112"/>
      <c r="H73" s="113"/>
    </row>
    <row r="74" spans="1:8">
      <c r="A74" s="19" t="s">
        <v>629</v>
      </c>
      <c r="B74" s="28" t="s">
        <v>665</v>
      </c>
      <c r="C74" s="109">
        <v>0</v>
      </c>
      <c r="D74" s="219">
        <f t="shared" si="1"/>
        <v>0</v>
      </c>
      <c r="E74" s="109">
        <v>0</v>
      </c>
      <c r="F74" s="112"/>
      <c r="G74" s="112"/>
      <c r="H74" s="113"/>
    </row>
    <row r="75" spans="1:8">
      <c r="A75" s="46" t="s">
        <v>380</v>
      </c>
      <c r="B75" s="49" t="s">
        <v>147</v>
      </c>
      <c r="C75" s="94">
        <f>SUM(C62:C74)</f>
        <v>5133535</v>
      </c>
      <c r="D75" s="219">
        <f t="shared" si="1"/>
        <v>655210</v>
      </c>
      <c r="E75" s="94">
        <f>SUM(E62:E74)</f>
        <v>5788745</v>
      </c>
      <c r="F75" s="170"/>
      <c r="G75" s="170"/>
      <c r="H75" s="173"/>
    </row>
    <row r="76" spans="1:8" ht="15.75">
      <c r="A76" s="157" t="s">
        <v>533</v>
      </c>
      <c r="B76" s="155"/>
      <c r="C76" s="156">
        <f>C26+C27+C52+C61+C75</f>
        <v>60205589</v>
      </c>
      <c r="D76" s="219">
        <f t="shared" si="1"/>
        <v>-3686811</v>
      </c>
      <c r="E76" s="156">
        <f>E26+E27+E52+E61+E75</f>
        <v>56518778</v>
      </c>
      <c r="F76" s="172"/>
      <c r="G76" s="172"/>
      <c r="H76" s="172"/>
    </row>
    <row r="77" spans="1:8">
      <c r="A77" s="32" t="s">
        <v>148</v>
      </c>
      <c r="B77" s="28" t="s">
        <v>149</v>
      </c>
      <c r="C77" s="109">
        <v>0</v>
      </c>
      <c r="D77" s="219">
        <f t="shared" si="1"/>
        <v>0</v>
      </c>
      <c r="E77" s="109">
        <v>0</v>
      </c>
      <c r="F77" s="112"/>
      <c r="G77" s="112"/>
      <c r="H77" s="113"/>
    </row>
    <row r="78" spans="1:8">
      <c r="A78" s="32" t="s">
        <v>411</v>
      </c>
      <c r="B78" s="28" t="s">
        <v>150</v>
      </c>
      <c r="C78" s="109">
        <v>0</v>
      </c>
      <c r="D78" s="219">
        <f t="shared" si="1"/>
        <v>25284</v>
      </c>
      <c r="E78" s="109">
        <v>25284</v>
      </c>
      <c r="F78" s="112"/>
      <c r="G78" s="112"/>
      <c r="H78" s="113"/>
    </row>
    <row r="79" spans="1:8">
      <c r="A79" s="32" t="s">
        <v>151</v>
      </c>
      <c r="B79" s="28" t="s">
        <v>152</v>
      </c>
      <c r="C79" s="109">
        <v>0</v>
      </c>
      <c r="D79" s="219">
        <f t="shared" si="1"/>
        <v>0</v>
      </c>
      <c r="E79" s="109"/>
      <c r="F79" s="112"/>
      <c r="G79" s="112"/>
      <c r="H79" s="113"/>
    </row>
    <row r="80" spans="1:8">
      <c r="A80" s="32" t="s">
        <v>153</v>
      </c>
      <c r="B80" s="28" t="s">
        <v>154</v>
      </c>
      <c r="C80" s="150">
        <v>4072205</v>
      </c>
      <c r="D80" s="219">
        <f t="shared" si="1"/>
        <v>-2326280</v>
      </c>
      <c r="E80" s="150">
        <v>1745925</v>
      </c>
      <c r="F80" s="168"/>
      <c r="G80" s="168"/>
      <c r="H80" s="113"/>
    </row>
    <row r="81" spans="1:8">
      <c r="A81" s="5" t="s">
        <v>155</v>
      </c>
      <c r="B81" s="28" t="s">
        <v>156</v>
      </c>
      <c r="C81" s="109">
        <v>0</v>
      </c>
      <c r="D81" s="219">
        <f t="shared" si="1"/>
        <v>0</v>
      </c>
      <c r="E81" s="109">
        <v>0</v>
      </c>
      <c r="F81" s="112"/>
      <c r="G81" s="112"/>
      <c r="H81" s="113"/>
    </row>
    <row r="82" spans="1:8">
      <c r="A82" s="5" t="s">
        <v>157</v>
      </c>
      <c r="B82" s="28" t="s">
        <v>158</v>
      </c>
      <c r="C82" s="109">
        <v>0</v>
      </c>
      <c r="D82" s="219">
        <f t="shared" si="1"/>
        <v>0</v>
      </c>
      <c r="E82" s="109">
        <v>0</v>
      </c>
      <c r="F82" s="112"/>
      <c r="G82" s="112"/>
      <c r="H82" s="113"/>
    </row>
    <row r="83" spans="1:8">
      <c r="A83" s="5" t="s">
        <v>159</v>
      </c>
      <c r="B83" s="28" t="s">
        <v>160</v>
      </c>
      <c r="C83" s="109">
        <v>829495</v>
      </c>
      <c r="D83" s="219">
        <f t="shared" si="1"/>
        <v>-439018</v>
      </c>
      <c r="E83" s="109">
        <v>390477</v>
      </c>
      <c r="F83" s="112"/>
      <c r="G83" s="112"/>
      <c r="H83" s="113"/>
    </row>
    <row r="84" spans="1:8">
      <c r="A84" s="47" t="s">
        <v>382</v>
      </c>
      <c r="B84" s="49" t="s">
        <v>161</v>
      </c>
      <c r="C84" s="94">
        <f>SUM(C77:C83)</f>
        <v>4901700</v>
      </c>
      <c r="D84" s="219">
        <f t="shared" si="1"/>
        <v>-2740014</v>
      </c>
      <c r="E84" s="94">
        <f>SUM(E77:E83)</f>
        <v>2161686</v>
      </c>
      <c r="F84" s="170"/>
      <c r="G84" s="170"/>
      <c r="H84" s="173"/>
    </row>
    <row r="85" spans="1:8">
      <c r="A85" s="12" t="s">
        <v>162</v>
      </c>
      <c r="B85" s="28" t="s">
        <v>163</v>
      </c>
      <c r="C85" s="109">
        <v>1574803</v>
      </c>
      <c r="D85" s="219">
        <f t="shared" si="1"/>
        <v>19015811</v>
      </c>
      <c r="E85" s="109">
        <v>20590614</v>
      </c>
      <c r="F85" s="112"/>
      <c r="G85" s="112"/>
      <c r="H85" s="113"/>
    </row>
    <row r="86" spans="1:8">
      <c r="A86" s="12" t="s">
        <v>164</v>
      </c>
      <c r="B86" s="28" t="s">
        <v>165</v>
      </c>
      <c r="C86" s="109">
        <v>0</v>
      </c>
      <c r="D86" s="219">
        <f t="shared" si="1"/>
        <v>0</v>
      </c>
      <c r="E86" s="109">
        <v>0</v>
      </c>
      <c r="F86" s="112"/>
      <c r="G86" s="112"/>
      <c r="H86" s="113"/>
    </row>
    <row r="87" spans="1:8">
      <c r="A87" s="12" t="s">
        <v>166</v>
      </c>
      <c r="B87" s="28" t="s">
        <v>167</v>
      </c>
      <c r="C87" s="109">
        <v>0</v>
      </c>
      <c r="D87" s="219">
        <f t="shared" si="1"/>
        <v>1170327</v>
      </c>
      <c r="E87" s="109">
        <v>1170327</v>
      </c>
      <c r="F87" s="112"/>
      <c r="G87" s="112"/>
      <c r="H87" s="113"/>
    </row>
    <row r="88" spans="1:8">
      <c r="A88" s="12" t="s">
        <v>168</v>
      </c>
      <c r="B88" s="28" t="s">
        <v>169</v>
      </c>
      <c r="C88" s="109">
        <v>425197</v>
      </c>
      <c r="D88" s="219">
        <f t="shared" si="1"/>
        <v>5149906</v>
      </c>
      <c r="E88" s="109">
        <v>5575103</v>
      </c>
      <c r="F88" s="112"/>
      <c r="G88" s="112"/>
      <c r="H88" s="113"/>
    </row>
    <row r="89" spans="1:8">
      <c r="A89" s="46" t="s">
        <v>383</v>
      </c>
      <c r="B89" s="49" t="s">
        <v>170</v>
      </c>
      <c r="C89" s="94">
        <f>SUM(C85:C88)</f>
        <v>2000000</v>
      </c>
      <c r="D89" s="219">
        <f t="shared" si="1"/>
        <v>25336044</v>
      </c>
      <c r="E89" s="94">
        <f>SUM(E85:E88)</f>
        <v>27336044</v>
      </c>
      <c r="F89" s="170"/>
      <c r="G89" s="170"/>
      <c r="H89" s="173"/>
    </row>
    <row r="90" spans="1:8">
      <c r="A90" s="12" t="s">
        <v>171</v>
      </c>
      <c r="B90" s="28" t="s">
        <v>172</v>
      </c>
      <c r="C90" s="109">
        <v>0</v>
      </c>
      <c r="D90" s="219">
        <f t="shared" si="1"/>
        <v>0</v>
      </c>
      <c r="E90" s="109">
        <v>0</v>
      </c>
      <c r="F90" s="112"/>
      <c r="G90" s="112"/>
      <c r="H90" s="113"/>
    </row>
    <row r="91" spans="1:8">
      <c r="A91" s="12" t="s">
        <v>412</v>
      </c>
      <c r="B91" s="28" t="s">
        <v>173</v>
      </c>
      <c r="C91" s="109">
        <v>0</v>
      </c>
      <c r="D91" s="219">
        <f t="shared" si="1"/>
        <v>0</v>
      </c>
      <c r="E91" s="109">
        <v>0</v>
      </c>
      <c r="F91" s="112"/>
      <c r="G91" s="112"/>
      <c r="H91" s="113"/>
    </row>
    <row r="92" spans="1:8">
      <c r="A92" s="12" t="s">
        <v>413</v>
      </c>
      <c r="B92" s="28" t="s">
        <v>174</v>
      </c>
      <c r="C92" s="109">
        <v>0</v>
      </c>
      <c r="D92" s="219">
        <f t="shared" si="1"/>
        <v>166700</v>
      </c>
      <c r="E92" s="109">
        <v>166700</v>
      </c>
      <c r="F92" s="112"/>
      <c r="G92" s="112"/>
      <c r="H92" s="113"/>
    </row>
    <row r="93" spans="1:8">
      <c r="A93" s="12" t="s">
        <v>414</v>
      </c>
      <c r="B93" s="28" t="s">
        <v>175</v>
      </c>
      <c r="C93" s="109">
        <v>0</v>
      </c>
      <c r="D93" s="219">
        <f t="shared" si="1"/>
        <v>0</v>
      </c>
      <c r="E93" s="109">
        <v>0</v>
      </c>
      <c r="F93" s="112"/>
      <c r="G93" s="112"/>
      <c r="H93" s="113"/>
    </row>
    <row r="94" spans="1:8">
      <c r="A94" s="12" t="s">
        <v>415</v>
      </c>
      <c r="B94" s="28" t="s">
        <v>176</v>
      </c>
      <c r="C94" s="109">
        <v>0</v>
      </c>
      <c r="D94" s="219">
        <f t="shared" si="1"/>
        <v>0</v>
      </c>
      <c r="E94" s="109">
        <v>0</v>
      </c>
      <c r="F94" s="112"/>
      <c r="G94" s="112"/>
      <c r="H94" s="113"/>
    </row>
    <row r="95" spans="1:8">
      <c r="A95" s="12" t="s">
        <v>416</v>
      </c>
      <c r="B95" s="28" t="s">
        <v>177</v>
      </c>
      <c r="C95" s="109">
        <v>0</v>
      </c>
      <c r="D95" s="219">
        <f t="shared" si="1"/>
        <v>0</v>
      </c>
      <c r="E95" s="109">
        <v>0</v>
      </c>
      <c r="F95" s="112"/>
      <c r="G95" s="112"/>
      <c r="H95" s="113"/>
    </row>
    <row r="96" spans="1:8">
      <c r="A96" s="12" t="s">
        <v>178</v>
      </c>
      <c r="B96" s="28" t="s">
        <v>179</v>
      </c>
      <c r="C96" s="109">
        <v>0</v>
      </c>
      <c r="D96" s="219">
        <f t="shared" si="1"/>
        <v>0</v>
      </c>
      <c r="E96" s="109">
        <v>0</v>
      </c>
      <c r="F96" s="112"/>
      <c r="G96" s="112"/>
      <c r="H96" s="113"/>
    </row>
    <row r="97" spans="1:25">
      <c r="A97" s="12" t="s">
        <v>666</v>
      </c>
      <c r="B97" s="28" t="s">
        <v>180</v>
      </c>
      <c r="C97" s="109">
        <v>0</v>
      </c>
      <c r="D97" s="219">
        <f t="shared" si="1"/>
        <v>0</v>
      </c>
      <c r="E97" s="109">
        <v>0</v>
      </c>
      <c r="F97" s="112"/>
      <c r="G97" s="112"/>
      <c r="H97" s="113"/>
    </row>
    <row r="98" spans="1:25">
      <c r="A98" s="12" t="s">
        <v>417</v>
      </c>
      <c r="B98" s="28" t="s">
        <v>667</v>
      </c>
      <c r="C98" s="109">
        <v>0</v>
      </c>
      <c r="D98" s="219">
        <f t="shared" si="1"/>
        <v>0</v>
      </c>
      <c r="E98" s="109">
        <v>0</v>
      </c>
      <c r="F98" s="112"/>
      <c r="G98" s="112"/>
      <c r="H98" s="113"/>
    </row>
    <row r="99" spans="1:25">
      <c r="A99" s="46" t="s">
        <v>384</v>
      </c>
      <c r="B99" s="49" t="s">
        <v>181</v>
      </c>
      <c r="C99" s="94">
        <f>SUM(C90:C98)</f>
        <v>0</v>
      </c>
      <c r="D99" s="219">
        <f t="shared" si="1"/>
        <v>166700</v>
      </c>
      <c r="E99" s="94">
        <f>SUM(E90:E98)</f>
        <v>166700</v>
      </c>
      <c r="F99" s="170"/>
      <c r="G99" s="170"/>
      <c r="H99" s="173"/>
    </row>
    <row r="100" spans="1:25" ht="15.75">
      <c r="A100" s="157" t="s">
        <v>532</v>
      </c>
      <c r="B100" s="155"/>
      <c r="C100" s="156">
        <f>C84+C89+C99</f>
        <v>6901700</v>
      </c>
      <c r="D100" s="155">
        <f>E100-C100</f>
        <v>22762730</v>
      </c>
      <c r="E100" s="156">
        <f>E84+E89+E99</f>
        <v>29664430</v>
      </c>
      <c r="F100" s="172"/>
      <c r="G100" s="172"/>
      <c r="H100" s="172"/>
    </row>
    <row r="101" spans="1:25" ht="15.75">
      <c r="A101" s="33" t="s">
        <v>424</v>
      </c>
      <c r="B101" s="34" t="s">
        <v>182</v>
      </c>
      <c r="C101" s="161">
        <f>C26+C27+C52+C61+C75+C84+C89+C99</f>
        <v>67107289</v>
      </c>
      <c r="D101" s="34">
        <f>E101-C101</f>
        <v>19075919</v>
      </c>
      <c r="E101" s="161">
        <f>E26+E27+E52+E61+E75+E84+E89+E99</f>
        <v>86183208</v>
      </c>
      <c r="F101" s="170"/>
      <c r="G101" s="170"/>
      <c r="H101" s="173"/>
    </row>
    <row r="102" spans="1:25">
      <c r="A102" s="12" t="s">
        <v>418</v>
      </c>
      <c r="B102" s="4" t="s">
        <v>183</v>
      </c>
      <c r="C102" s="96">
        <v>0</v>
      </c>
      <c r="D102" s="4"/>
      <c r="E102" s="96">
        <v>0</v>
      </c>
      <c r="F102" s="175"/>
      <c r="G102" s="175"/>
      <c r="H102" s="113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>
      <c r="A103" s="12" t="s">
        <v>185</v>
      </c>
      <c r="B103" s="4" t="s">
        <v>186</v>
      </c>
      <c r="C103" s="96">
        <v>0</v>
      </c>
      <c r="D103" s="227"/>
      <c r="E103" s="96">
        <v>0</v>
      </c>
      <c r="F103" s="175"/>
      <c r="G103" s="175"/>
      <c r="H103" s="113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>
      <c r="A104" s="12" t="s">
        <v>419</v>
      </c>
      <c r="B104" s="4" t="s">
        <v>187</v>
      </c>
      <c r="C104" s="96">
        <v>0</v>
      </c>
      <c r="D104" s="227"/>
      <c r="E104" s="96">
        <v>0</v>
      </c>
      <c r="F104" s="175"/>
      <c r="G104" s="175"/>
      <c r="H104" s="113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>
      <c r="A105" s="14" t="s">
        <v>389</v>
      </c>
      <c r="B105" s="6" t="s">
        <v>188</v>
      </c>
      <c r="C105" s="97">
        <f>SUM(C102:C104)</f>
        <v>0</v>
      </c>
      <c r="D105" s="228"/>
      <c r="E105" s="97">
        <f>SUM(E102:E104)</f>
        <v>0</v>
      </c>
      <c r="F105" s="176"/>
      <c r="G105" s="176"/>
      <c r="H105" s="17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>
      <c r="A106" s="35" t="s">
        <v>420</v>
      </c>
      <c r="B106" s="4" t="s">
        <v>189</v>
      </c>
      <c r="C106" s="98">
        <v>0</v>
      </c>
      <c r="D106" s="227"/>
      <c r="E106" s="98">
        <v>0</v>
      </c>
      <c r="F106" s="177"/>
      <c r="G106" s="177"/>
      <c r="H106" s="11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>
      <c r="A107" s="12" t="s">
        <v>193</v>
      </c>
      <c r="B107" s="4" t="s">
        <v>192</v>
      </c>
      <c r="C107" s="98">
        <v>0</v>
      </c>
      <c r="D107" s="227"/>
      <c r="E107" s="98">
        <v>0</v>
      </c>
      <c r="F107" s="177"/>
      <c r="G107" s="177"/>
      <c r="H107" s="113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>
      <c r="A108" s="200" t="s">
        <v>668</v>
      </c>
      <c r="B108" s="4" t="s">
        <v>194</v>
      </c>
      <c r="C108" s="96">
        <v>0</v>
      </c>
      <c r="D108" s="227"/>
      <c r="E108" s="96">
        <v>0</v>
      </c>
      <c r="F108" s="175"/>
      <c r="G108" s="175"/>
      <c r="H108" s="113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>
      <c r="A109" s="200" t="s">
        <v>669</v>
      </c>
      <c r="B109" s="4" t="s">
        <v>195</v>
      </c>
      <c r="C109" s="96">
        <v>0</v>
      </c>
      <c r="D109" s="227"/>
      <c r="E109" s="96">
        <v>0</v>
      </c>
      <c r="F109" s="175"/>
      <c r="G109" s="175"/>
      <c r="H109" s="113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>
      <c r="A110" s="200" t="s">
        <v>670</v>
      </c>
      <c r="B110" s="4" t="s">
        <v>671</v>
      </c>
      <c r="C110" s="96">
        <v>0</v>
      </c>
      <c r="D110" s="227"/>
      <c r="E110" s="96">
        <v>0</v>
      </c>
      <c r="F110" s="175"/>
      <c r="G110" s="175"/>
      <c r="H110" s="113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>
      <c r="A111" s="12" t="s">
        <v>672</v>
      </c>
      <c r="B111" s="4" t="s">
        <v>673</v>
      </c>
      <c r="C111" s="96">
        <v>0</v>
      </c>
      <c r="D111" s="227"/>
      <c r="E111" s="96">
        <v>0</v>
      </c>
      <c r="F111" s="175"/>
      <c r="G111" s="175"/>
      <c r="H111" s="113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>
      <c r="A112" s="13" t="s">
        <v>390</v>
      </c>
      <c r="B112" s="6" t="s">
        <v>196</v>
      </c>
      <c r="C112" s="99">
        <f>SUM(C106:C111)</f>
        <v>0</v>
      </c>
      <c r="D112" s="228"/>
      <c r="E112" s="99">
        <f>SUM(E106:E111)</f>
        <v>0</v>
      </c>
      <c r="F112" s="178"/>
      <c r="G112" s="178"/>
      <c r="H112" s="173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>
      <c r="A113" s="35" t="s">
        <v>197</v>
      </c>
      <c r="B113" s="4" t="s">
        <v>198</v>
      </c>
      <c r="C113" s="98">
        <v>0</v>
      </c>
      <c r="D113" s="227"/>
      <c r="E113" s="98">
        <v>0</v>
      </c>
      <c r="F113" s="177"/>
      <c r="G113" s="177"/>
      <c r="H113" s="113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>
      <c r="A114" s="35" t="s">
        <v>199</v>
      </c>
      <c r="B114" s="4" t="s">
        <v>200</v>
      </c>
      <c r="C114" s="98">
        <v>1221763</v>
      </c>
      <c r="D114" s="229">
        <f>E114-C114</f>
        <v>406969</v>
      </c>
      <c r="E114" s="98">
        <v>1628732</v>
      </c>
      <c r="F114" s="177"/>
      <c r="G114" s="177"/>
      <c r="H114" s="113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>
      <c r="A115" s="13" t="s">
        <v>201</v>
      </c>
      <c r="B115" s="6" t="s">
        <v>202</v>
      </c>
      <c r="C115" s="99">
        <v>16377914</v>
      </c>
      <c r="D115" s="229">
        <f t="shared" ref="D115:D129" si="2">E115-C115</f>
        <v>575000</v>
      </c>
      <c r="E115" s="99">
        <v>16952914</v>
      </c>
      <c r="F115" s="178"/>
      <c r="G115" s="178"/>
      <c r="H115" s="17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>
      <c r="A116" s="35" t="s">
        <v>674</v>
      </c>
      <c r="B116" s="4" t="s">
        <v>203</v>
      </c>
      <c r="C116" s="98">
        <v>0</v>
      </c>
      <c r="D116" s="229">
        <f t="shared" si="2"/>
        <v>0</v>
      </c>
      <c r="E116" s="98">
        <v>0</v>
      </c>
      <c r="F116" s="177"/>
      <c r="G116" s="177"/>
      <c r="H116" s="113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>
      <c r="A117" s="35" t="s">
        <v>204</v>
      </c>
      <c r="B117" s="4" t="s">
        <v>205</v>
      </c>
      <c r="C117" s="98">
        <v>0</v>
      </c>
      <c r="D117" s="229">
        <f t="shared" si="2"/>
        <v>0</v>
      </c>
      <c r="E117" s="98">
        <v>0</v>
      </c>
      <c r="F117" s="177"/>
      <c r="G117" s="177"/>
      <c r="H117" s="113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>
      <c r="A118" s="35" t="s">
        <v>206</v>
      </c>
      <c r="B118" s="4" t="s">
        <v>207</v>
      </c>
      <c r="C118" s="98">
        <v>0</v>
      </c>
      <c r="D118" s="229">
        <f t="shared" si="2"/>
        <v>0</v>
      </c>
      <c r="E118" s="98">
        <v>0</v>
      </c>
      <c r="F118" s="177"/>
      <c r="G118" s="177"/>
      <c r="H118" s="113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>
      <c r="A119" s="35" t="s">
        <v>675</v>
      </c>
      <c r="B119" s="4" t="s">
        <v>676</v>
      </c>
      <c r="C119" s="98"/>
      <c r="D119" s="229">
        <f t="shared" si="2"/>
        <v>0</v>
      </c>
      <c r="E119" s="98"/>
      <c r="F119" s="177"/>
      <c r="G119" s="177"/>
      <c r="H119" s="113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>
      <c r="A120" s="35" t="s">
        <v>677</v>
      </c>
      <c r="B120" s="4" t="s">
        <v>678</v>
      </c>
      <c r="C120" s="98"/>
      <c r="D120" s="229">
        <f t="shared" si="2"/>
        <v>0</v>
      </c>
      <c r="E120" s="98"/>
      <c r="F120" s="177"/>
      <c r="G120" s="177"/>
      <c r="H120" s="113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>
      <c r="A121" s="36" t="s">
        <v>391</v>
      </c>
      <c r="B121" s="37" t="s">
        <v>208</v>
      </c>
      <c r="C121" s="99">
        <f>C105+C112+C114+C115+C116+C117+C118</f>
        <v>17599677</v>
      </c>
      <c r="D121" s="229">
        <f t="shared" si="2"/>
        <v>981969</v>
      </c>
      <c r="E121" s="99">
        <f>E105+E112+E114+E115+E116+E117+E118</f>
        <v>18581646</v>
      </c>
      <c r="F121" s="178"/>
      <c r="G121" s="178"/>
      <c r="H121" s="178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>
      <c r="A122" s="35" t="s">
        <v>209</v>
      </c>
      <c r="B122" s="4" t="s">
        <v>210</v>
      </c>
      <c r="C122" s="98">
        <v>0</v>
      </c>
      <c r="D122" s="229">
        <f t="shared" si="2"/>
        <v>0</v>
      </c>
      <c r="E122" s="98">
        <v>0</v>
      </c>
      <c r="F122" s="177"/>
      <c r="G122" s="177" t="s">
        <v>798</v>
      </c>
      <c r="H122" s="113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>
      <c r="A123" s="12" t="s">
        <v>211</v>
      </c>
      <c r="B123" s="4" t="s">
        <v>212</v>
      </c>
      <c r="C123" s="96">
        <v>0</v>
      </c>
      <c r="D123" s="229">
        <f t="shared" si="2"/>
        <v>0</v>
      </c>
      <c r="E123" s="96">
        <v>0</v>
      </c>
      <c r="F123" s="175"/>
      <c r="G123" s="175"/>
      <c r="H123" s="113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>
      <c r="A124" s="35" t="s">
        <v>421</v>
      </c>
      <c r="B124" s="4" t="s">
        <v>213</v>
      </c>
      <c r="C124" s="98">
        <v>0</v>
      </c>
      <c r="D124" s="229">
        <f t="shared" si="2"/>
        <v>0</v>
      </c>
      <c r="E124" s="98">
        <v>0</v>
      </c>
      <c r="F124" s="177"/>
      <c r="G124" s="177"/>
      <c r="H124" s="113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>
      <c r="A125" s="35" t="s">
        <v>679</v>
      </c>
      <c r="B125" s="4" t="s">
        <v>214</v>
      </c>
      <c r="C125" s="98">
        <v>0</v>
      </c>
      <c r="D125" s="229">
        <f t="shared" si="2"/>
        <v>0</v>
      </c>
      <c r="E125" s="98">
        <v>0</v>
      </c>
      <c r="F125" s="177"/>
      <c r="G125" s="177"/>
      <c r="H125" s="113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>
      <c r="A126" s="35" t="s">
        <v>680</v>
      </c>
      <c r="B126" s="4" t="s">
        <v>681</v>
      </c>
      <c r="C126" s="98"/>
      <c r="D126" s="229">
        <f t="shared" si="2"/>
        <v>0</v>
      </c>
      <c r="E126" s="98"/>
      <c r="F126" s="177"/>
      <c r="G126" s="177"/>
      <c r="H126" s="113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>
      <c r="A127" s="36" t="s">
        <v>392</v>
      </c>
      <c r="B127" s="37" t="s">
        <v>218</v>
      </c>
      <c r="C127" s="99">
        <f>SUM(C122:C125)</f>
        <v>0</v>
      </c>
      <c r="D127" s="229">
        <f t="shared" si="2"/>
        <v>0</v>
      </c>
      <c r="E127" s="99">
        <f>SUM(E122:E125)</f>
        <v>0</v>
      </c>
      <c r="F127" s="178"/>
      <c r="G127" s="178"/>
      <c r="H127" s="173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>
      <c r="A128" s="12" t="s">
        <v>219</v>
      </c>
      <c r="B128" s="4" t="s">
        <v>220</v>
      </c>
      <c r="C128" s="96">
        <v>0</v>
      </c>
      <c r="D128" s="229">
        <f t="shared" si="2"/>
        <v>0</v>
      </c>
      <c r="E128" s="96">
        <v>0</v>
      </c>
      <c r="F128" s="175"/>
      <c r="G128" s="175"/>
      <c r="H128" s="113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>
      <c r="A129" s="12" t="s">
        <v>682</v>
      </c>
      <c r="B129" s="4" t="s">
        <v>683</v>
      </c>
      <c r="C129" s="96"/>
      <c r="D129" s="229">
        <f t="shared" si="2"/>
        <v>0</v>
      </c>
      <c r="E129" s="96"/>
      <c r="F129" s="175"/>
      <c r="G129" s="175"/>
      <c r="H129" s="113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5.75">
      <c r="A130" s="38" t="s">
        <v>425</v>
      </c>
      <c r="B130" s="39" t="s">
        <v>221</v>
      </c>
      <c r="C130" s="163">
        <f>C121+C127+C128</f>
        <v>17599677</v>
      </c>
      <c r="D130" s="230">
        <f>E130-C130</f>
        <v>981969</v>
      </c>
      <c r="E130" s="163">
        <f>E121+E127+E128</f>
        <v>18581646</v>
      </c>
      <c r="F130" s="178"/>
      <c r="G130" s="178"/>
      <c r="H130" s="178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5.75">
      <c r="A131" s="117" t="s">
        <v>459</v>
      </c>
      <c r="B131" s="118"/>
      <c r="C131" s="151">
        <f>C26+C27+C52+C61+C75+C84+C89+C99+C130</f>
        <v>84706966</v>
      </c>
      <c r="D131" s="231">
        <f>E131-C131</f>
        <v>20057888</v>
      </c>
      <c r="E131" s="151">
        <f>E26+E27+E52+E61+E75+E84+E89+E99+E130</f>
        <v>104764854</v>
      </c>
      <c r="F131" s="170"/>
      <c r="G131" s="170"/>
      <c r="H131" s="170"/>
    </row>
  </sheetData>
  <mergeCells count="3">
    <mergeCell ref="A2:E2"/>
    <mergeCell ref="A3:E3"/>
    <mergeCell ref="A4:E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view="pageBreakPreview" zoomScale="75" zoomScaleSheetLayoutView="75" workbookViewId="0">
      <selection activeCell="A54" sqref="A54"/>
    </sheetView>
  </sheetViews>
  <sheetFormatPr defaultRowHeight="15"/>
  <cols>
    <col min="1" max="1" width="92.5703125" customWidth="1"/>
    <col min="3" max="5" width="20.42578125" style="113" customWidth="1"/>
    <col min="6" max="6" width="15.42578125" style="113" customWidth="1"/>
    <col min="7" max="8" width="14" customWidth="1"/>
  </cols>
  <sheetData>
    <row r="1" spans="1:12">
      <c r="A1" s="105"/>
      <c r="B1" s="105"/>
      <c r="C1" s="102"/>
      <c r="D1" s="102"/>
      <c r="E1" s="102" t="s">
        <v>768</v>
      </c>
      <c r="G1" s="105"/>
    </row>
    <row r="2" spans="1:12" ht="18">
      <c r="A2" s="275" t="str">
        <f>Mellékletek!A1</f>
        <v>Eszteregnye Község Önkormányzata</v>
      </c>
      <c r="B2" s="275"/>
      <c r="C2" s="275"/>
      <c r="D2" s="275"/>
      <c r="E2" s="275"/>
      <c r="F2" s="194"/>
      <c r="G2" s="194"/>
      <c r="H2" s="194"/>
    </row>
    <row r="3" spans="1:12" ht="24" customHeight="1">
      <c r="A3" s="276" t="s">
        <v>792</v>
      </c>
      <c r="B3" s="276"/>
      <c r="C3" s="276"/>
      <c r="D3" s="276"/>
      <c r="E3" s="276"/>
      <c r="F3" s="103"/>
      <c r="G3" s="103"/>
      <c r="H3" s="103"/>
    </row>
    <row r="4" spans="1:12" ht="24" customHeight="1">
      <c r="A4" s="278" t="s">
        <v>658</v>
      </c>
      <c r="B4" s="278"/>
      <c r="C4" s="278"/>
      <c r="D4" s="278"/>
      <c r="E4" s="278"/>
      <c r="F4" s="201"/>
      <c r="G4" s="201"/>
      <c r="H4" s="201"/>
      <c r="J4" s="75"/>
    </row>
    <row r="5" spans="1:12" ht="18">
      <c r="A5" s="114"/>
    </row>
    <row r="6" spans="1:12" ht="15.75">
      <c r="A6" s="106" t="s">
        <v>613</v>
      </c>
      <c r="C6" s="165" t="s">
        <v>534</v>
      </c>
      <c r="D6" s="165"/>
      <c r="E6" s="165" t="s">
        <v>534</v>
      </c>
      <c r="G6" s="113"/>
      <c r="H6" s="113"/>
      <c r="I6" s="164"/>
      <c r="J6" s="164"/>
    </row>
    <row r="7" spans="1:12" ht="30">
      <c r="A7" s="1" t="s">
        <v>45</v>
      </c>
      <c r="B7" s="2" t="s">
        <v>6</v>
      </c>
      <c r="C7" s="101" t="s">
        <v>749</v>
      </c>
      <c r="D7" s="101" t="s">
        <v>785</v>
      </c>
      <c r="E7" s="101" t="s">
        <v>795</v>
      </c>
      <c r="F7" s="171"/>
      <c r="G7" s="164"/>
      <c r="H7" s="164"/>
    </row>
    <row r="8" spans="1:12" ht="15" customHeight="1">
      <c r="A8" s="29" t="s">
        <v>222</v>
      </c>
      <c r="B8" s="5" t="s">
        <v>223</v>
      </c>
      <c r="C8" s="150">
        <v>13364909</v>
      </c>
      <c r="D8" s="150">
        <f>E8-C8</f>
        <v>141245</v>
      </c>
      <c r="E8" s="150">
        <v>13506154</v>
      </c>
      <c r="F8" s="179"/>
      <c r="G8" s="92"/>
      <c r="H8" s="113"/>
      <c r="I8" s="92"/>
      <c r="J8" s="92"/>
      <c r="K8" s="92"/>
      <c r="L8" s="92"/>
    </row>
    <row r="9" spans="1:12" ht="15" customHeight="1">
      <c r="A9" s="4" t="s">
        <v>224</v>
      </c>
      <c r="B9" s="5" t="s">
        <v>225</v>
      </c>
      <c r="C9" s="150">
        <v>11898599</v>
      </c>
      <c r="D9" s="150">
        <f t="shared" ref="D9:D52" si="0">E9-C9</f>
        <v>592151</v>
      </c>
      <c r="E9" s="150">
        <v>12490750</v>
      </c>
      <c r="F9" s="179"/>
      <c r="G9" s="92"/>
      <c r="H9" s="113"/>
      <c r="I9" s="92"/>
      <c r="J9" s="92"/>
      <c r="K9" s="92"/>
      <c r="L9" s="92"/>
    </row>
    <row r="10" spans="1:12" ht="15" customHeight="1">
      <c r="A10" s="4" t="s">
        <v>226</v>
      </c>
      <c r="B10" s="5" t="s">
        <v>227</v>
      </c>
      <c r="C10" s="150">
        <v>7333000</v>
      </c>
      <c r="D10" s="150">
        <f t="shared" si="0"/>
        <v>375235</v>
      </c>
      <c r="E10" s="150">
        <v>7708235</v>
      </c>
      <c r="F10" s="179"/>
      <c r="G10" s="92"/>
      <c r="H10" s="113"/>
      <c r="I10" s="92"/>
      <c r="J10" s="92"/>
      <c r="K10" s="92"/>
      <c r="L10" s="92"/>
    </row>
    <row r="11" spans="1:12" ht="15" customHeight="1">
      <c r="A11" s="4" t="s">
        <v>228</v>
      </c>
      <c r="B11" s="5" t="s">
        <v>229</v>
      </c>
      <c r="C11" s="115">
        <v>1800000</v>
      </c>
      <c r="D11" s="150">
        <f t="shared" si="0"/>
        <v>0</v>
      </c>
      <c r="E11" s="115">
        <v>1800000</v>
      </c>
      <c r="F11" s="179"/>
      <c r="G11" s="92"/>
      <c r="H11" s="113"/>
      <c r="I11" s="92"/>
      <c r="J11" s="92"/>
      <c r="K11" s="92"/>
      <c r="L11" s="92"/>
    </row>
    <row r="12" spans="1:12" ht="15" customHeight="1">
      <c r="A12" s="4" t="s">
        <v>684</v>
      </c>
      <c r="B12" s="5" t="s">
        <v>230</v>
      </c>
      <c r="C12" s="115"/>
      <c r="D12" s="150">
        <f t="shared" si="0"/>
        <v>0</v>
      </c>
      <c r="E12" s="115"/>
      <c r="F12" s="179"/>
      <c r="G12" s="92"/>
      <c r="H12" s="113"/>
      <c r="I12" s="92"/>
      <c r="J12" s="92"/>
      <c r="K12" s="92"/>
      <c r="L12" s="92"/>
    </row>
    <row r="13" spans="1:12" ht="15" customHeight="1">
      <c r="A13" s="4" t="s">
        <v>685</v>
      </c>
      <c r="B13" s="5" t="s">
        <v>231</v>
      </c>
      <c r="C13" s="150"/>
      <c r="D13" s="150">
        <f t="shared" si="0"/>
        <v>0</v>
      </c>
      <c r="E13" s="150"/>
      <c r="F13" s="179"/>
      <c r="G13" s="92"/>
      <c r="H13" s="113"/>
      <c r="I13" s="92"/>
      <c r="J13" s="92"/>
      <c r="K13" s="92"/>
      <c r="L13" s="92"/>
    </row>
    <row r="14" spans="1:12" ht="15" customHeight="1">
      <c r="A14" s="6" t="s">
        <v>462</v>
      </c>
      <c r="B14" s="7" t="s">
        <v>232</v>
      </c>
      <c r="C14" s="119">
        <f>SUM(C8:C13)</f>
        <v>34396508</v>
      </c>
      <c r="D14" s="150">
        <f t="shared" si="0"/>
        <v>1108631</v>
      </c>
      <c r="E14" s="119">
        <f>SUM(E8:E13)</f>
        <v>35505139</v>
      </c>
      <c r="F14" s="180"/>
      <c r="G14" s="181"/>
      <c r="H14" s="173"/>
      <c r="I14" s="92"/>
      <c r="J14" s="92"/>
      <c r="K14" s="92"/>
      <c r="L14" s="92"/>
    </row>
    <row r="15" spans="1:12" ht="15" customHeight="1">
      <c r="A15" s="4" t="s">
        <v>233</v>
      </c>
      <c r="B15" s="5" t="s">
        <v>234</v>
      </c>
      <c r="C15" s="115"/>
      <c r="D15" s="150">
        <f t="shared" si="0"/>
        <v>0</v>
      </c>
      <c r="E15" s="115"/>
      <c r="F15" s="179"/>
      <c r="G15" s="92"/>
      <c r="H15" s="113"/>
      <c r="I15" s="92"/>
      <c r="J15" s="92"/>
      <c r="K15" s="92"/>
      <c r="L15" s="92"/>
    </row>
    <row r="16" spans="1:12" ht="15" customHeight="1">
      <c r="A16" s="4" t="s">
        <v>235</v>
      </c>
      <c r="B16" s="5" t="s">
        <v>236</v>
      </c>
      <c r="C16" s="115"/>
      <c r="D16" s="150">
        <f t="shared" si="0"/>
        <v>0</v>
      </c>
      <c r="E16" s="115"/>
      <c r="F16" s="179"/>
      <c r="G16" s="92"/>
      <c r="H16" s="113"/>
      <c r="I16" s="92"/>
      <c r="J16" s="92"/>
      <c r="K16" s="92"/>
      <c r="L16" s="92"/>
    </row>
    <row r="17" spans="1:12" ht="15" customHeight="1">
      <c r="A17" s="4" t="s">
        <v>426</v>
      </c>
      <c r="B17" s="5" t="s">
        <v>237</v>
      </c>
      <c r="C17" s="115"/>
      <c r="D17" s="150">
        <f t="shared" si="0"/>
        <v>0</v>
      </c>
      <c r="E17" s="115"/>
      <c r="F17" s="179"/>
      <c r="G17" s="92"/>
      <c r="H17" s="113"/>
      <c r="I17" s="92"/>
      <c r="J17" s="92"/>
      <c r="K17" s="92"/>
      <c r="L17" s="92"/>
    </row>
    <row r="18" spans="1:12" ht="15" customHeight="1">
      <c r="A18" s="4" t="s">
        <v>427</v>
      </c>
      <c r="B18" s="5" t="s">
        <v>238</v>
      </c>
      <c r="C18" s="115"/>
      <c r="D18" s="150">
        <f t="shared" si="0"/>
        <v>0</v>
      </c>
      <c r="E18" s="115"/>
      <c r="F18" s="179"/>
      <c r="G18" s="92"/>
      <c r="H18" s="113"/>
      <c r="I18" s="92"/>
      <c r="J18" s="92"/>
      <c r="K18" s="92"/>
      <c r="L18" s="92"/>
    </row>
    <row r="19" spans="1:12" ht="30.75" customHeight="1">
      <c r="A19" s="4" t="s">
        <v>706</v>
      </c>
      <c r="B19" s="5" t="s">
        <v>239</v>
      </c>
      <c r="C19" s="115">
        <v>3826800</v>
      </c>
      <c r="D19" s="150">
        <f t="shared" si="0"/>
        <v>63500</v>
      </c>
      <c r="E19" s="115">
        <v>3890300</v>
      </c>
      <c r="F19" s="179"/>
      <c r="G19" s="92"/>
      <c r="H19" s="113"/>
      <c r="I19" s="92"/>
      <c r="J19" s="92"/>
      <c r="K19" s="92"/>
      <c r="L19" s="92"/>
    </row>
    <row r="20" spans="1:12" ht="15" customHeight="1">
      <c r="A20" s="37" t="s">
        <v>463</v>
      </c>
      <c r="B20" s="47" t="s">
        <v>240</v>
      </c>
      <c r="C20" s="119">
        <f>C14+SUM(C15:C19)</f>
        <v>38223308</v>
      </c>
      <c r="D20" s="150">
        <f t="shared" si="0"/>
        <v>1172131</v>
      </c>
      <c r="E20" s="119">
        <f>E14+SUM(E15:E19)</f>
        <v>39395439</v>
      </c>
      <c r="F20" s="180"/>
      <c r="G20" s="181"/>
      <c r="H20" s="173"/>
      <c r="I20" s="92"/>
      <c r="J20" s="92"/>
      <c r="K20" s="92"/>
      <c r="L20" s="92"/>
    </row>
    <row r="21" spans="1:12" ht="15" customHeight="1">
      <c r="A21" s="4" t="s">
        <v>431</v>
      </c>
      <c r="B21" s="5" t="s">
        <v>249</v>
      </c>
      <c r="C21" s="115"/>
      <c r="D21" s="150">
        <f t="shared" si="0"/>
        <v>0</v>
      </c>
      <c r="E21" s="115"/>
      <c r="F21" s="179"/>
      <c r="G21" s="92"/>
      <c r="H21" s="113"/>
      <c r="I21" s="92"/>
      <c r="J21" s="92"/>
      <c r="K21" s="92"/>
      <c r="L21" s="92"/>
    </row>
    <row r="22" spans="1:12" ht="15" customHeight="1">
      <c r="A22" s="4" t="s">
        <v>432</v>
      </c>
      <c r="B22" s="5" t="s">
        <v>250</v>
      </c>
      <c r="C22" s="115"/>
      <c r="D22" s="150">
        <f t="shared" si="0"/>
        <v>0</v>
      </c>
      <c r="E22" s="115"/>
      <c r="F22" s="179"/>
      <c r="G22" s="92"/>
      <c r="H22" s="113"/>
      <c r="I22" s="92"/>
      <c r="J22" s="92"/>
      <c r="K22" s="92"/>
      <c r="L22" s="92"/>
    </row>
    <row r="23" spans="1:12" ht="15" customHeight="1">
      <c r="A23" s="6" t="s">
        <v>465</v>
      </c>
      <c r="B23" s="7" t="s">
        <v>251</v>
      </c>
      <c r="C23" s="119">
        <f>SUM(C21:C22)</f>
        <v>0</v>
      </c>
      <c r="D23" s="150">
        <f t="shared" si="0"/>
        <v>0</v>
      </c>
      <c r="E23" s="119">
        <f>SUM(E21:E22)</f>
        <v>0</v>
      </c>
      <c r="F23" s="180"/>
      <c r="G23" s="181"/>
      <c r="H23" s="173"/>
      <c r="I23" s="92"/>
      <c r="J23" s="92"/>
      <c r="K23" s="92"/>
      <c r="L23" s="92"/>
    </row>
    <row r="24" spans="1:12" ht="15" customHeight="1">
      <c r="A24" s="4" t="s">
        <v>433</v>
      </c>
      <c r="B24" s="5" t="s">
        <v>252</v>
      </c>
      <c r="C24" s="115"/>
      <c r="D24" s="150">
        <f t="shared" si="0"/>
        <v>0</v>
      </c>
      <c r="E24" s="115"/>
      <c r="F24" s="179"/>
      <c r="G24" s="92"/>
      <c r="H24" s="113"/>
      <c r="I24" s="92"/>
      <c r="J24" s="92"/>
      <c r="K24" s="92"/>
      <c r="L24" s="92"/>
    </row>
    <row r="25" spans="1:12" ht="15" customHeight="1">
      <c r="A25" s="4" t="s">
        <v>434</v>
      </c>
      <c r="B25" s="5" t="s">
        <v>253</v>
      </c>
      <c r="C25" s="115"/>
      <c r="D25" s="150">
        <f t="shared" si="0"/>
        <v>0</v>
      </c>
      <c r="E25" s="115"/>
      <c r="F25" s="179"/>
      <c r="G25" s="92"/>
      <c r="H25" s="113"/>
      <c r="I25" s="92"/>
      <c r="J25" s="92"/>
      <c r="K25" s="92"/>
      <c r="L25" s="92"/>
    </row>
    <row r="26" spans="1:12" ht="15" customHeight="1">
      <c r="A26" s="4" t="s">
        <v>435</v>
      </c>
      <c r="B26" s="5" t="s">
        <v>254</v>
      </c>
      <c r="C26" s="109">
        <v>5000000</v>
      </c>
      <c r="D26" s="150">
        <f t="shared" si="0"/>
        <v>-377961</v>
      </c>
      <c r="E26" s="109">
        <v>4622039</v>
      </c>
      <c r="F26" s="179"/>
      <c r="G26" s="92"/>
      <c r="H26" s="113"/>
      <c r="I26" s="92"/>
      <c r="J26" s="92"/>
      <c r="K26" s="92"/>
      <c r="L26" s="92"/>
    </row>
    <row r="27" spans="1:12" ht="15" customHeight="1">
      <c r="A27" s="4" t="s">
        <v>436</v>
      </c>
      <c r="B27" s="5" t="s">
        <v>255</v>
      </c>
      <c r="C27" s="150">
        <v>15700000</v>
      </c>
      <c r="D27" s="150">
        <f t="shared" si="0"/>
        <v>684782</v>
      </c>
      <c r="E27" s="150">
        <v>16384782</v>
      </c>
      <c r="F27" s="179"/>
      <c r="G27" s="92"/>
      <c r="H27" s="113"/>
      <c r="I27" s="92"/>
      <c r="J27" s="92"/>
      <c r="K27" s="92"/>
      <c r="L27" s="92"/>
    </row>
    <row r="28" spans="1:12" ht="15" customHeight="1">
      <c r="A28" s="4" t="s">
        <v>437</v>
      </c>
      <c r="B28" s="5" t="s">
        <v>257</v>
      </c>
      <c r="C28" s="109"/>
      <c r="D28" s="150">
        <f t="shared" si="0"/>
        <v>0</v>
      </c>
      <c r="E28" s="109"/>
      <c r="F28" s="179"/>
      <c r="G28" s="92"/>
      <c r="H28" s="113"/>
      <c r="I28" s="92"/>
      <c r="J28" s="92"/>
      <c r="K28" s="92"/>
      <c r="L28" s="92"/>
    </row>
    <row r="29" spans="1:12" ht="15" customHeight="1">
      <c r="A29" s="4" t="s">
        <v>258</v>
      </c>
      <c r="B29" s="5" t="s">
        <v>259</v>
      </c>
      <c r="C29" s="109"/>
      <c r="D29" s="150">
        <f t="shared" si="0"/>
        <v>0</v>
      </c>
      <c r="E29" s="109"/>
      <c r="F29" s="179"/>
      <c r="G29" s="92"/>
      <c r="H29" s="113"/>
      <c r="I29" s="92"/>
      <c r="J29" s="92"/>
      <c r="K29" s="92"/>
      <c r="L29" s="92"/>
    </row>
    <row r="30" spans="1:12" ht="15" customHeight="1">
      <c r="A30" s="4" t="s">
        <v>438</v>
      </c>
      <c r="B30" s="5" t="s">
        <v>260</v>
      </c>
      <c r="C30" s="150">
        <v>2800000</v>
      </c>
      <c r="D30" s="150">
        <f t="shared" si="0"/>
        <v>0</v>
      </c>
      <c r="E30" s="150">
        <v>2800000</v>
      </c>
      <c r="F30" s="179"/>
      <c r="G30" s="92"/>
      <c r="H30" s="113"/>
      <c r="I30" s="92"/>
      <c r="J30" s="92"/>
      <c r="K30" s="92"/>
      <c r="L30" s="92"/>
    </row>
    <row r="31" spans="1:12" ht="15" customHeight="1">
      <c r="A31" s="4" t="s">
        <v>439</v>
      </c>
      <c r="B31" s="5" t="s">
        <v>265</v>
      </c>
      <c r="C31" s="109"/>
      <c r="D31" s="150">
        <f t="shared" si="0"/>
        <v>0</v>
      </c>
      <c r="E31" s="109"/>
      <c r="F31" s="179"/>
      <c r="G31" s="92"/>
      <c r="H31" s="113"/>
      <c r="I31" s="92"/>
      <c r="J31" s="92"/>
      <c r="K31" s="92"/>
      <c r="L31" s="92"/>
    </row>
    <row r="32" spans="1:12" ht="15" customHeight="1">
      <c r="A32" s="6" t="s">
        <v>466</v>
      </c>
      <c r="B32" s="7" t="s">
        <v>268</v>
      </c>
      <c r="C32" s="95">
        <f>SUM(C27:C31)</f>
        <v>18500000</v>
      </c>
      <c r="D32" s="150">
        <f t="shared" si="0"/>
        <v>684782</v>
      </c>
      <c r="E32" s="95">
        <f>SUM(E27:E31)</f>
        <v>19184782</v>
      </c>
      <c r="F32" s="180"/>
      <c r="G32" s="181"/>
      <c r="H32" s="173"/>
      <c r="I32" s="92"/>
      <c r="J32" s="92"/>
      <c r="K32" s="92"/>
      <c r="L32" s="92"/>
    </row>
    <row r="33" spans="1:12" ht="15" customHeight="1">
      <c r="A33" s="4" t="s">
        <v>440</v>
      </c>
      <c r="B33" s="5" t="s">
        <v>269</v>
      </c>
      <c r="C33" s="109">
        <v>320000</v>
      </c>
      <c r="D33" s="150">
        <f t="shared" si="0"/>
        <v>0</v>
      </c>
      <c r="E33" s="109">
        <v>320000</v>
      </c>
      <c r="F33" s="179"/>
      <c r="G33" s="92"/>
      <c r="H33" s="113"/>
      <c r="I33" s="92"/>
      <c r="J33" s="92"/>
      <c r="K33" s="92"/>
      <c r="L33" s="92"/>
    </row>
    <row r="34" spans="1:12" ht="15" customHeight="1">
      <c r="A34" s="37" t="s">
        <v>467</v>
      </c>
      <c r="B34" s="47" t="s">
        <v>270</v>
      </c>
      <c r="C34" s="119">
        <f>C23+C24+C25+C26+C32+C33</f>
        <v>23820000</v>
      </c>
      <c r="D34" s="150">
        <f t="shared" si="0"/>
        <v>306821</v>
      </c>
      <c r="E34" s="119">
        <f>E23+E24+E25+E26+E32+E33</f>
        <v>24126821</v>
      </c>
      <c r="F34" s="180"/>
      <c r="G34" s="181"/>
      <c r="H34" s="173"/>
      <c r="I34" s="92"/>
      <c r="J34" s="92"/>
      <c r="K34" s="92"/>
      <c r="L34" s="92"/>
    </row>
    <row r="35" spans="1:12" ht="15" customHeight="1">
      <c r="A35" s="12" t="s">
        <v>271</v>
      </c>
      <c r="B35" s="5" t="s">
        <v>272</v>
      </c>
      <c r="C35" s="115"/>
      <c r="D35" s="150">
        <f t="shared" si="0"/>
        <v>0</v>
      </c>
      <c r="E35" s="115"/>
      <c r="F35" s="179"/>
      <c r="G35" s="92"/>
      <c r="H35" s="113"/>
      <c r="I35" s="92"/>
      <c r="J35" s="92"/>
      <c r="K35" s="92"/>
      <c r="L35" s="92"/>
    </row>
    <row r="36" spans="1:12" ht="15" customHeight="1">
      <c r="A36" s="12" t="s">
        <v>441</v>
      </c>
      <c r="B36" s="5" t="s">
        <v>273</v>
      </c>
      <c r="C36" s="115">
        <v>2115000</v>
      </c>
      <c r="D36" s="150">
        <f t="shared" si="0"/>
        <v>0</v>
      </c>
      <c r="E36" s="115">
        <v>2115000</v>
      </c>
      <c r="F36" s="179"/>
      <c r="G36" s="92"/>
      <c r="H36" s="113"/>
      <c r="I36" s="92"/>
      <c r="J36" s="92"/>
      <c r="K36" s="92"/>
      <c r="L36" s="92"/>
    </row>
    <row r="37" spans="1:12" ht="15" customHeight="1">
      <c r="A37" s="12" t="s">
        <v>442</v>
      </c>
      <c r="B37" s="5" t="s">
        <v>274</v>
      </c>
      <c r="C37" s="115"/>
      <c r="D37" s="150">
        <f t="shared" si="0"/>
        <v>0</v>
      </c>
      <c r="E37" s="115"/>
      <c r="F37" s="179"/>
      <c r="G37" s="92"/>
      <c r="H37" s="113"/>
      <c r="I37" s="92"/>
      <c r="J37" s="92"/>
      <c r="K37" s="92"/>
      <c r="L37" s="92"/>
    </row>
    <row r="38" spans="1:12" ht="15" customHeight="1">
      <c r="A38" s="12" t="s">
        <v>443</v>
      </c>
      <c r="B38" s="5" t="s">
        <v>275</v>
      </c>
      <c r="C38" s="115">
        <v>4431812</v>
      </c>
      <c r="D38" s="150">
        <f t="shared" si="0"/>
        <v>-2755104</v>
      </c>
      <c r="E38" s="115">
        <v>1676708</v>
      </c>
      <c r="F38" s="179"/>
      <c r="G38" s="92"/>
      <c r="H38" s="113"/>
      <c r="I38" s="92"/>
      <c r="J38" s="92"/>
      <c r="K38" s="92"/>
      <c r="L38" s="92"/>
    </row>
    <row r="39" spans="1:12" ht="15" customHeight="1">
      <c r="A39" s="12" t="s">
        <v>276</v>
      </c>
      <c r="B39" s="5" t="s">
        <v>277</v>
      </c>
      <c r="C39" s="115"/>
      <c r="D39" s="150">
        <f t="shared" si="0"/>
        <v>0</v>
      </c>
      <c r="E39" s="115"/>
      <c r="F39" s="179"/>
      <c r="G39" s="92"/>
      <c r="H39" s="113"/>
      <c r="I39" s="92"/>
      <c r="J39" s="92"/>
      <c r="K39" s="92"/>
      <c r="L39" s="92"/>
    </row>
    <row r="40" spans="1:12" ht="15" customHeight="1">
      <c r="A40" s="12" t="s">
        <v>278</v>
      </c>
      <c r="B40" s="5" t="s">
        <v>279</v>
      </c>
      <c r="C40" s="115"/>
      <c r="D40" s="150">
        <f t="shared" si="0"/>
        <v>0</v>
      </c>
      <c r="E40" s="115"/>
      <c r="F40" s="179"/>
      <c r="G40" s="92"/>
      <c r="H40" s="113"/>
      <c r="I40" s="92"/>
      <c r="J40" s="92"/>
      <c r="K40" s="92"/>
      <c r="L40" s="92"/>
    </row>
    <row r="41" spans="1:12" ht="15" customHeight="1">
      <c r="A41" s="12" t="s">
        <v>280</v>
      </c>
      <c r="B41" s="5" t="s">
        <v>281</v>
      </c>
      <c r="C41" s="115"/>
      <c r="D41" s="150">
        <f t="shared" si="0"/>
        <v>0</v>
      </c>
      <c r="E41" s="115"/>
      <c r="F41" s="179"/>
      <c r="G41" s="92"/>
      <c r="H41" s="113"/>
      <c r="I41" s="92"/>
      <c r="J41" s="92"/>
      <c r="K41" s="92"/>
      <c r="L41" s="92"/>
    </row>
    <row r="42" spans="1:12" ht="15" customHeight="1">
      <c r="A42" s="12" t="s">
        <v>444</v>
      </c>
      <c r="B42" s="5" t="s">
        <v>282</v>
      </c>
      <c r="C42" s="115"/>
      <c r="D42" s="150">
        <f t="shared" si="0"/>
        <v>0</v>
      </c>
      <c r="E42" s="115"/>
      <c r="F42" s="179"/>
      <c r="G42" s="92"/>
      <c r="H42" s="113"/>
      <c r="I42" s="92"/>
      <c r="J42" s="92"/>
      <c r="K42" s="92"/>
      <c r="L42" s="92"/>
    </row>
    <row r="43" spans="1:12" ht="15" customHeight="1">
      <c r="A43" s="12" t="s">
        <v>445</v>
      </c>
      <c r="B43" s="5" t="s">
        <v>283</v>
      </c>
      <c r="C43" s="115"/>
      <c r="D43" s="150">
        <f t="shared" si="0"/>
        <v>0</v>
      </c>
      <c r="E43" s="115"/>
      <c r="F43" s="179"/>
      <c r="G43" s="92"/>
      <c r="H43" s="113"/>
      <c r="I43" s="92"/>
      <c r="J43" s="92"/>
      <c r="K43" s="92"/>
      <c r="L43" s="92"/>
    </row>
    <row r="44" spans="1:12" ht="15" customHeight="1">
      <c r="A44" s="12" t="s">
        <v>653</v>
      </c>
      <c r="B44" s="5" t="s">
        <v>284</v>
      </c>
      <c r="C44" s="115"/>
      <c r="D44" s="150">
        <f t="shared" si="0"/>
        <v>0</v>
      </c>
      <c r="E44" s="115"/>
      <c r="F44" s="179"/>
      <c r="G44" s="92"/>
      <c r="H44" s="113"/>
      <c r="I44" s="92"/>
      <c r="J44" s="92"/>
      <c r="K44" s="92"/>
      <c r="L44" s="92"/>
    </row>
    <row r="45" spans="1:12" ht="15" customHeight="1">
      <c r="A45" s="12" t="s">
        <v>651</v>
      </c>
      <c r="B45" s="5" t="s">
        <v>654</v>
      </c>
      <c r="C45" s="115">
        <v>1000000</v>
      </c>
      <c r="D45" s="150">
        <f t="shared" si="0"/>
        <v>0</v>
      </c>
      <c r="E45" s="115">
        <v>1000000</v>
      </c>
      <c r="F45" s="179"/>
      <c r="G45" s="92"/>
      <c r="H45" s="113"/>
      <c r="I45" s="92"/>
      <c r="J45" s="92"/>
      <c r="K45" s="92"/>
      <c r="L45" s="92"/>
    </row>
    <row r="46" spans="1:12" ht="15" customHeight="1">
      <c r="A46" s="46" t="s">
        <v>468</v>
      </c>
      <c r="B46" s="47" t="s">
        <v>285</v>
      </c>
      <c r="C46" s="119">
        <f>SUM(C35:C45)</f>
        <v>7546812</v>
      </c>
      <c r="D46" s="150">
        <f t="shared" si="0"/>
        <v>-2755104</v>
      </c>
      <c r="E46" s="119">
        <f>SUM(E35:E45)</f>
        <v>4791708</v>
      </c>
      <c r="F46" s="180"/>
      <c r="G46" s="181"/>
      <c r="H46" s="173"/>
      <c r="I46" s="92"/>
      <c r="J46" s="92"/>
      <c r="K46" s="92"/>
      <c r="L46" s="92"/>
    </row>
    <row r="47" spans="1:12" ht="15" customHeight="1">
      <c r="A47" s="12" t="s">
        <v>294</v>
      </c>
      <c r="B47" s="5" t="s">
        <v>295</v>
      </c>
      <c r="C47" s="115"/>
      <c r="D47" s="150">
        <f t="shared" si="0"/>
        <v>0</v>
      </c>
      <c r="E47" s="115"/>
      <c r="F47" s="179"/>
      <c r="G47" s="92"/>
      <c r="H47" s="113"/>
      <c r="I47" s="92"/>
      <c r="J47" s="92"/>
      <c r="K47" s="92"/>
      <c r="L47" s="92"/>
    </row>
    <row r="48" spans="1:12" ht="15" customHeight="1">
      <c r="A48" s="4" t="s">
        <v>449</v>
      </c>
      <c r="B48" s="5" t="s">
        <v>296</v>
      </c>
      <c r="C48" s="115"/>
      <c r="D48" s="150">
        <f t="shared" si="0"/>
        <v>0</v>
      </c>
      <c r="E48" s="115"/>
      <c r="F48" s="179"/>
      <c r="G48" s="92"/>
      <c r="H48" s="113"/>
      <c r="I48" s="92"/>
      <c r="J48" s="92"/>
      <c r="K48" s="92"/>
      <c r="L48" s="92"/>
    </row>
    <row r="49" spans="1:12" ht="15" customHeight="1">
      <c r="A49" s="4" t="s">
        <v>686</v>
      </c>
      <c r="B49" s="5" t="s">
        <v>297</v>
      </c>
      <c r="C49" s="115"/>
      <c r="D49" s="150">
        <f t="shared" si="0"/>
        <v>0</v>
      </c>
      <c r="E49" s="115"/>
      <c r="F49" s="179"/>
      <c r="G49" s="92"/>
      <c r="H49" s="113"/>
      <c r="I49" s="92"/>
      <c r="J49" s="92"/>
      <c r="K49" s="92"/>
      <c r="L49" s="92"/>
    </row>
    <row r="50" spans="1:12" ht="15" customHeight="1">
      <c r="A50" s="4" t="s">
        <v>687</v>
      </c>
      <c r="B50" s="5" t="s">
        <v>688</v>
      </c>
      <c r="C50" s="115"/>
      <c r="D50" s="150">
        <f t="shared" si="0"/>
        <v>0</v>
      </c>
      <c r="E50" s="115"/>
      <c r="F50" s="179"/>
      <c r="G50" s="92"/>
      <c r="H50" s="113"/>
      <c r="I50" s="92"/>
      <c r="J50" s="92"/>
      <c r="K50" s="92"/>
      <c r="L50" s="92"/>
    </row>
    <row r="51" spans="1:12" ht="15" customHeight="1">
      <c r="A51" s="12" t="s">
        <v>450</v>
      </c>
      <c r="B51" s="5" t="s">
        <v>689</v>
      </c>
      <c r="C51" s="115">
        <v>0</v>
      </c>
      <c r="D51" s="150">
        <f t="shared" si="0"/>
        <v>0</v>
      </c>
      <c r="E51" s="115">
        <v>0</v>
      </c>
      <c r="F51" s="179"/>
      <c r="G51" s="92"/>
      <c r="H51" s="113"/>
      <c r="I51" s="92"/>
      <c r="J51" s="92"/>
      <c r="K51" s="92"/>
      <c r="L51" s="92"/>
    </row>
    <row r="52" spans="1:12" ht="15" customHeight="1">
      <c r="A52" s="37" t="s">
        <v>470</v>
      </c>
      <c r="B52" s="47" t="s">
        <v>298</v>
      </c>
      <c r="C52" s="119">
        <f>SUM(C47:C51)</f>
        <v>0</v>
      </c>
      <c r="D52" s="150">
        <f t="shared" si="0"/>
        <v>0</v>
      </c>
      <c r="E52" s="119">
        <f>SUM(E47:E51)</f>
        <v>0</v>
      </c>
      <c r="F52" s="180"/>
      <c r="G52" s="181"/>
      <c r="H52" s="173"/>
      <c r="I52" s="92"/>
      <c r="J52" s="92"/>
      <c r="K52" s="92"/>
      <c r="L52" s="92"/>
    </row>
    <row r="53" spans="1:12" ht="15" customHeight="1">
      <c r="A53" s="157" t="s">
        <v>533</v>
      </c>
      <c r="B53" s="158"/>
      <c r="C53" s="156">
        <f>C20+C34+C46+C52</f>
        <v>69590120</v>
      </c>
      <c r="D53" s="156">
        <f>E53-C53</f>
        <v>-1276152</v>
      </c>
      <c r="E53" s="156">
        <f>E20+E34+E46+E52</f>
        <v>68313968</v>
      </c>
      <c r="F53" s="172"/>
      <c r="G53" s="172"/>
      <c r="H53" s="172"/>
      <c r="I53" s="92"/>
      <c r="J53" s="92"/>
      <c r="K53" s="92"/>
      <c r="L53" s="92"/>
    </row>
    <row r="54" spans="1:12" ht="15" customHeight="1">
      <c r="A54" s="4" t="s">
        <v>241</v>
      </c>
      <c r="B54" s="5" t="s">
        <v>242</v>
      </c>
      <c r="C54" s="115">
        <v>0</v>
      </c>
      <c r="D54" s="115">
        <f>E54-C54</f>
        <v>20927071</v>
      </c>
      <c r="E54" s="115">
        <v>20927071</v>
      </c>
      <c r="F54" s="179"/>
      <c r="G54" s="92"/>
      <c r="H54" s="113"/>
      <c r="I54" s="92"/>
      <c r="J54" s="92"/>
      <c r="K54" s="92"/>
      <c r="L54" s="92"/>
    </row>
    <row r="55" spans="1:12" ht="15" customHeight="1">
      <c r="A55" s="4" t="s">
        <v>243</v>
      </c>
      <c r="B55" s="5" t="s">
        <v>244</v>
      </c>
      <c r="C55" s="115"/>
      <c r="D55" s="115">
        <f t="shared" ref="D55:D65" si="1">E55-C55</f>
        <v>0</v>
      </c>
      <c r="E55" s="115"/>
      <c r="F55" s="179"/>
      <c r="G55" s="92"/>
      <c r="H55" s="113"/>
      <c r="I55" s="92"/>
      <c r="J55" s="92"/>
      <c r="K55" s="92"/>
      <c r="L55" s="92"/>
    </row>
    <row r="56" spans="1:12" ht="15" customHeight="1">
      <c r="A56" s="4" t="s">
        <v>428</v>
      </c>
      <c r="B56" s="5" t="s">
        <v>245</v>
      </c>
      <c r="C56" s="115"/>
      <c r="D56" s="115">
        <f t="shared" si="1"/>
        <v>0</v>
      </c>
      <c r="E56" s="115"/>
      <c r="F56" s="179"/>
      <c r="G56" s="92"/>
      <c r="H56" s="113"/>
      <c r="I56" s="92"/>
      <c r="J56" s="92"/>
      <c r="K56" s="92"/>
      <c r="L56" s="92"/>
    </row>
    <row r="57" spans="1:12" ht="15" customHeight="1">
      <c r="A57" s="4" t="s">
        <v>429</v>
      </c>
      <c r="B57" s="5" t="s">
        <v>246</v>
      </c>
      <c r="C57" s="115"/>
      <c r="D57" s="115">
        <f t="shared" si="1"/>
        <v>0</v>
      </c>
      <c r="E57" s="115"/>
      <c r="F57" s="179"/>
      <c r="G57" s="92"/>
      <c r="H57" s="113"/>
      <c r="I57" s="92"/>
      <c r="J57" s="92"/>
      <c r="K57" s="92"/>
      <c r="L57" s="92"/>
    </row>
    <row r="58" spans="1:12" ht="15" customHeight="1">
      <c r="A58" s="4" t="s">
        <v>430</v>
      </c>
      <c r="B58" s="5" t="s">
        <v>247</v>
      </c>
      <c r="C58" s="115">
        <v>0</v>
      </c>
      <c r="D58" s="115">
        <f t="shared" si="1"/>
        <v>0</v>
      </c>
      <c r="E58" s="115"/>
      <c r="F58" s="179"/>
      <c r="G58" s="92"/>
      <c r="H58" s="113"/>
      <c r="I58" s="92"/>
      <c r="J58" s="92"/>
      <c r="K58" s="92"/>
      <c r="L58" s="92"/>
    </row>
    <row r="59" spans="1:12" ht="15" customHeight="1">
      <c r="A59" s="37" t="s">
        <v>464</v>
      </c>
      <c r="B59" s="47" t="s">
        <v>248</v>
      </c>
      <c r="C59" s="119">
        <f>SUM(C54:C58)</f>
        <v>0</v>
      </c>
      <c r="D59" s="115">
        <f t="shared" si="1"/>
        <v>20927071</v>
      </c>
      <c r="E59" s="119">
        <f>SUM(E54:E58)</f>
        <v>20927071</v>
      </c>
      <c r="F59" s="180"/>
      <c r="G59" s="181"/>
      <c r="H59" s="173"/>
      <c r="I59" s="92"/>
      <c r="J59" s="92"/>
      <c r="K59" s="92"/>
      <c r="L59" s="92"/>
    </row>
    <row r="60" spans="1:12" ht="15" customHeight="1">
      <c r="A60" s="12" t="s">
        <v>446</v>
      </c>
      <c r="B60" s="5" t="s">
        <v>286</v>
      </c>
      <c r="C60" s="115"/>
      <c r="D60" s="115">
        <f t="shared" si="1"/>
        <v>0</v>
      </c>
      <c r="E60" s="115"/>
      <c r="F60" s="179"/>
      <c r="G60" s="92"/>
      <c r="H60" s="113"/>
      <c r="I60" s="92"/>
      <c r="J60" s="92"/>
      <c r="K60" s="92"/>
      <c r="L60" s="92"/>
    </row>
    <row r="61" spans="1:12" ht="15" customHeight="1">
      <c r="A61" s="12" t="s">
        <v>447</v>
      </c>
      <c r="B61" s="5" t="s">
        <v>287</v>
      </c>
      <c r="C61" s="115">
        <v>1400000</v>
      </c>
      <c r="D61" s="115">
        <f t="shared" si="1"/>
        <v>0</v>
      </c>
      <c r="E61" s="115">
        <v>1400000</v>
      </c>
      <c r="F61" s="179"/>
      <c r="G61" s="92"/>
      <c r="H61" s="113"/>
      <c r="I61" s="92"/>
      <c r="J61" s="92"/>
      <c r="K61" s="92"/>
      <c r="L61" s="92"/>
    </row>
    <row r="62" spans="1:12" ht="15" customHeight="1">
      <c r="A62" s="12" t="s">
        <v>288</v>
      </c>
      <c r="B62" s="5" t="s">
        <v>289</v>
      </c>
      <c r="C62" s="115"/>
      <c r="D62" s="115">
        <f t="shared" si="1"/>
        <v>0</v>
      </c>
      <c r="E62" s="115"/>
      <c r="F62" s="179"/>
      <c r="G62" s="92"/>
      <c r="H62" s="113"/>
      <c r="I62" s="92"/>
      <c r="J62" s="92"/>
      <c r="K62" s="92"/>
      <c r="L62" s="92"/>
    </row>
    <row r="63" spans="1:12" ht="15" customHeight="1">
      <c r="A63" s="12" t="s">
        <v>448</v>
      </c>
      <c r="B63" s="5" t="s">
        <v>290</v>
      </c>
      <c r="C63" s="115"/>
      <c r="D63" s="115">
        <f t="shared" si="1"/>
        <v>0</v>
      </c>
      <c r="E63" s="115"/>
      <c r="F63" s="179"/>
      <c r="G63" s="92"/>
      <c r="H63" s="113"/>
      <c r="I63" s="92"/>
      <c r="J63" s="92"/>
      <c r="K63" s="92"/>
      <c r="L63" s="92"/>
    </row>
    <row r="64" spans="1:12" ht="15" customHeight="1">
      <c r="A64" s="12" t="s">
        <v>291</v>
      </c>
      <c r="B64" s="5" t="s">
        <v>292</v>
      </c>
      <c r="C64" s="115"/>
      <c r="D64" s="115">
        <f t="shared" si="1"/>
        <v>0</v>
      </c>
      <c r="E64" s="115"/>
      <c r="F64" s="179"/>
      <c r="G64" s="92"/>
      <c r="H64" s="113"/>
      <c r="I64" s="92"/>
      <c r="J64" s="92"/>
      <c r="K64" s="92"/>
      <c r="L64" s="92"/>
    </row>
    <row r="65" spans="1:12" ht="15" customHeight="1">
      <c r="A65" s="37" t="s">
        <v>469</v>
      </c>
      <c r="B65" s="47" t="s">
        <v>293</v>
      </c>
      <c r="C65" s="119">
        <f>SUM(C60:C64)</f>
        <v>1400000</v>
      </c>
      <c r="D65" s="115">
        <f t="shared" si="1"/>
        <v>0</v>
      </c>
      <c r="E65" s="119">
        <f>SUM(E60:E64)</f>
        <v>1400000</v>
      </c>
      <c r="F65" s="180"/>
      <c r="G65" s="181"/>
      <c r="H65" s="173"/>
      <c r="I65" s="92"/>
      <c r="J65" s="92"/>
      <c r="K65" s="92"/>
      <c r="L65" s="92"/>
    </row>
    <row r="66" spans="1:12" ht="15" customHeight="1">
      <c r="A66" s="12" t="s">
        <v>299</v>
      </c>
      <c r="B66" s="5" t="s">
        <v>300</v>
      </c>
      <c r="C66" s="115"/>
      <c r="D66" s="115"/>
      <c r="E66" s="115"/>
      <c r="F66" s="179"/>
      <c r="G66" s="92"/>
      <c r="H66" s="113"/>
      <c r="I66" s="92"/>
      <c r="J66" s="92"/>
      <c r="K66" s="92"/>
      <c r="L66" s="92"/>
    </row>
    <row r="67" spans="1:12" ht="15" customHeight="1">
      <c r="A67" s="4" t="s">
        <v>690</v>
      </c>
      <c r="B67" s="5" t="s">
        <v>301</v>
      </c>
      <c r="C67" s="115"/>
      <c r="D67" s="115"/>
      <c r="E67" s="115"/>
      <c r="F67" s="179"/>
      <c r="G67" s="92"/>
      <c r="H67" s="113"/>
      <c r="I67" s="92"/>
      <c r="J67" s="92"/>
      <c r="K67" s="92"/>
      <c r="L67" s="92"/>
    </row>
    <row r="68" spans="1:12" ht="15" customHeight="1">
      <c r="A68" s="4" t="s">
        <v>691</v>
      </c>
      <c r="B68" s="5" t="s">
        <v>302</v>
      </c>
      <c r="C68" s="115"/>
      <c r="D68" s="115"/>
      <c r="E68" s="115"/>
      <c r="F68" s="179"/>
      <c r="G68" s="92"/>
      <c r="H68" s="113"/>
      <c r="I68" s="92"/>
      <c r="J68" s="92"/>
      <c r="K68" s="92"/>
      <c r="L68" s="92"/>
    </row>
    <row r="69" spans="1:12" ht="15" customHeight="1">
      <c r="A69" s="4" t="s">
        <v>451</v>
      </c>
      <c r="B69" s="5" t="s">
        <v>692</v>
      </c>
      <c r="C69" s="115"/>
      <c r="D69" s="115"/>
      <c r="E69" s="115"/>
      <c r="F69" s="179"/>
      <c r="G69" s="92"/>
      <c r="H69" s="113"/>
      <c r="I69" s="92"/>
      <c r="J69" s="92"/>
      <c r="K69" s="92"/>
      <c r="L69" s="92"/>
    </row>
    <row r="70" spans="1:12" ht="15" customHeight="1">
      <c r="A70" s="12" t="s">
        <v>452</v>
      </c>
      <c r="B70" s="5" t="s">
        <v>693</v>
      </c>
      <c r="C70" s="115">
        <v>0</v>
      </c>
      <c r="D70" s="115"/>
      <c r="E70" s="115">
        <v>0</v>
      </c>
      <c r="F70" s="179"/>
      <c r="G70" s="92"/>
      <c r="H70" s="113"/>
      <c r="I70" s="92"/>
      <c r="J70" s="92"/>
      <c r="K70" s="92"/>
      <c r="L70" s="92"/>
    </row>
    <row r="71" spans="1:12" ht="15" customHeight="1">
      <c r="A71" s="37" t="s">
        <v>472</v>
      </c>
      <c r="B71" s="47" t="s">
        <v>303</v>
      </c>
      <c r="C71" s="119">
        <f>SUM(C66:C70)</f>
        <v>0</v>
      </c>
      <c r="D71" s="119"/>
      <c r="E71" s="119">
        <f>SUM(E66:E70)</f>
        <v>0</v>
      </c>
      <c r="F71" s="180"/>
      <c r="G71" s="181"/>
      <c r="H71" s="173"/>
      <c r="I71" s="92"/>
      <c r="J71" s="92"/>
      <c r="K71" s="92"/>
      <c r="L71" s="92"/>
    </row>
    <row r="72" spans="1:12" ht="15" customHeight="1">
      <c r="A72" s="157" t="s">
        <v>532</v>
      </c>
      <c r="B72" s="158"/>
      <c r="C72" s="156">
        <f>C59+C65+C71</f>
        <v>1400000</v>
      </c>
      <c r="D72" s="156">
        <f>E72-C72</f>
        <v>20927071</v>
      </c>
      <c r="E72" s="156">
        <f>E59+E65+E71</f>
        <v>22327071</v>
      </c>
      <c r="F72" s="172"/>
      <c r="G72" s="172"/>
      <c r="H72" s="172"/>
      <c r="I72" s="92"/>
      <c r="J72" s="92"/>
      <c r="K72" s="92"/>
      <c r="L72" s="92"/>
    </row>
    <row r="73" spans="1:12" ht="15.75">
      <c r="A73" s="44" t="s">
        <v>471</v>
      </c>
      <c r="B73" s="33" t="s">
        <v>304</v>
      </c>
      <c r="C73" s="160">
        <f>C20+C34+C46+C52+C59+C65+C71</f>
        <v>70990120</v>
      </c>
      <c r="D73" s="160">
        <f>E73-C73</f>
        <v>19650919</v>
      </c>
      <c r="E73" s="160">
        <f>E20+E34+E46+E52+E59+E65+E71</f>
        <v>90641039</v>
      </c>
      <c r="F73" s="173"/>
      <c r="G73" s="173"/>
      <c r="H73" s="173"/>
      <c r="I73" s="92"/>
      <c r="J73" s="92"/>
      <c r="K73" s="92"/>
      <c r="L73" s="92"/>
    </row>
    <row r="74" spans="1:12" ht="15.75">
      <c r="A74" s="120" t="s">
        <v>578</v>
      </c>
      <c r="B74" s="58"/>
      <c r="C74" s="159">
        <f>C53-'kiadások működés felhalmozás'!D76</f>
        <v>73276931</v>
      </c>
      <c r="D74" s="159">
        <f>E74-C74</f>
        <v>-61481741</v>
      </c>
      <c r="E74" s="159">
        <f>E53-'kiadások működés felhalmozás'!E76</f>
        <v>11795190</v>
      </c>
      <c r="F74" s="182"/>
      <c r="G74" s="182"/>
      <c r="H74" s="182"/>
      <c r="I74" s="92"/>
      <c r="J74" s="92"/>
      <c r="K74" s="92"/>
      <c r="L74" s="92"/>
    </row>
    <row r="75" spans="1:12" ht="15.75">
      <c r="A75" s="120" t="s">
        <v>579</v>
      </c>
      <c r="B75" s="58"/>
      <c r="C75" s="159">
        <f>C72-'kiadások működés felhalmozás'!D100</f>
        <v>-21362730</v>
      </c>
      <c r="D75" s="159">
        <f>E75-C75</f>
        <v>14025371</v>
      </c>
      <c r="E75" s="159">
        <f>E72-'kiadások működés felhalmozás'!E100</f>
        <v>-7337359</v>
      </c>
      <c r="F75" s="182"/>
      <c r="G75" s="182"/>
      <c r="H75" s="182"/>
      <c r="I75" s="92"/>
      <c r="J75" s="92"/>
      <c r="K75" s="92"/>
      <c r="L75" s="92"/>
    </row>
    <row r="76" spans="1:12">
      <c r="A76" s="35" t="s">
        <v>453</v>
      </c>
      <c r="B76" s="4" t="s">
        <v>305</v>
      </c>
      <c r="C76" s="115"/>
      <c r="D76" s="115">
        <f>E76-C76</f>
        <v>0</v>
      </c>
      <c r="E76" s="115"/>
      <c r="F76" s="179"/>
      <c r="G76" s="92"/>
      <c r="H76" s="113"/>
      <c r="I76" s="92"/>
      <c r="J76" s="92"/>
      <c r="K76" s="92"/>
      <c r="L76" s="92"/>
    </row>
    <row r="77" spans="1:12">
      <c r="A77" s="12" t="s">
        <v>306</v>
      </c>
      <c r="B77" s="4" t="s">
        <v>307</v>
      </c>
      <c r="C77" s="115"/>
      <c r="D77" s="115">
        <f t="shared" ref="D77:D103" si="2">E77-C77</f>
        <v>0</v>
      </c>
      <c r="E77" s="115"/>
      <c r="F77" s="179"/>
      <c r="G77" s="92"/>
      <c r="H77" s="113"/>
      <c r="I77" s="92"/>
      <c r="J77" s="92"/>
      <c r="K77" s="92"/>
      <c r="L77" s="92"/>
    </row>
    <row r="78" spans="1:12">
      <c r="A78" s="35" t="s">
        <v>454</v>
      </c>
      <c r="B78" s="4" t="s">
        <v>308</v>
      </c>
      <c r="C78" s="115"/>
      <c r="D78" s="115">
        <f t="shared" si="2"/>
        <v>0</v>
      </c>
      <c r="E78" s="115"/>
      <c r="F78" s="179"/>
      <c r="G78" s="92"/>
      <c r="H78" s="173"/>
      <c r="I78" s="92"/>
      <c r="J78" s="92"/>
      <c r="K78" s="92"/>
      <c r="L78" s="92"/>
    </row>
    <row r="79" spans="1:12">
      <c r="A79" s="14" t="s">
        <v>473</v>
      </c>
      <c r="B79" s="6" t="s">
        <v>309</v>
      </c>
      <c r="C79" s="119">
        <f>SUM(C76:C78)</f>
        <v>0</v>
      </c>
      <c r="D79" s="115">
        <f t="shared" si="2"/>
        <v>0</v>
      </c>
      <c r="E79" s="119">
        <f>SUM(E76:E78)</f>
        <v>0</v>
      </c>
      <c r="F79" s="180"/>
      <c r="G79" s="181"/>
      <c r="H79" s="113"/>
      <c r="I79" s="92"/>
      <c r="J79" s="92"/>
      <c r="K79" s="92"/>
      <c r="L79" s="92"/>
    </row>
    <row r="80" spans="1:12">
      <c r="A80" s="12" t="s">
        <v>455</v>
      </c>
      <c r="B80" s="4" t="s">
        <v>310</v>
      </c>
      <c r="C80" s="115"/>
      <c r="D80" s="115">
        <f t="shared" si="2"/>
        <v>0</v>
      </c>
      <c r="E80" s="115"/>
      <c r="F80" s="179"/>
      <c r="G80" s="92"/>
      <c r="H80" s="113"/>
      <c r="I80" s="92"/>
      <c r="J80" s="92"/>
      <c r="K80" s="92"/>
      <c r="L80" s="92"/>
    </row>
    <row r="81" spans="1:12">
      <c r="A81" s="35" t="s">
        <v>311</v>
      </c>
      <c r="B81" s="4" t="s">
        <v>312</v>
      </c>
      <c r="C81" s="115"/>
      <c r="D81" s="115">
        <f t="shared" si="2"/>
        <v>0</v>
      </c>
      <c r="E81" s="115"/>
      <c r="F81" s="179"/>
      <c r="G81" s="92"/>
      <c r="H81" s="113"/>
      <c r="I81" s="92"/>
      <c r="J81" s="92"/>
      <c r="K81" s="92"/>
      <c r="L81" s="92"/>
    </row>
    <row r="82" spans="1:12">
      <c r="A82" s="12" t="s">
        <v>456</v>
      </c>
      <c r="B82" s="4" t="s">
        <v>313</v>
      </c>
      <c r="C82" s="115"/>
      <c r="D82" s="115">
        <f t="shared" si="2"/>
        <v>0</v>
      </c>
      <c r="E82" s="115"/>
      <c r="F82" s="179"/>
      <c r="G82" s="92"/>
      <c r="H82" s="113"/>
      <c r="I82" s="92"/>
      <c r="J82" s="92"/>
      <c r="K82" s="92"/>
      <c r="L82" s="92"/>
    </row>
    <row r="83" spans="1:12">
      <c r="A83" s="35" t="s">
        <v>314</v>
      </c>
      <c r="B83" s="4" t="s">
        <v>315</v>
      </c>
      <c r="C83" s="115"/>
      <c r="D83" s="115">
        <f t="shared" si="2"/>
        <v>0</v>
      </c>
      <c r="E83" s="115"/>
      <c r="F83" s="179"/>
      <c r="G83" s="92"/>
      <c r="H83" s="113"/>
      <c r="I83" s="92"/>
      <c r="J83" s="92"/>
      <c r="K83" s="92"/>
      <c r="L83" s="92"/>
    </row>
    <row r="84" spans="1:12">
      <c r="A84" s="13" t="s">
        <v>474</v>
      </c>
      <c r="B84" s="6" t="s">
        <v>316</v>
      </c>
      <c r="C84" s="119">
        <f>SUM(C80:C83)</f>
        <v>0</v>
      </c>
      <c r="D84" s="115">
        <f t="shared" si="2"/>
        <v>0</v>
      </c>
      <c r="E84" s="119">
        <f>SUM(E80:E83)</f>
        <v>0</v>
      </c>
      <c r="F84" s="180"/>
      <c r="G84" s="181"/>
      <c r="H84" s="173"/>
      <c r="I84" s="92"/>
      <c r="J84" s="92"/>
      <c r="K84" s="92"/>
      <c r="L84" s="92"/>
    </row>
    <row r="85" spans="1:12">
      <c r="A85" s="4" t="s">
        <v>694</v>
      </c>
      <c r="B85" s="4" t="s">
        <v>317</v>
      </c>
      <c r="C85" s="150">
        <v>13716846</v>
      </c>
      <c r="D85" s="115">
        <f t="shared" si="2"/>
        <v>406969</v>
      </c>
      <c r="E85" s="150">
        <v>14123815</v>
      </c>
      <c r="F85" s="179"/>
      <c r="G85" s="92"/>
      <c r="H85" s="113"/>
      <c r="I85" s="92"/>
      <c r="J85" s="92"/>
      <c r="K85" s="92"/>
      <c r="L85" s="92"/>
    </row>
    <row r="86" spans="1:12">
      <c r="A86" s="4" t="s">
        <v>695</v>
      </c>
      <c r="B86" s="4" t="s">
        <v>318</v>
      </c>
      <c r="C86" s="115"/>
      <c r="D86" s="115">
        <f t="shared" si="2"/>
        <v>0</v>
      </c>
      <c r="E86" s="115"/>
      <c r="F86" s="179"/>
      <c r="G86" s="92"/>
      <c r="H86" s="113"/>
      <c r="I86" s="92"/>
      <c r="J86" s="92"/>
      <c r="K86" s="92"/>
      <c r="L86" s="92"/>
    </row>
    <row r="87" spans="1:12">
      <c r="A87" s="6" t="s">
        <v>475</v>
      </c>
      <c r="B87" s="6" t="s">
        <v>319</v>
      </c>
      <c r="C87" s="119">
        <f>SUM(C85:C86)</f>
        <v>13716846</v>
      </c>
      <c r="D87" s="115">
        <f t="shared" si="2"/>
        <v>406969</v>
      </c>
      <c r="E87" s="119">
        <f>SUM(E85:E86)</f>
        <v>14123815</v>
      </c>
      <c r="F87" s="180"/>
      <c r="G87" s="181"/>
      <c r="H87" s="173"/>
      <c r="I87" s="92"/>
      <c r="J87" s="92"/>
      <c r="K87" s="92"/>
      <c r="L87" s="92"/>
    </row>
    <row r="88" spans="1:12">
      <c r="A88" s="35" t="s">
        <v>320</v>
      </c>
      <c r="B88" s="4" t="s">
        <v>321</v>
      </c>
      <c r="C88" s="115"/>
      <c r="D88" s="115">
        <f t="shared" si="2"/>
        <v>0</v>
      </c>
      <c r="E88" s="115"/>
      <c r="F88" s="179"/>
      <c r="G88" s="92"/>
      <c r="H88" s="113"/>
      <c r="I88" s="92"/>
      <c r="J88" s="92"/>
      <c r="K88" s="92"/>
      <c r="L88" s="92"/>
    </row>
    <row r="89" spans="1:12">
      <c r="A89" s="35" t="s">
        <v>322</v>
      </c>
      <c r="B89" s="4" t="s">
        <v>323</v>
      </c>
      <c r="C89" s="115"/>
      <c r="D89" s="115">
        <f t="shared" si="2"/>
        <v>0</v>
      </c>
      <c r="E89" s="115"/>
      <c r="F89" s="179"/>
      <c r="G89" s="92"/>
      <c r="H89" s="113"/>
      <c r="I89" s="92"/>
      <c r="J89" s="92"/>
      <c r="K89" s="92"/>
      <c r="L89" s="92"/>
    </row>
    <row r="90" spans="1:12">
      <c r="A90" s="35" t="s">
        <v>324</v>
      </c>
      <c r="B90" s="4" t="s">
        <v>325</v>
      </c>
      <c r="C90" s="115"/>
      <c r="D90" s="115">
        <f t="shared" si="2"/>
        <v>0</v>
      </c>
      <c r="E90" s="115"/>
      <c r="F90" s="179"/>
      <c r="G90" s="92"/>
      <c r="H90" s="113"/>
      <c r="I90" s="92"/>
      <c r="J90" s="92"/>
      <c r="K90" s="92"/>
      <c r="L90" s="92"/>
    </row>
    <row r="91" spans="1:12">
      <c r="A91" s="35" t="s">
        <v>696</v>
      </c>
      <c r="B91" s="4" t="s">
        <v>326</v>
      </c>
      <c r="C91" s="115"/>
      <c r="D91" s="115">
        <f t="shared" si="2"/>
        <v>0</v>
      </c>
      <c r="E91" s="115"/>
      <c r="F91" s="179"/>
      <c r="G91" s="92"/>
      <c r="H91" s="113"/>
      <c r="I91" s="92"/>
      <c r="J91" s="92"/>
      <c r="K91" s="92"/>
      <c r="L91" s="92"/>
    </row>
    <row r="92" spans="1:12">
      <c r="A92" s="12" t="s">
        <v>457</v>
      </c>
      <c r="B92" s="4" t="s">
        <v>327</v>
      </c>
      <c r="C92" s="115"/>
      <c r="D92" s="115">
        <f t="shared" si="2"/>
        <v>0</v>
      </c>
      <c r="E92" s="115"/>
      <c r="F92" s="179"/>
      <c r="G92" s="92"/>
      <c r="H92" s="113"/>
      <c r="I92" s="92"/>
      <c r="J92" s="92"/>
      <c r="K92" s="92"/>
      <c r="L92" s="92"/>
    </row>
    <row r="93" spans="1:12">
      <c r="A93" s="12" t="s">
        <v>697</v>
      </c>
      <c r="B93" s="4" t="s">
        <v>698</v>
      </c>
      <c r="C93" s="115"/>
      <c r="D93" s="115">
        <f t="shared" si="2"/>
        <v>0</v>
      </c>
      <c r="E93" s="115"/>
      <c r="F93" s="179"/>
      <c r="G93" s="92"/>
      <c r="H93" s="113"/>
      <c r="I93" s="92"/>
      <c r="J93" s="92"/>
      <c r="K93" s="92"/>
      <c r="L93" s="92"/>
    </row>
    <row r="94" spans="1:12">
      <c r="A94" s="12" t="s">
        <v>699</v>
      </c>
      <c r="B94" s="4" t="s">
        <v>700</v>
      </c>
      <c r="C94" s="115"/>
      <c r="D94" s="115">
        <f t="shared" si="2"/>
        <v>0</v>
      </c>
      <c r="E94" s="115"/>
      <c r="F94" s="179"/>
      <c r="G94" s="92"/>
      <c r="H94" s="113"/>
      <c r="I94" s="92"/>
      <c r="J94" s="92"/>
      <c r="K94" s="92"/>
      <c r="L94" s="92"/>
    </row>
    <row r="95" spans="1:12">
      <c r="A95" s="14" t="s">
        <v>476</v>
      </c>
      <c r="B95" s="6" t="s">
        <v>328</v>
      </c>
      <c r="C95" s="116">
        <f>C79+C84+C87+C88+C89+C90+C91+C94</f>
        <v>13716846</v>
      </c>
      <c r="D95" s="115">
        <f t="shared" si="2"/>
        <v>406969</v>
      </c>
      <c r="E95" s="116">
        <f>E79+E84+E87+E88+E89+E90+E91+E94</f>
        <v>14123815</v>
      </c>
      <c r="F95" s="183"/>
      <c r="G95" s="173"/>
      <c r="H95" s="173"/>
      <c r="I95" s="92"/>
      <c r="J95" s="92"/>
      <c r="K95" s="92"/>
      <c r="L95" s="92"/>
    </row>
    <row r="96" spans="1:12">
      <c r="A96" s="12" t="s">
        <v>329</v>
      </c>
      <c r="B96" s="4" t="s">
        <v>330</v>
      </c>
      <c r="C96" s="115"/>
      <c r="D96" s="115">
        <f t="shared" si="2"/>
        <v>0</v>
      </c>
      <c r="E96" s="115"/>
      <c r="F96" s="179"/>
      <c r="G96" s="92"/>
      <c r="H96" s="113"/>
      <c r="I96" s="92"/>
      <c r="J96" s="92"/>
      <c r="K96" s="92"/>
      <c r="L96" s="92"/>
    </row>
    <row r="97" spans="1:12">
      <c r="A97" s="12" t="s">
        <v>331</v>
      </c>
      <c r="B97" s="4" t="s">
        <v>332</v>
      </c>
      <c r="C97" s="115"/>
      <c r="D97" s="115">
        <f t="shared" si="2"/>
        <v>0</v>
      </c>
      <c r="E97" s="115"/>
      <c r="F97" s="179"/>
      <c r="G97" s="92"/>
      <c r="H97" s="113"/>
      <c r="I97" s="92"/>
      <c r="J97" s="92"/>
      <c r="K97" s="92"/>
      <c r="L97" s="92"/>
    </row>
    <row r="98" spans="1:12">
      <c r="A98" s="35" t="s">
        <v>333</v>
      </c>
      <c r="B98" s="4" t="s">
        <v>334</v>
      </c>
      <c r="C98" s="115"/>
      <c r="D98" s="115">
        <f t="shared" si="2"/>
        <v>0</v>
      </c>
      <c r="E98" s="115"/>
      <c r="F98" s="179"/>
      <c r="G98" s="92"/>
      <c r="H98" s="113"/>
      <c r="I98" s="92"/>
      <c r="J98" s="92"/>
      <c r="K98" s="92"/>
      <c r="L98" s="92"/>
    </row>
    <row r="99" spans="1:12">
      <c r="A99" s="35" t="s">
        <v>701</v>
      </c>
      <c r="B99" s="4" t="s">
        <v>335</v>
      </c>
      <c r="C99" s="115"/>
      <c r="D99" s="115">
        <f t="shared" si="2"/>
        <v>0</v>
      </c>
      <c r="E99" s="115"/>
      <c r="F99" s="179"/>
      <c r="G99" s="92"/>
      <c r="H99" s="113"/>
      <c r="I99" s="92"/>
      <c r="J99" s="92"/>
      <c r="K99" s="92"/>
      <c r="L99" s="92"/>
    </row>
    <row r="100" spans="1:12">
      <c r="A100" s="35" t="s">
        <v>702</v>
      </c>
      <c r="B100" s="4" t="s">
        <v>703</v>
      </c>
      <c r="C100" s="115"/>
      <c r="D100" s="115">
        <f t="shared" si="2"/>
        <v>0</v>
      </c>
      <c r="E100" s="115"/>
      <c r="F100" s="179"/>
      <c r="G100" s="92"/>
      <c r="H100" s="113"/>
      <c r="I100" s="92"/>
      <c r="J100" s="92"/>
      <c r="K100" s="92"/>
      <c r="L100" s="92"/>
    </row>
    <row r="101" spans="1:12">
      <c r="A101" s="13" t="s">
        <v>477</v>
      </c>
      <c r="B101" s="6" t="s">
        <v>336</v>
      </c>
      <c r="C101" s="119">
        <f>SUM(C96:C100)</f>
        <v>0</v>
      </c>
      <c r="D101" s="115">
        <f t="shared" si="2"/>
        <v>0</v>
      </c>
      <c r="E101" s="119">
        <f>SUM(E96:E100)</f>
        <v>0</v>
      </c>
      <c r="F101" s="180"/>
      <c r="G101" s="181"/>
      <c r="H101" s="173"/>
      <c r="I101" s="92"/>
      <c r="J101" s="92"/>
      <c r="K101" s="92"/>
      <c r="L101" s="92"/>
    </row>
    <row r="102" spans="1:12">
      <c r="A102" s="12" t="s">
        <v>337</v>
      </c>
      <c r="B102" s="4" t="s">
        <v>338</v>
      </c>
      <c r="C102" s="109"/>
      <c r="D102" s="115">
        <f t="shared" si="2"/>
        <v>0</v>
      </c>
      <c r="E102" s="109"/>
      <c r="F102" s="179"/>
      <c r="G102" s="92"/>
      <c r="H102" s="112"/>
      <c r="I102" s="92"/>
      <c r="J102" s="92"/>
      <c r="K102" s="92"/>
      <c r="L102" s="92"/>
    </row>
    <row r="103" spans="1:12">
      <c r="A103" s="12" t="s">
        <v>704</v>
      </c>
      <c r="B103" s="4" t="s">
        <v>705</v>
      </c>
      <c r="C103" s="109"/>
      <c r="D103" s="115">
        <f t="shared" si="2"/>
        <v>0</v>
      </c>
      <c r="E103" s="109"/>
      <c r="F103" s="179"/>
      <c r="G103" s="92"/>
      <c r="H103" s="112"/>
      <c r="I103" s="92"/>
      <c r="J103" s="92"/>
      <c r="K103" s="92"/>
      <c r="L103" s="92"/>
    </row>
    <row r="104" spans="1:12" ht="15.75">
      <c r="A104" s="38" t="s">
        <v>478</v>
      </c>
      <c r="B104" s="39" t="s">
        <v>339</v>
      </c>
      <c r="C104" s="160">
        <f>C95+C101+C102</f>
        <v>13716846</v>
      </c>
      <c r="D104" s="160">
        <f>E104-C104</f>
        <v>406969</v>
      </c>
      <c r="E104" s="160">
        <f>E95+E101+E102</f>
        <v>14123815</v>
      </c>
      <c r="F104" s="183"/>
      <c r="G104" s="173"/>
      <c r="H104" s="173"/>
      <c r="I104" s="92"/>
      <c r="J104" s="92"/>
      <c r="K104" s="92"/>
      <c r="L104" s="92"/>
    </row>
    <row r="105" spans="1:12" ht="15.75">
      <c r="A105" s="117" t="s">
        <v>460</v>
      </c>
      <c r="B105" s="118"/>
      <c r="C105" s="162">
        <f>C73+C104</f>
        <v>84706966</v>
      </c>
      <c r="D105" s="162">
        <f>E105-C105</f>
        <v>20057888</v>
      </c>
      <c r="E105" s="162">
        <f>E73+E104</f>
        <v>104764854</v>
      </c>
      <c r="F105" s="183"/>
      <c r="G105" s="173"/>
      <c r="H105" s="173"/>
      <c r="I105" s="92"/>
      <c r="J105" s="92"/>
      <c r="K105" s="92"/>
      <c r="L105" s="92"/>
    </row>
    <row r="106" spans="1:12">
      <c r="G106" s="92"/>
      <c r="H106" s="92"/>
      <c r="I106" s="92"/>
      <c r="J106" s="92"/>
      <c r="K106" s="92"/>
      <c r="L106" s="92"/>
    </row>
    <row r="107" spans="1:12">
      <c r="G107" s="92"/>
      <c r="H107" s="92"/>
      <c r="I107" s="92"/>
      <c r="J107" s="92"/>
      <c r="K107" s="92"/>
      <c r="L107" s="92"/>
    </row>
    <row r="108" spans="1:12">
      <c r="G108" s="92"/>
      <c r="H108" s="92"/>
      <c r="I108" s="92"/>
      <c r="J108" s="92"/>
      <c r="K108" s="92"/>
      <c r="L108" s="92"/>
    </row>
    <row r="109" spans="1:12">
      <c r="G109" s="92"/>
      <c r="H109" s="92"/>
      <c r="I109" s="92"/>
      <c r="J109" s="92"/>
      <c r="K109" s="92"/>
      <c r="L109" s="92"/>
    </row>
    <row r="110" spans="1:12">
      <c r="G110" s="92"/>
      <c r="H110" s="92"/>
      <c r="I110" s="92"/>
      <c r="J110" s="92"/>
      <c r="K110" s="92"/>
      <c r="L110" s="92"/>
    </row>
    <row r="111" spans="1:12">
      <c r="G111" s="92"/>
      <c r="H111" s="92"/>
      <c r="I111" s="92"/>
      <c r="J111" s="92"/>
      <c r="K111" s="92"/>
      <c r="L111" s="92"/>
    </row>
    <row r="112" spans="1:12">
      <c r="G112" s="92"/>
      <c r="H112" s="92"/>
      <c r="I112" s="92"/>
      <c r="J112" s="92"/>
      <c r="K112" s="92"/>
      <c r="L112" s="92"/>
    </row>
    <row r="113" spans="7:12">
      <c r="G113" s="92"/>
      <c r="H113" s="92"/>
      <c r="I113" s="92"/>
      <c r="J113" s="92"/>
      <c r="K113" s="92"/>
      <c r="L113" s="92"/>
    </row>
    <row r="114" spans="7:12">
      <c r="G114" s="92"/>
      <c r="H114" s="92"/>
      <c r="I114" s="92"/>
      <c r="J114" s="92"/>
      <c r="K114" s="92"/>
      <c r="L114" s="92"/>
    </row>
    <row r="115" spans="7:12">
      <c r="G115" s="92"/>
      <c r="H115" s="92"/>
      <c r="I115" s="92"/>
      <c r="J115" s="92"/>
      <c r="K115" s="92"/>
      <c r="L115" s="92"/>
    </row>
    <row r="116" spans="7:12">
      <c r="G116" s="92"/>
      <c r="H116" s="92"/>
      <c r="I116" s="92"/>
      <c r="J116" s="92"/>
      <c r="K116" s="92"/>
      <c r="L116" s="92"/>
    </row>
    <row r="117" spans="7:12">
      <c r="G117" s="92"/>
      <c r="H117" s="92"/>
      <c r="I117" s="92"/>
      <c r="J117" s="92"/>
      <c r="K117" s="92"/>
      <c r="L117" s="92"/>
    </row>
    <row r="118" spans="7:12">
      <c r="G118" s="92"/>
      <c r="H118" s="92"/>
      <c r="I118" s="92"/>
      <c r="J118" s="92"/>
      <c r="K118" s="92"/>
      <c r="L118" s="92"/>
    </row>
    <row r="119" spans="7:12">
      <c r="G119" s="92"/>
      <c r="H119" s="92"/>
      <c r="I119" s="92"/>
      <c r="J119" s="92"/>
      <c r="K119" s="92"/>
      <c r="L119" s="92"/>
    </row>
    <row r="120" spans="7:12">
      <c r="G120" s="92"/>
      <c r="H120" s="92"/>
      <c r="I120" s="92"/>
      <c r="J120" s="92"/>
      <c r="K120" s="92"/>
      <c r="L120" s="92"/>
    </row>
    <row r="121" spans="7:12">
      <c r="G121" s="92"/>
      <c r="H121" s="92"/>
      <c r="I121" s="92"/>
      <c r="J121" s="92"/>
      <c r="K121" s="92"/>
      <c r="L121" s="92"/>
    </row>
    <row r="122" spans="7:12">
      <c r="G122" s="92"/>
      <c r="H122" s="92"/>
      <c r="I122" s="92"/>
      <c r="J122" s="92"/>
      <c r="K122" s="92"/>
      <c r="L122" s="92"/>
    </row>
    <row r="123" spans="7:12">
      <c r="G123" s="92"/>
      <c r="H123" s="92"/>
      <c r="I123" s="92"/>
      <c r="J123" s="92"/>
      <c r="K123" s="92"/>
      <c r="L123" s="92"/>
    </row>
    <row r="124" spans="7:12">
      <c r="G124" s="92"/>
      <c r="H124" s="92"/>
      <c r="I124" s="92"/>
      <c r="J124" s="92"/>
      <c r="K124" s="92"/>
      <c r="L124" s="92"/>
    </row>
    <row r="125" spans="7:12">
      <c r="G125" s="92"/>
      <c r="H125" s="92"/>
      <c r="I125" s="92"/>
      <c r="J125" s="92"/>
      <c r="K125" s="92"/>
      <c r="L125" s="92"/>
    </row>
    <row r="126" spans="7:12">
      <c r="G126" s="92"/>
      <c r="H126" s="92"/>
      <c r="I126" s="92"/>
      <c r="J126" s="92"/>
      <c r="K126" s="92"/>
      <c r="L126" s="92"/>
    </row>
    <row r="127" spans="7:12">
      <c r="G127" s="92"/>
      <c r="H127" s="92"/>
      <c r="I127" s="92"/>
      <c r="J127" s="92"/>
      <c r="K127" s="92"/>
      <c r="L127" s="92"/>
    </row>
    <row r="128" spans="7:12">
      <c r="G128" s="92"/>
      <c r="H128" s="92"/>
      <c r="I128" s="92"/>
      <c r="J128" s="92"/>
      <c r="K128" s="92"/>
      <c r="L128" s="92"/>
    </row>
    <row r="129" spans="7:12">
      <c r="G129" s="92"/>
      <c r="H129" s="92"/>
      <c r="I129" s="92"/>
      <c r="J129" s="92"/>
      <c r="K129" s="92"/>
      <c r="L129" s="92"/>
    </row>
    <row r="130" spans="7:12">
      <c r="G130" s="92"/>
      <c r="H130" s="92"/>
      <c r="I130" s="92"/>
      <c r="J130" s="92"/>
      <c r="K130" s="92"/>
      <c r="L130" s="92"/>
    </row>
    <row r="131" spans="7:12">
      <c r="G131" s="92"/>
      <c r="H131" s="92"/>
      <c r="I131" s="92"/>
      <c r="J131" s="92"/>
      <c r="K131" s="92"/>
      <c r="L131" s="92"/>
    </row>
    <row r="132" spans="7:12">
      <c r="G132" s="92"/>
      <c r="H132" s="92"/>
      <c r="I132" s="92"/>
      <c r="J132" s="92"/>
      <c r="K132" s="92"/>
      <c r="L132" s="92"/>
    </row>
    <row r="133" spans="7:12">
      <c r="G133" s="92"/>
      <c r="H133" s="92"/>
      <c r="I133" s="92"/>
      <c r="J133" s="92"/>
      <c r="K133" s="92"/>
      <c r="L133" s="92"/>
    </row>
    <row r="134" spans="7:12">
      <c r="G134" s="92"/>
      <c r="H134" s="92"/>
      <c r="I134" s="92"/>
      <c r="J134" s="92"/>
      <c r="K134" s="92"/>
      <c r="L134" s="92"/>
    </row>
    <row r="135" spans="7:12">
      <c r="G135" s="92"/>
      <c r="H135" s="92"/>
      <c r="I135" s="92"/>
      <c r="J135" s="92"/>
      <c r="K135" s="92"/>
      <c r="L135" s="92"/>
    </row>
    <row r="136" spans="7:12">
      <c r="G136" s="92"/>
      <c r="H136" s="92"/>
      <c r="I136" s="92"/>
      <c r="J136" s="92"/>
      <c r="K136" s="92"/>
      <c r="L136" s="92"/>
    </row>
    <row r="137" spans="7:12">
      <c r="G137" s="92"/>
      <c r="H137" s="92"/>
      <c r="I137" s="92"/>
      <c r="J137" s="92"/>
      <c r="K137" s="92"/>
      <c r="L137" s="92"/>
    </row>
    <row r="138" spans="7:12">
      <c r="G138" s="92"/>
      <c r="H138" s="92"/>
      <c r="I138" s="92"/>
      <c r="J138" s="92"/>
      <c r="K138" s="92"/>
      <c r="L138" s="92"/>
    </row>
    <row r="139" spans="7:12">
      <c r="G139" s="92"/>
      <c r="H139" s="92"/>
      <c r="I139" s="92"/>
      <c r="J139" s="92"/>
      <c r="K139" s="92"/>
      <c r="L139" s="92"/>
    </row>
    <row r="140" spans="7:12">
      <c r="G140" s="92"/>
      <c r="H140" s="92"/>
      <c r="I140" s="92"/>
      <c r="J140" s="92"/>
      <c r="K140" s="92"/>
      <c r="L140" s="92"/>
    </row>
    <row r="141" spans="7:12">
      <c r="G141" s="92"/>
      <c r="H141" s="92"/>
      <c r="I141" s="92"/>
      <c r="J141" s="92"/>
      <c r="K141" s="92"/>
      <c r="L141" s="92"/>
    </row>
    <row r="142" spans="7:12">
      <c r="G142" s="92"/>
      <c r="H142" s="92"/>
      <c r="I142" s="92"/>
      <c r="J142" s="92"/>
      <c r="K142" s="92"/>
      <c r="L142" s="92"/>
    </row>
    <row r="143" spans="7:12">
      <c r="G143" s="92"/>
      <c r="H143" s="92"/>
      <c r="I143" s="92"/>
      <c r="J143" s="92"/>
      <c r="K143" s="92"/>
      <c r="L143" s="92"/>
    </row>
    <row r="144" spans="7:12">
      <c r="G144" s="92"/>
      <c r="H144" s="92"/>
      <c r="I144" s="92"/>
      <c r="J144" s="92"/>
      <c r="K144" s="92"/>
      <c r="L144" s="92"/>
    </row>
    <row r="145" spans="7:12">
      <c r="G145" s="92"/>
      <c r="H145" s="92"/>
      <c r="I145" s="92"/>
      <c r="J145" s="92"/>
      <c r="K145" s="92"/>
      <c r="L145" s="92"/>
    </row>
    <row r="146" spans="7:12">
      <c r="G146" s="92"/>
      <c r="H146" s="92"/>
      <c r="I146" s="92"/>
      <c r="J146" s="92"/>
      <c r="K146" s="92"/>
      <c r="L146" s="92"/>
    </row>
    <row r="147" spans="7:12">
      <c r="G147" s="92"/>
      <c r="H147" s="92"/>
      <c r="I147" s="92"/>
      <c r="J147" s="92"/>
      <c r="K147" s="92"/>
      <c r="L147" s="92"/>
    </row>
    <row r="148" spans="7:12">
      <c r="G148" s="92"/>
      <c r="H148" s="92"/>
      <c r="I148" s="92"/>
      <c r="J148" s="92"/>
      <c r="K148" s="92"/>
      <c r="L148" s="92"/>
    </row>
    <row r="149" spans="7:12">
      <c r="G149" s="92"/>
      <c r="H149" s="92"/>
      <c r="I149" s="92"/>
      <c r="J149" s="92"/>
      <c r="K149" s="92"/>
      <c r="L149" s="92"/>
    </row>
    <row r="150" spans="7:12">
      <c r="G150" s="92"/>
      <c r="H150" s="92"/>
      <c r="I150" s="92"/>
      <c r="J150" s="92"/>
      <c r="K150" s="92"/>
      <c r="L150" s="92"/>
    </row>
    <row r="151" spans="7:12">
      <c r="G151" s="92"/>
      <c r="H151" s="92"/>
      <c r="I151" s="92"/>
      <c r="J151" s="92"/>
      <c r="K151" s="92"/>
      <c r="L151" s="92"/>
    </row>
    <row r="152" spans="7:12">
      <c r="G152" s="92"/>
      <c r="H152" s="92"/>
      <c r="I152" s="92"/>
      <c r="J152" s="92"/>
      <c r="K152" s="92"/>
      <c r="L152" s="92"/>
    </row>
    <row r="153" spans="7:12">
      <c r="G153" s="92"/>
      <c r="H153" s="92"/>
      <c r="I153" s="92"/>
      <c r="J153" s="92"/>
      <c r="K153" s="92"/>
      <c r="L153" s="92"/>
    </row>
    <row r="154" spans="7:12">
      <c r="G154" s="92"/>
      <c r="H154" s="92"/>
      <c r="I154" s="92"/>
      <c r="J154" s="92"/>
      <c r="K154" s="92"/>
      <c r="L154" s="92"/>
    </row>
    <row r="155" spans="7:12">
      <c r="G155" s="92"/>
      <c r="H155" s="92"/>
      <c r="I155" s="92"/>
      <c r="J155" s="92"/>
      <c r="K155" s="92"/>
      <c r="L155" s="92"/>
    </row>
    <row r="156" spans="7:12">
      <c r="G156" s="92"/>
      <c r="H156" s="92"/>
      <c r="I156" s="92"/>
      <c r="J156" s="92"/>
      <c r="K156" s="92"/>
      <c r="L156" s="92"/>
    </row>
    <row r="157" spans="7:12">
      <c r="G157" s="92"/>
      <c r="H157" s="92"/>
      <c r="I157" s="92"/>
      <c r="J157" s="92"/>
      <c r="K157" s="92"/>
      <c r="L157" s="92"/>
    </row>
  </sheetData>
  <mergeCells count="3">
    <mergeCell ref="A2:E2"/>
    <mergeCell ref="A3:E3"/>
    <mergeCell ref="A4:E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16" workbookViewId="0">
      <selection activeCell="C17" sqref="C17"/>
    </sheetView>
  </sheetViews>
  <sheetFormatPr defaultRowHeight="15"/>
  <cols>
    <col min="1" max="1" width="90.85546875" customWidth="1"/>
    <col min="2" max="3" width="28.28515625" customWidth="1"/>
    <col min="4" max="4" width="27.42578125" bestFit="1" customWidth="1"/>
    <col min="5" max="5" width="18.5703125" style="105" customWidth="1"/>
  </cols>
  <sheetData>
    <row r="1" spans="1:6" ht="15" customHeight="1">
      <c r="B1" s="102" t="s">
        <v>769</v>
      </c>
    </row>
    <row r="2" spans="1:6" ht="25.5" customHeight="1">
      <c r="A2" s="279" t="str">
        <f>Mellékletek!A1</f>
        <v>Eszteregnye Község Önkormányzata</v>
      </c>
      <c r="B2" s="279"/>
      <c r="C2" s="203"/>
      <c r="D2" s="203"/>
      <c r="E2" s="203"/>
      <c r="F2" s="123"/>
    </row>
    <row r="3" spans="1:6" ht="25.5" customHeight="1">
      <c r="A3" s="276" t="s">
        <v>792</v>
      </c>
      <c r="B3" s="276"/>
      <c r="C3" s="103"/>
      <c r="D3" s="103"/>
      <c r="E3" s="103"/>
    </row>
    <row r="4" spans="1:6" ht="23.25" customHeight="1">
      <c r="A4" s="278" t="s">
        <v>531</v>
      </c>
      <c r="B4" s="278"/>
      <c r="C4" s="202"/>
      <c r="D4" s="202"/>
      <c r="E4" s="202"/>
    </row>
    <row r="5" spans="1:6" ht="17.25" customHeight="1"/>
    <row r="6" spans="1:6" ht="47.25" customHeight="1">
      <c r="A6" s="54" t="s">
        <v>530</v>
      </c>
      <c r="B6" s="104" t="s">
        <v>786</v>
      </c>
      <c r="C6" s="104" t="s">
        <v>785</v>
      </c>
      <c r="D6" s="104" t="s">
        <v>787</v>
      </c>
      <c r="E6" s="184"/>
      <c r="F6" s="185"/>
    </row>
    <row r="7" spans="1:6" ht="15" customHeight="1">
      <c r="A7" s="55" t="s">
        <v>506</v>
      </c>
      <c r="B7" s="56">
        <v>0</v>
      </c>
      <c r="C7" s="56"/>
      <c r="D7" s="56">
        <v>0</v>
      </c>
      <c r="E7" s="186"/>
      <c r="F7" s="187"/>
    </row>
    <row r="8" spans="1:6" ht="15" customHeight="1">
      <c r="A8" s="55" t="s">
        <v>507</v>
      </c>
      <c r="B8" s="56">
        <v>0</v>
      </c>
      <c r="C8" s="56"/>
      <c r="D8" s="56">
        <v>0</v>
      </c>
      <c r="E8" s="186"/>
      <c r="F8" s="187"/>
    </row>
    <row r="9" spans="1:6" ht="15" customHeight="1">
      <c r="A9" s="55" t="s">
        <v>508</v>
      </c>
      <c r="B9" s="56">
        <v>0</v>
      </c>
      <c r="C9" s="56"/>
      <c r="D9" s="56">
        <v>0</v>
      </c>
      <c r="E9" s="186"/>
      <c r="F9" s="187"/>
    </row>
    <row r="10" spans="1:6" ht="15" customHeight="1">
      <c r="A10" s="55" t="s">
        <v>509</v>
      </c>
      <c r="B10" s="56">
        <v>0</v>
      </c>
      <c r="C10" s="56"/>
      <c r="D10" s="56">
        <v>0</v>
      </c>
      <c r="E10" s="186"/>
      <c r="F10" s="187"/>
    </row>
    <row r="11" spans="1:6" ht="15" customHeight="1">
      <c r="A11" s="54" t="s">
        <v>525</v>
      </c>
      <c r="B11" s="100">
        <f>SUM(B7:B10)</f>
        <v>0</v>
      </c>
      <c r="C11" s="100"/>
      <c r="D11" s="100">
        <f>SUM(D7:D10)</f>
        <v>0</v>
      </c>
      <c r="E11" s="188"/>
      <c r="F11" s="189"/>
    </row>
    <row r="12" spans="1:6" ht="15" customHeight="1">
      <c r="A12" s="55" t="s">
        <v>510</v>
      </c>
      <c r="B12" s="56">
        <v>0</v>
      </c>
      <c r="C12" s="56"/>
      <c r="D12" s="56">
        <v>0</v>
      </c>
      <c r="E12" s="186"/>
      <c r="F12" s="187"/>
    </row>
    <row r="13" spans="1:6" ht="15" customHeight="1">
      <c r="A13" s="55" t="s">
        <v>511</v>
      </c>
      <c r="B13" s="56">
        <v>0</v>
      </c>
      <c r="C13" s="56"/>
      <c r="D13" s="56">
        <v>0</v>
      </c>
      <c r="E13" s="186"/>
      <c r="F13" s="187"/>
    </row>
    <row r="14" spans="1:6" ht="15" customHeight="1">
      <c r="A14" s="55" t="s">
        <v>512</v>
      </c>
      <c r="B14" s="56">
        <v>0</v>
      </c>
      <c r="C14" s="56"/>
      <c r="D14" s="56">
        <v>0</v>
      </c>
      <c r="E14" s="186"/>
      <c r="F14" s="187"/>
    </row>
    <row r="15" spans="1:6" ht="15" customHeight="1">
      <c r="A15" s="55" t="s">
        <v>513</v>
      </c>
      <c r="B15" s="56">
        <v>3</v>
      </c>
      <c r="C15" s="56">
        <v>-3</v>
      </c>
      <c r="D15" s="56">
        <v>0</v>
      </c>
      <c r="E15" s="186"/>
      <c r="F15" s="187"/>
    </row>
    <row r="16" spans="1:6" ht="15" customHeight="1">
      <c r="A16" s="55" t="s">
        <v>514</v>
      </c>
      <c r="B16" s="56">
        <v>1</v>
      </c>
      <c r="C16" s="56"/>
      <c r="D16" s="56">
        <v>1</v>
      </c>
      <c r="E16" s="186"/>
      <c r="F16" s="187"/>
    </row>
    <row r="17" spans="1:6" ht="15" customHeight="1">
      <c r="A17" s="55" t="s">
        <v>515</v>
      </c>
      <c r="B17" s="56">
        <v>1</v>
      </c>
      <c r="C17" s="56"/>
      <c r="D17" s="56">
        <v>1</v>
      </c>
      <c r="E17" s="186"/>
      <c r="F17" s="187"/>
    </row>
    <row r="18" spans="1:6" ht="15" customHeight="1">
      <c r="A18" s="55" t="s">
        <v>516</v>
      </c>
      <c r="B18" s="56">
        <v>0</v>
      </c>
      <c r="C18" s="56"/>
      <c r="D18" s="56">
        <v>0</v>
      </c>
      <c r="E18" s="186"/>
      <c r="F18" s="187"/>
    </row>
    <row r="19" spans="1:6" ht="15" customHeight="1">
      <c r="A19" s="54" t="s">
        <v>526</v>
      </c>
      <c r="B19" s="100">
        <f>SUM(B12:B18)</f>
        <v>5</v>
      </c>
      <c r="C19" s="100">
        <v>-3</v>
      </c>
      <c r="D19" s="100">
        <f>SUM(D12:D18)</f>
        <v>2</v>
      </c>
      <c r="E19" s="188"/>
      <c r="F19" s="189"/>
    </row>
    <row r="20" spans="1:6" ht="15.75" customHeight="1">
      <c r="A20" s="55" t="s">
        <v>715</v>
      </c>
      <c r="B20" s="56">
        <v>0</v>
      </c>
      <c r="C20" s="56">
        <v>3</v>
      </c>
      <c r="D20" s="56">
        <v>3</v>
      </c>
      <c r="E20" s="186"/>
      <c r="F20" s="187"/>
    </row>
    <row r="21" spans="1:6" ht="15" customHeight="1">
      <c r="A21" s="55" t="s">
        <v>643</v>
      </c>
      <c r="B21" s="56">
        <v>0</v>
      </c>
      <c r="C21" s="56"/>
      <c r="D21" s="56">
        <v>0</v>
      </c>
      <c r="E21" s="186"/>
      <c r="F21" s="187"/>
    </row>
    <row r="22" spans="1:6" ht="15" customHeight="1">
      <c r="A22" s="55" t="s">
        <v>517</v>
      </c>
      <c r="B22" s="56">
        <v>4</v>
      </c>
      <c r="C22" s="56">
        <v>2</v>
      </c>
      <c r="D22" s="56">
        <v>6</v>
      </c>
      <c r="E22" s="186"/>
      <c r="F22" s="187"/>
    </row>
    <row r="23" spans="1:6" ht="15" customHeight="1">
      <c r="A23" s="54" t="s">
        <v>527</v>
      </c>
      <c r="B23" s="100">
        <f>SUM(B20:B22)</f>
        <v>4</v>
      </c>
      <c r="C23" s="100">
        <v>5</v>
      </c>
      <c r="D23" s="100">
        <f>SUM(D20:D22)</f>
        <v>9</v>
      </c>
      <c r="E23" s="188"/>
      <c r="F23" s="189"/>
    </row>
    <row r="24" spans="1:6" ht="13.5" customHeight="1">
      <c r="A24" s="55" t="s">
        <v>518</v>
      </c>
      <c r="B24" s="56">
        <v>1</v>
      </c>
      <c r="C24" s="56"/>
      <c r="D24" s="56">
        <v>1</v>
      </c>
      <c r="E24" s="186"/>
      <c r="F24" s="187"/>
    </row>
    <row r="25" spans="1:6" ht="15" customHeight="1">
      <c r="A25" s="55" t="s">
        <v>519</v>
      </c>
      <c r="B25" s="56">
        <v>0</v>
      </c>
      <c r="C25" s="56"/>
      <c r="D25" s="56">
        <v>0</v>
      </c>
      <c r="E25" s="186"/>
      <c r="F25" s="187"/>
    </row>
    <row r="26" spans="1:6" ht="16.5" customHeight="1">
      <c r="A26" s="55" t="s">
        <v>716</v>
      </c>
      <c r="B26" s="56">
        <v>1</v>
      </c>
      <c r="C26" s="56">
        <v>-1</v>
      </c>
      <c r="D26" s="56">
        <v>0</v>
      </c>
      <c r="E26" s="186"/>
      <c r="F26" s="187"/>
    </row>
    <row r="27" spans="1:6" ht="15" customHeight="1">
      <c r="A27" s="54" t="s">
        <v>528</v>
      </c>
      <c r="B27" s="100">
        <f>SUM(B24:B26)</f>
        <v>2</v>
      </c>
      <c r="C27" s="100"/>
      <c r="D27" s="100">
        <f>SUM(D24:D26)</f>
        <v>1</v>
      </c>
      <c r="E27" s="188"/>
      <c r="F27" s="189"/>
    </row>
    <row r="28" spans="1:6" ht="37.5" customHeight="1">
      <c r="A28" s="54" t="s">
        <v>529</v>
      </c>
      <c r="B28" s="149">
        <f>B11+B19+B23+B27</f>
        <v>11</v>
      </c>
      <c r="C28" s="149">
        <v>1</v>
      </c>
      <c r="D28" s="149">
        <f>D11+D19+D23+D27</f>
        <v>12</v>
      </c>
      <c r="E28" s="190"/>
      <c r="F28" s="189"/>
    </row>
    <row r="29" spans="1:6" ht="27" customHeight="1">
      <c r="A29" s="55" t="s">
        <v>520</v>
      </c>
      <c r="B29" s="56">
        <v>0</v>
      </c>
      <c r="C29" s="56"/>
      <c r="D29" s="56">
        <v>0</v>
      </c>
      <c r="E29" s="186"/>
      <c r="F29" s="187"/>
    </row>
    <row r="30" spans="1:6" ht="27" customHeight="1">
      <c r="A30" s="55" t="s">
        <v>521</v>
      </c>
      <c r="B30" s="56">
        <v>0</v>
      </c>
      <c r="C30" s="56"/>
      <c r="D30" s="56">
        <v>0</v>
      </c>
      <c r="E30" s="186"/>
      <c r="F30" s="187"/>
    </row>
    <row r="31" spans="1:6" ht="27" customHeight="1">
      <c r="A31" s="55" t="s">
        <v>522</v>
      </c>
      <c r="B31" s="56">
        <v>0</v>
      </c>
      <c r="C31" s="56"/>
      <c r="D31" s="56">
        <v>0</v>
      </c>
      <c r="E31" s="186"/>
      <c r="F31" s="187"/>
    </row>
    <row r="32" spans="1:6" ht="15" customHeight="1">
      <c r="A32" s="55" t="s">
        <v>523</v>
      </c>
      <c r="B32" s="56">
        <v>0</v>
      </c>
      <c r="C32" s="56"/>
      <c r="D32" s="56">
        <v>0</v>
      </c>
      <c r="E32" s="186"/>
      <c r="F32" s="187"/>
    </row>
    <row r="33" spans="1:6" ht="25.5" customHeight="1">
      <c r="A33" s="54" t="s">
        <v>524</v>
      </c>
      <c r="B33" s="100">
        <f>SUM(B29:B32)</f>
        <v>0</v>
      </c>
      <c r="C33" s="100"/>
      <c r="D33" s="100">
        <f>SUM(D29:D32)</f>
        <v>0</v>
      </c>
      <c r="E33" s="188"/>
      <c r="F33" s="189"/>
    </row>
    <row r="34" spans="1:6" ht="15" customHeight="1">
      <c r="A34" s="281"/>
      <c r="B34" s="281"/>
      <c r="C34" s="22"/>
    </row>
    <row r="35" spans="1:6" ht="15" customHeight="1">
      <c r="A35" s="280"/>
      <c r="B35" s="280"/>
      <c r="C35" s="22"/>
    </row>
  </sheetData>
  <mergeCells count="5">
    <mergeCell ref="A2:B2"/>
    <mergeCell ref="A3:B3"/>
    <mergeCell ref="A4:B4"/>
    <mergeCell ref="A35:B35"/>
    <mergeCell ref="A34:B3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20" workbookViewId="0">
      <selection activeCell="D36" sqref="D36:D39"/>
    </sheetView>
  </sheetViews>
  <sheetFormatPr defaultRowHeight="15"/>
  <cols>
    <col min="1" max="1" width="100" customWidth="1"/>
    <col min="3" max="3" width="14.140625" bestFit="1" customWidth="1"/>
    <col min="4" max="4" width="10.85546875" bestFit="1" customWidth="1"/>
    <col min="5" max="5" width="17" style="197" customWidth="1"/>
  </cols>
  <sheetData>
    <row r="1" spans="1:10" ht="15" customHeight="1">
      <c r="E1" s="195" t="s">
        <v>770</v>
      </c>
    </row>
    <row r="2" spans="1:10" ht="18" customHeight="1">
      <c r="A2" s="275" t="str">
        <f>Mellékletek!A1</f>
        <v>Eszteregnye Község Önkormányzata</v>
      </c>
      <c r="B2" s="275"/>
      <c r="C2" s="275"/>
      <c r="D2" s="275"/>
      <c r="E2" s="275"/>
      <c r="F2" s="123"/>
      <c r="G2" s="123"/>
      <c r="H2" s="123"/>
      <c r="I2" s="123"/>
      <c r="J2" s="123"/>
    </row>
    <row r="3" spans="1:10" ht="25.5" customHeight="1">
      <c r="A3" s="276" t="s">
        <v>792</v>
      </c>
      <c r="B3" s="276"/>
      <c r="C3" s="276"/>
      <c r="D3" s="276"/>
      <c r="E3" s="276"/>
      <c r="F3" s="103"/>
      <c r="G3" s="103"/>
      <c r="H3" s="103"/>
      <c r="I3" s="103"/>
      <c r="J3" s="103"/>
    </row>
    <row r="4" spans="1:10" ht="26.25" customHeight="1">
      <c r="A4" s="278" t="s">
        <v>656</v>
      </c>
      <c r="B4" s="282"/>
      <c r="C4" s="282"/>
      <c r="D4" s="282"/>
      <c r="E4" s="282"/>
    </row>
    <row r="5" spans="1:10" ht="18.75" customHeight="1">
      <c r="A5" s="74"/>
      <c r="B5" s="76"/>
      <c r="C5" s="76"/>
      <c r="D5" s="76"/>
      <c r="E5" s="196"/>
    </row>
    <row r="6" spans="1:10" ht="23.25" customHeight="1">
      <c r="A6" s="3" t="s">
        <v>613</v>
      </c>
    </row>
    <row r="7" spans="1:10" ht="25.5">
      <c r="A7" s="41" t="s">
        <v>582</v>
      </c>
      <c r="B7" s="2" t="s">
        <v>46</v>
      </c>
      <c r="C7" s="232" t="s">
        <v>1</v>
      </c>
      <c r="D7" s="2" t="s">
        <v>799</v>
      </c>
      <c r="E7" s="232" t="s">
        <v>800</v>
      </c>
    </row>
    <row r="8" spans="1:10">
      <c r="A8" s="11" t="s">
        <v>348</v>
      </c>
      <c r="B8" s="5" t="s">
        <v>125</v>
      </c>
      <c r="C8" s="198">
        <v>0</v>
      </c>
      <c r="D8" s="5"/>
      <c r="E8" s="198">
        <v>0</v>
      </c>
    </row>
    <row r="9" spans="1:10">
      <c r="A9" s="11" t="s">
        <v>349</v>
      </c>
      <c r="B9" s="5" t="s">
        <v>125</v>
      </c>
      <c r="C9" s="198">
        <v>0</v>
      </c>
      <c r="D9" s="5"/>
      <c r="E9" s="198">
        <v>0</v>
      </c>
    </row>
    <row r="10" spans="1:10">
      <c r="A10" s="11" t="s">
        <v>350</v>
      </c>
      <c r="B10" s="5" t="s">
        <v>125</v>
      </c>
      <c r="C10" s="198">
        <v>0</v>
      </c>
      <c r="D10" s="5"/>
      <c r="E10" s="198">
        <v>0</v>
      </c>
    </row>
    <row r="11" spans="1:10">
      <c r="A11" s="11" t="s">
        <v>351</v>
      </c>
      <c r="B11" s="5" t="s">
        <v>125</v>
      </c>
      <c r="C11" s="198">
        <v>0</v>
      </c>
      <c r="D11" s="5"/>
      <c r="E11" s="198">
        <v>0</v>
      </c>
    </row>
    <row r="12" spans="1:10">
      <c r="A12" s="12" t="s">
        <v>352</v>
      </c>
      <c r="B12" s="5" t="s">
        <v>125</v>
      </c>
      <c r="C12" s="198">
        <v>0</v>
      </c>
      <c r="D12" s="5"/>
      <c r="E12" s="198">
        <v>0</v>
      </c>
    </row>
    <row r="13" spans="1:10">
      <c r="A13" s="12" t="s">
        <v>353</v>
      </c>
      <c r="B13" s="5" t="s">
        <v>125</v>
      </c>
      <c r="C13" s="198"/>
      <c r="D13" s="5"/>
      <c r="E13" s="198"/>
    </row>
    <row r="14" spans="1:10">
      <c r="A14" s="14" t="s">
        <v>5</v>
      </c>
      <c r="B14" s="13" t="s">
        <v>125</v>
      </c>
      <c r="C14" s="198"/>
      <c r="D14" s="13"/>
      <c r="E14" s="198"/>
    </row>
    <row r="15" spans="1:10">
      <c r="A15" s="11" t="s">
        <v>354</v>
      </c>
      <c r="B15" s="5" t="s">
        <v>126</v>
      </c>
      <c r="C15" s="198">
        <v>0</v>
      </c>
      <c r="D15" s="5"/>
      <c r="E15" s="198">
        <v>0</v>
      </c>
    </row>
    <row r="16" spans="1:10">
      <c r="A16" s="15" t="s">
        <v>4</v>
      </c>
      <c r="B16" s="13" t="s">
        <v>126</v>
      </c>
      <c r="C16" s="199">
        <f>SUM(C15)</f>
        <v>0</v>
      </c>
      <c r="D16" s="13"/>
      <c r="E16" s="199">
        <f>SUM(E15)</f>
        <v>0</v>
      </c>
    </row>
    <row r="17" spans="1:5">
      <c r="A17" s="11" t="s">
        <v>355</v>
      </c>
      <c r="B17" s="5" t="s">
        <v>127</v>
      </c>
      <c r="C17" s="198"/>
      <c r="D17" s="5"/>
      <c r="E17" s="198"/>
    </row>
    <row r="18" spans="1:5">
      <c r="A18" s="11" t="s">
        <v>356</v>
      </c>
      <c r="B18" s="5" t="s">
        <v>127</v>
      </c>
      <c r="C18" s="198"/>
      <c r="D18" s="5"/>
      <c r="E18" s="198"/>
    </row>
    <row r="19" spans="1:5">
      <c r="A19" s="12" t="s">
        <v>357</v>
      </c>
      <c r="B19" s="5" t="s">
        <v>127</v>
      </c>
      <c r="C19" s="198"/>
      <c r="D19" s="5"/>
      <c r="E19" s="198"/>
    </row>
    <row r="20" spans="1:5">
      <c r="A20" s="12" t="s">
        <v>358</v>
      </c>
      <c r="B20" s="5" t="s">
        <v>127</v>
      </c>
      <c r="C20" s="198">
        <v>0</v>
      </c>
      <c r="D20" s="5"/>
      <c r="E20" s="198">
        <v>0</v>
      </c>
    </row>
    <row r="21" spans="1:5">
      <c r="A21" s="12" t="s">
        <v>359</v>
      </c>
      <c r="B21" s="5" t="s">
        <v>127</v>
      </c>
      <c r="C21" s="198">
        <v>0</v>
      </c>
      <c r="D21" s="5"/>
      <c r="E21" s="198">
        <v>0</v>
      </c>
    </row>
    <row r="22" spans="1:5" ht="30">
      <c r="A22" s="16" t="s">
        <v>360</v>
      </c>
      <c r="B22" s="5" t="s">
        <v>127</v>
      </c>
      <c r="C22" s="198">
        <v>0</v>
      </c>
      <c r="D22" s="5"/>
      <c r="E22" s="198">
        <v>0</v>
      </c>
    </row>
    <row r="23" spans="1:5">
      <c r="A23" s="10" t="s">
        <v>3</v>
      </c>
      <c r="B23" s="13" t="s">
        <v>127</v>
      </c>
      <c r="C23" s="199">
        <f>SUM(C17:C22)</f>
        <v>0</v>
      </c>
      <c r="D23" s="13"/>
      <c r="E23" s="199">
        <f>SUM(E17:E22)</f>
        <v>0</v>
      </c>
    </row>
    <row r="24" spans="1:5">
      <c r="A24" s="11" t="s">
        <v>361</v>
      </c>
      <c r="B24" s="5" t="s">
        <v>128</v>
      </c>
      <c r="C24" s="198">
        <v>0</v>
      </c>
      <c r="D24" s="5"/>
      <c r="E24" s="198">
        <v>0</v>
      </c>
    </row>
    <row r="25" spans="1:5">
      <c r="A25" s="10" t="s">
        <v>2</v>
      </c>
      <c r="B25" s="7" t="s">
        <v>128</v>
      </c>
      <c r="C25" s="199">
        <f>SUM(C24:C24)</f>
        <v>0</v>
      </c>
      <c r="D25" s="7"/>
      <c r="E25" s="199">
        <f>SUM(E24:E24)</f>
        <v>0</v>
      </c>
    </row>
    <row r="26" spans="1:5">
      <c r="A26" s="11" t="s">
        <v>362</v>
      </c>
      <c r="B26" s="5" t="s">
        <v>129</v>
      </c>
      <c r="C26" s="198">
        <v>0</v>
      </c>
      <c r="D26" s="5"/>
      <c r="E26" s="198">
        <v>0</v>
      </c>
    </row>
    <row r="27" spans="1:5">
      <c r="A27" s="11" t="s">
        <v>363</v>
      </c>
      <c r="B27" s="5" t="s">
        <v>129</v>
      </c>
      <c r="C27" s="198">
        <v>0</v>
      </c>
      <c r="D27" s="5"/>
      <c r="E27" s="198">
        <v>0</v>
      </c>
    </row>
    <row r="28" spans="1:5">
      <c r="A28" s="12" t="s">
        <v>364</v>
      </c>
      <c r="B28" s="5" t="s">
        <v>129</v>
      </c>
      <c r="C28" s="198"/>
      <c r="D28" s="5"/>
      <c r="E28" s="198"/>
    </row>
    <row r="29" spans="1:5">
      <c r="A29" s="12" t="s">
        <v>365</v>
      </c>
      <c r="B29" s="5" t="s">
        <v>129</v>
      </c>
      <c r="C29" s="198"/>
      <c r="D29" s="5"/>
      <c r="E29" s="198"/>
    </row>
    <row r="30" spans="1:5">
      <c r="A30" s="12" t="s">
        <v>366</v>
      </c>
      <c r="B30" s="5" t="s">
        <v>129</v>
      </c>
      <c r="C30" s="198"/>
      <c r="D30" s="5"/>
      <c r="E30" s="198"/>
    </row>
    <row r="31" spans="1:5">
      <c r="A31" s="12" t="s">
        <v>367</v>
      </c>
      <c r="B31" s="5" t="s">
        <v>129</v>
      </c>
      <c r="C31" s="198"/>
      <c r="D31" s="5"/>
      <c r="E31" s="198"/>
    </row>
    <row r="32" spans="1:5">
      <c r="A32" s="12" t="s">
        <v>368</v>
      </c>
      <c r="B32" s="5" t="s">
        <v>129</v>
      </c>
      <c r="C32" s="198"/>
      <c r="D32" s="5"/>
      <c r="E32" s="198"/>
    </row>
    <row r="33" spans="1:5">
      <c r="A33" s="12" t="s">
        <v>369</v>
      </c>
      <c r="B33" s="5" t="s">
        <v>129</v>
      </c>
      <c r="C33" s="198"/>
      <c r="D33" s="5"/>
      <c r="E33" s="198"/>
    </row>
    <row r="34" spans="1:5">
      <c r="A34" s="12" t="s">
        <v>370</v>
      </c>
      <c r="B34" s="5" t="s">
        <v>129</v>
      </c>
      <c r="C34" s="198"/>
      <c r="D34" s="5"/>
      <c r="E34" s="198"/>
    </row>
    <row r="35" spans="1:5">
      <c r="A35" s="12" t="s">
        <v>371</v>
      </c>
      <c r="B35" s="5" t="s">
        <v>129</v>
      </c>
      <c r="C35" s="198"/>
      <c r="D35" s="5"/>
      <c r="E35" s="198"/>
    </row>
    <row r="36" spans="1:5" ht="30">
      <c r="A36" s="12" t="s">
        <v>372</v>
      </c>
      <c r="B36" s="5" t="s">
        <v>129</v>
      </c>
      <c r="C36" s="109">
        <v>5278000</v>
      </c>
      <c r="D36" s="131">
        <f>E36-C36</f>
        <v>-1103000</v>
      </c>
      <c r="E36" s="109">
        <v>4175000</v>
      </c>
    </row>
    <row r="37" spans="1:5" ht="30">
      <c r="A37" s="12" t="s">
        <v>373</v>
      </c>
      <c r="B37" s="5" t="s">
        <v>129</v>
      </c>
      <c r="C37" s="198"/>
      <c r="D37" s="131">
        <f t="shared" ref="D37:D39" si="0">E37-C37</f>
        <v>0</v>
      </c>
      <c r="E37" s="198"/>
    </row>
    <row r="38" spans="1:5">
      <c r="A38" s="10" t="s">
        <v>374</v>
      </c>
      <c r="B38" s="13" t="s">
        <v>129</v>
      </c>
      <c r="C38" s="199">
        <f>SUM(C26:C37)</f>
        <v>5278000</v>
      </c>
      <c r="D38" s="131">
        <f t="shared" si="0"/>
        <v>-1103000</v>
      </c>
      <c r="E38" s="199">
        <f>SUM(E26:E37)</f>
        <v>4175000</v>
      </c>
    </row>
    <row r="39" spans="1:5" ht="15.75">
      <c r="A39" s="17" t="s">
        <v>375</v>
      </c>
      <c r="B39" s="8" t="s">
        <v>130</v>
      </c>
      <c r="C39" s="199">
        <f>C14+C16+C23+C25+C38</f>
        <v>5278000</v>
      </c>
      <c r="D39" s="131">
        <f t="shared" si="0"/>
        <v>-1103000</v>
      </c>
      <c r="E39" s="199">
        <f>E14+E16+E23+E25+E38</f>
        <v>4175000</v>
      </c>
    </row>
  </sheetData>
  <mergeCells count="3">
    <mergeCell ref="A3:E3"/>
    <mergeCell ref="A4:E4"/>
    <mergeCell ref="A2:E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view="pageBreakPreview" topLeftCell="A40" zoomScaleSheetLayoutView="100" workbookViewId="0">
      <selection activeCell="E43" sqref="E43"/>
    </sheetView>
  </sheetViews>
  <sheetFormatPr defaultRowHeight="15"/>
  <cols>
    <col min="1" max="1" width="91.28515625" customWidth="1"/>
    <col min="2" max="4" width="10.85546875" customWidth="1"/>
    <col min="5" max="5" width="16.140625" style="92" customWidth="1"/>
  </cols>
  <sheetData>
    <row r="1" spans="1:10" ht="15" customHeight="1">
      <c r="E1" s="192" t="s">
        <v>771</v>
      </c>
    </row>
    <row r="2" spans="1:10" ht="18" customHeight="1">
      <c r="A2" s="286" t="str">
        <f>Mellékletek!A1</f>
        <v>Eszteregnye Község Önkormányzata</v>
      </c>
      <c r="B2" s="286"/>
      <c r="C2" s="286"/>
      <c r="D2" s="286"/>
      <c r="E2" s="286"/>
      <c r="F2" s="123"/>
      <c r="G2" s="123"/>
      <c r="H2" s="123"/>
      <c r="I2" s="123"/>
      <c r="J2" s="123"/>
    </row>
    <row r="3" spans="1:10" ht="25.5" customHeight="1">
      <c r="A3" s="283" t="s">
        <v>792</v>
      </c>
      <c r="B3" s="283"/>
      <c r="C3" s="283"/>
      <c r="D3" s="283"/>
      <c r="E3" s="283"/>
      <c r="F3" s="103"/>
      <c r="G3" s="103"/>
      <c r="H3" s="103"/>
      <c r="I3" s="103"/>
      <c r="J3" s="103"/>
    </row>
    <row r="4" spans="1:10" ht="27" customHeight="1">
      <c r="A4" s="284" t="s">
        <v>709</v>
      </c>
      <c r="B4" s="285"/>
      <c r="C4" s="285"/>
      <c r="D4" s="285"/>
      <c r="E4" s="285"/>
    </row>
    <row r="5" spans="1:10" ht="19.5" customHeight="1">
      <c r="A5" s="204"/>
      <c r="B5" s="66"/>
      <c r="C5" s="221"/>
      <c r="D5" s="221"/>
      <c r="E5" s="205"/>
    </row>
    <row r="6" spans="1:10">
      <c r="A6" s="106" t="s">
        <v>613</v>
      </c>
    </row>
    <row r="7" spans="1:10" ht="30">
      <c r="A7" s="110" t="s">
        <v>582</v>
      </c>
      <c r="B7" s="206" t="s">
        <v>46</v>
      </c>
      <c r="C7" s="206" t="s">
        <v>1</v>
      </c>
      <c r="D7" s="206" t="s">
        <v>788</v>
      </c>
      <c r="E7" s="207" t="s">
        <v>789</v>
      </c>
    </row>
    <row r="8" spans="1:10">
      <c r="A8" s="71" t="s">
        <v>535</v>
      </c>
      <c r="B8" s="208" t="s">
        <v>136</v>
      </c>
      <c r="C8" s="128"/>
      <c r="D8" s="208"/>
      <c r="E8" s="128"/>
    </row>
    <row r="9" spans="1:10">
      <c r="A9" s="71" t="s">
        <v>536</v>
      </c>
      <c r="B9" s="208" t="s">
        <v>136</v>
      </c>
      <c r="C9" s="128"/>
      <c r="D9" s="208"/>
      <c r="E9" s="128"/>
    </row>
    <row r="10" spans="1:10" ht="30">
      <c r="A10" s="71" t="s">
        <v>537</v>
      </c>
      <c r="B10" s="208" t="s">
        <v>136</v>
      </c>
      <c r="C10" s="128"/>
      <c r="D10" s="208"/>
      <c r="E10" s="128"/>
    </row>
    <row r="11" spans="1:10">
      <c r="A11" s="71" t="s">
        <v>538</v>
      </c>
      <c r="B11" s="208" t="s">
        <v>136</v>
      </c>
      <c r="C11" s="128"/>
      <c r="D11" s="208"/>
      <c r="E11" s="128"/>
    </row>
    <row r="12" spans="1:10">
      <c r="A12" s="71" t="s">
        <v>539</v>
      </c>
      <c r="B12" s="208" t="s">
        <v>136</v>
      </c>
      <c r="C12" s="128"/>
      <c r="D12" s="208"/>
      <c r="E12" s="128"/>
    </row>
    <row r="13" spans="1:10">
      <c r="A13" s="71" t="s">
        <v>540</v>
      </c>
      <c r="B13" s="208" t="s">
        <v>136</v>
      </c>
      <c r="C13" s="128"/>
      <c r="D13" s="208"/>
      <c r="E13" s="128"/>
    </row>
    <row r="14" spans="1:10">
      <c r="A14" s="71" t="s">
        <v>541</v>
      </c>
      <c r="B14" s="208" t="s">
        <v>136</v>
      </c>
      <c r="C14" s="128"/>
      <c r="D14" s="208"/>
      <c r="E14" s="128"/>
    </row>
    <row r="15" spans="1:10">
      <c r="A15" s="71" t="s">
        <v>542</v>
      </c>
      <c r="B15" s="208" t="s">
        <v>136</v>
      </c>
      <c r="C15" s="128"/>
      <c r="D15" s="208"/>
      <c r="E15" s="128"/>
    </row>
    <row r="16" spans="1:10">
      <c r="A16" s="71" t="s">
        <v>543</v>
      </c>
      <c r="B16" s="208" t="s">
        <v>136</v>
      </c>
      <c r="C16" s="128"/>
      <c r="D16" s="208"/>
      <c r="E16" s="128"/>
    </row>
    <row r="17" spans="1:5">
      <c r="A17" s="71" t="s">
        <v>544</v>
      </c>
      <c r="B17" s="208" t="s">
        <v>136</v>
      </c>
      <c r="C17" s="128"/>
      <c r="D17" s="208"/>
      <c r="E17" s="128"/>
    </row>
    <row r="18" spans="1:5" ht="30">
      <c r="A18" s="209" t="s">
        <v>376</v>
      </c>
      <c r="B18" s="47" t="s">
        <v>136</v>
      </c>
      <c r="C18" s="126">
        <f>SUM(C8:C17)</f>
        <v>0</v>
      </c>
      <c r="D18" s="47"/>
      <c r="E18" s="126">
        <f>SUM(E8:E17)</f>
        <v>0</v>
      </c>
    </row>
    <row r="19" spans="1:5">
      <c r="A19" s="71" t="s">
        <v>535</v>
      </c>
      <c r="B19" s="208" t="s">
        <v>137</v>
      </c>
      <c r="C19" s="128">
        <v>0</v>
      </c>
      <c r="D19" s="208"/>
      <c r="E19" s="128">
        <v>0</v>
      </c>
    </row>
    <row r="20" spans="1:5">
      <c r="A20" s="71" t="s">
        <v>536</v>
      </c>
      <c r="B20" s="208" t="s">
        <v>137</v>
      </c>
      <c r="C20" s="128"/>
      <c r="D20" s="208"/>
      <c r="E20" s="128"/>
    </row>
    <row r="21" spans="1:5" ht="30">
      <c r="A21" s="71" t="s">
        <v>537</v>
      </c>
      <c r="B21" s="208" t="s">
        <v>137</v>
      </c>
      <c r="C21" s="128"/>
      <c r="D21" s="208"/>
      <c r="E21" s="128"/>
    </row>
    <row r="22" spans="1:5">
      <c r="A22" s="71" t="s">
        <v>538</v>
      </c>
      <c r="B22" s="208" t="s">
        <v>137</v>
      </c>
      <c r="C22" s="128"/>
      <c r="D22" s="208"/>
      <c r="E22" s="128"/>
    </row>
    <row r="23" spans="1:5">
      <c r="A23" s="71" t="s">
        <v>539</v>
      </c>
      <c r="B23" s="208" t="s">
        <v>137</v>
      </c>
      <c r="C23" s="128"/>
      <c r="D23" s="208"/>
      <c r="E23" s="128"/>
    </row>
    <row r="24" spans="1:5">
      <c r="A24" s="71" t="s">
        <v>540</v>
      </c>
      <c r="B24" s="208" t="s">
        <v>137</v>
      </c>
      <c r="C24" s="128"/>
      <c r="D24" s="208"/>
      <c r="E24" s="128"/>
    </row>
    <row r="25" spans="1:5">
      <c r="A25" s="71" t="s">
        <v>541</v>
      </c>
      <c r="B25" s="208" t="s">
        <v>137</v>
      </c>
      <c r="C25" s="128"/>
      <c r="D25" s="208"/>
      <c r="E25" s="128"/>
    </row>
    <row r="26" spans="1:5">
      <c r="A26" s="71" t="s">
        <v>542</v>
      </c>
      <c r="B26" s="208" t="s">
        <v>137</v>
      </c>
      <c r="C26" s="128"/>
      <c r="D26" s="208"/>
      <c r="E26" s="128"/>
    </row>
    <row r="27" spans="1:5">
      <c r="A27" s="71" t="s">
        <v>543</v>
      </c>
      <c r="B27" s="208" t="s">
        <v>137</v>
      </c>
      <c r="C27" s="128"/>
      <c r="D27" s="208"/>
      <c r="E27" s="128"/>
    </row>
    <row r="28" spans="1:5">
      <c r="A28" s="71" t="s">
        <v>544</v>
      </c>
      <c r="B28" s="208" t="s">
        <v>137</v>
      </c>
      <c r="C28" s="128"/>
      <c r="D28" s="208"/>
      <c r="E28" s="128"/>
    </row>
    <row r="29" spans="1:5" ht="30">
      <c r="A29" s="209" t="s">
        <v>377</v>
      </c>
      <c r="B29" s="47" t="s">
        <v>137</v>
      </c>
      <c r="C29" s="126">
        <f>SUM(C19:C28)</f>
        <v>0</v>
      </c>
      <c r="D29" s="47"/>
      <c r="E29" s="126">
        <f>SUM(E19:E28)</f>
        <v>0</v>
      </c>
    </row>
    <row r="30" spans="1:5">
      <c r="A30" s="71" t="s">
        <v>535</v>
      </c>
      <c r="B30" s="208" t="s">
        <v>138</v>
      </c>
      <c r="C30" s="128">
        <v>200000</v>
      </c>
      <c r="D30" s="208"/>
      <c r="E30" s="128">
        <v>200000</v>
      </c>
    </row>
    <row r="31" spans="1:5">
      <c r="A31" s="71" t="s">
        <v>536</v>
      </c>
      <c r="B31" s="208" t="s">
        <v>138</v>
      </c>
      <c r="C31" s="128"/>
      <c r="D31" s="208"/>
      <c r="E31" s="128"/>
    </row>
    <row r="32" spans="1:5" ht="30">
      <c r="A32" s="71" t="s">
        <v>537</v>
      </c>
      <c r="B32" s="208" t="s">
        <v>138</v>
      </c>
      <c r="C32" s="128"/>
      <c r="D32" s="208"/>
      <c r="E32" s="128"/>
    </row>
    <row r="33" spans="1:5">
      <c r="A33" s="71" t="s">
        <v>538</v>
      </c>
      <c r="B33" s="208" t="s">
        <v>138</v>
      </c>
      <c r="C33" s="128"/>
      <c r="D33" s="208"/>
      <c r="E33" s="128"/>
    </row>
    <row r="34" spans="1:5">
      <c r="A34" s="71" t="s">
        <v>539</v>
      </c>
      <c r="B34" s="208" t="s">
        <v>138</v>
      </c>
      <c r="C34" s="128"/>
      <c r="D34" s="208"/>
      <c r="E34" s="128"/>
    </row>
    <row r="35" spans="1:5">
      <c r="A35" s="71" t="s">
        <v>540</v>
      </c>
      <c r="B35" s="208" t="s">
        <v>138</v>
      </c>
      <c r="C35" s="128"/>
      <c r="D35" s="208"/>
      <c r="E35" s="128"/>
    </row>
    <row r="36" spans="1:5">
      <c r="A36" s="71" t="s">
        <v>541</v>
      </c>
      <c r="B36" s="208" t="s">
        <v>138</v>
      </c>
      <c r="C36" s="146">
        <f>C40-C37-C30</f>
        <v>2390520</v>
      </c>
      <c r="D36" s="222">
        <v>771957</v>
      </c>
      <c r="E36" s="146">
        <f>C36+D36</f>
        <v>3162477</v>
      </c>
    </row>
    <row r="37" spans="1:5">
      <c r="A37" s="71" t="s">
        <v>542</v>
      </c>
      <c r="B37" s="208" t="s">
        <v>138</v>
      </c>
      <c r="C37" s="128">
        <v>1053015</v>
      </c>
      <c r="D37" s="208"/>
      <c r="E37" s="128">
        <v>1053015</v>
      </c>
    </row>
    <row r="38" spans="1:5">
      <c r="A38" s="71" t="s">
        <v>543</v>
      </c>
      <c r="B38" s="208" t="s">
        <v>138</v>
      </c>
      <c r="C38" s="128"/>
      <c r="D38" s="208"/>
      <c r="E38" s="128"/>
    </row>
    <row r="39" spans="1:5">
      <c r="A39" s="71" t="s">
        <v>544</v>
      </c>
      <c r="B39" s="208" t="s">
        <v>138</v>
      </c>
      <c r="C39" s="128"/>
      <c r="D39" s="208"/>
      <c r="E39" s="128"/>
    </row>
    <row r="40" spans="1:5">
      <c r="A40" s="209" t="s">
        <v>378</v>
      </c>
      <c r="B40" s="47" t="s">
        <v>138</v>
      </c>
      <c r="C40" s="126">
        <v>3643535</v>
      </c>
      <c r="D40" s="47"/>
      <c r="E40" s="126">
        <f>SUM(E30:E39)</f>
        <v>4415492</v>
      </c>
    </row>
    <row r="41" spans="1:5">
      <c r="A41" s="71" t="s">
        <v>545</v>
      </c>
      <c r="B41" s="72" t="s">
        <v>146</v>
      </c>
      <c r="C41" s="128"/>
      <c r="D41" s="72"/>
      <c r="E41" s="128"/>
    </row>
    <row r="42" spans="1:5">
      <c r="A42" s="71" t="s">
        <v>546</v>
      </c>
      <c r="B42" s="72" t="s">
        <v>146</v>
      </c>
      <c r="C42" s="128">
        <v>940000</v>
      </c>
      <c r="D42" s="72"/>
      <c r="E42" s="128">
        <v>940000</v>
      </c>
    </row>
    <row r="43" spans="1:5">
      <c r="A43" s="71" t="s">
        <v>547</v>
      </c>
      <c r="B43" s="72" t="s">
        <v>146</v>
      </c>
      <c r="C43" s="128"/>
      <c r="D43" s="72"/>
      <c r="E43" s="128"/>
    </row>
    <row r="44" spans="1:5">
      <c r="A44" s="72" t="s">
        <v>548</v>
      </c>
      <c r="B44" s="72" t="s">
        <v>146</v>
      </c>
      <c r="C44" s="128"/>
      <c r="D44" s="72"/>
      <c r="E44" s="128"/>
    </row>
    <row r="45" spans="1:5">
      <c r="A45" s="72" t="s">
        <v>549</v>
      </c>
      <c r="B45" s="72" t="s">
        <v>146</v>
      </c>
      <c r="C45" s="128"/>
      <c r="D45" s="72"/>
      <c r="E45" s="128"/>
    </row>
    <row r="46" spans="1:5">
      <c r="A46" s="72" t="s">
        <v>550</v>
      </c>
      <c r="B46" s="72" t="s">
        <v>146</v>
      </c>
      <c r="C46" s="128"/>
      <c r="D46" s="72"/>
      <c r="E46" s="128"/>
    </row>
    <row r="47" spans="1:5">
      <c r="A47" s="71" t="s">
        <v>551</v>
      </c>
      <c r="B47" s="72" t="s">
        <v>146</v>
      </c>
      <c r="C47" s="128"/>
      <c r="D47" s="72"/>
      <c r="E47" s="128"/>
    </row>
    <row r="48" spans="1:5">
      <c r="A48" s="71" t="s">
        <v>552</v>
      </c>
      <c r="B48" s="72" t="s">
        <v>146</v>
      </c>
      <c r="C48" s="128"/>
      <c r="D48" s="72"/>
      <c r="E48" s="128"/>
    </row>
    <row r="49" spans="1:5">
      <c r="A49" s="71" t="s">
        <v>553</v>
      </c>
      <c r="B49" s="72" t="s">
        <v>146</v>
      </c>
      <c r="C49" s="128"/>
      <c r="D49" s="72"/>
      <c r="E49" s="128"/>
    </row>
    <row r="50" spans="1:5">
      <c r="A50" s="71" t="s">
        <v>554</v>
      </c>
      <c r="B50" s="72" t="s">
        <v>146</v>
      </c>
      <c r="C50" s="128"/>
      <c r="D50" s="72"/>
      <c r="E50" s="128"/>
    </row>
    <row r="51" spans="1:5" ht="30">
      <c r="A51" s="209" t="s">
        <v>379</v>
      </c>
      <c r="B51" s="47" t="s">
        <v>146</v>
      </c>
      <c r="C51" s="126">
        <f>SUM(C41:C50)</f>
        <v>940000</v>
      </c>
      <c r="D51" s="47"/>
      <c r="E51" s="126">
        <f>SUM(E41:E50)</f>
        <v>940000</v>
      </c>
    </row>
    <row r="52" spans="1:5">
      <c r="A52" s="71" t="s">
        <v>535</v>
      </c>
      <c r="B52" s="208" t="s">
        <v>173</v>
      </c>
      <c r="C52" s="128"/>
      <c r="D52" s="208"/>
      <c r="E52" s="128"/>
    </row>
    <row r="53" spans="1:5">
      <c r="A53" s="71" t="s">
        <v>536</v>
      </c>
      <c r="B53" s="208" t="s">
        <v>173</v>
      </c>
      <c r="C53" s="128"/>
      <c r="D53" s="208"/>
      <c r="E53" s="128"/>
    </row>
    <row r="54" spans="1:5" ht="30">
      <c r="A54" s="71" t="s">
        <v>537</v>
      </c>
      <c r="B54" s="208" t="s">
        <v>173</v>
      </c>
      <c r="C54" s="128"/>
      <c r="D54" s="208"/>
      <c r="E54" s="128"/>
    </row>
    <row r="55" spans="1:5">
      <c r="A55" s="71" t="s">
        <v>538</v>
      </c>
      <c r="B55" s="208" t="s">
        <v>173</v>
      </c>
      <c r="C55" s="128"/>
      <c r="D55" s="208"/>
      <c r="E55" s="128"/>
    </row>
    <row r="56" spans="1:5">
      <c r="A56" s="71" t="s">
        <v>539</v>
      </c>
      <c r="B56" s="208" t="s">
        <v>173</v>
      </c>
      <c r="C56" s="128"/>
      <c r="D56" s="208"/>
      <c r="E56" s="128"/>
    </row>
    <row r="57" spans="1:5">
      <c r="A57" s="71" t="s">
        <v>540</v>
      </c>
      <c r="B57" s="208" t="s">
        <v>173</v>
      </c>
      <c r="C57" s="128"/>
      <c r="D57" s="208"/>
      <c r="E57" s="128"/>
    </row>
    <row r="58" spans="1:5">
      <c r="A58" s="71" t="s">
        <v>541</v>
      </c>
      <c r="B58" s="208" t="s">
        <v>173</v>
      </c>
      <c r="C58" s="128"/>
      <c r="D58" s="208"/>
      <c r="E58" s="128"/>
    </row>
    <row r="59" spans="1:5">
      <c r="A59" s="71" t="s">
        <v>542</v>
      </c>
      <c r="B59" s="208" t="s">
        <v>173</v>
      </c>
      <c r="C59" s="128"/>
      <c r="D59" s="208"/>
      <c r="E59" s="128"/>
    </row>
    <row r="60" spans="1:5">
      <c r="A60" s="71" t="s">
        <v>543</v>
      </c>
      <c r="B60" s="208" t="s">
        <v>173</v>
      </c>
      <c r="C60" s="128"/>
      <c r="D60" s="208"/>
      <c r="E60" s="128"/>
    </row>
    <row r="61" spans="1:5">
      <c r="A61" s="71" t="s">
        <v>544</v>
      </c>
      <c r="B61" s="208" t="s">
        <v>173</v>
      </c>
      <c r="C61" s="128"/>
      <c r="D61" s="208"/>
      <c r="E61" s="128"/>
    </row>
    <row r="62" spans="1:5" ht="30">
      <c r="A62" s="209" t="s">
        <v>388</v>
      </c>
      <c r="B62" s="47" t="s">
        <v>173</v>
      </c>
      <c r="C62" s="126">
        <f>SUM(C52:C61)</f>
        <v>0</v>
      </c>
      <c r="D62" s="47"/>
      <c r="E62" s="126">
        <f>SUM(E52:E61)</f>
        <v>0</v>
      </c>
    </row>
    <row r="63" spans="1:5">
      <c r="A63" s="71" t="s">
        <v>535</v>
      </c>
      <c r="B63" s="208" t="s">
        <v>174</v>
      </c>
      <c r="C63" s="128"/>
      <c r="D63" s="208"/>
      <c r="E63" s="128"/>
    </row>
    <row r="64" spans="1:5">
      <c r="A64" s="71" t="s">
        <v>536</v>
      </c>
      <c r="B64" s="208" t="s">
        <v>174</v>
      </c>
      <c r="C64" s="128"/>
      <c r="D64" s="208"/>
      <c r="E64" s="128"/>
    </row>
    <row r="65" spans="1:5" ht="30">
      <c r="A65" s="71" t="s">
        <v>537</v>
      </c>
      <c r="B65" s="208" t="s">
        <v>174</v>
      </c>
      <c r="C65" s="128"/>
      <c r="D65" s="208"/>
      <c r="E65" s="128"/>
    </row>
    <row r="66" spans="1:5">
      <c r="A66" s="71" t="s">
        <v>538</v>
      </c>
      <c r="B66" s="208" t="s">
        <v>174</v>
      </c>
      <c r="C66" s="128"/>
      <c r="D66" s="208"/>
      <c r="E66" s="128"/>
    </row>
    <row r="67" spans="1:5">
      <c r="A67" s="71" t="s">
        <v>539</v>
      </c>
      <c r="B67" s="208" t="s">
        <v>174</v>
      </c>
      <c r="C67" s="128"/>
      <c r="D67" s="208"/>
      <c r="E67" s="128"/>
    </row>
    <row r="68" spans="1:5">
      <c r="A68" s="71" t="s">
        <v>540</v>
      </c>
      <c r="B68" s="208" t="s">
        <v>174</v>
      </c>
      <c r="C68" s="128"/>
      <c r="D68" s="208"/>
      <c r="E68" s="128"/>
    </row>
    <row r="69" spans="1:5">
      <c r="A69" s="71" t="s">
        <v>541</v>
      </c>
      <c r="B69" s="208" t="s">
        <v>174</v>
      </c>
      <c r="C69" s="128"/>
      <c r="D69" s="208"/>
      <c r="E69" s="128"/>
    </row>
    <row r="70" spans="1:5">
      <c r="A70" s="71" t="s">
        <v>542</v>
      </c>
      <c r="B70" s="208" t="s">
        <v>174</v>
      </c>
      <c r="C70" s="128"/>
      <c r="D70" s="208"/>
      <c r="E70" s="128"/>
    </row>
    <row r="71" spans="1:5">
      <c r="A71" s="71" t="s">
        <v>543</v>
      </c>
      <c r="B71" s="208" t="s">
        <v>174</v>
      </c>
      <c r="C71" s="128"/>
      <c r="D71" s="208"/>
      <c r="E71" s="128"/>
    </row>
    <row r="72" spans="1:5">
      <c r="A72" s="71" t="s">
        <v>544</v>
      </c>
      <c r="B72" s="208" t="s">
        <v>174</v>
      </c>
      <c r="C72" s="128"/>
      <c r="D72" s="208"/>
      <c r="E72" s="128"/>
    </row>
    <row r="73" spans="1:5" ht="30">
      <c r="A73" s="209" t="s">
        <v>387</v>
      </c>
      <c r="B73" s="47" t="s">
        <v>174</v>
      </c>
      <c r="C73" s="126">
        <f>SUM(C63:C72)</f>
        <v>0</v>
      </c>
      <c r="D73" s="47"/>
      <c r="E73" s="126">
        <f>SUM(E63:E72)</f>
        <v>0</v>
      </c>
    </row>
    <row r="74" spans="1:5">
      <c r="A74" s="71" t="s">
        <v>535</v>
      </c>
      <c r="B74" s="208" t="s">
        <v>175</v>
      </c>
      <c r="C74" s="128"/>
      <c r="D74" s="208"/>
      <c r="E74" s="128"/>
    </row>
    <row r="75" spans="1:5">
      <c r="A75" s="71" t="s">
        <v>536</v>
      </c>
      <c r="B75" s="208" t="s">
        <v>175</v>
      </c>
      <c r="C75" s="128"/>
      <c r="D75" s="208"/>
      <c r="E75" s="128"/>
    </row>
    <row r="76" spans="1:5" ht="30">
      <c r="A76" s="71" t="s">
        <v>537</v>
      </c>
      <c r="B76" s="208" t="s">
        <v>175</v>
      </c>
      <c r="C76" s="128"/>
      <c r="D76" s="208"/>
      <c r="E76" s="128"/>
    </row>
    <row r="77" spans="1:5">
      <c r="A77" s="71" t="s">
        <v>538</v>
      </c>
      <c r="B77" s="208" t="s">
        <v>175</v>
      </c>
      <c r="C77" s="128"/>
      <c r="D77" s="208"/>
      <c r="E77" s="128"/>
    </row>
    <row r="78" spans="1:5">
      <c r="A78" s="71" t="s">
        <v>539</v>
      </c>
      <c r="B78" s="208" t="s">
        <v>175</v>
      </c>
      <c r="C78" s="128"/>
      <c r="D78" s="208"/>
      <c r="E78" s="128"/>
    </row>
    <row r="79" spans="1:5">
      <c r="A79" s="71" t="s">
        <v>540</v>
      </c>
      <c r="B79" s="208" t="s">
        <v>175</v>
      </c>
      <c r="C79" s="128"/>
      <c r="D79" s="208"/>
      <c r="E79" s="128"/>
    </row>
    <row r="80" spans="1:5">
      <c r="A80" s="71" t="s">
        <v>541</v>
      </c>
      <c r="B80" s="208" t="s">
        <v>175</v>
      </c>
      <c r="C80" s="128"/>
      <c r="D80" s="208"/>
      <c r="E80" s="128"/>
    </row>
    <row r="81" spans="1:5">
      <c r="A81" s="71" t="s">
        <v>542</v>
      </c>
      <c r="B81" s="208" t="s">
        <v>175</v>
      </c>
      <c r="C81" s="128"/>
      <c r="D81" s="208"/>
      <c r="E81" s="128"/>
    </row>
    <row r="82" spans="1:5">
      <c r="A82" s="71" t="s">
        <v>543</v>
      </c>
      <c r="B82" s="208" t="s">
        <v>175</v>
      </c>
      <c r="C82" s="128"/>
      <c r="D82" s="208"/>
      <c r="E82" s="128"/>
    </row>
    <row r="83" spans="1:5">
      <c r="A83" s="71" t="s">
        <v>544</v>
      </c>
      <c r="B83" s="208" t="s">
        <v>175</v>
      </c>
      <c r="C83" s="128"/>
      <c r="D83" s="208"/>
      <c r="E83" s="128"/>
    </row>
    <row r="84" spans="1:5">
      <c r="A84" s="209" t="s">
        <v>386</v>
      </c>
      <c r="B84" s="47" t="s">
        <v>175</v>
      </c>
      <c r="C84" s="126">
        <f>SUM(C74:C83)</f>
        <v>0</v>
      </c>
      <c r="D84" s="47"/>
      <c r="E84" s="126">
        <f>SUM(E74:E83)</f>
        <v>0</v>
      </c>
    </row>
    <row r="85" spans="1:5">
      <c r="A85" s="71" t="s">
        <v>545</v>
      </c>
      <c r="B85" s="72" t="s">
        <v>177</v>
      </c>
      <c r="C85" s="128"/>
      <c r="D85" s="72"/>
      <c r="E85" s="128"/>
    </row>
    <row r="86" spans="1:5">
      <c r="A86" s="71" t="s">
        <v>546</v>
      </c>
      <c r="B86" s="208" t="s">
        <v>177</v>
      </c>
      <c r="C86" s="128"/>
      <c r="D86" s="208"/>
      <c r="E86" s="128"/>
    </row>
    <row r="87" spans="1:5">
      <c r="A87" s="71" t="s">
        <v>547</v>
      </c>
      <c r="B87" s="72" t="s">
        <v>177</v>
      </c>
      <c r="C87" s="128"/>
      <c r="D87" s="72"/>
      <c r="E87" s="128"/>
    </row>
    <row r="88" spans="1:5">
      <c r="A88" s="72" t="s">
        <v>548</v>
      </c>
      <c r="B88" s="208" t="s">
        <v>177</v>
      </c>
      <c r="C88" s="128"/>
      <c r="D88" s="208"/>
      <c r="E88" s="128"/>
    </row>
    <row r="89" spans="1:5">
      <c r="A89" s="72" t="s">
        <v>549</v>
      </c>
      <c r="B89" s="72" t="s">
        <v>177</v>
      </c>
      <c r="C89" s="128"/>
      <c r="D89" s="72"/>
      <c r="E89" s="128"/>
    </row>
    <row r="90" spans="1:5">
      <c r="A90" s="72" t="s">
        <v>550</v>
      </c>
      <c r="B90" s="208" t="s">
        <v>177</v>
      </c>
      <c r="C90" s="128"/>
      <c r="D90" s="208"/>
      <c r="E90" s="128"/>
    </row>
    <row r="91" spans="1:5">
      <c r="A91" s="71" t="s">
        <v>551</v>
      </c>
      <c r="B91" s="72" t="s">
        <v>177</v>
      </c>
      <c r="C91" s="128"/>
      <c r="D91" s="72"/>
      <c r="E91" s="128"/>
    </row>
    <row r="92" spans="1:5">
      <c r="A92" s="71" t="s">
        <v>555</v>
      </c>
      <c r="B92" s="208" t="s">
        <v>177</v>
      </c>
      <c r="C92" s="128"/>
      <c r="D92" s="208"/>
      <c r="E92" s="128"/>
    </row>
    <row r="93" spans="1:5">
      <c r="A93" s="71" t="s">
        <v>553</v>
      </c>
      <c r="B93" s="72" t="s">
        <v>177</v>
      </c>
      <c r="C93" s="128"/>
      <c r="D93" s="72"/>
      <c r="E93" s="128"/>
    </row>
    <row r="94" spans="1:5">
      <c r="A94" s="71" t="s">
        <v>554</v>
      </c>
      <c r="B94" s="208" t="s">
        <v>177</v>
      </c>
      <c r="C94" s="128"/>
      <c r="D94" s="208"/>
      <c r="E94" s="128"/>
    </row>
    <row r="95" spans="1:5" ht="30">
      <c r="A95" s="209" t="s">
        <v>385</v>
      </c>
      <c r="B95" s="47" t="s">
        <v>177</v>
      </c>
      <c r="C95" s="126">
        <f>SUM(C85:C94)</f>
        <v>0</v>
      </c>
      <c r="D95" s="47"/>
      <c r="E95" s="126">
        <f>SUM(E85:E94)</f>
        <v>0</v>
      </c>
    </row>
    <row r="96" spans="1:5">
      <c r="A96" s="71" t="s">
        <v>545</v>
      </c>
      <c r="B96" s="72" t="s">
        <v>667</v>
      </c>
      <c r="C96" s="128"/>
      <c r="D96" s="72"/>
      <c r="E96" s="128"/>
    </row>
    <row r="97" spans="1:5">
      <c r="A97" s="71" t="s">
        <v>546</v>
      </c>
      <c r="B97" s="72" t="s">
        <v>667</v>
      </c>
      <c r="C97" s="128"/>
      <c r="D97" s="72"/>
      <c r="E97" s="128"/>
    </row>
    <row r="98" spans="1:5">
      <c r="A98" s="71" t="s">
        <v>547</v>
      </c>
      <c r="B98" s="72" t="s">
        <v>667</v>
      </c>
      <c r="C98" s="128"/>
      <c r="D98" s="72"/>
      <c r="E98" s="128"/>
    </row>
    <row r="99" spans="1:5">
      <c r="A99" s="72" t="s">
        <v>548</v>
      </c>
      <c r="B99" s="72" t="s">
        <v>667</v>
      </c>
      <c r="C99" s="128"/>
      <c r="D99" s="72"/>
      <c r="E99" s="128"/>
    </row>
    <row r="100" spans="1:5">
      <c r="A100" s="72" t="s">
        <v>549</v>
      </c>
      <c r="B100" s="72" t="s">
        <v>667</v>
      </c>
      <c r="C100" s="128"/>
      <c r="D100" s="72"/>
      <c r="E100" s="128"/>
    </row>
    <row r="101" spans="1:5">
      <c r="A101" s="72" t="s">
        <v>550</v>
      </c>
      <c r="B101" s="72" t="s">
        <v>667</v>
      </c>
      <c r="C101" s="128"/>
      <c r="D101" s="72"/>
      <c r="E101" s="128"/>
    </row>
    <row r="102" spans="1:5">
      <c r="A102" s="71" t="s">
        <v>551</v>
      </c>
      <c r="B102" s="72" t="s">
        <v>667</v>
      </c>
      <c r="C102" s="128"/>
      <c r="D102" s="72"/>
      <c r="E102" s="128"/>
    </row>
    <row r="103" spans="1:5">
      <c r="A103" s="71" t="s">
        <v>555</v>
      </c>
      <c r="B103" s="72" t="s">
        <v>667</v>
      </c>
      <c r="C103" s="128"/>
      <c r="D103" s="72"/>
      <c r="E103" s="128"/>
    </row>
    <row r="104" spans="1:5">
      <c r="A104" s="71" t="s">
        <v>553</v>
      </c>
      <c r="B104" s="72" t="s">
        <v>667</v>
      </c>
      <c r="C104" s="128"/>
      <c r="D104" s="72"/>
      <c r="E104" s="128"/>
    </row>
    <row r="105" spans="1:5">
      <c r="A105" s="71" t="s">
        <v>554</v>
      </c>
      <c r="B105" s="72" t="s">
        <v>667</v>
      </c>
      <c r="C105" s="128"/>
      <c r="D105" s="72"/>
      <c r="E105" s="128"/>
    </row>
    <row r="106" spans="1:5">
      <c r="A106" s="46" t="s">
        <v>417</v>
      </c>
      <c r="B106" s="47" t="s">
        <v>667</v>
      </c>
      <c r="C106" s="126">
        <f>SUM(C96:C105)</f>
        <v>0</v>
      </c>
      <c r="D106" s="47"/>
      <c r="E106" s="126">
        <f>SUM(E96:E105)</f>
        <v>0</v>
      </c>
    </row>
    <row r="107" spans="1:5">
      <c r="E107" s="92">
        <f>E18+E29+E40+E51+E62+E73+E84+E95+E106</f>
        <v>5355492</v>
      </c>
    </row>
  </sheetData>
  <mergeCells count="3">
    <mergeCell ref="A3:E3"/>
    <mergeCell ref="A4:E4"/>
    <mergeCell ref="A2:E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3" workbookViewId="0">
      <selection activeCell="C39" sqref="C39"/>
    </sheetView>
  </sheetViews>
  <sheetFormatPr defaultRowHeight="15"/>
  <cols>
    <col min="1" max="1" width="82.5703125" customWidth="1"/>
    <col min="3" max="3" width="16.28515625" style="92" customWidth="1"/>
    <col min="5" max="6" width="0" hidden="1" customWidth="1"/>
  </cols>
  <sheetData>
    <row r="1" spans="1:3">
      <c r="C1" s="102" t="s">
        <v>642</v>
      </c>
    </row>
    <row r="2" spans="1:3" ht="18">
      <c r="A2" s="275" t="str">
        <f>Mellékletek!A1</f>
        <v>Eszteregnye Község Önkormányzata</v>
      </c>
      <c r="B2" s="275"/>
      <c r="C2" s="275"/>
    </row>
    <row r="3" spans="1:3" ht="27" customHeight="1">
      <c r="A3" s="276" t="s">
        <v>659</v>
      </c>
      <c r="B3" s="276"/>
      <c r="C3" s="276"/>
    </row>
    <row r="4" spans="1:3" ht="25.5" customHeight="1">
      <c r="A4" s="278" t="s">
        <v>707</v>
      </c>
      <c r="B4" s="285"/>
      <c r="C4" s="285"/>
    </row>
    <row r="5" spans="1:3" ht="21" customHeight="1">
      <c r="A5" s="3" t="s">
        <v>613</v>
      </c>
    </row>
    <row r="6" spans="1:3" ht="25.5">
      <c r="A6" s="41" t="s">
        <v>582</v>
      </c>
      <c r="B6" s="2" t="s">
        <v>46</v>
      </c>
      <c r="C6" s="127" t="s">
        <v>1</v>
      </c>
    </row>
    <row r="7" spans="1:3">
      <c r="A7" s="12" t="s">
        <v>556</v>
      </c>
      <c r="B7" s="5" t="s">
        <v>237</v>
      </c>
      <c r="C7" s="128"/>
    </row>
    <row r="8" spans="1:3">
      <c r="A8" s="12" t="s">
        <v>565</v>
      </c>
      <c r="B8" s="5" t="s">
        <v>237</v>
      </c>
      <c r="C8" s="128"/>
    </row>
    <row r="9" spans="1:3" ht="16.5" customHeight="1">
      <c r="A9" s="12" t="s">
        <v>566</v>
      </c>
      <c r="B9" s="5" t="s">
        <v>237</v>
      </c>
      <c r="C9" s="128"/>
    </row>
    <row r="10" spans="1:3">
      <c r="A10" s="12" t="s">
        <v>564</v>
      </c>
      <c r="B10" s="5" t="s">
        <v>237</v>
      </c>
      <c r="C10" s="128"/>
    </row>
    <row r="11" spans="1:3">
      <c r="A11" s="12" t="s">
        <v>563</v>
      </c>
      <c r="B11" s="5" t="s">
        <v>237</v>
      </c>
      <c r="C11" s="128"/>
    </row>
    <row r="12" spans="1:3">
      <c r="A12" s="12" t="s">
        <v>562</v>
      </c>
      <c r="B12" s="5" t="s">
        <v>237</v>
      </c>
      <c r="C12" s="128"/>
    </row>
    <row r="13" spans="1:3">
      <c r="A13" s="12" t="s">
        <v>557</v>
      </c>
      <c r="B13" s="5" t="s">
        <v>237</v>
      </c>
      <c r="C13" s="128"/>
    </row>
    <row r="14" spans="1:3">
      <c r="A14" s="12" t="s">
        <v>558</v>
      </c>
      <c r="B14" s="5" t="s">
        <v>237</v>
      </c>
      <c r="C14" s="128"/>
    </row>
    <row r="15" spans="1:3">
      <c r="A15" s="12" t="s">
        <v>559</v>
      </c>
      <c r="B15" s="5" t="s">
        <v>237</v>
      </c>
      <c r="C15" s="128"/>
    </row>
    <row r="16" spans="1:3">
      <c r="A16" s="12" t="s">
        <v>560</v>
      </c>
      <c r="B16" s="5" t="s">
        <v>237</v>
      </c>
      <c r="C16" s="128"/>
    </row>
    <row r="17" spans="1:5" ht="25.5">
      <c r="A17" s="6" t="s">
        <v>426</v>
      </c>
      <c r="B17" s="7" t="s">
        <v>237</v>
      </c>
      <c r="C17" s="126">
        <f>SUM(C7:C16)</f>
        <v>0</v>
      </c>
    </row>
    <row r="18" spans="1:5">
      <c r="A18" s="12" t="s">
        <v>556</v>
      </c>
      <c r="B18" s="5" t="s">
        <v>238</v>
      </c>
      <c r="C18" s="128"/>
    </row>
    <row r="19" spans="1:5">
      <c r="A19" s="12" t="s">
        <v>565</v>
      </c>
      <c r="B19" s="5" t="s">
        <v>238</v>
      </c>
      <c r="C19" s="128"/>
    </row>
    <row r="20" spans="1:5" ht="13.5" customHeight="1">
      <c r="A20" s="12" t="s">
        <v>566</v>
      </c>
      <c r="B20" s="5" t="s">
        <v>238</v>
      </c>
      <c r="C20" s="128"/>
    </row>
    <row r="21" spans="1:5">
      <c r="A21" s="12" t="s">
        <v>564</v>
      </c>
      <c r="B21" s="5" t="s">
        <v>238</v>
      </c>
      <c r="C21" s="128"/>
    </row>
    <row r="22" spans="1:5">
      <c r="A22" s="12" t="s">
        <v>563</v>
      </c>
      <c r="B22" s="5" t="s">
        <v>238</v>
      </c>
      <c r="C22" s="128"/>
    </row>
    <row r="23" spans="1:5">
      <c r="A23" s="12" t="s">
        <v>562</v>
      </c>
      <c r="B23" s="5" t="s">
        <v>238</v>
      </c>
      <c r="C23" s="128"/>
    </row>
    <row r="24" spans="1:5">
      <c r="A24" s="12" t="s">
        <v>557</v>
      </c>
      <c r="B24" s="5" t="s">
        <v>238</v>
      </c>
      <c r="C24" s="128"/>
    </row>
    <row r="25" spans="1:5">
      <c r="A25" s="12" t="s">
        <v>558</v>
      </c>
      <c r="B25" s="5" t="s">
        <v>238</v>
      </c>
      <c r="C25" s="128"/>
    </row>
    <row r="26" spans="1:5">
      <c r="A26" s="12" t="s">
        <v>559</v>
      </c>
      <c r="B26" s="5" t="s">
        <v>238</v>
      </c>
      <c r="C26" s="128"/>
    </row>
    <row r="27" spans="1:5">
      <c r="A27" s="12" t="s">
        <v>560</v>
      </c>
      <c r="B27" s="5" t="s">
        <v>238</v>
      </c>
      <c r="C27" s="128"/>
    </row>
    <row r="28" spans="1:5" ht="25.5">
      <c r="A28" s="6" t="s">
        <v>481</v>
      </c>
      <c r="B28" s="7" t="s">
        <v>238</v>
      </c>
      <c r="C28" s="126">
        <f>SUM(C18:C27)</f>
        <v>0</v>
      </c>
    </row>
    <row r="29" spans="1:5">
      <c r="A29" s="12" t="s">
        <v>556</v>
      </c>
      <c r="B29" s="5" t="s">
        <v>239</v>
      </c>
      <c r="C29" s="128">
        <v>0</v>
      </c>
      <c r="E29" s="154">
        <v>0.8</v>
      </c>
    </row>
    <row r="30" spans="1:5">
      <c r="A30" s="12" t="s">
        <v>565</v>
      </c>
      <c r="B30" s="5" t="s">
        <v>239</v>
      </c>
      <c r="C30" s="128"/>
    </row>
    <row r="31" spans="1:5" ht="15.75" customHeight="1">
      <c r="A31" s="12" t="s">
        <v>566</v>
      </c>
      <c r="B31" s="5" t="s">
        <v>239</v>
      </c>
      <c r="C31" s="128"/>
    </row>
    <row r="32" spans="1:5">
      <c r="A32" s="12" t="s">
        <v>564</v>
      </c>
      <c r="B32" s="5" t="s">
        <v>239</v>
      </c>
      <c r="C32" s="146"/>
      <c r="E32" t="s">
        <v>647</v>
      </c>
    </row>
    <row r="33" spans="1:6">
      <c r="A33" s="12" t="s">
        <v>649</v>
      </c>
      <c r="B33" s="5" t="s">
        <v>239</v>
      </c>
      <c r="C33" s="146">
        <v>3126000</v>
      </c>
      <c r="E33" t="s">
        <v>648</v>
      </c>
      <c r="F33">
        <v>214</v>
      </c>
    </row>
    <row r="34" spans="1:6">
      <c r="A34" s="12" t="s">
        <v>562</v>
      </c>
      <c r="B34" s="5" t="s">
        <v>239</v>
      </c>
      <c r="C34" s="146">
        <v>1100000</v>
      </c>
      <c r="E34" t="s">
        <v>645</v>
      </c>
      <c r="F34">
        <v>400</v>
      </c>
    </row>
    <row r="35" spans="1:6">
      <c r="A35" s="12" t="s">
        <v>557</v>
      </c>
      <c r="B35" s="5" t="s">
        <v>239</v>
      </c>
      <c r="C35" s="146">
        <v>2456000</v>
      </c>
      <c r="E35" t="s">
        <v>646</v>
      </c>
      <c r="F35">
        <v>623</v>
      </c>
    </row>
    <row r="36" spans="1:6">
      <c r="A36" s="12" t="s">
        <v>650</v>
      </c>
      <c r="B36" s="5" t="s">
        <v>239</v>
      </c>
      <c r="C36" s="128">
        <v>0</v>
      </c>
    </row>
    <row r="37" spans="1:6">
      <c r="A37" s="12" t="s">
        <v>559</v>
      </c>
      <c r="B37" s="5" t="s">
        <v>239</v>
      </c>
      <c r="C37" s="128"/>
    </row>
    <row r="38" spans="1:6">
      <c r="A38" s="12" t="s">
        <v>560</v>
      </c>
      <c r="B38" s="5" t="s">
        <v>239</v>
      </c>
      <c r="C38" s="128"/>
    </row>
    <row r="39" spans="1:6">
      <c r="A39" s="6" t="s">
        <v>480</v>
      </c>
      <c r="B39" s="7" t="s">
        <v>239</v>
      </c>
      <c r="C39" s="126">
        <f>SUM(C29:C38)</f>
        <v>6682000</v>
      </c>
    </row>
    <row r="40" spans="1:6">
      <c r="A40" s="12" t="s">
        <v>556</v>
      </c>
      <c r="B40" s="5" t="s">
        <v>245</v>
      </c>
      <c r="C40" s="128"/>
    </row>
    <row r="41" spans="1:6">
      <c r="A41" s="12" t="s">
        <v>565</v>
      </c>
      <c r="B41" s="5" t="s">
        <v>245</v>
      </c>
      <c r="C41" s="128"/>
    </row>
    <row r="42" spans="1:6" ht="15" customHeight="1">
      <c r="A42" s="12" t="s">
        <v>566</v>
      </c>
      <c r="B42" s="5" t="s">
        <v>245</v>
      </c>
      <c r="C42" s="128"/>
    </row>
    <row r="43" spans="1:6">
      <c r="A43" s="12" t="s">
        <v>564</v>
      </c>
      <c r="B43" s="5" t="s">
        <v>245</v>
      </c>
      <c r="C43" s="128"/>
    </row>
    <row r="44" spans="1:6">
      <c r="A44" s="12" t="s">
        <v>563</v>
      </c>
      <c r="B44" s="5" t="s">
        <v>245</v>
      </c>
      <c r="C44" s="128"/>
    </row>
    <row r="45" spans="1:6">
      <c r="A45" s="12" t="s">
        <v>562</v>
      </c>
      <c r="B45" s="5" t="s">
        <v>245</v>
      </c>
      <c r="C45" s="128"/>
    </row>
    <row r="46" spans="1:6">
      <c r="A46" s="12" t="s">
        <v>557</v>
      </c>
      <c r="B46" s="5" t="s">
        <v>245</v>
      </c>
      <c r="C46" s="128"/>
    </row>
    <row r="47" spans="1:6">
      <c r="A47" s="12" t="s">
        <v>558</v>
      </c>
      <c r="B47" s="5" t="s">
        <v>245</v>
      </c>
      <c r="C47" s="128"/>
    </row>
    <row r="48" spans="1:6">
      <c r="A48" s="12" t="s">
        <v>559</v>
      </c>
      <c r="B48" s="5" t="s">
        <v>245</v>
      </c>
      <c r="C48" s="128"/>
    </row>
    <row r="49" spans="1:3">
      <c r="A49" s="12" t="s">
        <v>560</v>
      </c>
      <c r="B49" s="5" t="s">
        <v>245</v>
      </c>
      <c r="C49" s="128"/>
    </row>
    <row r="50" spans="1:3" ht="25.5">
      <c r="A50" s="6" t="s">
        <v>479</v>
      </c>
      <c r="B50" s="7" t="s">
        <v>245</v>
      </c>
      <c r="C50" s="126">
        <f>SUM(C40:C49)</f>
        <v>0</v>
      </c>
    </row>
    <row r="51" spans="1:3">
      <c r="A51" s="12" t="s">
        <v>561</v>
      </c>
      <c r="B51" s="5" t="s">
        <v>246</v>
      </c>
      <c r="C51" s="128"/>
    </row>
    <row r="52" spans="1:3">
      <c r="A52" s="12" t="s">
        <v>565</v>
      </c>
      <c r="B52" s="5" t="s">
        <v>246</v>
      </c>
      <c r="C52" s="128"/>
    </row>
    <row r="53" spans="1:3" ht="15" customHeight="1">
      <c r="A53" s="12" t="s">
        <v>566</v>
      </c>
      <c r="B53" s="5" t="s">
        <v>246</v>
      </c>
      <c r="C53" s="128"/>
    </row>
    <row r="54" spans="1:3">
      <c r="A54" s="12" t="s">
        <v>564</v>
      </c>
      <c r="B54" s="5" t="s">
        <v>246</v>
      </c>
      <c r="C54" s="128"/>
    </row>
    <row r="55" spans="1:3">
      <c r="A55" s="12" t="s">
        <v>563</v>
      </c>
      <c r="B55" s="5" t="s">
        <v>246</v>
      </c>
      <c r="C55" s="128"/>
    </row>
    <row r="56" spans="1:3">
      <c r="A56" s="12" t="s">
        <v>562</v>
      </c>
      <c r="B56" s="5" t="s">
        <v>246</v>
      </c>
      <c r="C56" s="128"/>
    </row>
    <row r="57" spans="1:3">
      <c r="A57" s="12" t="s">
        <v>557</v>
      </c>
      <c r="B57" s="5" t="s">
        <v>246</v>
      </c>
      <c r="C57" s="128"/>
    </row>
    <row r="58" spans="1:3">
      <c r="A58" s="12" t="s">
        <v>558</v>
      </c>
      <c r="B58" s="5" t="s">
        <v>246</v>
      </c>
      <c r="C58" s="128"/>
    </row>
    <row r="59" spans="1:3">
      <c r="A59" s="12" t="s">
        <v>559</v>
      </c>
      <c r="B59" s="5" t="s">
        <v>246</v>
      </c>
      <c r="C59" s="128"/>
    </row>
    <row r="60" spans="1:3">
      <c r="A60" s="12" t="s">
        <v>560</v>
      </c>
      <c r="B60" s="5" t="s">
        <v>246</v>
      </c>
      <c r="C60" s="128"/>
    </row>
    <row r="61" spans="1:3" ht="25.5">
      <c r="A61" s="6" t="s">
        <v>482</v>
      </c>
      <c r="B61" s="7" t="s">
        <v>246</v>
      </c>
      <c r="C61" s="126">
        <f>SUM(C51:C60)</f>
        <v>0</v>
      </c>
    </row>
    <row r="62" spans="1:3">
      <c r="A62" s="12" t="s">
        <v>556</v>
      </c>
      <c r="B62" s="5" t="s">
        <v>247</v>
      </c>
      <c r="C62" s="128"/>
    </row>
    <row r="63" spans="1:3">
      <c r="A63" s="12" t="s">
        <v>565</v>
      </c>
      <c r="B63" s="5" t="s">
        <v>247</v>
      </c>
      <c r="C63" s="128"/>
    </row>
    <row r="64" spans="1:3" ht="15" customHeight="1">
      <c r="A64" s="12" t="s">
        <v>566</v>
      </c>
      <c r="B64" s="5" t="s">
        <v>247</v>
      </c>
      <c r="C64" s="128">
        <v>0</v>
      </c>
    </row>
    <row r="65" spans="1:3">
      <c r="A65" s="12" t="s">
        <v>564</v>
      </c>
      <c r="B65" s="5" t="s">
        <v>247</v>
      </c>
      <c r="C65" s="128"/>
    </row>
    <row r="66" spans="1:3">
      <c r="A66" s="12" t="s">
        <v>563</v>
      </c>
      <c r="B66" s="5" t="s">
        <v>247</v>
      </c>
      <c r="C66" s="128"/>
    </row>
    <row r="67" spans="1:3">
      <c r="A67" s="12" t="s">
        <v>562</v>
      </c>
      <c r="B67" s="5" t="s">
        <v>247</v>
      </c>
      <c r="C67" s="128"/>
    </row>
    <row r="68" spans="1:3">
      <c r="A68" s="12" t="s">
        <v>557</v>
      </c>
      <c r="B68" s="5" t="s">
        <v>247</v>
      </c>
      <c r="C68" s="128"/>
    </row>
    <row r="69" spans="1:3">
      <c r="A69" s="12" t="s">
        <v>558</v>
      </c>
      <c r="B69" s="5" t="s">
        <v>247</v>
      </c>
      <c r="C69" s="128"/>
    </row>
    <row r="70" spans="1:3">
      <c r="A70" s="12" t="s">
        <v>559</v>
      </c>
      <c r="B70" s="5" t="s">
        <v>247</v>
      </c>
      <c r="C70" s="128"/>
    </row>
    <row r="71" spans="1:3">
      <c r="A71" s="12" t="s">
        <v>560</v>
      </c>
      <c r="B71" s="5" t="s">
        <v>247</v>
      </c>
      <c r="C71" s="128"/>
    </row>
    <row r="72" spans="1:3">
      <c r="A72" s="6" t="s">
        <v>430</v>
      </c>
      <c r="B72" s="7" t="s">
        <v>247</v>
      </c>
      <c r="C72" s="126">
        <f>SUM(C62:C71)</f>
        <v>0</v>
      </c>
    </row>
    <row r="73" spans="1:3">
      <c r="A73" s="12" t="s">
        <v>567</v>
      </c>
      <c r="B73" s="4" t="s">
        <v>296</v>
      </c>
      <c r="C73" s="128"/>
    </row>
    <row r="74" spans="1:3">
      <c r="A74" s="12" t="s">
        <v>568</v>
      </c>
      <c r="B74" s="4" t="s">
        <v>296</v>
      </c>
      <c r="C74" s="128"/>
    </row>
    <row r="75" spans="1:3">
      <c r="A75" s="12" t="s">
        <v>576</v>
      </c>
      <c r="B75" s="4" t="s">
        <v>296</v>
      </c>
      <c r="C75" s="128"/>
    </row>
    <row r="76" spans="1:3">
      <c r="A76" s="4" t="s">
        <v>575</v>
      </c>
      <c r="B76" s="4" t="s">
        <v>296</v>
      </c>
      <c r="C76" s="128"/>
    </row>
    <row r="77" spans="1:3">
      <c r="A77" s="4" t="s">
        <v>574</v>
      </c>
      <c r="B77" s="4" t="s">
        <v>296</v>
      </c>
      <c r="C77" s="128"/>
    </row>
    <row r="78" spans="1:3">
      <c r="A78" s="4" t="s">
        <v>573</v>
      </c>
      <c r="B78" s="4" t="s">
        <v>296</v>
      </c>
      <c r="C78" s="128"/>
    </row>
    <row r="79" spans="1:3">
      <c r="A79" s="12" t="s">
        <v>572</v>
      </c>
      <c r="B79" s="4" t="s">
        <v>296</v>
      </c>
      <c r="C79" s="128"/>
    </row>
    <row r="80" spans="1:3">
      <c r="A80" s="12" t="s">
        <v>577</v>
      </c>
      <c r="B80" s="4" t="s">
        <v>296</v>
      </c>
      <c r="C80" s="128"/>
    </row>
    <row r="81" spans="1:3">
      <c r="A81" s="12" t="s">
        <v>569</v>
      </c>
      <c r="B81" s="4" t="s">
        <v>296</v>
      </c>
      <c r="C81" s="128"/>
    </row>
    <row r="82" spans="1:3">
      <c r="A82" s="12" t="s">
        <v>570</v>
      </c>
      <c r="B82" s="4" t="s">
        <v>296</v>
      </c>
      <c r="C82" s="128"/>
    </row>
    <row r="83" spans="1:3" ht="25.5">
      <c r="A83" s="6" t="s">
        <v>498</v>
      </c>
      <c r="B83" s="7" t="s">
        <v>296</v>
      </c>
      <c r="C83" s="126">
        <f>SUM(C73:C82)</f>
        <v>0</v>
      </c>
    </row>
    <row r="84" spans="1:3">
      <c r="A84" s="12" t="s">
        <v>567</v>
      </c>
      <c r="B84" s="4" t="s">
        <v>689</v>
      </c>
      <c r="C84" s="128"/>
    </row>
    <row r="85" spans="1:3">
      <c r="A85" s="12" t="s">
        <v>568</v>
      </c>
      <c r="B85" s="4" t="s">
        <v>689</v>
      </c>
      <c r="C85" s="128"/>
    </row>
    <row r="86" spans="1:3">
      <c r="A86" s="12" t="s">
        <v>576</v>
      </c>
      <c r="B86" s="4" t="s">
        <v>689</v>
      </c>
      <c r="C86" s="128"/>
    </row>
    <row r="87" spans="1:3">
      <c r="A87" s="4" t="s">
        <v>575</v>
      </c>
      <c r="B87" s="4" t="s">
        <v>689</v>
      </c>
      <c r="C87" s="128"/>
    </row>
    <row r="88" spans="1:3">
      <c r="A88" s="4" t="s">
        <v>574</v>
      </c>
      <c r="B88" s="4" t="s">
        <v>689</v>
      </c>
      <c r="C88" s="128"/>
    </row>
    <row r="89" spans="1:3">
      <c r="A89" s="4" t="s">
        <v>573</v>
      </c>
      <c r="B89" s="4" t="s">
        <v>689</v>
      </c>
      <c r="C89" s="128"/>
    </row>
    <row r="90" spans="1:3">
      <c r="A90" s="12" t="s">
        <v>572</v>
      </c>
      <c r="B90" s="4" t="s">
        <v>689</v>
      </c>
      <c r="C90" s="128"/>
    </row>
    <row r="91" spans="1:3">
      <c r="A91" s="12" t="s">
        <v>571</v>
      </c>
      <c r="B91" s="4" t="s">
        <v>689</v>
      </c>
      <c r="C91" s="128"/>
    </row>
    <row r="92" spans="1:3">
      <c r="A92" s="12" t="s">
        <v>569</v>
      </c>
      <c r="B92" s="4" t="s">
        <v>689</v>
      </c>
      <c r="C92" s="128"/>
    </row>
    <row r="93" spans="1:3">
      <c r="A93" s="12" t="s">
        <v>570</v>
      </c>
      <c r="B93" s="4" t="s">
        <v>689</v>
      </c>
      <c r="C93" s="128"/>
    </row>
    <row r="94" spans="1:3">
      <c r="A94" s="14" t="s">
        <v>499</v>
      </c>
      <c r="B94" s="7" t="s">
        <v>689</v>
      </c>
      <c r="C94" s="126">
        <f>SUM(C84:C93)</f>
        <v>0</v>
      </c>
    </row>
    <row r="95" spans="1:3">
      <c r="A95" s="12" t="s">
        <v>567</v>
      </c>
      <c r="B95" s="4" t="s">
        <v>692</v>
      </c>
      <c r="C95" s="128"/>
    </row>
    <row r="96" spans="1:3">
      <c r="A96" s="12" t="s">
        <v>568</v>
      </c>
      <c r="B96" s="4" t="s">
        <v>692</v>
      </c>
      <c r="C96" s="128"/>
    </row>
    <row r="97" spans="1:3">
      <c r="A97" s="12" t="s">
        <v>576</v>
      </c>
      <c r="B97" s="4" t="s">
        <v>692</v>
      </c>
      <c r="C97" s="128"/>
    </row>
    <row r="98" spans="1:3">
      <c r="A98" s="4" t="s">
        <v>575</v>
      </c>
      <c r="B98" s="4" t="s">
        <v>692</v>
      </c>
      <c r="C98" s="128"/>
    </row>
    <row r="99" spans="1:3">
      <c r="A99" s="4" t="s">
        <v>574</v>
      </c>
      <c r="B99" s="4" t="s">
        <v>692</v>
      </c>
      <c r="C99" s="128"/>
    </row>
    <row r="100" spans="1:3">
      <c r="A100" s="4" t="s">
        <v>573</v>
      </c>
      <c r="B100" s="4" t="s">
        <v>692</v>
      </c>
      <c r="C100" s="128"/>
    </row>
    <row r="101" spans="1:3">
      <c r="A101" s="12" t="s">
        <v>572</v>
      </c>
      <c r="B101" s="4" t="s">
        <v>692</v>
      </c>
      <c r="C101" s="128"/>
    </row>
    <row r="102" spans="1:3">
      <c r="A102" s="12" t="s">
        <v>577</v>
      </c>
      <c r="B102" s="4" t="s">
        <v>692</v>
      </c>
      <c r="C102" s="128"/>
    </row>
    <row r="103" spans="1:3">
      <c r="A103" s="12" t="s">
        <v>569</v>
      </c>
      <c r="B103" s="4" t="s">
        <v>692</v>
      </c>
      <c r="C103" s="128"/>
    </row>
    <row r="104" spans="1:3">
      <c r="A104" s="12" t="s">
        <v>570</v>
      </c>
      <c r="B104" s="4" t="s">
        <v>692</v>
      </c>
      <c r="C104" s="128"/>
    </row>
    <row r="105" spans="1:3" ht="25.5">
      <c r="A105" s="6" t="s">
        <v>500</v>
      </c>
      <c r="B105" s="7" t="s">
        <v>692</v>
      </c>
      <c r="C105" s="126">
        <f>SUM(C95:C104)</f>
        <v>0</v>
      </c>
    </row>
    <row r="106" spans="1:3">
      <c r="A106" s="12" t="s">
        <v>567</v>
      </c>
      <c r="B106" s="4" t="s">
        <v>693</v>
      </c>
      <c r="C106" s="128"/>
    </row>
    <row r="107" spans="1:3">
      <c r="A107" s="12" t="s">
        <v>568</v>
      </c>
      <c r="B107" s="4" t="s">
        <v>693</v>
      </c>
      <c r="C107" s="128"/>
    </row>
    <row r="108" spans="1:3">
      <c r="A108" s="12" t="s">
        <v>576</v>
      </c>
      <c r="B108" s="4" t="s">
        <v>693</v>
      </c>
      <c r="C108" s="128"/>
    </row>
    <row r="109" spans="1:3">
      <c r="A109" s="4" t="s">
        <v>575</v>
      </c>
      <c r="B109" s="4" t="s">
        <v>693</v>
      </c>
      <c r="C109" s="128"/>
    </row>
    <row r="110" spans="1:3">
      <c r="A110" s="4" t="s">
        <v>574</v>
      </c>
      <c r="B110" s="4" t="s">
        <v>693</v>
      </c>
      <c r="C110" s="128"/>
    </row>
    <row r="111" spans="1:3">
      <c r="A111" s="4" t="s">
        <v>573</v>
      </c>
      <c r="B111" s="4" t="s">
        <v>693</v>
      </c>
      <c r="C111" s="128"/>
    </row>
    <row r="112" spans="1:3">
      <c r="A112" s="12" t="s">
        <v>572</v>
      </c>
      <c r="B112" s="4" t="s">
        <v>693</v>
      </c>
      <c r="C112" s="128"/>
    </row>
    <row r="113" spans="1:3">
      <c r="A113" s="12" t="s">
        <v>571</v>
      </c>
      <c r="B113" s="4" t="s">
        <v>693</v>
      </c>
      <c r="C113" s="128"/>
    </row>
    <row r="114" spans="1:3">
      <c r="A114" s="12" t="s">
        <v>569</v>
      </c>
      <c r="B114" s="4" t="s">
        <v>693</v>
      </c>
      <c r="C114" s="128"/>
    </row>
    <row r="115" spans="1:3">
      <c r="A115" s="12" t="s">
        <v>570</v>
      </c>
      <c r="B115" s="4" t="s">
        <v>693</v>
      </c>
      <c r="C115" s="128"/>
    </row>
    <row r="116" spans="1:3">
      <c r="A116" s="14" t="s">
        <v>501</v>
      </c>
      <c r="B116" s="7" t="s">
        <v>693</v>
      </c>
      <c r="C116" s="126">
        <f>SUM(C106:C115)</f>
        <v>0</v>
      </c>
    </row>
    <row r="117" spans="1:3">
      <c r="C117" s="92">
        <f>C17+C28+C39+C50+C61+C72+C83+C94+C105+C116</f>
        <v>6682000</v>
      </c>
    </row>
  </sheetData>
  <mergeCells count="3">
    <mergeCell ref="A3:C3"/>
    <mergeCell ref="A4:C4"/>
    <mergeCell ref="A2:C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topLeftCell="A16" zoomScaleSheetLayoutView="100" workbookViewId="0">
      <selection activeCell="I32" sqref="I32"/>
    </sheetView>
  </sheetViews>
  <sheetFormatPr defaultRowHeight="15"/>
  <cols>
    <col min="1" max="1" width="47.85546875" customWidth="1"/>
    <col min="3" max="3" width="10.5703125" customWidth="1"/>
    <col min="4" max="4" width="10.140625" bestFit="1" customWidth="1"/>
    <col min="5" max="5" width="11.42578125" style="92" customWidth="1"/>
  </cols>
  <sheetData>
    <row r="1" spans="1:5">
      <c r="E1" s="192" t="s">
        <v>781</v>
      </c>
    </row>
    <row r="2" spans="1:5" ht="18">
      <c r="A2" s="275" t="str">
        <f>Mellékletek!A1</f>
        <v>Eszteregnye Község Önkormányzata</v>
      </c>
      <c r="B2" s="275"/>
      <c r="C2" s="275"/>
      <c r="D2" s="275"/>
      <c r="E2" s="275"/>
    </row>
    <row r="3" spans="1:5" ht="27" customHeight="1">
      <c r="A3" s="276" t="s">
        <v>792</v>
      </c>
      <c r="B3" s="276"/>
      <c r="C3" s="276"/>
      <c r="D3" s="276"/>
      <c r="E3" s="276"/>
    </row>
    <row r="4" spans="1:5" ht="26.25" customHeight="1">
      <c r="A4" s="278" t="s">
        <v>655</v>
      </c>
      <c r="B4" s="285"/>
      <c r="C4" s="285"/>
      <c r="D4" s="285"/>
      <c r="E4" s="285"/>
    </row>
    <row r="6" spans="1:5" ht="25.5">
      <c r="A6" s="41" t="s">
        <v>582</v>
      </c>
      <c r="B6" s="2" t="s">
        <v>46</v>
      </c>
      <c r="C6" s="233" t="s">
        <v>1</v>
      </c>
      <c r="D6" s="234" t="s">
        <v>788</v>
      </c>
      <c r="E6" s="233" t="s">
        <v>790</v>
      </c>
    </row>
    <row r="7" spans="1:5">
      <c r="A7" s="4" t="s">
        <v>483</v>
      </c>
      <c r="B7" s="4" t="s">
        <v>254</v>
      </c>
      <c r="C7" s="128"/>
      <c r="D7" s="4"/>
      <c r="E7" s="128"/>
    </row>
    <row r="8" spans="1:5">
      <c r="A8" s="4" t="s">
        <v>484</v>
      </c>
      <c r="B8" s="4" t="s">
        <v>254</v>
      </c>
      <c r="C8" s="128"/>
      <c r="D8" s="4"/>
      <c r="E8" s="128"/>
    </row>
    <row r="9" spans="1:5">
      <c r="A9" s="4" t="s">
        <v>485</v>
      </c>
      <c r="B9" s="4" t="s">
        <v>254</v>
      </c>
      <c r="C9" s="128">
        <v>5000000</v>
      </c>
      <c r="D9" s="132">
        <f>E9-C9</f>
        <v>-377961</v>
      </c>
      <c r="E9" s="235">
        <v>4622039</v>
      </c>
    </row>
    <row r="10" spans="1:5">
      <c r="A10" s="4" t="s">
        <v>486</v>
      </c>
      <c r="B10" s="4" t="s">
        <v>254</v>
      </c>
      <c r="C10" s="128"/>
      <c r="D10" s="132">
        <f t="shared" ref="D10:D34" si="0">E10-C10</f>
        <v>0</v>
      </c>
      <c r="E10" s="128"/>
    </row>
    <row r="11" spans="1:5">
      <c r="A11" s="6" t="s">
        <v>435</v>
      </c>
      <c r="B11" s="7" t="s">
        <v>254</v>
      </c>
      <c r="C11" s="129">
        <f>SUM(C7:C10)</f>
        <v>5000000</v>
      </c>
      <c r="D11" s="132">
        <f t="shared" si="0"/>
        <v>-377961</v>
      </c>
      <c r="E11" s="129">
        <f>SUM(E7:E10)</f>
        <v>4622039</v>
      </c>
    </row>
    <row r="12" spans="1:5">
      <c r="A12" s="4" t="s">
        <v>436</v>
      </c>
      <c r="B12" s="5" t="s">
        <v>255</v>
      </c>
      <c r="C12" s="152">
        <f>C13+C14</f>
        <v>15700000</v>
      </c>
      <c r="D12" s="236">
        <f t="shared" si="0"/>
        <v>684782</v>
      </c>
      <c r="E12" s="152">
        <f>E13+E14</f>
        <v>16384782</v>
      </c>
    </row>
    <row r="13" spans="1:5">
      <c r="A13" s="50" t="s">
        <v>652</v>
      </c>
      <c r="B13" s="50" t="s">
        <v>255</v>
      </c>
      <c r="C13" s="128">
        <v>15700000</v>
      </c>
      <c r="D13" s="236">
        <f t="shared" si="0"/>
        <v>684782</v>
      </c>
      <c r="E13" s="237">
        <v>16384782</v>
      </c>
    </row>
    <row r="14" spans="1:5" ht="27">
      <c r="A14" s="50" t="s">
        <v>256</v>
      </c>
      <c r="B14" s="50" t="s">
        <v>255</v>
      </c>
      <c r="C14" s="128"/>
      <c r="D14" s="132">
        <f t="shared" si="0"/>
        <v>0</v>
      </c>
      <c r="E14" s="128"/>
    </row>
    <row r="15" spans="1:5">
      <c r="A15" s="4" t="s">
        <v>438</v>
      </c>
      <c r="B15" s="5" t="s">
        <v>260</v>
      </c>
      <c r="C15" s="153">
        <f>SUM(C16:C19)</f>
        <v>2800000</v>
      </c>
      <c r="D15" s="132">
        <f t="shared" si="0"/>
        <v>0</v>
      </c>
      <c r="E15" s="153">
        <f>SUM(E16:E19)</f>
        <v>2800000</v>
      </c>
    </row>
    <row r="16" spans="1:5" ht="27">
      <c r="A16" s="50" t="s">
        <v>261</v>
      </c>
      <c r="B16" s="50" t="s">
        <v>260</v>
      </c>
      <c r="C16" s="146"/>
      <c r="D16" s="132">
        <f t="shared" si="0"/>
        <v>0</v>
      </c>
      <c r="E16" s="146"/>
    </row>
    <row r="17" spans="1:5" ht="27">
      <c r="A17" s="50" t="s">
        <v>262</v>
      </c>
      <c r="B17" s="50" t="s">
        <v>260</v>
      </c>
      <c r="C17" s="146">
        <v>2800000</v>
      </c>
      <c r="D17" s="132">
        <f t="shared" si="0"/>
        <v>0</v>
      </c>
      <c r="E17" s="146">
        <v>2800000</v>
      </c>
    </row>
    <row r="18" spans="1:5">
      <c r="A18" s="50" t="s">
        <v>263</v>
      </c>
      <c r="B18" s="50" t="s">
        <v>260</v>
      </c>
      <c r="C18" s="128"/>
      <c r="D18" s="132">
        <f t="shared" si="0"/>
        <v>0</v>
      </c>
      <c r="E18" s="128"/>
    </row>
    <row r="19" spans="1:5">
      <c r="A19" s="50" t="s">
        <v>264</v>
      </c>
      <c r="B19" s="50" t="s">
        <v>260</v>
      </c>
      <c r="C19" s="128"/>
      <c r="D19" s="132">
        <f t="shared" si="0"/>
        <v>0</v>
      </c>
      <c r="E19" s="128"/>
    </row>
    <row r="20" spans="1:5">
      <c r="A20" s="4" t="s">
        <v>487</v>
      </c>
      <c r="B20" s="5" t="s">
        <v>265</v>
      </c>
      <c r="C20" s="128"/>
      <c r="D20" s="132">
        <f t="shared" si="0"/>
        <v>0</v>
      </c>
      <c r="E20" s="128"/>
    </row>
    <row r="21" spans="1:5">
      <c r="A21" s="50" t="s">
        <v>266</v>
      </c>
      <c r="B21" s="50" t="s">
        <v>265</v>
      </c>
      <c r="C21" s="128"/>
      <c r="D21" s="132">
        <f t="shared" si="0"/>
        <v>0</v>
      </c>
      <c r="E21" s="128"/>
    </row>
    <row r="22" spans="1:5">
      <c r="A22" s="50" t="s">
        <v>267</v>
      </c>
      <c r="B22" s="50" t="s">
        <v>265</v>
      </c>
      <c r="C22" s="128"/>
      <c r="D22" s="132">
        <f t="shared" si="0"/>
        <v>0</v>
      </c>
      <c r="E22" s="128"/>
    </row>
    <row r="23" spans="1:5">
      <c r="A23" s="6" t="s">
        <v>466</v>
      </c>
      <c r="B23" s="7" t="s">
        <v>268</v>
      </c>
      <c r="C23" s="129">
        <f>C12+C15+C20</f>
        <v>18500000</v>
      </c>
      <c r="D23" s="132">
        <f t="shared" si="0"/>
        <v>684782</v>
      </c>
      <c r="E23" s="129">
        <f>E12+E15+E20</f>
        <v>19184782</v>
      </c>
    </row>
    <row r="24" spans="1:5">
      <c r="A24" s="4" t="s">
        <v>488</v>
      </c>
      <c r="B24" s="4" t="s">
        <v>269</v>
      </c>
      <c r="C24" s="128"/>
      <c r="D24" s="132">
        <f t="shared" si="0"/>
        <v>0</v>
      </c>
      <c r="E24" s="128"/>
    </row>
    <row r="25" spans="1:5">
      <c r="A25" s="4" t="s">
        <v>489</v>
      </c>
      <c r="B25" s="4" t="s">
        <v>269</v>
      </c>
      <c r="C25" s="128"/>
      <c r="D25" s="132">
        <f t="shared" si="0"/>
        <v>0</v>
      </c>
      <c r="E25" s="128"/>
    </row>
    <row r="26" spans="1:5">
      <c r="A26" s="4" t="s">
        <v>490</v>
      </c>
      <c r="B26" s="4" t="s">
        <v>269</v>
      </c>
      <c r="C26" s="128"/>
      <c r="D26" s="132">
        <f t="shared" si="0"/>
        <v>0</v>
      </c>
      <c r="E26" s="128"/>
    </row>
    <row r="27" spans="1:5">
      <c r="A27" s="4" t="s">
        <v>491</v>
      </c>
      <c r="B27" s="4" t="s">
        <v>269</v>
      </c>
      <c r="C27" s="128"/>
      <c r="D27" s="132">
        <f t="shared" si="0"/>
        <v>0</v>
      </c>
      <c r="E27" s="128"/>
    </row>
    <row r="28" spans="1:5">
      <c r="A28" s="4" t="s">
        <v>492</v>
      </c>
      <c r="B28" s="4" t="s">
        <v>269</v>
      </c>
      <c r="C28" s="128"/>
      <c r="D28" s="132">
        <f t="shared" si="0"/>
        <v>0</v>
      </c>
      <c r="E28" s="128"/>
    </row>
    <row r="29" spans="1:5">
      <c r="A29" s="4" t="s">
        <v>493</v>
      </c>
      <c r="B29" s="4" t="s">
        <v>269</v>
      </c>
      <c r="C29" s="128"/>
      <c r="D29" s="132">
        <f t="shared" si="0"/>
        <v>0</v>
      </c>
      <c r="E29" s="128"/>
    </row>
    <row r="30" spans="1:5">
      <c r="A30" s="4" t="s">
        <v>494</v>
      </c>
      <c r="B30" s="4" t="s">
        <v>269</v>
      </c>
      <c r="C30" s="128"/>
      <c r="D30" s="132">
        <f t="shared" si="0"/>
        <v>0</v>
      </c>
      <c r="E30" s="128"/>
    </row>
    <row r="31" spans="1:5">
      <c r="A31" s="4" t="s">
        <v>495</v>
      </c>
      <c r="B31" s="4" t="s">
        <v>269</v>
      </c>
      <c r="C31" s="128"/>
      <c r="D31" s="132">
        <f t="shared" si="0"/>
        <v>0</v>
      </c>
      <c r="E31" s="128"/>
    </row>
    <row r="32" spans="1:5" ht="60">
      <c r="A32" s="4" t="s">
        <v>496</v>
      </c>
      <c r="B32" s="4" t="s">
        <v>269</v>
      </c>
      <c r="C32" s="128"/>
      <c r="D32" s="132">
        <f t="shared" si="0"/>
        <v>0</v>
      </c>
      <c r="E32" s="128"/>
    </row>
    <row r="33" spans="1:5">
      <c r="A33" s="4" t="s">
        <v>497</v>
      </c>
      <c r="B33" s="4" t="s">
        <v>269</v>
      </c>
      <c r="C33" s="128">
        <v>320000</v>
      </c>
      <c r="D33" s="132">
        <f t="shared" si="0"/>
        <v>0</v>
      </c>
      <c r="E33" s="128">
        <v>320000</v>
      </c>
    </row>
    <row r="34" spans="1:5">
      <c r="A34" s="6" t="s">
        <v>440</v>
      </c>
      <c r="B34" s="7" t="s">
        <v>269</v>
      </c>
      <c r="C34" s="129">
        <f>SUM(C24:C33)</f>
        <v>320000</v>
      </c>
      <c r="D34" s="132">
        <f t="shared" si="0"/>
        <v>0</v>
      </c>
      <c r="E34" s="129">
        <f>SUM(E24:E33)</f>
        <v>320000</v>
      </c>
    </row>
  </sheetData>
  <mergeCells count="3">
    <mergeCell ref="A3:E3"/>
    <mergeCell ref="A4:E4"/>
    <mergeCell ref="A2:E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A38" sqref="A38"/>
    </sheetView>
  </sheetViews>
  <sheetFormatPr defaultRowHeight="15"/>
  <cols>
    <col min="1" max="1" width="64.7109375" customWidth="1"/>
    <col min="2" max="2" width="9.42578125" customWidth="1"/>
    <col min="3" max="3" width="22.42578125" customWidth="1"/>
    <col min="4" max="4" width="18.85546875" customWidth="1"/>
    <col min="5" max="6" width="18.7109375" customWidth="1"/>
  </cols>
  <sheetData>
    <row r="1" spans="1:8" ht="15" customHeight="1">
      <c r="A1" s="240"/>
      <c r="B1" s="240"/>
      <c r="C1" s="240"/>
      <c r="D1" s="240"/>
      <c r="E1" s="244" t="s">
        <v>772</v>
      </c>
      <c r="F1" s="244"/>
    </row>
    <row r="2" spans="1:8" ht="18" customHeight="1">
      <c r="A2" s="275" t="s">
        <v>644</v>
      </c>
      <c r="B2" s="275"/>
      <c r="C2" s="275"/>
      <c r="D2" s="275"/>
      <c r="E2" s="275"/>
      <c r="F2" s="275"/>
    </row>
    <row r="3" spans="1:8" ht="25.5" customHeight="1">
      <c r="A3" s="276" t="s">
        <v>792</v>
      </c>
      <c r="B3" s="276"/>
      <c r="C3" s="276"/>
      <c r="D3" s="276"/>
      <c r="E3" s="276"/>
      <c r="F3" s="276"/>
    </row>
    <row r="4" spans="1:8" ht="26.25" customHeight="1">
      <c r="A4" s="278" t="s">
        <v>708</v>
      </c>
      <c r="B4" s="285"/>
      <c r="C4" s="285"/>
      <c r="D4" s="285"/>
      <c r="E4" s="285"/>
      <c r="F4" s="285"/>
    </row>
    <row r="6" spans="1:8" ht="25.5">
      <c r="A6" s="241" t="s">
        <v>45</v>
      </c>
      <c r="B6" s="242" t="s">
        <v>46</v>
      </c>
      <c r="C6" s="242" t="s">
        <v>1</v>
      </c>
      <c r="D6" s="242" t="s">
        <v>788</v>
      </c>
      <c r="E6" s="239" t="s">
        <v>789</v>
      </c>
      <c r="F6" s="254"/>
      <c r="G6" s="254"/>
      <c r="H6" s="255"/>
    </row>
    <row r="7" spans="1:8" s="92" customFormat="1">
      <c r="A7" s="246"/>
      <c r="B7" s="246"/>
      <c r="C7" s="246"/>
      <c r="D7" s="246"/>
      <c r="E7" s="246"/>
      <c r="F7" s="243"/>
      <c r="G7" s="243"/>
      <c r="H7" s="243"/>
    </row>
    <row r="8" spans="1:8" s="92" customFormat="1">
      <c r="A8" s="247" t="s">
        <v>148</v>
      </c>
      <c r="B8" s="248" t="s">
        <v>149</v>
      </c>
      <c r="C8" s="252">
        <v>0</v>
      </c>
      <c r="D8" s="248"/>
      <c r="E8" s="252">
        <v>0</v>
      </c>
      <c r="F8" s="256"/>
      <c r="G8" s="256"/>
      <c r="H8" s="256"/>
    </row>
    <row r="9" spans="1:8" s="92" customFormat="1">
      <c r="A9" s="247"/>
      <c r="B9" s="248"/>
      <c r="C9" s="246"/>
      <c r="D9" s="248"/>
      <c r="E9" s="246"/>
      <c r="F9" s="243"/>
      <c r="G9" s="243"/>
      <c r="H9" s="243"/>
    </row>
    <row r="10" spans="1:8" s="92" customFormat="1">
      <c r="A10" s="247" t="s">
        <v>381</v>
      </c>
      <c r="B10" s="248" t="s">
        <v>150</v>
      </c>
      <c r="C10" s="252">
        <v>0</v>
      </c>
      <c r="D10" s="248"/>
      <c r="E10" s="252">
        <v>25284</v>
      </c>
      <c r="F10" s="256"/>
      <c r="G10" s="256"/>
      <c r="H10" s="256"/>
    </row>
    <row r="11" spans="1:8" s="92" customFormat="1">
      <c r="A11" s="247"/>
      <c r="B11" s="248"/>
      <c r="C11" s="246"/>
      <c r="D11" s="248"/>
      <c r="E11" s="246"/>
      <c r="F11" s="243"/>
      <c r="G11" s="243"/>
      <c r="H11" s="243"/>
    </row>
    <row r="12" spans="1:8" s="92" customFormat="1">
      <c r="A12" s="249" t="s">
        <v>151</v>
      </c>
      <c r="B12" s="248" t="s">
        <v>152</v>
      </c>
      <c r="C12" s="252">
        <v>0</v>
      </c>
      <c r="D12" s="248"/>
      <c r="E12" s="252">
        <v>0</v>
      </c>
      <c r="F12" s="256"/>
      <c r="G12" s="256"/>
      <c r="H12" s="256"/>
    </row>
    <row r="13" spans="1:8" s="92" customFormat="1">
      <c r="A13" s="249" t="s">
        <v>801</v>
      </c>
      <c r="B13" s="248"/>
      <c r="C13" s="252">
        <v>2362205</v>
      </c>
      <c r="D13" s="248">
        <v>-2326280</v>
      </c>
      <c r="E13" s="252">
        <f>C13+D13</f>
        <v>35925</v>
      </c>
      <c r="F13" s="256"/>
      <c r="G13" s="256"/>
      <c r="H13" s="256"/>
    </row>
    <row r="14" spans="1:8" s="92" customFormat="1">
      <c r="A14" s="249" t="s">
        <v>802</v>
      </c>
      <c r="B14" s="248"/>
      <c r="C14" s="252">
        <v>710000</v>
      </c>
      <c r="D14" s="248"/>
      <c r="E14" s="252">
        <v>710000</v>
      </c>
      <c r="F14" s="256"/>
      <c r="G14" s="256"/>
      <c r="H14" s="256"/>
    </row>
    <row r="15" spans="1:8" s="92" customFormat="1">
      <c r="A15" s="249" t="s">
        <v>803</v>
      </c>
      <c r="B15" s="248"/>
      <c r="C15" s="252">
        <v>1000000</v>
      </c>
      <c r="D15" s="248"/>
      <c r="E15" s="252">
        <v>1000000</v>
      </c>
      <c r="F15" s="256"/>
      <c r="G15" s="256"/>
      <c r="H15" s="256"/>
    </row>
    <row r="16" spans="1:8" s="92" customFormat="1">
      <c r="A16" s="247" t="s">
        <v>153</v>
      </c>
      <c r="B16" s="248" t="s">
        <v>154</v>
      </c>
      <c r="C16" s="252">
        <v>4072205</v>
      </c>
      <c r="D16" s="248">
        <v>-2326280</v>
      </c>
      <c r="E16" s="252">
        <f>C16+D16</f>
        <v>1745925</v>
      </c>
      <c r="F16" s="256"/>
      <c r="G16" s="256"/>
      <c r="H16" s="256"/>
    </row>
    <row r="17" spans="1:8" s="92" customFormat="1">
      <c r="A17" s="247"/>
      <c r="B17" s="248"/>
      <c r="C17" s="246"/>
      <c r="D17" s="248"/>
      <c r="E17" s="246"/>
      <c r="F17" s="243"/>
      <c r="G17" s="243"/>
      <c r="H17" s="243"/>
    </row>
    <row r="18" spans="1:8" s="92" customFormat="1">
      <c r="A18" s="247" t="s">
        <v>155</v>
      </c>
      <c r="B18" s="248" t="s">
        <v>156</v>
      </c>
      <c r="C18" s="252">
        <v>0</v>
      </c>
      <c r="D18" s="248"/>
      <c r="E18" s="252">
        <v>0</v>
      </c>
      <c r="F18" s="256"/>
      <c r="G18" s="256"/>
      <c r="H18" s="256"/>
    </row>
    <row r="19" spans="1:8" s="92" customFormat="1">
      <c r="A19" s="247"/>
      <c r="B19" s="248"/>
      <c r="C19" s="246"/>
      <c r="D19" s="248"/>
      <c r="E19" s="246"/>
      <c r="F19" s="243"/>
      <c r="G19" s="243"/>
      <c r="H19" s="243"/>
    </row>
    <row r="20" spans="1:8" s="92" customFormat="1">
      <c r="A20" s="249" t="s">
        <v>157</v>
      </c>
      <c r="B20" s="248" t="s">
        <v>158</v>
      </c>
      <c r="C20" s="252">
        <v>0</v>
      </c>
      <c r="D20" s="248"/>
      <c r="E20" s="252">
        <v>0</v>
      </c>
      <c r="F20" s="256"/>
      <c r="G20" s="256"/>
      <c r="H20" s="256"/>
    </row>
    <row r="21" spans="1:8" s="92" customFormat="1">
      <c r="A21" s="249" t="s">
        <v>159</v>
      </c>
      <c r="B21" s="248" t="s">
        <v>160</v>
      </c>
      <c r="C21" s="246">
        <v>829495</v>
      </c>
      <c r="D21" s="248">
        <f>E21-C21</f>
        <v>-439018</v>
      </c>
      <c r="E21" s="245">
        <v>390477</v>
      </c>
      <c r="F21" s="243"/>
      <c r="G21" s="243"/>
      <c r="H21" s="243"/>
    </row>
    <row r="22" spans="1:8" s="92" customFormat="1" ht="15.75">
      <c r="A22" s="250" t="s">
        <v>382</v>
      </c>
      <c r="B22" s="251" t="s">
        <v>161</v>
      </c>
      <c r="C22" s="238">
        <v>4901700</v>
      </c>
      <c r="D22" s="251">
        <f>E22-C22</f>
        <v>-2740014</v>
      </c>
      <c r="E22" s="238">
        <f>E21+E16+E10</f>
        <v>2161686</v>
      </c>
      <c r="F22" s="257"/>
      <c r="G22" s="257"/>
      <c r="H22" s="257"/>
    </row>
    <row r="23" spans="1:8" s="92" customFormat="1">
      <c r="A23" s="247" t="s">
        <v>162</v>
      </c>
      <c r="B23" s="248" t="s">
        <v>163</v>
      </c>
      <c r="C23" s="252">
        <v>1574803</v>
      </c>
      <c r="D23" s="248">
        <f>E23-C23</f>
        <v>19015811</v>
      </c>
      <c r="E23" s="252">
        <v>20590614</v>
      </c>
      <c r="F23" s="256"/>
      <c r="G23" s="256"/>
      <c r="H23" s="256"/>
    </row>
    <row r="24" spans="1:8" s="92" customFormat="1">
      <c r="A24" s="247"/>
      <c r="B24" s="248"/>
      <c r="C24" s="246"/>
      <c r="D24" s="248">
        <f t="shared" ref="D24:D28" si="0">E24-C24</f>
        <v>0</v>
      </c>
      <c r="E24" s="246"/>
      <c r="F24" s="256"/>
      <c r="G24" s="256"/>
      <c r="H24" s="256"/>
    </row>
    <row r="25" spans="1:8" s="92" customFormat="1">
      <c r="A25" s="247" t="s">
        <v>164</v>
      </c>
      <c r="B25" s="248" t="s">
        <v>165</v>
      </c>
      <c r="C25" s="252">
        <v>0</v>
      </c>
      <c r="D25" s="248">
        <f t="shared" si="0"/>
        <v>0</v>
      </c>
      <c r="E25" s="252">
        <v>0</v>
      </c>
      <c r="F25" s="256"/>
      <c r="G25" s="256"/>
      <c r="H25" s="256"/>
    </row>
    <row r="26" spans="1:8" s="92" customFormat="1">
      <c r="A26" s="247"/>
      <c r="B26" s="248"/>
      <c r="C26" s="246"/>
      <c r="D26" s="248">
        <f t="shared" si="0"/>
        <v>0</v>
      </c>
      <c r="E26" s="246"/>
      <c r="F26" s="243"/>
      <c r="G26" s="243"/>
      <c r="H26" s="243"/>
    </row>
    <row r="27" spans="1:8" s="92" customFormat="1">
      <c r="A27" s="247" t="s">
        <v>166</v>
      </c>
      <c r="B27" s="248" t="s">
        <v>167</v>
      </c>
      <c r="C27" s="252">
        <v>0</v>
      </c>
      <c r="D27" s="248">
        <f t="shared" si="0"/>
        <v>1170327</v>
      </c>
      <c r="E27" s="252">
        <v>1170327</v>
      </c>
      <c r="F27" s="256"/>
      <c r="G27" s="256"/>
      <c r="H27" s="256"/>
    </row>
    <row r="28" spans="1:8" s="92" customFormat="1">
      <c r="A28" s="247" t="s">
        <v>168</v>
      </c>
      <c r="B28" s="248" t="s">
        <v>169</v>
      </c>
      <c r="C28" s="246">
        <v>425197</v>
      </c>
      <c r="D28" s="248">
        <f t="shared" si="0"/>
        <v>5149906</v>
      </c>
      <c r="E28" s="246">
        <v>5575103</v>
      </c>
      <c r="F28" s="243"/>
      <c r="G28" s="243"/>
      <c r="H28" s="243"/>
    </row>
    <row r="29" spans="1:8" s="92" customFormat="1" ht="15.75">
      <c r="A29" s="250" t="s">
        <v>383</v>
      </c>
      <c r="B29" s="251" t="s">
        <v>170</v>
      </c>
      <c r="C29" s="238">
        <f>SUM(C23:C28)</f>
        <v>2000000</v>
      </c>
      <c r="D29" s="251">
        <f>E29-C29</f>
        <v>25336044</v>
      </c>
      <c r="E29" s="238">
        <f>SUM(E23:E28)</f>
        <v>27336044</v>
      </c>
      <c r="F29" s="256"/>
      <c r="G29" s="256"/>
      <c r="H29" s="256"/>
    </row>
    <row r="30" spans="1:8" s="92" customFormat="1" ht="15.75">
      <c r="A30" s="133"/>
      <c r="B30" s="134"/>
      <c r="C30" s="251"/>
      <c r="D30" s="251"/>
      <c r="E30" s="129"/>
      <c r="F30" s="243"/>
      <c r="G30" s="243"/>
      <c r="H30" s="243"/>
    </row>
    <row r="31" spans="1:8" s="92" customFormat="1">
      <c r="A31" s="257"/>
      <c r="B31" s="257"/>
    </row>
    <row r="32" spans="1:8" s="92" customFormat="1">
      <c r="A32" s="191"/>
    </row>
    <row r="36" s="92" customFormat="1"/>
    <row r="37" s="92" customFormat="1"/>
    <row r="38" s="92" customFormat="1"/>
    <row r="39" s="92" customFormat="1"/>
    <row r="40" s="92" customFormat="1"/>
    <row r="41" s="92" customFormat="1"/>
    <row r="42" s="92" customFormat="1"/>
    <row r="43" s="92" customFormat="1"/>
    <row r="44" s="92" customFormat="1"/>
    <row r="45" s="92" customFormat="1"/>
    <row r="46" s="92" customFormat="1"/>
    <row r="47" s="92" customFormat="1"/>
    <row r="48" s="92" customFormat="1"/>
    <row r="49" s="92" customFormat="1"/>
    <row r="50" s="92" customFormat="1"/>
    <row r="51" s="92" customFormat="1"/>
    <row r="52" s="92" customFormat="1"/>
    <row r="53" s="92" customFormat="1"/>
    <row r="54" s="92" customFormat="1"/>
    <row r="55" s="92" customFormat="1"/>
  </sheetData>
  <mergeCells count="3">
    <mergeCell ref="A3:F3"/>
    <mergeCell ref="A4:F4"/>
    <mergeCell ref="A2:F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3" sqref="A3:H3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ht="15" customHeight="1">
      <c r="H1" s="192" t="s">
        <v>773</v>
      </c>
    </row>
    <row r="2" spans="1:8" ht="18" customHeight="1">
      <c r="A2" s="275" t="str">
        <f>Mellékletek!A1</f>
        <v>Eszteregnye Község Önkormányzata</v>
      </c>
      <c r="B2" s="275"/>
      <c r="C2" s="275"/>
      <c r="D2" s="275"/>
      <c r="E2" s="275"/>
      <c r="F2" s="275"/>
      <c r="G2" s="275"/>
      <c r="H2" s="275"/>
    </row>
    <row r="3" spans="1:8" ht="25.5" customHeight="1">
      <c r="A3" s="276" t="s">
        <v>792</v>
      </c>
      <c r="B3" s="276"/>
      <c r="C3" s="276"/>
      <c r="D3" s="276"/>
      <c r="E3" s="276"/>
      <c r="F3" s="276"/>
      <c r="G3" s="276"/>
      <c r="H3" s="276"/>
    </row>
    <row r="4" spans="1:8" ht="23.25" customHeight="1">
      <c r="A4" s="278" t="s">
        <v>710</v>
      </c>
      <c r="B4" s="285"/>
      <c r="C4" s="285"/>
      <c r="D4" s="285"/>
      <c r="E4" s="285"/>
      <c r="F4" s="285"/>
      <c r="G4" s="285"/>
      <c r="H4" s="285"/>
    </row>
    <row r="5" spans="1:8" ht="18">
      <c r="A5" s="45"/>
    </row>
    <row r="7" spans="1:8" ht="30">
      <c r="A7" s="1" t="s">
        <v>45</v>
      </c>
      <c r="B7" s="2" t="s">
        <v>46</v>
      </c>
      <c r="C7" s="57" t="s">
        <v>613</v>
      </c>
      <c r="D7" s="57" t="s">
        <v>614</v>
      </c>
      <c r="E7" s="57" t="s">
        <v>614</v>
      </c>
      <c r="F7" s="57" t="s">
        <v>614</v>
      </c>
      <c r="G7" s="57" t="s">
        <v>614</v>
      </c>
      <c r="H7" s="67" t="s">
        <v>615</v>
      </c>
    </row>
    <row r="8" spans="1:8">
      <c r="A8" s="26"/>
      <c r="B8" s="26"/>
      <c r="C8" s="26"/>
      <c r="D8" s="26"/>
      <c r="E8" s="26"/>
      <c r="F8" s="26"/>
      <c r="G8" s="26"/>
      <c r="H8" s="26">
        <f>SUM(C8:G8)</f>
        <v>0</v>
      </c>
    </row>
    <row r="9" spans="1:8">
      <c r="A9" s="26"/>
      <c r="B9" s="26"/>
      <c r="C9" s="26"/>
      <c r="D9" s="26"/>
      <c r="E9" s="26"/>
      <c r="F9" s="26"/>
      <c r="G9" s="26"/>
      <c r="H9" s="26">
        <f t="shared" ref="H9:H13" si="0">SUM(C9:G9)</f>
        <v>0</v>
      </c>
    </row>
    <row r="10" spans="1:8">
      <c r="A10" s="14" t="s">
        <v>581</v>
      </c>
      <c r="B10" s="7" t="s">
        <v>665</v>
      </c>
      <c r="C10" s="125">
        <f>SUM(C8:C9)</f>
        <v>0</v>
      </c>
      <c r="D10" s="125">
        <f>SUM(D8:D9)</f>
        <v>0</v>
      </c>
      <c r="E10" s="125">
        <f>SUM(E8:E9)</f>
        <v>0</v>
      </c>
      <c r="F10" s="125">
        <f>SUM(F8:F9)</f>
        <v>0</v>
      </c>
      <c r="G10" s="125">
        <f>SUM(G8:G9)</f>
        <v>0</v>
      </c>
      <c r="H10" s="125">
        <f t="shared" si="0"/>
        <v>0</v>
      </c>
    </row>
    <row r="11" spans="1:8">
      <c r="A11" s="14"/>
      <c r="B11" s="7"/>
      <c r="C11" s="26"/>
      <c r="D11" s="26"/>
      <c r="E11" s="26"/>
      <c r="F11" s="26"/>
      <c r="G11" s="26"/>
      <c r="H11" s="26">
        <f t="shared" si="0"/>
        <v>0</v>
      </c>
    </row>
    <row r="12" spans="1:8">
      <c r="A12" s="14"/>
      <c r="B12" s="7"/>
      <c r="C12" s="26"/>
      <c r="D12" s="26"/>
      <c r="E12" s="26"/>
      <c r="F12" s="26"/>
      <c r="G12" s="26"/>
      <c r="H12" s="26">
        <f t="shared" si="0"/>
        <v>0</v>
      </c>
    </row>
    <row r="13" spans="1:8">
      <c r="A13" s="14" t="s">
        <v>580</v>
      </c>
      <c r="B13" s="7" t="s">
        <v>665</v>
      </c>
      <c r="C13" s="125">
        <f>SUM(C11:C12)</f>
        <v>0</v>
      </c>
      <c r="D13" s="125">
        <f>SUM(D11:D12)</f>
        <v>0</v>
      </c>
      <c r="E13" s="125">
        <f>SUM(E11:E12)</f>
        <v>0</v>
      </c>
      <c r="F13" s="125">
        <f>SUM(F11:F12)</f>
        <v>0</v>
      </c>
      <c r="G13" s="125">
        <f>SUM(G11:G12)</f>
        <v>0</v>
      </c>
      <c r="H13" s="125">
        <f t="shared" si="0"/>
        <v>0</v>
      </c>
    </row>
  </sheetData>
  <mergeCells count="3">
    <mergeCell ref="A3:H3"/>
    <mergeCell ref="A4:H4"/>
    <mergeCell ref="A2:H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zoomScale="60" workbookViewId="0">
      <selection activeCell="A3" sqref="A3:J3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0" ht="15" customHeight="1">
      <c r="J1" s="192" t="s">
        <v>774</v>
      </c>
    </row>
    <row r="2" spans="1:10" ht="18" customHeight="1">
      <c r="A2" s="275" t="str">
        <f>Mellékletek!A1</f>
        <v>Eszteregnye Község Önkormányzata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0" ht="25.5" customHeight="1">
      <c r="A3" s="276" t="s">
        <v>792</v>
      </c>
      <c r="B3" s="276"/>
      <c r="C3" s="276"/>
      <c r="D3" s="276"/>
      <c r="E3" s="276"/>
      <c r="F3" s="276"/>
      <c r="G3" s="276"/>
      <c r="H3" s="276"/>
      <c r="I3" s="276"/>
      <c r="J3" s="276"/>
    </row>
    <row r="4" spans="1:10" ht="46.5" customHeight="1">
      <c r="A4" s="278" t="s">
        <v>711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ht="16.5" customHeight="1">
      <c r="A5" s="65"/>
      <c r="B5" s="66"/>
      <c r="C5" s="66"/>
      <c r="D5" s="66"/>
      <c r="E5" s="66"/>
      <c r="F5" s="66"/>
      <c r="G5" s="66"/>
      <c r="H5" s="66"/>
      <c r="I5" s="66"/>
      <c r="J5" s="66"/>
    </row>
    <row r="6" spans="1:10">
      <c r="A6" s="3" t="s">
        <v>613</v>
      </c>
    </row>
    <row r="7" spans="1:10" ht="61.5" customHeight="1">
      <c r="A7" s="1" t="s">
        <v>45</v>
      </c>
      <c r="B7" s="2" t="s">
        <v>46</v>
      </c>
      <c r="C7" s="57" t="s">
        <v>586</v>
      </c>
      <c r="D7" s="57" t="s">
        <v>589</v>
      </c>
      <c r="E7" s="57" t="s">
        <v>590</v>
      </c>
      <c r="F7" s="57" t="s">
        <v>591</v>
      </c>
      <c r="G7" s="57" t="s">
        <v>599</v>
      </c>
      <c r="H7" s="57" t="s">
        <v>587</v>
      </c>
      <c r="I7" s="57" t="s">
        <v>588</v>
      </c>
      <c r="J7" s="57" t="s">
        <v>592</v>
      </c>
    </row>
    <row r="8" spans="1:10" ht="25.5">
      <c r="A8" s="40"/>
      <c r="B8" s="40"/>
      <c r="C8" s="40"/>
      <c r="D8" s="40"/>
      <c r="E8" s="40"/>
      <c r="F8" s="60" t="s">
        <v>600</v>
      </c>
      <c r="G8" s="59"/>
      <c r="H8" s="40"/>
      <c r="I8" s="40"/>
      <c r="J8" s="40"/>
    </row>
    <row r="9" spans="1:10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0">
      <c r="A10" s="12" t="s">
        <v>148</v>
      </c>
      <c r="B10" s="5" t="s">
        <v>149</v>
      </c>
      <c r="C10" s="40"/>
      <c r="D10" s="40"/>
      <c r="E10" s="40"/>
      <c r="F10" s="40"/>
      <c r="G10" s="40"/>
      <c r="H10" s="40"/>
      <c r="I10" s="40"/>
      <c r="J10" s="40"/>
    </row>
    <row r="11" spans="1:10">
      <c r="A11" s="12"/>
      <c r="B11" s="5"/>
      <c r="C11" s="40"/>
      <c r="D11" s="40"/>
      <c r="E11" s="40"/>
      <c r="F11" s="40"/>
      <c r="G11" s="40"/>
      <c r="H11" s="40"/>
      <c r="I11" s="40"/>
      <c r="J11" s="40"/>
    </row>
    <row r="12" spans="1:10">
      <c r="A12" s="12" t="s">
        <v>381</v>
      </c>
      <c r="B12" s="5" t="s">
        <v>150</v>
      </c>
      <c r="C12" s="40"/>
      <c r="D12" s="40"/>
      <c r="E12" s="40"/>
      <c r="F12" s="40"/>
      <c r="G12" s="40"/>
      <c r="H12" s="40"/>
      <c r="I12" s="40"/>
      <c r="J12" s="40"/>
    </row>
    <row r="13" spans="1:10">
      <c r="A13" s="12"/>
      <c r="B13" s="5"/>
      <c r="C13" s="40"/>
      <c r="D13" s="40"/>
      <c r="E13" s="40"/>
      <c r="F13" s="40"/>
      <c r="G13" s="40"/>
      <c r="H13" s="40"/>
      <c r="I13" s="40"/>
      <c r="J13" s="40"/>
    </row>
    <row r="14" spans="1:10">
      <c r="A14" s="4" t="s">
        <v>151</v>
      </c>
      <c r="B14" s="5" t="s">
        <v>152</v>
      </c>
      <c r="C14" s="40"/>
      <c r="D14" s="40"/>
      <c r="E14" s="40"/>
      <c r="F14" s="40"/>
      <c r="G14" s="40"/>
      <c r="H14" s="40"/>
      <c r="I14" s="40"/>
      <c r="J14" s="40"/>
    </row>
    <row r="15" spans="1:10">
      <c r="A15" s="4"/>
      <c r="B15" s="5"/>
      <c r="C15" s="40"/>
      <c r="D15" s="40"/>
      <c r="E15" s="40"/>
      <c r="F15" s="40"/>
      <c r="G15" s="40"/>
      <c r="H15" s="40"/>
      <c r="I15" s="40"/>
      <c r="J15" s="40"/>
    </row>
    <row r="16" spans="1:10">
      <c r="A16" s="12" t="s">
        <v>153</v>
      </c>
      <c r="B16" s="5" t="s">
        <v>154</v>
      </c>
      <c r="C16" s="40"/>
      <c r="D16" s="40"/>
      <c r="E16" s="40"/>
      <c r="F16" s="40"/>
      <c r="G16" s="40"/>
      <c r="H16" s="40"/>
      <c r="I16" s="40"/>
      <c r="J16" s="40"/>
    </row>
    <row r="17" spans="1:10">
      <c r="A17" s="12"/>
      <c r="B17" s="5"/>
      <c r="C17" s="40"/>
      <c r="D17" s="40"/>
      <c r="E17" s="40"/>
      <c r="F17" s="40"/>
      <c r="G17" s="40"/>
      <c r="H17" s="40"/>
      <c r="I17" s="40"/>
      <c r="J17" s="40"/>
    </row>
    <row r="18" spans="1:10">
      <c r="A18" s="12" t="s">
        <v>155</v>
      </c>
      <c r="B18" s="5" t="s">
        <v>156</v>
      </c>
      <c r="C18" s="40"/>
      <c r="D18" s="40"/>
      <c r="E18" s="40"/>
      <c r="F18" s="40"/>
      <c r="G18" s="40"/>
      <c r="H18" s="40"/>
      <c r="I18" s="40"/>
      <c r="J18" s="40"/>
    </row>
    <row r="19" spans="1:10">
      <c r="A19" s="12"/>
      <c r="B19" s="5"/>
      <c r="C19" s="40"/>
      <c r="D19" s="40"/>
      <c r="E19" s="40"/>
      <c r="F19" s="40"/>
      <c r="G19" s="40"/>
      <c r="H19" s="40"/>
      <c r="I19" s="40"/>
      <c r="J19" s="40"/>
    </row>
    <row r="20" spans="1:10">
      <c r="A20" s="4" t="s">
        <v>157</v>
      </c>
      <c r="B20" s="5" t="s">
        <v>158</v>
      </c>
      <c r="C20" s="40"/>
      <c r="D20" s="40"/>
      <c r="E20" s="40"/>
      <c r="F20" s="40"/>
      <c r="G20" s="40"/>
      <c r="H20" s="40"/>
      <c r="I20" s="40"/>
      <c r="J20" s="40"/>
    </row>
    <row r="21" spans="1:10">
      <c r="A21" s="4" t="s">
        <v>159</v>
      </c>
      <c r="B21" s="5" t="s">
        <v>160</v>
      </c>
      <c r="C21" s="40"/>
      <c r="D21" s="40"/>
      <c r="E21" s="40"/>
      <c r="F21" s="40"/>
      <c r="G21" s="40"/>
      <c r="H21" s="40"/>
      <c r="I21" s="40"/>
      <c r="J21" s="40"/>
    </row>
    <row r="22" spans="1:10" ht="15.75">
      <c r="A22" s="18" t="s">
        <v>382</v>
      </c>
      <c r="B22" s="8" t="s">
        <v>161</v>
      </c>
      <c r="C22" s="40"/>
      <c r="D22" s="40"/>
      <c r="E22" s="40"/>
      <c r="F22" s="40"/>
      <c r="G22" s="40"/>
      <c r="H22" s="40"/>
      <c r="I22" s="40"/>
      <c r="J22" s="40"/>
    </row>
    <row r="23" spans="1:10" ht="15.75">
      <c r="A23" s="21"/>
      <c r="B23" s="7"/>
      <c r="C23" s="40"/>
      <c r="D23" s="40"/>
      <c r="E23" s="40"/>
      <c r="F23" s="40"/>
      <c r="G23" s="40"/>
      <c r="H23" s="40"/>
      <c r="I23" s="40"/>
      <c r="J23" s="40"/>
    </row>
    <row r="24" spans="1:10">
      <c r="A24" s="12" t="s">
        <v>162</v>
      </c>
      <c r="B24" s="5" t="s">
        <v>163</v>
      </c>
      <c r="C24" s="40"/>
      <c r="D24" s="40"/>
      <c r="E24" s="40"/>
      <c r="F24" s="40"/>
      <c r="G24" s="40"/>
      <c r="H24" s="40"/>
      <c r="I24" s="40"/>
      <c r="J24" s="40"/>
    </row>
    <row r="25" spans="1:10">
      <c r="A25" s="12"/>
      <c r="B25" s="5"/>
      <c r="C25" s="40"/>
      <c r="D25" s="40"/>
      <c r="E25" s="40"/>
      <c r="F25" s="40"/>
      <c r="G25" s="40"/>
      <c r="H25" s="40"/>
      <c r="I25" s="40"/>
      <c r="J25" s="40"/>
    </row>
    <row r="26" spans="1:10">
      <c r="A26" s="12" t="s">
        <v>164</v>
      </c>
      <c r="B26" s="5" t="s">
        <v>165</v>
      </c>
      <c r="C26" s="40"/>
      <c r="D26" s="40"/>
      <c r="E26" s="40"/>
      <c r="F26" s="40"/>
      <c r="G26" s="40"/>
      <c r="H26" s="40"/>
      <c r="I26" s="40"/>
      <c r="J26" s="40"/>
    </row>
    <row r="27" spans="1:10">
      <c r="A27" s="12"/>
      <c r="B27" s="5"/>
      <c r="C27" s="40"/>
      <c r="D27" s="40"/>
      <c r="E27" s="40"/>
      <c r="F27" s="40"/>
      <c r="G27" s="40"/>
      <c r="H27" s="40"/>
      <c r="I27" s="40"/>
      <c r="J27" s="40"/>
    </row>
    <row r="28" spans="1:10">
      <c r="A28" s="12" t="s">
        <v>166</v>
      </c>
      <c r="B28" s="5" t="s">
        <v>167</v>
      </c>
      <c r="C28" s="40"/>
      <c r="D28" s="40"/>
      <c r="E28" s="40"/>
      <c r="F28" s="40"/>
      <c r="G28" s="40"/>
      <c r="H28" s="40"/>
      <c r="I28" s="40"/>
      <c r="J28" s="40"/>
    </row>
    <row r="29" spans="1:10">
      <c r="A29" s="12" t="s">
        <v>168</v>
      </c>
      <c r="B29" s="5" t="s">
        <v>169</v>
      </c>
      <c r="C29" s="40"/>
      <c r="D29" s="40"/>
      <c r="E29" s="40"/>
      <c r="F29" s="40"/>
      <c r="G29" s="40"/>
      <c r="H29" s="40"/>
      <c r="I29" s="40"/>
      <c r="J29" s="40"/>
    </row>
    <row r="30" spans="1:10" ht="15.75">
      <c r="A30" s="18" t="s">
        <v>383</v>
      </c>
      <c r="B30" s="8" t="s">
        <v>170</v>
      </c>
      <c r="C30" s="40"/>
      <c r="D30" s="40"/>
      <c r="E30" s="40"/>
      <c r="F30" s="40"/>
      <c r="G30" s="40"/>
      <c r="H30" s="40"/>
      <c r="I30" s="40"/>
      <c r="J30" s="40"/>
    </row>
  </sheetData>
  <mergeCells count="3">
    <mergeCell ref="A4:J4"/>
    <mergeCell ref="A3:J3"/>
    <mergeCell ref="A2:J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view="pageBreakPreview" zoomScale="60" workbookViewId="0">
      <selection activeCell="A3" sqref="A3:I3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5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10" ht="15" customHeight="1">
      <c r="I1" s="192" t="s">
        <v>775</v>
      </c>
    </row>
    <row r="2" spans="1:10" ht="18" customHeight="1">
      <c r="A2" s="275" t="str">
        <f>Mellékletek!A1</f>
        <v>Eszteregnye Község Önkormányzata</v>
      </c>
      <c r="B2" s="275"/>
      <c r="C2" s="275"/>
      <c r="D2" s="275"/>
      <c r="E2" s="275"/>
      <c r="F2" s="275"/>
      <c r="G2" s="275"/>
      <c r="H2" s="275"/>
      <c r="I2" s="275"/>
      <c r="J2" s="123"/>
    </row>
    <row r="3" spans="1:10" ht="25.5" customHeight="1">
      <c r="A3" s="276" t="s">
        <v>792</v>
      </c>
      <c r="B3" s="276"/>
      <c r="C3" s="276"/>
      <c r="D3" s="276"/>
      <c r="E3" s="276"/>
      <c r="F3" s="276"/>
      <c r="G3" s="276"/>
      <c r="H3" s="276"/>
      <c r="I3" s="276"/>
      <c r="J3" s="103"/>
    </row>
    <row r="4" spans="1:10" ht="82.5" customHeight="1">
      <c r="A4" s="278" t="s">
        <v>712</v>
      </c>
      <c r="B4" s="282"/>
      <c r="C4" s="282"/>
      <c r="D4" s="282"/>
      <c r="E4" s="282"/>
      <c r="F4" s="282"/>
      <c r="G4" s="282"/>
      <c r="H4" s="282"/>
      <c r="I4" s="282"/>
    </row>
    <row r="5" spans="1:10" ht="20.25" customHeight="1">
      <c r="A5" s="63"/>
      <c r="B5" s="64"/>
      <c r="C5" s="64"/>
      <c r="D5" s="64"/>
      <c r="E5" s="64"/>
      <c r="F5" s="64"/>
      <c r="G5" s="64"/>
      <c r="H5" s="64"/>
    </row>
    <row r="6" spans="1:10">
      <c r="A6" s="3" t="s">
        <v>613</v>
      </c>
    </row>
    <row r="7" spans="1:10" ht="86.25" customHeight="1">
      <c r="A7" s="1" t="s">
        <v>45</v>
      </c>
      <c r="B7" s="2" t="s">
        <v>46</v>
      </c>
      <c r="C7" s="57" t="s">
        <v>587</v>
      </c>
      <c r="D7" s="57" t="s">
        <v>588</v>
      </c>
      <c r="E7" s="57" t="s">
        <v>593</v>
      </c>
      <c r="F7" s="57" t="s">
        <v>594</v>
      </c>
      <c r="G7" s="57" t="s">
        <v>595</v>
      </c>
      <c r="H7" s="57" t="s">
        <v>596</v>
      </c>
      <c r="I7" s="57" t="s">
        <v>25</v>
      </c>
    </row>
    <row r="8" spans="1:10">
      <c r="A8" s="19" t="s">
        <v>453</v>
      </c>
      <c r="B8" s="4" t="s">
        <v>305</v>
      </c>
      <c r="C8" s="40"/>
      <c r="D8" s="40"/>
      <c r="E8" s="59"/>
      <c r="F8" s="40"/>
      <c r="G8" s="40"/>
      <c r="H8" s="40"/>
      <c r="I8" s="40"/>
    </row>
    <row r="9" spans="1:10">
      <c r="A9" s="50" t="s">
        <v>184</v>
      </c>
      <c r="B9" s="50" t="s">
        <v>305</v>
      </c>
      <c r="C9" s="40"/>
      <c r="D9" s="40"/>
      <c r="E9" s="40"/>
      <c r="F9" s="40"/>
      <c r="G9" s="40"/>
      <c r="H9" s="40"/>
      <c r="I9" s="40"/>
    </row>
    <row r="10" spans="1:10" ht="30">
      <c r="A10" s="11" t="s">
        <v>306</v>
      </c>
      <c r="B10" s="4" t="s">
        <v>307</v>
      </c>
      <c r="C10" s="40"/>
      <c r="D10" s="40"/>
      <c r="E10" s="40"/>
      <c r="F10" s="40"/>
      <c r="G10" s="40"/>
      <c r="H10" s="40"/>
      <c r="I10" s="40"/>
    </row>
    <row r="11" spans="1:10">
      <c r="A11" s="19" t="s">
        <v>502</v>
      </c>
      <c r="B11" s="4" t="s">
        <v>308</v>
      </c>
      <c r="C11" s="40"/>
      <c r="D11" s="40"/>
      <c r="E11" s="40"/>
      <c r="F11" s="40"/>
      <c r="G11" s="40"/>
      <c r="H11" s="40"/>
      <c r="I11" s="40"/>
    </row>
    <row r="12" spans="1:10">
      <c r="A12" s="50" t="s">
        <v>184</v>
      </c>
      <c r="B12" s="50" t="s">
        <v>308</v>
      </c>
      <c r="C12" s="40"/>
      <c r="D12" s="40"/>
      <c r="E12" s="40"/>
      <c r="F12" s="40"/>
      <c r="G12" s="40"/>
      <c r="H12" s="40"/>
      <c r="I12" s="40"/>
    </row>
    <row r="13" spans="1:10">
      <c r="A13" s="10" t="s">
        <v>473</v>
      </c>
      <c r="B13" s="6" t="s">
        <v>309</v>
      </c>
      <c r="C13" s="40"/>
      <c r="D13" s="40"/>
      <c r="E13" s="40"/>
      <c r="F13" s="40"/>
      <c r="G13" s="40"/>
      <c r="H13" s="40"/>
      <c r="I13" s="40"/>
    </row>
    <row r="14" spans="1:10">
      <c r="A14" s="11" t="s">
        <v>503</v>
      </c>
      <c r="B14" s="4" t="s">
        <v>310</v>
      </c>
      <c r="C14" s="40"/>
      <c r="D14" s="40"/>
      <c r="E14" s="40"/>
      <c r="F14" s="40"/>
      <c r="G14" s="40"/>
      <c r="H14" s="40"/>
      <c r="I14" s="40"/>
    </row>
    <row r="15" spans="1:10">
      <c r="A15" s="50" t="s">
        <v>190</v>
      </c>
      <c r="B15" s="50" t="s">
        <v>310</v>
      </c>
      <c r="C15" s="40"/>
      <c r="D15" s="40"/>
      <c r="E15" s="40"/>
      <c r="F15" s="40"/>
      <c r="G15" s="40"/>
      <c r="H15" s="40"/>
      <c r="I15" s="40"/>
    </row>
    <row r="16" spans="1:10">
      <c r="A16" s="19" t="s">
        <v>311</v>
      </c>
      <c r="B16" s="4" t="s">
        <v>312</v>
      </c>
      <c r="C16" s="40"/>
      <c r="D16" s="40"/>
      <c r="E16" s="40"/>
      <c r="F16" s="40"/>
      <c r="G16" s="40"/>
      <c r="H16" s="40"/>
      <c r="I16" s="40"/>
    </row>
    <row r="17" spans="1:9">
      <c r="A17" s="12" t="s">
        <v>504</v>
      </c>
      <c r="B17" s="4" t="s">
        <v>313</v>
      </c>
      <c r="C17" s="26"/>
      <c r="D17" s="26"/>
      <c r="E17" s="26"/>
      <c r="F17" s="26"/>
      <c r="G17" s="26"/>
      <c r="H17" s="26"/>
      <c r="I17" s="26"/>
    </row>
    <row r="18" spans="1:9">
      <c r="A18" s="50" t="s">
        <v>191</v>
      </c>
      <c r="B18" s="50" t="s">
        <v>313</v>
      </c>
      <c r="C18" s="26"/>
      <c r="D18" s="26"/>
      <c r="E18" s="26"/>
      <c r="F18" s="26"/>
      <c r="G18" s="26"/>
      <c r="H18" s="26"/>
      <c r="I18" s="26"/>
    </row>
    <row r="19" spans="1:9">
      <c r="A19" s="19" t="s">
        <v>314</v>
      </c>
      <c r="B19" s="4" t="s">
        <v>315</v>
      </c>
      <c r="C19" s="26"/>
      <c r="D19" s="26"/>
      <c r="E19" s="26"/>
      <c r="F19" s="26"/>
      <c r="G19" s="26"/>
      <c r="H19" s="26"/>
      <c r="I19" s="26"/>
    </row>
    <row r="20" spans="1:9">
      <c r="A20" s="20" t="s">
        <v>474</v>
      </c>
      <c r="B20" s="6" t="s">
        <v>316</v>
      </c>
      <c r="C20" s="26"/>
      <c r="D20" s="26"/>
      <c r="E20" s="26"/>
      <c r="F20" s="26"/>
      <c r="G20" s="26"/>
      <c r="H20" s="26"/>
      <c r="I20" s="26"/>
    </row>
    <row r="21" spans="1:9">
      <c r="A21" s="11" t="s">
        <v>329</v>
      </c>
      <c r="B21" s="4" t="s">
        <v>330</v>
      </c>
      <c r="C21" s="26"/>
      <c r="D21" s="26"/>
      <c r="E21" s="26"/>
      <c r="F21" s="26"/>
      <c r="G21" s="26"/>
      <c r="H21" s="26"/>
      <c r="I21" s="26"/>
    </row>
    <row r="22" spans="1:9">
      <c r="A22" s="12" t="s">
        <v>331</v>
      </c>
      <c r="B22" s="4" t="s">
        <v>332</v>
      </c>
      <c r="C22" s="26"/>
      <c r="D22" s="26"/>
      <c r="E22" s="26"/>
      <c r="F22" s="26"/>
      <c r="G22" s="26"/>
      <c r="H22" s="26"/>
      <c r="I22" s="26"/>
    </row>
    <row r="23" spans="1:9">
      <c r="A23" s="19" t="s">
        <v>333</v>
      </c>
      <c r="B23" s="4" t="s">
        <v>334</v>
      </c>
      <c r="C23" s="26"/>
      <c r="D23" s="26"/>
      <c r="E23" s="26"/>
      <c r="F23" s="26"/>
      <c r="G23" s="26"/>
      <c r="H23" s="26"/>
      <c r="I23" s="26"/>
    </row>
    <row r="24" spans="1:9">
      <c r="A24" s="19" t="s">
        <v>458</v>
      </c>
      <c r="B24" s="4" t="s">
        <v>335</v>
      </c>
      <c r="C24" s="26"/>
      <c r="D24" s="26"/>
      <c r="E24" s="26"/>
      <c r="F24" s="26"/>
      <c r="G24" s="26"/>
      <c r="H24" s="26"/>
      <c r="I24" s="26"/>
    </row>
    <row r="25" spans="1:9">
      <c r="A25" s="50" t="s">
        <v>215</v>
      </c>
      <c r="B25" s="50" t="s">
        <v>335</v>
      </c>
      <c r="C25" s="26"/>
      <c r="D25" s="26"/>
      <c r="E25" s="26"/>
      <c r="F25" s="26"/>
      <c r="G25" s="26"/>
      <c r="H25" s="26"/>
      <c r="I25" s="26"/>
    </row>
    <row r="26" spans="1:9">
      <c r="A26" s="50" t="s">
        <v>216</v>
      </c>
      <c r="B26" s="50" t="s">
        <v>335</v>
      </c>
      <c r="C26" s="26"/>
      <c r="D26" s="26"/>
      <c r="E26" s="26"/>
      <c r="F26" s="26"/>
      <c r="G26" s="26"/>
      <c r="H26" s="26"/>
      <c r="I26" s="26"/>
    </row>
    <row r="27" spans="1:9">
      <c r="A27" s="51" t="s">
        <v>217</v>
      </c>
      <c r="B27" s="51" t="s">
        <v>335</v>
      </c>
      <c r="C27" s="26"/>
      <c r="D27" s="26"/>
      <c r="E27" s="26"/>
      <c r="F27" s="26"/>
      <c r="G27" s="26"/>
      <c r="H27" s="26"/>
      <c r="I27" s="26"/>
    </row>
    <row r="28" spans="1:9">
      <c r="A28" s="52" t="s">
        <v>477</v>
      </c>
      <c r="B28" s="37" t="s">
        <v>336</v>
      </c>
      <c r="C28" s="26"/>
      <c r="D28" s="26"/>
      <c r="E28" s="26"/>
      <c r="F28" s="26"/>
      <c r="G28" s="26"/>
      <c r="H28" s="26"/>
      <c r="I28" s="26"/>
    </row>
    <row r="29" spans="1:9">
      <c r="A29" s="88"/>
      <c r="B29" s="89"/>
    </row>
    <row r="30" spans="1:9" ht="24.75" customHeight="1">
      <c r="A30" s="1" t="s">
        <v>45</v>
      </c>
      <c r="B30" s="2" t="s">
        <v>46</v>
      </c>
      <c r="C30" s="26"/>
      <c r="D30" s="26"/>
      <c r="E30" s="26"/>
    </row>
    <row r="31" spans="1:9" ht="26.25">
      <c r="A31" s="91" t="s">
        <v>24</v>
      </c>
      <c r="B31" s="37"/>
      <c r="C31" s="26"/>
      <c r="D31" s="26"/>
      <c r="E31" s="26"/>
    </row>
    <row r="32" spans="1:9" ht="15.75">
      <c r="A32" s="90" t="s">
        <v>18</v>
      </c>
      <c r="B32" s="37"/>
      <c r="C32" s="26"/>
      <c r="D32" s="26"/>
      <c r="E32" s="26"/>
    </row>
    <row r="33" spans="1:5" ht="31.5">
      <c r="A33" s="90" t="s">
        <v>19</v>
      </c>
      <c r="B33" s="37"/>
      <c r="C33" s="26"/>
      <c r="D33" s="26"/>
      <c r="E33" s="26"/>
    </row>
    <row r="34" spans="1:5" ht="15.75">
      <c r="A34" s="90" t="s">
        <v>20</v>
      </c>
      <c r="B34" s="37"/>
      <c r="C34" s="26"/>
      <c r="D34" s="26"/>
      <c r="E34" s="26"/>
    </row>
    <row r="35" spans="1:5" ht="31.5">
      <c r="A35" s="90" t="s">
        <v>21</v>
      </c>
      <c r="B35" s="37"/>
      <c r="C35" s="26"/>
      <c r="D35" s="26"/>
      <c r="E35" s="26"/>
    </row>
    <row r="36" spans="1:5" ht="15.75">
      <c r="A36" s="90" t="s">
        <v>22</v>
      </c>
      <c r="B36" s="37"/>
      <c r="C36" s="26"/>
      <c r="D36" s="26"/>
      <c r="E36" s="26"/>
    </row>
    <row r="37" spans="1:5" ht="15.75">
      <c r="A37" s="90" t="s">
        <v>23</v>
      </c>
      <c r="B37" s="37"/>
      <c r="C37" s="26"/>
      <c r="D37" s="26"/>
      <c r="E37" s="26"/>
    </row>
    <row r="38" spans="1:5">
      <c r="A38" s="52" t="s">
        <v>0</v>
      </c>
      <c r="B38" s="37"/>
      <c r="C38" s="26"/>
      <c r="D38" s="26"/>
      <c r="E38" s="26"/>
    </row>
    <row r="39" spans="1:5">
      <c r="A39" s="88"/>
      <c r="B39" s="89"/>
    </row>
    <row r="40" spans="1:5">
      <c r="A40" s="88"/>
      <c r="B40" s="89"/>
    </row>
    <row r="41" spans="1:5">
      <c r="A41" s="88"/>
      <c r="B41" s="89"/>
    </row>
    <row r="42" spans="1:5">
      <c r="A42" s="88"/>
      <c r="B42" s="89"/>
    </row>
    <row r="43" spans="1:5">
      <c r="A43" s="88"/>
      <c r="B43" s="89"/>
    </row>
    <row r="44" spans="1:5">
      <c r="A44" s="88"/>
      <c r="B44" s="89"/>
    </row>
    <row r="45" spans="1:5">
      <c r="A45" s="88"/>
      <c r="B45" s="89"/>
    </row>
    <row r="46" spans="1:5">
      <c r="A46" s="88"/>
      <c r="B46" s="89"/>
    </row>
    <row r="47" spans="1:5">
      <c r="A47" s="88"/>
      <c r="B47" s="89"/>
    </row>
    <row r="49" spans="1:8">
      <c r="A49" s="3"/>
      <c r="B49" s="3"/>
      <c r="C49" s="3"/>
      <c r="D49" s="3"/>
      <c r="E49" s="3"/>
      <c r="F49" s="3"/>
      <c r="G49" s="3"/>
    </row>
    <row r="50" spans="1:8">
      <c r="A50" s="61" t="s">
        <v>597</v>
      </c>
      <c r="B50" s="3"/>
      <c r="C50" s="3"/>
      <c r="D50" s="3"/>
      <c r="E50" s="3"/>
      <c r="F50" s="3"/>
      <c r="G50" s="3"/>
    </row>
    <row r="51" spans="1:8" ht="15.75">
      <c r="A51" s="62" t="s">
        <v>601</v>
      </c>
      <c r="B51" s="3"/>
      <c r="C51" s="3"/>
      <c r="D51" s="3"/>
      <c r="E51" s="3"/>
      <c r="F51" s="3"/>
      <c r="G51" s="3"/>
    </row>
    <row r="52" spans="1:8" ht="15.75">
      <c r="A52" s="62" t="s">
        <v>602</v>
      </c>
      <c r="B52" s="3"/>
      <c r="C52" s="3"/>
      <c r="D52" s="3"/>
      <c r="E52" s="3"/>
      <c r="F52" s="3"/>
      <c r="G52" s="3"/>
    </row>
    <row r="53" spans="1:8" ht="15.75">
      <c r="A53" s="62" t="s">
        <v>603</v>
      </c>
      <c r="B53" s="3"/>
      <c r="C53" s="3"/>
      <c r="D53" s="3"/>
      <c r="E53" s="3"/>
      <c r="F53" s="3"/>
      <c r="G53" s="3"/>
    </row>
    <row r="54" spans="1:8" ht="15.75">
      <c r="A54" s="62" t="s">
        <v>604</v>
      </c>
      <c r="B54" s="3"/>
      <c r="C54" s="3"/>
      <c r="D54" s="3"/>
      <c r="E54" s="3"/>
      <c r="F54" s="3"/>
      <c r="G54" s="3"/>
    </row>
    <row r="55" spans="1:8" ht="15.75">
      <c r="A55" s="62" t="s">
        <v>605</v>
      </c>
      <c r="B55" s="3"/>
      <c r="C55" s="3"/>
      <c r="D55" s="3"/>
      <c r="E55" s="3"/>
      <c r="F55" s="3"/>
      <c r="G55" s="3"/>
    </row>
    <row r="56" spans="1:8">
      <c r="A56" s="61" t="s">
        <v>598</v>
      </c>
      <c r="B56" s="3"/>
      <c r="C56" s="3"/>
      <c r="D56" s="3"/>
      <c r="E56" s="3"/>
      <c r="F56" s="3"/>
      <c r="G56" s="3"/>
    </row>
    <row r="57" spans="1:8">
      <c r="A57" s="3"/>
      <c r="B57" s="3"/>
      <c r="C57" s="3"/>
      <c r="D57" s="3"/>
      <c r="E57" s="3"/>
      <c r="F57" s="3"/>
      <c r="G57" s="3"/>
    </row>
    <row r="58" spans="1:8" ht="45.75" customHeight="1">
      <c r="A58" s="287" t="s">
        <v>606</v>
      </c>
      <c r="B58" s="288"/>
      <c r="C58" s="288"/>
      <c r="D58" s="288"/>
      <c r="E58" s="288"/>
      <c r="F58" s="288"/>
      <c r="G58" s="288"/>
      <c r="H58" s="288"/>
    </row>
    <row r="61" spans="1:8" ht="15.75">
      <c r="A61" s="53" t="s">
        <v>608</v>
      </c>
    </row>
    <row r="62" spans="1:8" ht="15.75">
      <c r="A62" s="62" t="s">
        <v>609</v>
      </c>
    </row>
    <row r="63" spans="1:8" ht="15.75">
      <c r="A63" s="62" t="s">
        <v>610</v>
      </c>
    </row>
    <row r="64" spans="1:8" ht="15.75">
      <c r="A64" s="62" t="s">
        <v>611</v>
      </c>
    </row>
    <row r="65" spans="1:1">
      <c r="A65" s="61" t="s">
        <v>607</v>
      </c>
    </row>
    <row r="66" spans="1:1" ht="15.75">
      <c r="A66" s="62" t="s">
        <v>612</v>
      </c>
    </row>
    <row r="68" spans="1:1" ht="15.75">
      <c r="A68" s="86" t="s">
        <v>16</v>
      </c>
    </row>
    <row r="69" spans="1:1" ht="15.75">
      <c r="A69" s="86" t="s">
        <v>17</v>
      </c>
    </row>
    <row r="70" spans="1:1" ht="15.75">
      <c r="A70" s="87" t="s">
        <v>18</v>
      </c>
    </row>
    <row r="71" spans="1:1" ht="15.75">
      <c r="A71" s="87" t="s">
        <v>19</v>
      </c>
    </row>
    <row r="72" spans="1:1" ht="15.75">
      <c r="A72" s="87" t="s">
        <v>20</v>
      </c>
    </row>
    <row r="73" spans="1:1" ht="15.75">
      <c r="A73" s="87" t="s">
        <v>21</v>
      </c>
    </row>
    <row r="74" spans="1:1" ht="15.75">
      <c r="A74" s="87" t="s">
        <v>22</v>
      </c>
    </row>
    <row r="75" spans="1:1" ht="15.75">
      <c r="A75" s="87" t="s">
        <v>23</v>
      </c>
    </row>
  </sheetData>
  <mergeCells count="4">
    <mergeCell ref="A58:H58"/>
    <mergeCell ref="A2:I2"/>
    <mergeCell ref="A3:I3"/>
    <mergeCell ref="A4:I4"/>
  </mergeCells>
  <phoneticPr fontId="41" type="noConversion"/>
  <hyperlinks>
    <hyperlink ref="A20" r:id="rId1" location="foot4" display="http://njt.hu/cgi_bin/njt_doc.cgi?docid=142896.245143 - foot4"/>
    <hyperlink ref="A50" r:id="rId2" location="foot4" display="http://njt.hu/cgi_bin/njt_doc.cgi?docid=142896.245143 - foot4"/>
    <hyperlink ref="A56" r:id="rId3" location="foot5" display="http://njt.hu/cgi_bin/njt_doc.cgi?docid=142896.245143 - foot5"/>
    <hyperlink ref="A65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="60" workbookViewId="0">
      <selection activeCell="A3" sqref="A3:B3"/>
    </sheetView>
  </sheetViews>
  <sheetFormatPr defaultRowHeight="15"/>
  <cols>
    <col min="1" max="1" width="83.28515625" customWidth="1"/>
    <col min="2" max="2" width="19.5703125" style="92" customWidth="1"/>
  </cols>
  <sheetData>
    <row r="1" spans="1:8" ht="15" customHeight="1">
      <c r="B1" s="192" t="s">
        <v>776</v>
      </c>
    </row>
    <row r="2" spans="1:8" ht="18" customHeight="1">
      <c r="A2" s="275" t="str">
        <f>Mellékletek!A1</f>
        <v>Eszteregnye Község Önkormányzata</v>
      </c>
      <c r="B2" s="275"/>
      <c r="C2" s="123"/>
      <c r="D2" s="123"/>
      <c r="E2" s="123"/>
      <c r="F2" s="123"/>
      <c r="G2" s="123"/>
      <c r="H2" s="123"/>
    </row>
    <row r="3" spans="1:8" ht="25.5" customHeight="1">
      <c r="A3" s="276" t="s">
        <v>792</v>
      </c>
      <c r="B3" s="276"/>
      <c r="C3" s="103"/>
      <c r="D3" s="103"/>
      <c r="E3" s="103"/>
      <c r="F3" s="103"/>
      <c r="G3" s="103"/>
      <c r="H3" s="103"/>
    </row>
    <row r="4" spans="1:8" ht="71.25" customHeight="1">
      <c r="A4" s="278" t="s">
        <v>713</v>
      </c>
      <c r="B4" s="282"/>
      <c r="C4" s="69"/>
      <c r="D4" s="69"/>
      <c r="E4" s="69"/>
      <c r="F4" s="69"/>
      <c r="G4" s="69"/>
    </row>
    <row r="5" spans="1:8" ht="24" customHeight="1">
      <c r="A5" s="65"/>
      <c r="B5" s="135"/>
      <c r="C5" s="69"/>
      <c r="D5" s="69"/>
      <c r="E5" s="69"/>
      <c r="F5" s="69"/>
      <c r="G5" s="69"/>
    </row>
    <row r="6" spans="1:8" ht="22.5" customHeight="1">
      <c r="A6" s="3" t="s">
        <v>613</v>
      </c>
    </row>
    <row r="7" spans="1:8" ht="18">
      <c r="A7" s="145" t="s">
        <v>616</v>
      </c>
      <c r="B7" s="136" t="s">
        <v>622</v>
      </c>
    </row>
    <row r="8" spans="1:8">
      <c r="A8" s="40" t="s">
        <v>27</v>
      </c>
      <c r="B8" s="137"/>
    </row>
    <row r="9" spans="1:8">
      <c r="A9" s="70" t="s">
        <v>28</v>
      </c>
      <c r="B9" s="137"/>
    </row>
    <row r="10" spans="1:8">
      <c r="A10" s="40" t="s">
        <v>29</v>
      </c>
      <c r="B10" s="137"/>
    </row>
    <row r="11" spans="1:8">
      <c r="A11" s="40" t="s">
        <v>30</v>
      </c>
      <c r="B11" s="137"/>
    </row>
    <row r="12" spans="1:8">
      <c r="A12" s="40" t="s">
        <v>31</v>
      </c>
      <c r="B12" s="137"/>
    </row>
    <row r="13" spans="1:8">
      <c r="A13" s="40" t="s">
        <v>32</v>
      </c>
      <c r="B13" s="137"/>
    </row>
    <row r="14" spans="1:8">
      <c r="A14" s="40" t="s">
        <v>33</v>
      </c>
      <c r="B14" s="137"/>
    </row>
    <row r="15" spans="1:8">
      <c r="A15" s="40" t="s">
        <v>34</v>
      </c>
      <c r="B15" s="137"/>
    </row>
    <row r="16" spans="1:8">
      <c r="A16" s="68" t="s">
        <v>625</v>
      </c>
      <c r="B16" s="143"/>
    </row>
    <row r="17" spans="1:2" ht="30">
      <c r="A17" s="71" t="s">
        <v>617</v>
      </c>
      <c r="B17" s="137"/>
    </row>
    <row r="18" spans="1:2" ht="30">
      <c r="A18" s="71" t="s">
        <v>618</v>
      </c>
      <c r="B18" s="137"/>
    </row>
    <row r="19" spans="1:2">
      <c r="A19" s="72" t="s">
        <v>619</v>
      </c>
      <c r="B19" s="137"/>
    </row>
    <row r="20" spans="1:2">
      <c r="A20" s="72" t="s">
        <v>620</v>
      </c>
      <c r="B20" s="137"/>
    </row>
    <row r="21" spans="1:2">
      <c r="A21" s="40" t="s">
        <v>623</v>
      </c>
      <c r="B21" s="137"/>
    </row>
    <row r="22" spans="1:2">
      <c r="A22" s="46" t="s">
        <v>621</v>
      </c>
      <c r="B22" s="141"/>
    </row>
    <row r="23" spans="1:2" ht="31.5">
      <c r="A23" s="73" t="s">
        <v>624</v>
      </c>
      <c r="B23" s="139"/>
    </row>
    <row r="24" spans="1:2" ht="15.75">
      <c r="A24" s="43" t="s">
        <v>505</v>
      </c>
      <c r="B24" s="142"/>
    </row>
    <row r="27" spans="1:2" ht="18">
      <c r="A27" s="42" t="s">
        <v>616</v>
      </c>
      <c r="B27" s="136" t="s">
        <v>622</v>
      </c>
    </row>
    <row r="28" spans="1:2">
      <c r="A28" s="40" t="s">
        <v>27</v>
      </c>
      <c r="B28" s="137"/>
    </row>
    <row r="29" spans="1:2">
      <c r="A29" s="70" t="s">
        <v>28</v>
      </c>
      <c r="B29" s="137"/>
    </row>
    <row r="30" spans="1:2">
      <c r="A30" s="40" t="s">
        <v>29</v>
      </c>
      <c r="B30" s="137"/>
    </row>
    <row r="31" spans="1:2">
      <c r="A31" s="40" t="s">
        <v>30</v>
      </c>
      <c r="B31" s="137"/>
    </row>
    <row r="32" spans="1:2">
      <c r="A32" s="40" t="s">
        <v>31</v>
      </c>
      <c r="B32" s="137"/>
    </row>
    <row r="33" spans="1:2">
      <c r="A33" s="40" t="s">
        <v>32</v>
      </c>
      <c r="B33" s="137"/>
    </row>
    <row r="34" spans="1:2">
      <c r="A34" s="40" t="s">
        <v>33</v>
      </c>
      <c r="B34" s="137"/>
    </row>
    <row r="35" spans="1:2">
      <c r="A35" s="40" t="s">
        <v>34</v>
      </c>
      <c r="B35" s="137"/>
    </row>
    <row r="36" spans="1:2">
      <c r="A36" s="68" t="s">
        <v>625</v>
      </c>
      <c r="B36" s="138"/>
    </row>
    <row r="37" spans="1:2" ht="30">
      <c r="A37" s="71" t="s">
        <v>617</v>
      </c>
      <c r="B37" s="137"/>
    </row>
    <row r="38" spans="1:2" ht="30">
      <c r="A38" s="71" t="s">
        <v>618</v>
      </c>
      <c r="B38" s="137"/>
    </row>
    <row r="39" spans="1:2">
      <c r="A39" s="72" t="s">
        <v>619</v>
      </c>
      <c r="B39" s="137"/>
    </row>
    <row r="40" spans="1:2">
      <c r="A40" s="72" t="s">
        <v>620</v>
      </c>
      <c r="B40" s="137"/>
    </row>
    <row r="41" spans="1:2">
      <c r="A41" s="40" t="s">
        <v>623</v>
      </c>
      <c r="B41" s="137"/>
    </row>
    <row r="42" spans="1:2">
      <c r="A42" s="46" t="s">
        <v>621</v>
      </c>
      <c r="B42" s="137"/>
    </row>
    <row r="43" spans="1:2" ht="31.5">
      <c r="A43" s="73" t="s">
        <v>624</v>
      </c>
      <c r="B43" s="139"/>
    </row>
    <row r="44" spans="1:2" ht="15.75">
      <c r="A44" s="43" t="s">
        <v>505</v>
      </c>
      <c r="B44" s="140"/>
    </row>
  </sheetData>
  <mergeCells count="3">
    <mergeCell ref="A4:B4"/>
    <mergeCell ref="A3:B3"/>
    <mergeCell ref="A2:B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E7" sqref="E7"/>
    </sheetView>
  </sheetViews>
  <sheetFormatPr defaultRowHeight="15"/>
  <cols>
    <col min="1" max="1" width="44.5703125" customWidth="1"/>
    <col min="2" max="2" width="14" customWidth="1"/>
    <col min="3" max="3" width="10.85546875" customWidth="1"/>
    <col min="4" max="4" width="14.140625" customWidth="1"/>
    <col min="8" max="8" width="11.42578125" customWidth="1"/>
    <col min="9" max="9" width="13.85546875" customWidth="1"/>
  </cols>
  <sheetData>
    <row r="1" spans="1:15">
      <c r="I1" s="192" t="s">
        <v>777</v>
      </c>
    </row>
    <row r="2" spans="1:15" ht="18">
      <c r="A2" s="275" t="str">
        <f>Mellékletek!A1</f>
        <v>Eszteregnye Község Önkormányzata</v>
      </c>
      <c r="B2" s="275"/>
      <c r="C2" s="275"/>
      <c r="D2" s="275"/>
      <c r="E2" s="275"/>
      <c r="F2" s="275"/>
      <c r="G2" s="275"/>
      <c r="H2" s="275"/>
      <c r="I2" s="275"/>
      <c r="J2" s="123"/>
      <c r="K2" s="123"/>
      <c r="L2" s="123"/>
      <c r="M2" s="123"/>
      <c r="N2" s="123"/>
      <c r="O2" s="123"/>
    </row>
    <row r="3" spans="1:15" ht="22.5" customHeight="1">
      <c r="A3" s="276" t="s">
        <v>792</v>
      </c>
      <c r="B3" s="276"/>
      <c r="C3" s="276"/>
      <c r="D3" s="276"/>
      <c r="E3" s="276"/>
      <c r="F3" s="276"/>
      <c r="G3" s="276"/>
      <c r="H3" s="276"/>
      <c r="I3" s="276"/>
      <c r="J3" s="103"/>
      <c r="K3" s="103"/>
      <c r="L3" s="103"/>
      <c r="M3" s="103"/>
      <c r="N3" s="103"/>
      <c r="O3" s="103"/>
    </row>
    <row r="4" spans="1:15" ht="23.25" customHeight="1">
      <c r="A4" s="278" t="s">
        <v>714</v>
      </c>
      <c r="B4" s="285"/>
      <c r="C4" s="285"/>
      <c r="D4" s="285"/>
      <c r="E4" s="285"/>
      <c r="F4" s="285"/>
      <c r="G4" s="285"/>
      <c r="H4" s="285"/>
      <c r="I4" s="285"/>
    </row>
    <row r="6" spans="1:15">
      <c r="A6" s="3" t="s">
        <v>613</v>
      </c>
    </row>
    <row r="7" spans="1:15" ht="36.75">
      <c r="A7" s="77" t="s">
        <v>7</v>
      </c>
      <c r="B7" s="78" t="s">
        <v>8</v>
      </c>
      <c r="C7" s="78" t="s">
        <v>9</v>
      </c>
      <c r="D7" s="78" t="s">
        <v>660</v>
      </c>
      <c r="E7" s="78" t="s">
        <v>661</v>
      </c>
      <c r="F7" s="78" t="s">
        <v>796</v>
      </c>
      <c r="G7" s="78" t="s">
        <v>662</v>
      </c>
      <c r="H7" s="78" t="s">
        <v>663</v>
      </c>
      <c r="I7" s="85" t="s">
        <v>10</v>
      </c>
    </row>
    <row r="8" spans="1:15" ht="15.75">
      <c r="A8" s="79"/>
      <c r="B8" s="79"/>
      <c r="C8" s="80"/>
      <c r="D8" s="80"/>
      <c r="E8" s="80"/>
      <c r="F8" s="80"/>
      <c r="G8" s="80"/>
      <c r="H8" s="80"/>
      <c r="I8" s="80"/>
    </row>
    <row r="9" spans="1:15">
      <c r="A9" s="81" t="s">
        <v>11</v>
      </c>
      <c r="B9" s="81"/>
      <c r="C9" s="82"/>
      <c r="D9" s="82"/>
      <c r="E9" s="82"/>
      <c r="F9" s="82"/>
      <c r="G9" s="82"/>
      <c r="H9" s="82"/>
      <c r="I9" s="82"/>
    </row>
    <row r="10" spans="1:15" ht="15.75">
      <c r="A10" s="79"/>
      <c r="B10" s="79"/>
      <c r="C10" s="80"/>
      <c r="D10" s="80"/>
      <c r="E10" s="80"/>
      <c r="F10" s="80"/>
      <c r="G10" s="80"/>
      <c r="H10" s="80"/>
      <c r="I10" s="80"/>
    </row>
    <row r="11" spans="1:15">
      <c r="A11" s="81" t="s">
        <v>12</v>
      </c>
      <c r="B11" s="81"/>
      <c r="C11" s="82"/>
      <c r="D11" s="82"/>
      <c r="E11" s="82"/>
      <c r="F11" s="82"/>
      <c r="G11" s="82"/>
      <c r="H11" s="82"/>
      <c r="I11" s="82"/>
    </row>
    <row r="12" spans="1:15" ht="15.75">
      <c r="A12" s="79"/>
      <c r="B12" s="79"/>
      <c r="C12" s="80"/>
      <c r="D12" s="80"/>
      <c r="E12" s="80"/>
      <c r="F12" s="80"/>
      <c r="G12" s="80"/>
      <c r="H12" s="80"/>
      <c r="I12" s="80"/>
    </row>
    <row r="13" spans="1:15">
      <c r="A13" s="81" t="s">
        <v>13</v>
      </c>
      <c r="B13" s="81"/>
      <c r="C13" s="82"/>
      <c r="D13" s="82"/>
      <c r="E13" s="82"/>
      <c r="F13" s="82"/>
      <c r="G13" s="82"/>
      <c r="H13" s="82"/>
      <c r="I13" s="82"/>
    </row>
    <row r="14" spans="1:15" ht="15.75">
      <c r="A14" s="79"/>
      <c r="B14" s="79"/>
      <c r="C14" s="80"/>
      <c r="D14" s="80"/>
      <c r="E14" s="80"/>
      <c r="F14" s="80"/>
      <c r="G14" s="80"/>
      <c r="H14" s="80"/>
      <c r="I14" s="80"/>
    </row>
    <row r="15" spans="1:15">
      <c r="A15" s="81" t="s">
        <v>14</v>
      </c>
      <c r="B15" s="81"/>
      <c r="C15" s="82"/>
      <c r="D15" s="82"/>
      <c r="E15" s="82"/>
      <c r="F15" s="82"/>
      <c r="G15" s="82"/>
      <c r="H15" s="82"/>
      <c r="I15" s="82"/>
    </row>
    <row r="16" spans="1:15">
      <c r="A16" s="81"/>
      <c r="B16" s="81"/>
      <c r="C16" s="82"/>
      <c r="D16" s="82"/>
      <c r="E16" s="82"/>
      <c r="F16" s="82"/>
      <c r="G16" s="82"/>
      <c r="H16" s="82"/>
      <c r="I16" s="82"/>
    </row>
    <row r="17" spans="1:9" ht="16.5">
      <c r="A17" s="83" t="s">
        <v>15</v>
      </c>
      <c r="B17" s="79"/>
      <c r="C17" s="84">
        <f t="shared" ref="C17:I17" si="0">C9+C11+C13+C15</f>
        <v>0</v>
      </c>
      <c r="D17" s="84">
        <f t="shared" si="0"/>
        <v>0</v>
      </c>
      <c r="E17" s="84">
        <f t="shared" si="0"/>
        <v>0</v>
      </c>
      <c r="F17" s="84">
        <f t="shared" si="0"/>
        <v>0</v>
      </c>
      <c r="G17" s="84">
        <f t="shared" si="0"/>
        <v>0</v>
      </c>
      <c r="H17" s="84">
        <f t="shared" si="0"/>
        <v>0</v>
      </c>
      <c r="I17" s="84">
        <f t="shared" si="0"/>
        <v>0</v>
      </c>
    </row>
  </sheetData>
  <mergeCells count="3">
    <mergeCell ref="A3:I3"/>
    <mergeCell ref="A4:I4"/>
    <mergeCell ref="A2:I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3" workbookViewId="0">
      <selection activeCell="C20" sqref="C20"/>
    </sheetView>
  </sheetViews>
  <sheetFormatPr defaultRowHeight="15"/>
  <cols>
    <col min="1" max="1" width="76.28515625" customWidth="1"/>
    <col min="2" max="2" width="16.85546875" customWidth="1"/>
    <col min="3" max="3" width="10.5703125" bestFit="1" customWidth="1"/>
    <col min="4" max="4" width="14.28515625" bestFit="1" customWidth="1"/>
    <col min="257" max="257" width="76.28515625" customWidth="1"/>
    <col min="258" max="258" width="16.85546875" customWidth="1"/>
    <col min="513" max="513" width="76.28515625" customWidth="1"/>
    <col min="514" max="514" width="16.85546875" customWidth="1"/>
    <col min="769" max="769" width="76.28515625" customWidth="1"/>
    <col min="770" max="770" width="16.85546875" customWidth="1"/>
    <col min="1025" max="1025" width="76.28515625" customWidth="1"/>
    <col min="1026" max="1026" width="16.85546875" customWidth="1"/>
    <col min="1281" max="1281" width="76.28515625" customWidth="1"/>
    <col min="1282" max="1282" width="16.85546875" customWidth="1"/>
    <col min="1537" max="1537" width="76.28515625" customWidth="1"/>
    <col min="1538" max="1538" width="16.85546875" customWidth="1"/>
    <col min="1793" max="1793" width="76.28515625" customWidth="1"/>
    <col min="1794" max="1794" width="16.85546875" customWidth="1"/>
    <col min="2049" max="2049" width="76.28515625" customWidth="1"/>
    <col min="2050" max="2050" width="16.85546875" customWidth="1"/>
    <col min="2305" max="2305" width="76.28515625" customWidth="1"/>
    <col min="2306" max="2306" width="16.85546875" customWidth="1"/>
    <col min="2561" max="2561" width="76.28515625" customWidth="1"/>
    <col min="2562" max="2562" width="16.85546875" customWidth="1"/>
    <col min="2817" max="2817" width="76.28515625" customWidth="1"/>
    <col min="2818" max="2818" width="16.85546875" customWidth="1"/>
    <col min="3073" max="3073" width="76.28515625" customWidth="1"/>
    <col min="3074" max="3074" width="16.85546875" customWidth="1"/>
    <col min="3329" max="3329" width="76.28515625" customWidth="1"/>
    <col min="3330" max="3330" width="16.85546875" customWidth="1"/>
    <col min="3585" max="3585" width="76.28515625" customWidth="1"/>
    <col min="3586" max="3586" width="16.85546875" customWidth="1"/>
    <col min="3841" max="3841" width="76.28515625" customWidth="1"/>
    <col min="3842" max="3842" width="16.85546875" customWidth="1"/>
    <col min="4097" max="4097" width="76.28515625" customWidth="1"/>
    <col min="4098" max="4098" width="16.85546875" customWidth="1"/>
    <col min="4353" max="4353" width="76.28515625" customWidth="1"/>
    <col min="4354" max="4354" width="16.85546875" customWidth="1"/>
    <col min="4609" max="4609" width="76.28515625" customWidth="1"/>
    <col min="4610" max="4610" width="16.85546875" customWidth="1"/>
    <col min="4865" max="4865" width="76.28515625" customWidth="1"/>
    <col min="4866" max="4866" width="16.85546875" customWidth="1"/>
    <col min="5121" max="5121" width="76.28515625" customWidth="1"/>
    <col min="5122" max="5122" width="16.85546875" customWidth="1"/>
    <col min="5377" max="5377" width="76.28515625" customWidth="1"/>
    <col min="5378" max="5378" width="16.85546875" customWidth="1"/>
    <col min="5633" max="5633" width="76.28515625" customWidth="1"/>
    <col min="5634" max="5634" width="16.85546875" customWidth="1"/>
    <col min="5889" max="5889" width="76.28515625" customWidth="1"/>
    <col min="5890" max="5890" width="16.85546875" customWidth="1"/>
    <col min="6145" max="6145" width="76.28515625" customWidth="1"/>
    <col min="6146" max="6146" width="16.85546875" customWidth="1"/>
    <col min="6401" max="6401" width="76.28515625" customWidth="1"/>
    <col min="6402" max="6402" width="16.85546875" customWidth="1"/>
    <col min="6657" max="6657" width="76.28515625" customWidth="1"/>
    <col min="6658" max="6658" width="16.85546875" customWidth="1"/>
    <col min="6913" max="6913" width="76.28515625" customWidth="1"/>
    <col min="6914" max="6914" width="16.85546875" customWidth="1"/>
    <col min="7169" max="7169" width="76.28515625" customWidth="1"/>
    <col min="7170" max="7170" width="16.85546875" customWidth="1"/>
    <col min="7425" max="7425" width="76.28515625" customWidth="1"/>
    <col min="7426" max="7426" width="16.85546875" customWidth="1"/>
    <col min="7681" max="7681" width="76.28515625" customWidth="1"/>
    <col min="7682" max="7682" width="16.85546875" customWidth="1"/>
    <col min="7937" max="7937" width="76.28515625" customWidth="1"/>
    <col min="7938" max="7938" width="16.85546875" customWidth="1"/>
    <col min="8193" max="8193" width="76.28515625" customWidth="1"/>
    <col min="8194" max="8194" width="16.85546875" customWidth="1"/>
    <col min="8449" max="8449" width="76.28515625" customWidth="1"/>
    <col min="8450" max="8450" width="16.85546875" customWidth="1"/>
    <col min="8705" max="8705" width="76.28515625" customWidth="1"/>
    <col min="8706" max="8706" width="16.85546875" customWidth="1"/>
    <col min="8961" max="8961" width="76.28515625" customWidth="1"/>
    <col min="8962" max="8962" width="16.85546875" customWidth="1"/>
    <col min="9217" max="9217" width="76.28515625" customWidth="1"/>
    <col min="9218" max="9218" width="16.85546875" customWidth="1"/>
    <col min="9473" max="9473" width="76.28515625" customWidth="1"/>
    <col min="9474" max="9474" width="16.85546875" customWidth="1"/>
    <col min="9729" max="9729" width="76.28515625" customWidth="1"/>
    <col min="9730" max="9730" width="16.85546875" customWidth="1"/>
    <col min="9985" max="9985" width="76.28515625" customWidth="1"/>
    <col min="9986" max="9986" width="16.85546875" customWidth="1"/>
    <col min="10241" max="10241" width="76.28515625" customWidth="1"/>
    <col min="10242" max="10242" width="16.85546875" customWidth="1"/>
    <col min="10497" max="10497" width="76.28515625" customWidth="1"/>
    <col min="10498" max="10498" width="16.85546875" customWidth="1"/>
    <col min="10753" max="10753" width="76.28515625" customWidth="1"/>
    <col min="10754" max="10754" width="16.85546875" customWidth="1"/>
    <col min="11009" max="11009" width="76.28515625" customWidth="1"/>
    <col min="11010" max="11010" width="16.85546875" customWidth="1"/>
    <col min="11265" max="11265" width="76.28515625" customWidth="1"/>
    <col min="11266" max="11266" width="16.85546875" customWidth="1"/>
    <col min="11521" max="11521" width="76.28515625" customWidth="1"/>
    <col min="11522" max="11522" width="16.85546875" customWidth="1"/>
    <col min="11777" max="11777" width="76.28515625" customWidth="1"/>
    <col min="11778" max="11778" width="16.85546875" customWidth="1"/>
    <col min="12033" max="12033" width="76.28515625" customWidth="1"/>
    <col min="12034" max="12034" width="16.85546875" customWidth="1"/>
    <col min="12289" max="12289" width="76.28515625" customWidth="1"/>
    <col min="12290" max="12290" width="16.85546875" customWidth="1"/>
    <col min="12545" max="12545" width="76.28515625" customWidth="1"/>
    <col min="12546" max="12546" width="16.85546875" customWidth="1"/>
    <col min="12801" max="12801" width="76.28515625" customWidth="1"/>
    <col min="12802" max="12802" width="16.85546875" customWidth="1"/>
    <col min="13057" max="13057" width="76.28515625" customWidth="1"/>
    <col min="13058" max="13058" width="16.85546875" customWidth="1"/>
    <col min="13313" max="13313" width="76.28515625" customWidth="1"/>
    <col min="13314" max="13314" width="16.85546875" customWidth="1"/>
    <col min="13569" max="13569" width="76.28515625" customWidth="1"/>
    <col min="13570" max="13570" width="16.85546875" customWidth="1"/>
    <col min="13825" max="13825" width="76.28515625" customWidth="1"/>
    <col min="13826" max="13826" width="16.85546875" customWidth="1"/>
    <col min="14081" max="14081" width="76.28515625" customWidth="1"/>
    <col min="14082" max="14082" width="16.85546875" customWidth="1"/>
    <col min="14337" max="14337" width="76.28515625" customWidth="1"/>
    <col min="14338" max="14338" width="16.85546875" customWidth="1"/>
    <col min="14593" max="14593" width="76.28515625" customWidth="1"/>
    <col min="14594" max="14594" width="16.85546875" customWidth="1"/>
    <col min="14849" max="14849" width="76.28515625" customWidth="1"/>
    <col min="14850" max="14850" width="16.85546875" customWidth="1"/>
    <col min="15105" max="15105" width="76.28515625" customWidth="1"/>
    <col min="15106" max="15106" width="16.85546875" customWidth="1"/>
    <col min="15361" max="15361" width="76.28515625" customWidth="1"/>
    <col min="15362" max="15362" width="16.85546875" customWidth="1"/>
    <col min="15617" max="15617" width="76.28515625" customWidth="1"/>
    <col min="15618" max="15618" width="16.85546875" customWidth="1"/>
    <col min="15873" max="15873" width="76.28515625" customWidth="1"/>
    <col min="15874" max="15874" width="16.85546875" customWidth="1"/>
    <col min="16129" max="16129" width="76.28515625" customWidth="1"/>
    <col min="16130" max="16130" width="16.85546875" customWidth="1"/>
  </cols>
  <sheetData>
    <row r="1" spans="1:9">
      <c r="B1" t="s">
        <v>782</v>
      </c>
    </row>
    <row r="2" spans="1:9" ht="18">
      <c r="A2" s="276" t="s">
        <v>719</v>
      </c>
      <c r="B2" s="276"/>
    </row>
    <row r="3" spans="1:9" ht="18">
      <c r="A3" s="276" t="s">
        <v>797</v>
      </c>
      <c r="B3" s="276"/>
    </row>
    <row r="4" spans="1:9" ht="18">
      <c r="A4" s="278" t="s">
        <v>461</v>
      </c>
      <c r="B4" s="278"/>
    </row>
    <row r="5" spans="1:9" ht="18">
      <c r="A5" s="210"/>
    </row>
    <row r="6" spans="1:9">
      <c r="B6" s="166"/>
    </row>
    <row r="7" spans="1:9">
      <c r="A7" s="289" t="s">
        <v>582</v>
      </c>
      <c r="B7" s="223" t="s">
        <v>804</v>
      </c>
      <c r="C7" s="223" t="s">
        <v>805</v>
      </c>
      <c r="D7" s="213" t="s">
        <v>806</v>
      </c>
    </row>
    <row r="8" spans="1:9">
      <c r="A8" s="289"/>
      <c r="B8" s="223"/>
      <c r="C8" s="223"/>
      <c r="D8" s="213"/>
      <c r="E8" s="106"/>
      <c r="F8" s="106"/>
      <c r="G8" s="106"/>
      <c r="H8" s="106"/>
      <c r="I8" s="106"/>
    </row>
    <row r="9" spans="1:9">
      <c r="A9" s="108" t="s">
        <v>27</v>
      </c>
      <c r="B9" s="245">
        <v>11284128</v>
      </c>
      <c r="C9" s="245">
        <f>D9-B9</f>
        <v>70135</v>
      </c>
      <c r="D9" s="259">
        <v>11354263</v>
      </c>
      <c r="E9" s="106"/>
      <c r="F9" s="106"/>
      <c r="G9" s="106"/>
      <c r="H9" s="106"/>
      <c r="I9" s="106"/>
    </row>
    <row r="10" spans="1:9">
      <c r="A10" s="108" t="s">
        <v>28</v>
      </c>
      <c r="B10" s="245">
        <v>2369669</v>
      </c>
      <c r="C10" s="245">
        <f t="shared" ref="C10:C18" si="0">D10-B10</f>
        <v>-40000</v>
      </c>
      <c r="D10" s="109">
        <v>2329669</v>
      </c>
      <c r="E10" s="106"/>
      <c r="F10" s="106"/>
      <c r="G10" s="106"/>
      <c r="H10" s="106"/>
      <c r="I10" s="106"/>
    </row>
    <row r="11" spans="1:9">
      <c r="A11" s="108" t="s">
        <v>29</v>
      </c>
      <c r="B11" s="245">
        <v>2820110</v>
      </c>
      <c r="C11" s="245">
        <f t="shared" si="0"/>
        <v>544865</v>
      </c>
      <c r="D11" s="109">
        <v>3364975</v>
      </c>
      <c r="E11" s="106"/>
      <c r="F11" s="106"/>
      <c r="G11" s="106"/>
      <c r="H11" s="106"/>
      <c r="I11" s="106"/>
    </row>
    <row r="12" spans="1:9">
      <c r="A12" s="108" t="s">
        <v>30</v>
      </c>
      <c r="B12" s="245">
        <v>0</v>
      </c>
      <c r="C12" s="245">
        <f t="shared" si="0"/>
        <v>0</v>
      </c>
      <c r="D12" s="109">
        <v>0</v>
      </c>
      <c r="E12" s="106"/>
      <c r="F12" s="106"/>
      <c r="G12" s="106"/>
      <c r="H12" s="106"/>
      <c r="I12" s="106"/>
    </row>
    <row r="13" spans="1:9">
      <c r="A13" s="108" t="s">
        <v>31</v>
      </c>
      <c r="B13" s="245">
        <v>0</v>
      </c>
      <c r="C13" s="245">
        <f t="shared" si="0"/>
        <v>0</v>
      </c>
      <c r="D13" s="109">
        <v>0</v>
      </c>
      <c r="E13" s="106"/>
      <c r="F13" s="106"/>
      <c r="G13" s="106"/>
      <c r="H13" s="106"/>
      <c r="I13" s="106"/>
    </row>
    <row r="14" spans="1:9">
      <c r="A14" s="108" t="s">
        <v>32</v>
      </c>
      <c r="B14" s="253">
        <v>0</v>
      </c>
      <c r="C14" s="245">
        <f t="shared" si="0"/>
        <v>0</v>
      </c>
      <c r="D14" s="150">
        <f>'[1]kiadások működés felhalmozás'!C84</f>
        <v>0</v>
      </c>
      <c r="E14" s="106"/>
      <c r="F14" s="106"/>
      <c r="G14" s="106"/>
      <c r="H14" s="106"/>
      <c r="I14" s="106"/>
    </row>
    <row r="15" spans="1:9">
      <c r="A15" s="108" t="s">
        <v>33</v>
      </c>
      <c r="B15" s="245">
        <v>0</v>
      </c>
      <c r="C15" s="245">
        <f t="shared" si="0"/>
        <v>0</v>
      </c>
      <c r="D15" s="109">
        <v>0</v>
      </c>
      <c r="E15" s="106"/>
      <c r="F15" s="106"/>
      <c r="G15" s="106"/>
      <c r="H15" s="106"/>
      <c r="I15" s="106"/>
    </row>
    <row r="16" spans="1:9">
      <c r="A16" s="108" t="s">
        <v>34</v>
      </c>
      <c r="B16" s="253">
        <v>0</v>
      </c>
      <c r="C16" s="245">
        <f t="shared" si="0"/>
        <v>0</v>
      </c>
      <c r="D16" s="150">
        <v>0</v>
      </c>
      <c r="E16" s="106"/>
      <c r="F16" s="106"/>
      <c r="G16" s="106"/>
      <c r="H16" s="106"/>
      <c r="I16" s="106"/>
    </row>
    <row r="17" spans="1:9">
      <c r="A17" s="110" t="s">
        <v>26</v>
      </c>
      <c r="B17" s="245">
        <f>SUM(B9:B16)</f>
        <v>16473907</v>
      </c>
      <c r="C17" s="245">
        <f t="shared" si="0"/>
        <v>575000</v>
      </c>
      <c r="D17" s="109">
        <f>SUM(D9:D16)</f>
        <v>17048907</v>
      </c>
      <c r="E17" s="106"/>
      <c r="F17" s="106"/>
      <c r="G17" s="106"/>
      <c r="H17" s="106"/>
      <c r="I17" s="106"/>
    </row>
    <row r="18" spans="1:9">
      <c r="A18" s="110" t="s">
        <v>35</v>
      </c>
      <c r="B18" s="245">
        <v>0</v>
      </c>
      <c r="C18" s="245">
        <f t="shared" si="0"/>
        <v>0</v>
      </c>
      <c r="D18" s="109">
        <v>0</v>
      </c>
      <c r="E18" s="106"/>
      <c r="F18" s="106"/>
      <c r="G18" s="106"/>
      <c r="H18" s="106"/>
      <c r="I18" s="106"/>
    </row>
    <row r="19" spans="1:9">
      <c r="A19" s="111" t="s">
        <v>459</v>
      </c>
      <c r="B19" s="93">
        <f>B17+B18</f>
        <v>16473907</v>
      </c>
      <c r="C19" s="93">
        <f>D19-B19</f>
        <v>575000</v>
      </c>
      <c r="D19" s="93">
        <f>D17+D18</f>
        <v>17048907</v>
      </c>
      <c r="E19" s="106"/>
      <c r="F19" s="106"/>
      <c r="G19" s="106"/>
      <c r="H19" s="106"/>
      <c r="I19" s="106"/>
    </row>
    <row r="20" spans="1:9">
      <c r="A20" s="108" t="s">
        <v>37</v>
      </c>
      <c r="B20" s="253">
        <v>0</v>
      </c>
      <c r="C20" s="108"/>
      <c r="D20" s="150">
        <v>0</v>
      </c>
      <c r="E20" s="106"/>
      <c r="F20" s="106"/>
      <c r="G20" s="106"/>
      <c r="H20" s="106"/>
      <c r="I20" s="106"/>
    </row>
    <row r="21" spans="1:9">
      <c r="A21" s="108" t="s">
        <v>38</v>
      </c>
      <c r="B21" s="245">
        <v>0</v>
      </c>
      <c r="C21" s="108"/>
      <c r="D21" s="109">
        <v>0</v>
      </c>
      <c r="E21" s="106"/>
      <c r="F21" s="106"/>
      <c r="G21" s="106"/>
      <c r="H21" s="106"/>
      <c r="I21" s="106"/>
    </row>
    <row r="22" spans="1:9">
      <c r="A22" s="108" t="s">
        <v>39</v>
      </c>
      <c r="B22" s="245">
        <v>0</v>
      </c>
      <c r="C22" s="108"/>
      <c r="D22" s="109">
        <v>0</v>
      </c>
      <c r="E22" s="106"/>
      <c r="F22" s="106"/>
      <c r="G22" s="106"/>
      <c r="H22" s="106"/>
      <c r="I22" s="106"/>
    </row>
    <row r="23" spans="1:9">
      <c r="A23" s="108" t="s">
        <v>40</v>
      </c>
      <c r="B23" s="245">
        <v>0</v>
      </c>
      <c r="C23" s="108"/>
      <c r="D23" s="109">
        <f>'[1]bevételek működés felhalmozás'!C46</f>
        <v>0</v>
      </c>
      <c r="E23" s="106"/>
      <c r="F23" s="106"/>
      <c r="G23" s="106"/>
      <c r="H23" s="106"/>
      <c r="I23" s="106"/>
    </row>
    <row r="24" spans="1:9">
      <c r="A24" s="108" t="s">
        <v>41</v>
      </c>
      <c r="B24" s="245">
        <v>0</v>
      </c>
      <c r="C24" s="108"/>
      <c r="D24" s="109">
        <v>0</v>
      </c>
      <c r="E24" s="106"/>
      <c r="F24" s="106"/>
      <c r="G24" s="106"/>
      <c r="H24" s="106"/>
      <c r="I24" s="106"/>
    </row>
    <row r="25" spans="1:9">
      <c r="A25" s="108" t="s">
        <v>42</v>
      </c>
      <c r="B25" s="245">
        <v>0</v>
      </c>
      <c r="C25" s="108"/>
      <c r="D25" s="109">
        <v>0</v>
      </c>
      <c r="E25" s="106"/>
      <c r="F25" s="106"/>
      <c r="G25" s="106"/>
      <c r="H25" s="106"/>
      <c r="I25" s="106"/>
    </row>
    <row r="26" spans="1:9">
      <c r="A26" s="108" t="s">
        <v>43</v>
      </c>
      <c r="B26" s="245">
        <v>0</v>
      </c>
      <c r="C26" s="108"/>
      <c r="D26" s="109">
        <v>0</v>
      </c>
      <c r="E26" s="106"/>
      <c r="F26" s="106"/>
      <c r="G26" s="106"/>
      <c r="H26" s="106"/>
      <c r="I26" s="106"/>
    </row>
    <row r="27" spans="1:9">
      <c r="A27" s="110" t="s">
        <v>36</v>
      </c>
      <c r="B27" s="245">
        <f>SUM(B20:B26)</f>
        <v>0</v>
      </c>
      <c r="C27" s="110"/>
      <c r="D27" s="109">
        <f>SUM(D20:D26)</f>
        <v>0</v>
      </c>
      <c r="E27" s="106"/>
      <c r="F27" s="106"/>
      <c r="G27" s="106"/>
      <c r="H27" s="106"/>
      <c r="I27" s="106"/>
    </row>
    <row r="28" spans="1:9">
      <c r="A28" s="110" t="s">
        <v>44</v>
      </c>
      <c r="B28" s="245">
        <v>16473907</v>
      </c>
      <c r="C28" s="94">
        <f>D28-B28</f>
        <v>575000</v>
      </c>
      <c r="D28" s="94">
        <v>17048907</v>
      </c>
      <c r="E28" s="106"/>
      <c r="F28" s="106"/>
      <c r="G28" s="106"/>
      <c r="H28" s="106"/>
      <c r="I28" s="106"/>
    </row>
    <row r="29" spans="1:9">
      <c r="A29" s="111" t="s">
        <v>460</v>
      </c>
      <c r="B29" s="93">
        <f>B27+B28</f>
        <v>16473907</v>
      </c>
      <c r="C29" s="93">
        <f>D29-B29</f>
        <v>575000</v>
      </c>
      <c r="D29" s="93">
        <f>D27+D28</f>
        <v>17048907</v>
      </c>
      <c r="E29" s="106"/>
      <c r="F29" s="106"/>
      <c r="G29" s="106"/>
      <c r="H29" s="106"/>
      <c r="I29" s="106"/>
    </row>
    <row r="30" spans="1:9">
      <c r="A30" s="106"/>
      <c r="B30" s="106"/>
      <c r="C30" s="106"/>
      <c r="D30" s="106"/>
      <c r="E30" s="106"/>
      <c r="F30" s="106"/>
      <c r="G30" s="106"/>
    </row>
    <row r="31" spans="1:9">
      <c r="A31" s="106"/>
      <c r="B31" s="106"/>
      <c r="C31" s="106"/>
      <c r="D31" s="106"/>
      <c r="E31" s="106"/>
      <c r="F31" s="106"/>
      <c r="G31" s="106"/>
    </row>
    <row r="32" spans="1:9">
      <c r="A32" s="106"/>
      <c r="B32" s="106"/>
      <c r="C32" s="106"/>
      <c r="D32" s="106"/>
      <c r="E32" s="106"/>
      <c r="F32" s="106"/>
      <c r="G32" s="106"/>
    </row>
    <row r="33" spans="1:7">
      <c r="A33" s="106"/>
      <c r="B33" s="106"/>
      <c r="C33" s="106"/>
      <c r="D33" s="106"/>
      <c r="E33" s="106"/>
      <c r="F33" s="106"/>
      <c r="G33" s="106"/>
    </row>
    <row r="34" spans="1:7">
      <c r="A34" s="106"/>
      <c r="B34" s="106"/>
      <c r="C34" s="106"/>
      <c r="D34" s="106"/>
      <c r="E34" s="106"/>
      <c r="F34" s="106"/>
      <c r="G34" s="106"/>
    </row>
    <row r="35" spans="1:7">
      <c r="A35" s="106"/>
      <c r="B35" s="106"/>
      <c r="C35" s="106"/>
      <c r="D35" s="106"/>
      <c r="E35" s="106"/>
      <c r="F35" s="106"/>
      <c r="G35" s="106"/>
    </row>
    <row r="36" spans="1:7">
      <c r="A36" s="106"/>
      <c r="B36" s="106"/>
      <c r="C36" s="106"/>
      <c r="D36" s="106"/>
      <c r="E36" s="106"/>
      <c r="F36" s="106"/>
      <c r="G36" s="106"/>
    </row>
  </sheetData>
  <mergeCells count="4">
    <mergeCell ref="A2:B2"/>
    <mergeCell ref="A3:B3"/>
    <mergeCell ref="A4:B4"/>
    <mergeCell ref="A7:A8"/>
  </mergeCells>
  <pageMargins left="0.7" right="0.7" top="0.75" bottom="0.75" header="0.3" footer="0.3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0"/>
  <sheetViews>
    <sheetView workbookViewId="0">
      <selection activeCell="A46" sqref="A46"/>
    </sheetView>
  </sheetViews>
  <sheetFormatPr defaultRowHeight="15"/>
  <cols>
    <col min="1" max="1" width="93" customWidth="1"/>
    <col min="3" max="3" width="15" customWidth="1"/>
    <col min="5" max="5" width="14.85546875" bestFit="1" customWidth="1"/>
    <col min="257" max="257" width="93" customWidth="1"/>
    <col min="259" max="259" width="15" customWidth="1"/>
    <col min="513" max="513" width="93" customWidth="1"/>
    <col min="515" max="515" width="15" customWidth="1"/>
    <col min="769" max="769" width="93" customWidth="1"/>
    <col min="771" max="771" width="15" customWidth="1"/>
    <col min="1025" max="1025" width="93" customWidth="1"/>
    <col min="1027" max="1027" width="15" customWidth="1"/>
    <col min="1281" max="1281" width="93" customWidth="1"/>
    <col min="1283" max="1283" width="15" customWidth="1"/>
    <col min="1537" max="1537" width="93" customWidth="1"/>
    <col min="1539" max="1539" width="15" customWidth="1"/>
    <col min="1793" max="1793" width="93" customWidth="1"/>
    <col min="1795" max="1795" width="15" customWidth="1"/>
    <col min="2049" max="2049" width="93" customWidth="1"/>
    <col min="2051" max="2051" width="15" customWidth="1"/>
    <col min="2305" max="2305" width="93" customWidth="1"/>
    <col min="2307" max="2307" width="15" customWidth="1"/>
    <col min="2561" max="2561" width="93" customWidth="1"/>
    <col min="2563" max="2563" width="15" customWidth="1"/>
    <col min="2817" max="2817" width="93" customWidth="1"/>
    <col min="2819" max="2819" width="15" customWidth="1"/>
    <col min="3073" max="3073" width="93" customWidth="1"/>
    <col min="3075" max="3075" width="15" customWidth="1"/>
    <col min="3329" max="3329" width="93" customWidth="1"/>
    <col min="3331" max="3331" width="15" customWidth="1"/>
    <col min="3585" max="3585" width="93" customWidth="1"/>
    <col min="3587" max="3587" width="15" customWidth="1"/>
    <col min="3841" max="3841" width="93" customWidth="1"/>
    <col min="3843" max="3843" width="15" customWidth="1"/>
    <col min="4097" max="4097" width="93" customWidth="1"/>
    <col min="4099" max="4099" width="15" customWidth="1"/>
    <col min="4353" max="4353" width="93" customWidth="1"/>
    <col min="4355" max="4355" width="15" customWidth="1"/>
    <col min="4609" max="4609" width="93" customWidth="1"/>
    <col min="4611" max="4611" width="15" customWidth="1"/>
    <col min="4865" max="4865" width="93" customWidth="1"/>
    <col min="4867" max="4867" width="15" customWidth="1"/>
    <col min="5121" max="5121" width="93" customWidth="1"/>
    <col min="5123" max="5123" width="15" customWidth="1"/>
    <col min="5377" max="5377" width="93" customWidth="1"/>
    <col min="5379" max="5379" width="15" customWidth="1"/>
    <col min="5633" max="5633" width="93" customWidth="1"/>
    <col min="5635" max="5635" width="15" customWidth="1"/>
    <col min="5889" max="5889" width="93" customWidth="1"/>
    <col min="5891" max="5891" width="15" customWidth="1"/>
    <col min="6145" max="6145" width="93" customWidth="1"/>
    <col min="6147" max="6147" width="15" customWidth="1"/>
    <col min="6401" max="6401" width="93" customWidth="1"/>
    <col min="6403" max="6403" width="15" customWidth="1"/>
    <col min="6657" max="6657" width="93" customWidth="1"/>
    <col min="6659" max="6659" width="15" customWidth="1"/>
    <col min="6913" max="6913" width="93" customWidth="1"/>
    <col min="6915" max="6915" width="15" customWidth="1"/>
    <col min="7169" max="7169" width="93" customWidth="1"/>
    <col min="7171" max="7171" width="15" customWidth="1"/>
    <col min="7425" max="7425" width="93" customWidth="1"/>
    <col min="7427" max="7427" width="15" customWidth="1"/>
    <col min="7681" max="7681" width="93" customWidth="1"/>
    <col min="7683" max="7683" width="15" customWidth="1"/>
    <col min="7937" max="7937" width="93" customWidth="1"/>
    <col min="7939" max="7939" width="15" customWidth="1"/>
    <col min="8193" max="8193" width="93" customWidth="1"/>
    <col min="8195" max="8195" width="15" customWidth="1"/>
    <col min="8449" max="8449" width="93" customWidth="1"/>
    <col min="8451" max="8451" width="15" customWidth="1"/>
    <col min="8705" max="8705" width="93" customWidth="1"/>
    <col min="8707" max="8707" width="15" customWidth="1"/>
    <col min="8961" max="8961" width="93" customWidth="1"/>
    <col min="8963" max="8963" width="15" customWidth="1"/>
    <col min="9217" max="9217" width="93" customWidth="1"/>
    <col min="9219" max="9219" width="15" customWidth="1"/>
    <col min="9473" max="9473" width="93" customWidth="1"/>
    <col min="9475" max="9475" width="15" customWidth="1"/>
    <col min="9729" max="9729" width="93" customWidth="1"/>
    <col min="9731" max="9731" width="15" customWidth="1"/>
    <col min="9985" max="9985" width="93" customWidth="1"/>
    <col min="9987" max="9987" width="15" customWidth="1"/>
    <col min="10241" max="10241" width="93" customWidth="1"/>
    <col min="10243" max="10243" width="15" customWidth="1"/>
    <col min="10497" max="10497" width="93" customWidth="1"/>
    <col min="10499" max="10499" width="15" customWidth="1"/>
    <col min="10753" max="10753" width="93" customWidth="1"/>
    <col min="10755" max="10755" width="15" customWidth="1"/>
    <col min="11009" max="11009" width="93" customWidth="1"/>
    <col min="11011" max="11011" width="15" customWidth="1"/>
    <col min="11265" max="11265" width="93" customWidth="1"/>
    <col min="11267" max="11267" width="15" customWidth="1"/>
    <col min="11521" max="11521" width="93" customWidth="1"/>
    <col min="11523" max="11523" width="15" customWidth="1"/>
    <col min="11777" max="11777" width="93" customWidth="1"/>
    <col min="11779" max="11779" width="15" customWidth="1"/>
    <col min="12033" max="12033" width="93" customWidth="1"/>
    <col min="12035" max="12035" width="15" customWidth="1"/>
    <col min="12289" max="12289" width="93" customWidth="1"/>
    <col min="12291" max="12291" width="15" customWidth="1"/>
    <col min="12545" max="12545" width="93" customWidth="1"/>
    <col min="12547" max="12547" width="15" customWidth="1"/>
    <col min="12801" max="12801" width="93" customWidth="1"/>
    <col min="12803" max="12803" width="15" customWidth="1"/>
    <col min="13057" max="13057" width="93" customWidth="1"/>
    <col min="13059" max="13059" width="15" customWidth="1"/>
    <col min="13313" max="13313" width="93" customWidth="1"/>
    <col min="13315" max="13315" width="15" customWidth="1"/>
    <col min="13569" max="13569" width="93" customWidth="1"/>
    <col min="13571" max="13571" width="15" customWidth="1"/>
    <col min="13825" max="13825" width="93" customWidth="1"/>
    <col min="13827" max="13827" width="15" customWidth="1"/>
    <col min="14081" max="14081" width="93" customWidth="1"/>
    <col min="14083" max="14083" width="15" customWidth="1"/>
    <col min="14337" max="14337" width="93" customWidth="1"/>
    <col min="14339" max="14339" width="15" customWidth="1"/>
    <col min="14593" max="14593" width="93" customWidth="1"/>
    <col min="14595" max="14595" width="15" customWidth="1"/>
    <col min="14849" max="14849" width="93" customWidth="1"/>
    <col min="14851" max="14851" width="15" customWidth="1"/>
    <col min="15105" max="15105" width="93" customWidth="1"/>
    <col min="15107" max="15107" width="15" customWidth="1"/>
    <col min="15361" max="15361" width="93" customWidth="1"/>
    <col min="15363" max="15363" width="15" customWidth="1"/>
    <col min="15617" max="15617" width="93" customWidth="1"/>
    <col min="15619" max="15619" width="15" customWidth="1"/>
    <col min="15873" max="15873" width="93" customWidth="1"/>
    <col min="15875" max="15875" width="15" customWidth="1"/>
    <col min="16129" max="16129" width="93" customWidth="1"/>
    <col min="16131" max="16131" width="15" customWidth="1"/>
  </cols>
  <sheetData>
    <row r="1" spans="1:5">
      <c r="C1" t="s">
        <v>761</v>
      </c>
    </row>
    <row r="2" spans="1:5" ht="18">
      <c r="A2" s="276" t="str">
        <f>[1]Mellékletek!A3</f>
        <v>Eszteregnye Kerekvár Óvoda</v>
      </c>
      <c r="B2" s="276"/>
      <c r="C2" s="276"/>
    </row>
    <row r="3" spans="1:5" ht="21" customHeight="1">
      <c r="A3" s="292" t="s">
        <v>792</v>
      </c>
      <c r="B3" s="285"/>
      <c r="C3" s="285"/>
    </row>
    <row r="4" spans="1:5" ht="18.75" customHeight="1">
      <c r="A4" s="278" t="s">
        <v>657</v>
      </c>
      <c r="B4" s="285"/>
      <c r="C4" s="285"/>
    </row>
    <row r="5" spans="1:5" ht="18">
      <c r="A5" s="114"/>
    </row>
    <row r="6" spans="1:5" ht="25.5" customHeight="1">
      <c r="A6" s="293" t="s">
        <v>45</v>
      </c>
      <c r="B6" s="295" t="s">
        <v>46</v>
      </c>
      <c r="C6" s="224" t="s">
        <v>804</v>
      </c>
      <c r="D6" s="224" t="s">
        <v>788</v>
      </c>
      <c r="E6" s="290" t="s">
        <v>790</v>
      </c>
    </row>
    <row r="7" spans="1:5">
      <c r="A7" s="294"/>
      <c r="B7" s="296"/>
      <c r="C7" s="225"/>
      <c r="D7" s="225"/>
      <c r="E7" s="291"/>
    </row>
    <row r="8" spans="1:5">
      <c r="A8" s="27" t="s">
        <v>47</v>
      </c>
      <c r="B8" s="27" t="s">
        <v>48</v>
      </c>
      <c r="C8" s="258">
        <v>11284128</v>
      </c>
      <c r="D8" s="219">
        <f>E8-C8</f>
        <v>40000</v>
      </c>
      <c r="E8" s="259">
        <v>11324128</v>
      </c>
    </row>
    <row r="9" spans="1:5">
      <c r="A9" s="27" t="s">
        <v>49</v>
      </c>
      <c r="B9" s="28" t="s">
        <v>50</v>
      </c>
      <c r="C9" s="245">
        <v>0</v>
      </c>
      <c r="D9" s="219">
        <f t="shared" ref="D9:D20" si="0">E9-C9</f>
        <v>0</v>
      </c>
      <c r="E9" s="109">
        <v>0</v>
      </c>
    </row>
    <row r="10" spans="1:5">
      <c r="A10" s="27" t="s">
        <v>51</v>
      </c>
      <c r="B10" s="28" t="s">
        <v>52</v>
      </c>
      <c r="C10" s="245">
        <v>0</v>
      </c>
      <c r="D10" s="219">
        <f t="shared" si="0"/>
        <v>0</v>
      </c>
      <c r="E10" s="109">
        <v>0</v>
      </c>
    </row>
    <row r="11" spans="1:5">
      <c r="A11" s="29" t="s">
        <v>53</v>
      </c>
      <c r="B11" s="28" t="s">
        <v>54</v>
      </c>
      <c r="C11" s="245">
        <v>0</v>
      </c>
      <c r="D11" s="219">
        <f t="shared" si="0"/>
        <v>0</v>
      </c>
      <c r="E11" s="109">
        <v>0</v>
      </c>
    </row>
    <row r="12" spans="1:5">
      <c r="A12" s="29" t="s">
        <v>55</v>
      </c>
      <c r="B12" s="28" t="s">
        <v>56</v>
      </c>
      <c r="C12" s="245">
        <v>0</v>
      </c>
      <c r="D12" s="219">
        <f t="shared" si="0"/>
        <v>0</v>
      </c>
      <c r="E12" s="109">
        <v>0</v>
      </c>
    </row>
    <row r="13" spans="1:5">
      <c r="A13" s="29" t="s">
        <v>57</v>
      </c>
      <c r="B13" s="28" t="s">
        <v>58</v>
      </c>
      <c r="C13" s="245">
        <v>0</v>
      </c>
      <c r="D13" s="219">
        <f t="shared" si="0"/>
        <v>0</v>
      </c>
      <c r="E13" s="109">
        <v>0</v>
      </c>
    </row>
    <row r="14" spans="1:5">
      <c r="A14" s="29" t="s">
        <v>59</v>
      </c>
      <c r="B14" s="28" t="s">
        <v>60</v>
      </c>
      <c r="C14" s="245"/>
      <c r="D14" s="219">
        <f t="shared" si="0"/>
        <v>0</v>
      </c>
      <c r="E14" s="109"/>
    </row>
    <row r="15" spans="1:5">
      <c r="A15" s="29" t="s">
        <v>61</v>
      </c>
      <c r="B15" s="28" t="s">
        <v>62</v>
      </c>
      <c r="C15" s="245">
        <v>0</v>
      </c>
      <c r="D15" s="219">
        <f t="shared" si="0"/>
        <v>0</v>
      </c>
      <c r="E15" s="109">
        <v>0</v>
      </c>
    </row>
    <row r="16" spans="1:5">
      <c r="A16" s="4" t="s">
        <v>63</v>
      </c>
      <c r="B16" s="28" t="s">
        <v>64</v>
      </c>
      <c r="C16" s="245">
        <v>0</v>
      </c>
      <c r="D16" s="219">
        <f t="shared" si="0"/>
        <v>0</v>
      </c>
      <c r="E16" s="109">
        <v>0</v>
      </c>
    </row>
    <row r="17" spans="1:5">
      <c r="A17" s="4" t="s">
        <v>65</v>
      </c>
      <c r="B17" s="28" t="s">
        <v>66</v>
      </c>
      <c r="C17" s="245">
        <v>0</v>
      </c>
      <c r="D17" s="219">
        <f t="shared" si="0"/>
        <v>0</v>
      </c>
      <c r="E17" s="109">
        <v>0</v>
      </c>
    </row>
    <row r="18" spans="1:5">
      <c r="A18" s="4" t="s">
        <v>67</v>
      </c>
      <c r="B18" s="28" t="s">
        <v>68</v>
      </c>
      <c r="C18" s="245">
        <v>0</v>
      </c>
      <c r="D18" s="219">
        <f t="shared" si="0"/>
        <v>0</v>
      </c>
      <c r="E18" s="109">
        <v>0</v>
      </c>
    </row>
    <row r="19" spans="1:5">
      <c r="A19" s="4" t="s">
        <v>69</v>
      </c>
      <c r="B19" s="28" t="s">
        <v>70</v>
      </c>
      <c r="C19" s="245">
        <v>0</v>
      </c>
      <c r="D19" s="219">
        <f t="shared" si="0"/>
        <v>0</v>
      </c>
      <c r="E19" s="109">
        <v>0</v>
      </c>
    </row>
    <row r="20" spans="1:5">
      <c r="A20" s="4" t="s">
        <v>393</v>
      </c>
      <c r="B20" s="28" t="s">
        <v>71</v>
      </c>
      <c r="C20" s="245">
        <v>0</v>
      </c>
      <c r="D20" s="219">
        <f t="shared" si="0"/>
        <v>30135</v>
      </c>
      <c r="E20" s="260">
        <v>30135</v>
      </c>
    </row>
    <row r="21" spans="1:5">
      <c r="A21" s="30" t="s">
        <v>340</v>
      </c>
      <c r="B21" s="31" t="s">
        <v>72</v>
      </c>
      <c r="C21" s="95">
        <f>SUM(C8:C20)</f>
        <v>11284128</v>
      </c>
      <c r="D21" s="219">
        <f>E21-C21</f>
        <v>70135</v>
      </c>
      <c r="E21" s="95">
        <f>SUM(E8:E20)</f>
        <v>11354263</v>
      </c>
    </row>
    <row r="22" spans="1:5">
      <c r="A22" s="4" t="s">
        <v>73</v>
      </c>
      <c r="B22" s="28" t="s">
        <v>74</v>
      </c>
      <c r="C22" s="245">
        <v>0</v>
      </c>
      <c r="D22" s="219">
        <f t="shared" ref="D22:D85" si="1">E22-C22</f>
        <v>0</v>
      </c>
      <c r="E22" s="109">
        <v>0</v>
      </c>
    </row>
    <row r="23" spans="1:5">
      <c r="A23" s="4" t="s">
        <v>75</v>
      </c>
      <c r="B23" s="28" t="s">
        <v>76</v>
      </c>
      <c r="C23" s="245">
        <v>0</v>
      </c>
      <c r="D23" s="219">
        <f t="shared" si="1"/>
        <v>0</v>
      </c>
      <c r="E23" s="109">
        <v>0</v>
      </c>
    </row>
    <row r="24" spans="1:5">
      <c r="A24" s="5" t="s">
        <v>77</v>
      </c>
      <c r="B24" s="28" t="s">
        <v>78</v>
      </c>
      <c r="C24" s="253">
        <v>0</v>
      </c>
      <c r="D24" s="219">
        <f t="shared" si="1"/>
        <v>0</v>
      </c>
      <c r="E24" s="150">
        <v>0</v>
      </c>
    </row>
    <row r="25" spans="1:5">
      <c r="A25" s="6" t="s">
        <v>341</v>
      </c>
      <c r="B25" s="31" t="s">
        <v>79</v>
      </c>
      <c r="C25" s="95">
        <f>C23+C24</f>
        <v>0</v>
      </c>
      <c r="D25" s="219">
        <f t="shared" si="1"/>
        <v>0</v>
      </c>
      <c r="E25" s="95">
        <f>E23+E24</f>
        <v>0</v>
      </c>
    </row>
    <row r="26" spans="1:5">
      <c r="A26" s="48" t="s">
        <v>422</v>
      </c>
      <c r="B26" s="49" t="s">
        <v>80</v>
      </c>
      <c r="C26" s="94">
        <f>C21+C25</f>
        <v>11284128</v>
      </c>
      <c r="D26" s="219">
        <f t="shared" si="1"/>
        <v>70135</v>
      </c>
      <c r="E26" s="94">
        <f>E21+E25</f>
        <v>11354263</v>
      </c>
    </row>
    <row r="27" spans="1:5">
      <c r="A27" s="37" t="s">
        <v>394</v>
      </c>
      <c r="B27" s="49" t="s">
        <v>81</v>
      </c>
      <c r="C27" s="261">
        <v>2369669</v>
      </c>
      <c r="D27" s="219">
        <f t="shared" si="1"/>
        <v>-40000</v>
      </c>
      <c r="E27" s="262">
        <v>2329669</v>
      </c>
    </row>
    <row r="28" spans="1:5">
      <c r="A28" s="4" t="s">
        <v>82</v>
      </c>
      <c r="B28" s="28" t="s">
        <v>83</v>
      </c>
      <c r="C28" s="253">
        <v>0</v>
      </c>
      <c r="D28" s="219">
        <f t="shared" si="1"/>
        <v>0</v>
      </c>
      <c r="E28" s="150">
        <v>0</v>
      </c>
    </row>
    <row r="29" spans="1:5">
      <c r="A29" s="4" t="s">
        <v>84</v>
      </c>
      <c r="B29" s="28" t="s">
        <v>85</v>
      </c>
      <c r="C29" s="253">
        <v>270000</v>
      </c>
      <c r="D29" s="219">
        <f t="shared" si="1"/>
        <v>0</v>
      </c>
      <c r="E29" s="150">
        <v>270000</v>
      </c>
    </row>
    <row r="30" spans="1:5">
      <c r="A30" s="4" t="s">
        <v>86</v>
      </c>
      <c r="B30" s="28" t="s">
        <v>87</v>
      </c>
      <c r="C30" s="245">
        <v>0</v>
      </c>
      <c r="D30" s="219">
        <f t="shared" si="1"/>
        <v>0</v>
      </c>
      <c r="E30" s="109">
        <v>0</v>
      </c>
    </row>
    <row r="31" spans="1:5">
      <c r="A31" s="6" t="s">
        <v>342</v>
      </c>
      <c r="B31" s="31" t="s">
        <v>88</v>
      </c>
      <c r="C31" s="95">
        <f>SUM(C28:C30)</f>
        <v>270000</v>
      </c>
      <c r="D31" s="219">
        <f t="shared" si="1"/>
        <v>0</v>
      </c>
      <c r="E31" s="95">
        <f>SUM(E28:E30)</f>
        <v>270000</v>
      </c>
    </row>
    <row r="32" spans="1:5">
      <c r="A32" s="4" t="s">
        <v>89</v>
      </c>
      <c r="B32" s="28" t="s">
        <v>90</v>
      </c>
      <c r="C32" s="245">
        <v>60000</v>
      </c>
      <c r="D32" s="219">
        <f t="shared" si="1"/>
        <v>0</v>
      </c>
      <c r="E32" s="109">
        <v>60000</v>
      </c>
    </row>
    <row r="33" spans="1:5">
      <c r="A33" s="4" t="s">
        <v>91</v>
      </c>
      <c r="B33" s="28" t="s">
        <v>92</v>
      </c>
      <c r="C33" s="253">
        <v>100000</v>
      </c>
      <c r="D33" s="219">
        <f t="shared" si="1"/>
        <v>0</v>
      </c>
      <c r="E33" s="150">
        <v>100000</v>
      </c>
    </row>
    <row r="34" spans="1:5" ht="15" customHeight="1">
      <c r="A34" s="6" t="s">
        <v>423</v>
      </c>
      <c r="B34" s="31" t="s">
        <v>93</v>
      </c>
      <c r="C34" s="95">
        <f>SUM(C32:C33)</f>
        <v>160000</v>
      </c>
      <c r="D34" s="219">
        <f t="shared" si="1"/>
        <v>0</v>
      </c>
      <c r="E34" s="95">
        <f>SUM(E32:E33)</f>
        <v>160000</v>
      </c>
    </row>
    <row r="35" spans="1:5">
      <c r="A35" s="4" t="s">
        <v>94</v>
      </c>
      <c r="B35" s="28" t="s">
        <v>95</v>
      </c>
      <c r="C35" s="253">
        <v>1500000</v>
      </c>
      <c r="D35" s="219">
        <f t="shared" si="1"/>
        <v>575000</v>
      </c>
      <c r="E35" s="263">
        <v>2075000</v>
      </c>
    </row>
    <row r="36" spans="1:5">
      <c r="A36" s="4" t="s">
        <v>96</v>
      </c>
      <c r="B36" s="28" t="s">
        <v>97</v>
      </c>
      <c r="C36" s="245">
        <v>0</v>
      </c>
      <c r="D36" s="219">
        <f t="shared" si="1"/>
        <v>0</v>
      </c>
      <c r="E36" s="109">
        <v>0</v>
      </c>
    </row>
    <row r="37" spans="1:5">
      <c r="A37" s="4" t="s">
        <v>395</v>
      </c>
      <c r="B37" s="28" t="s">
        <v>98</v>
      </c>
      <c r="C37" s="245">
        <v>0</v>
      </c>
      <c r="D37" s="219">
        <f t="shared" si="1"/>
        <v>0</v>
      </c>
      <c r="E37" s="109">
        <v>0</v>
      </c>
    </row>
    <row r="38" spans="1:5">
      <c r="A38" s="4" t="s">
        <v>99</v>
      </c>
      <c r="B38" s="28" t="s">
        <v>100</v>
      </c>
      <c r="C38" s="245">
        <v>100000</v>
      </c>
      <c r="D38" s="219">
        <f t="shared" si="1"/>
        <v>0</v>
      </c>
      <c r="E38" s="109">
        <v>100000</v>
      </c>
    </row>
    <row r="39" spans="1:5">
      <c r="A39" s="9" t="s">
        <v>396</v>
      </c>
      <c r="B39" s="28" t="s">
        <v>101</v>
      </c>
      <c r="C39" s="245">
        <v>0</v>
      </c>
      <c r="D39" s="219">
        <f t="shared" si="1"/>
        <v>0</v>
      </c>
      <c r="E39" s="109">
        <v>0</v>
      </c>
    </row>
    <row r="40" spans="1:5">
      <c r="A40" s="5" t="s">
        <v>102</v>
      </c>
      <c r="B40" s="28" t="s">
        <v>103</v>
      </c>
      <c r="C40" s="253">
        <v>0</v>
      </c>
      <c r="D40" s="219">
        <f t="shared" si="1"/>
        <v>0</v>
      </c>
      <c r="E40" s="150">
        <v>0</v>
      </c>
    </row>
    <row r="41" spans="1:5">
      <c r="A41" s="4" t="s">
        <v>397</v>
      </c>
      <c r="B41" s="28" t="s">
        <v>104</v>
      </c>
      <c r="C41" s="253">
        <v>200000</v>
      </c>
      <c r="D41" s="219">
        <f>E41-C41</f>
        <v>-1860</v>
      </c>
      <c r="E41" s="264">
        <v>198140</v>
      </c>
    </row>
    <row r="42" spans="1:5">
      <c r="A42" s="6" t="s">
        <v>343</v>
      </c>
      <c r="B42" s="31" t="s">
        <v>105</v>
      </c>
      <c r="C42" s="95">
        <f>SUM(C35:C41)</f>
        <v>1800000</v>
      </c>
      <c r="D42" s="219">
        <f t="shared" si="1"/>
        <v>573140</v>
      </c>
      <c r="E42" s="95">
        <f>SUM(E35:E41)</f>
        <v>2373140</v>
      </c>
    </row>
    <row r="43" spans="1:5">
      <c r="A43" s="4" t="s">
        <v>106</v>
      </c>
      <c r="B43" s="28" t="s">
        <v>107</v>
      </c>
      <c r="C43" s="245">
        <v>0</v>
      </c>
      <c r="D43" s="219">
        <f t="shared" si="1"/>
        <v>1860</v>
      </c>
      <c r="E43" s="265">
        <v>1860</v>
      </c>
    </row>
    <row r="44" spans="1:5">
      <c r="A44" s="4" t="s">
        <v>108</v>
      </c>
      <c r="B44" s="28" t="s">
        <v>109</v>
      </c>
      <c r="C44" s="245">
        <v>0</v>
      </c>
      <c r="D44" s="219">
        <f t="shared" si="1"/>
        <v>0</v>
      </c>
      <c r="E44" s="109">
        <v>0</v>
      </c>
    </row>
    <row r="45" spans="1:5">
      <c r="A45" s="6" t="s">
        <v>344</v>
      </c>
      <c r="B45" s="31" t="s">
        <v>110</v>
      </c>
      <c r="C45" s="95">
        <f>SUM(C43:C44)</f>
        <v>0</v>
      </c>
      <c r="D45" s="219">
        <f t="shared" si="1"/>
        <v>1860</v>
      </c>
      <c r="E45" s="95">
        <f>SUM(E43:E44)</f>
        <v>1860</v>
      </c>
    </row>
    <row r="46" spans="1:5">
      <c r="A46" s="4" t="s">
        <v>111</v>
      </c>
      <c r="B46" s="28" t="s">
        <v>112</v>
      </c>
      <c r="C46" s="245">
        <v>578000</v>
      </c>
      <c r="D46" s="219">
        <f t="shared" si="1"/>
        <v>-30135</v>
      </c>
      <c r="E46" s="266">
        <v>547865</v>
      </c>
    </row>
    <row r="47" spans="1:5">
      <c r="A47" s="4" t="s">
        <v>113</v>
      </c>
      <c r="B47" s="28" t="s">
        <v>114</v>
      </c>
      <c r="C47" s="245">
        <v>0</v>
      </c>
      <c r="D47" s="219">
        <f t="shared" si="1"/>
        <v>0</v>
      </c>
      <c r="E47" s="109">
        <v>0</v>
      </c>
    </row>
    <row r="48" spans="1:5">
      <c r="A48" s="4" t="s">
        <v>398</v>
      </c>
      <c r="B48" s="28" t="s">
        <v>115</v>
      </c>
      <c r="C48" s="245">
        <v>0</v>
      </c>
      <c r="D48" s="219">
        <f t="shared" si="1"/>
        <v>0</v>
      </c>
      <c r="E48" s="109">
        <v>0</v>
      </c>
    </row>
    <row r="49" spans="1:5">
      <c r="A49" s="4" t="s">
        <v>399</v>
      </c>
      <c r="B49" s="28" t="s">
        <v>116</v>
      </c>
      <c r="C49" s="245">
        <v>0</v>
      </c>
      <c r="D49" s="219">
        <f t="shared" si="1"/>
        <v>0</v>
      </c>
      <c r="E49" s="109">
        <v>0</v>
      </c>
    </row>
    <row r="50" spans="1:5">
      <c r="A50" s="4" t="s">
        <v>117</v>
      </c>
      <c r="B50" s="28" t="s">
        <v>118</v>
      </c>
      <c r="C50" s="253">
        <v>12110</v>
      </c>
      <c r="D50" s="219">
        <f t="shared" si="1"/>
        <v>0</v>
      </c>
      <c r="E50" s="150">
        <v>12110</v>
      </c>
    </row>
    <row r="51" spans="1:5">
      <c r="A51" s="6" t="s">
        <v>345</v>
      </c>
      <c r="B51" s="31" t="s">
        <v>119</v>
      </c>
      <c r="C51" s="95">
        <f>SUM(C46:C50)</f>
        <v>590110</v>
      </c>
      <c r="D51" s="219">
        <f t="shared" si="1"/>
        <v>-30135</v>
      </c>
      <c r="E51" s="95">
        <f>SUM(E46:E50)</f>
        <v>559975</v>
      </c>
    </row>
    <row r="52" spans="1:5">
      <c r="A52" s="37" t="s">
        <v>346</v>
      </c>
      <c r="B52" s="49" t="s">
        <v>120</v>
      </c>
      <c r="C52" s="94">
        <f>C31+C34+C45+C42+C51</f>
        <v>2820110</v>
      </c>
      <c r="D52" s="219">
        <f t="shared" si="1"/>
        <v>544865</v>
      </c>
      <c r="E52" s="94">
        <f>E31+E34+E45+E42+E51</f>
        <v>3364975</v>
      </c>
    </row>
    <row r="53" spans="1:5">
      <c r="A53" s="12" t="s">
        <v>121</v>
      </c>
      <c r="B53" s="28" t="s">
        <v>122</v>
      </c>
      <c r="C53" s="245">
        <v>0</v>
      </c>
      <c r="D53" s="219">
        <f t="shared" si="1"/>
        <v>0</v>
      </c>
      <c r="E53" s="109">
        <v>0</v>
      </c>
    </row>
    <row r="54" spans="1:5">
      <c r="A54" s="12" t="s">
        <v>347</v>
      </c>
      <c r="B54" s="28" t="s">
        <v>123</v>
      </c>
      <c r="C54" s="245">
        <v>0</v>
      </c>
      <c r="D54" s="219">
        <f t="shared" si="1"/>
        <v>0</v>
      </c>
      <c r="E54" s="109">
        <v>0</v>
      </c>
    </row>
    <row r="55" spans="1:5">
      <c r="A55" s="16" t="s">
        <v>400</v>
      </c>
      <c r="B55" s="28" t="s">
        <v>124</v>
      </c>
      <c r="C55" s="245">
        <v>0</v>
      </c>
      <c r="D55" s="219">
        <f t="shared" si="1"/>
        <v>0</v>
      </c>
      <c r="E55" s="109">
        <v>0</v>
      </c>
    </row>
    <row r="56" spans="1:5">
      <c r="A56" s="16" t="s">
        <v>401</v>
      </c>
      <c r="B56" s="28" t="s">
        <v>125</v>
      </c>
      <c r="C56" s="245">
        <v>0</v>
      </c>
      <c r="D56" s="219">
        <f t="shared" si="1"/>
        <v>0</v>
      </c>
      <c r="E56" s="109">
        <v>0</v>
      </c>
    </row>
    <row r="57" spans="1:5">
      <c r="A57" s="16" t="s">
        <v>402</v>
      </c>
      <c r="B57" s="28" t="s">
        <v>126</v>
      </c>
      <c r="C57" s="245">
        <v>0</v>
      </c>
      <c r="D57" s="219">
        <f t="shared" si="1"/>
        <v>0</v>
      </c>
      <c r="E57" s="109">
        <v>0</v>
      </c>
    </row>
    <row r="58" spans="1:5">
      <c r="A58" s="12" t="s">
        <v>403</v>
      </c>
      <c r="B58" s="28" t="s">
        <v>127</v>
      </c>
      <c r="C58" s="245">
        <v>0</v>
      </c>
      <c r="D58" s="219">
        <f t="shared" si="1"/>
        <v>0</v>
      </c>
      <c r="E58" s="109">
        <v>0</v>
      </c>
    </row>
    <row r="59" spans="1:5">
      <c r="A59" s="12" t="s">
        <v>404</v>
      </c>
      <c r="B59" s="28" t="s">
        <v>128</v>
      </c>
      <c r="C59" s="245">
        <v>0</v>
      </c>
      <c r="D59" s="219">
        <f t="shared" si="1"/>
        <v>0</v>
      </c>
      <c r="E59" s="109">
        <v>0</v>
      </c>
    </row>
    <row r="60" spans="1:5">
      <c r="A60" s="12" t="s">
        <v>405</v>
      </c>
      <c r="B60" s="28" t="s">
        <v>129</v>
      </c>
      <c r="C60" s="245">
        <v>0</v>
      </c>
      <c r="D60" s="219">
        <f t="shared" si="1"/>
        <v>0</v>
      </c>
      <c r="E60" s="109">
        <v>0</v>
      </c>
    </row>
    <row r="61" spans="1:5">
      <c r="A61" s="46" t="s">
        <v>375</v>
      </c>
      <c r="B61" s="49" t="s">
        <v>130</v>
      </c>
      <c r="C61" s="94">
        <f>SUM(C53:C60)</f>
        <v>0</v>
      </c>
      <c r="D61" s="219">
        <f t="shared" si="1"/>
        <v>0</v>
      </c>
      <c r="E61" s="94">
        <f>SUM(E53:E60)</f>
        <v>0</v>
      </c>
    </row>
    <row r="62" spans="1:5">
      <c r="A62" s="11" t="s">
        <v>406</v>
      </c>
      <c r="B62" s="28" t="s">
        <v>131</v>
      </c>
      <c r="C62" s="245">
        <v>0</v>
      </c>
      <c r="D62" s="219">
        <f t="shared" si="1"/>
        <v>0</v>
      </c>
      <c r="E62" s="109">
        <v>0</v>
      </c>
    </row>
    <row r="63" spans="1:5">
      <c r="A63" s="11" t="s">
        <v>132</v>
      </c>
      <c r="B63" s="28" t="s">
        <v>133</v>
      </c>
      <c r="C63" s="245">
        <v>0</v>
      </c>
      <c r="D63" s="219">
        <f t="shared" si="1"/>
        <v>0</v>
      </c>
      <c r="E63" s="109">
        <v>0</v>
      </c>
    </row>
    <row r="64" spans="1:5">
      <c r="A64" s="11" t="s">
        <v>134</v>
      </c>
      <c r="B64" s="28" t="s">
        <v>135</v>
      </c>
      <c r="C64" s="245">
        <v>0</v>
      </c>
      <c r="D64" s="219">
        <f t="shared" si="1"/>
        <v>0</v>
      </c>
      <c r="E64" s="109">
        <v>0</v>
      </c>
    </row>
    <row r="65" spans="1:5">
      <c r="A65" s="11" t="s">
        <v>376</v>
      </c>
      <c r="B65" s="28" t="s">
        <v>136</v>
      </c>
      <c r="C65" s="245">
        <v>0</v>
      </c>
      <c r="D65" s="219">
        <f t="shared" si="1"/>
        <v>0</v>
      </c>
      <c r="E65" s="109">
        <v>0</v>
      </c>
    </row>
    <row r="66" spans="1:5">
      <c r="A66" s="11" t="s">
        <v>407</v>
      </c>
      <c r="B66" s="28" t="s">
        <v>137</v>
      </c>
      <c r="C66" s="245">
        <v>0</v>
      </c>
      <c r="D66" s="219">
        <f t="shared" si="1"/>
        <v>0</v>
      </c>
      <c r="E66" s="109">
        <v>0</v>
      </c>
    </row>
    <row r="67" spans="1:5">
      <c r="A67" s="11" t="s">
        <v>378</v>
      </c>
      <c r="B67" s="28" t="s">
        <v>138</v>
      </c>
      <c r="C67" s="245">
        <v>0</v>
      </c>
      <c r="D67" s="219">
        <f t="shared" si="1"/>
        <v>0</v>
      </c>
      <c r="E67" s="109">
        <v>0</v>
      </c>
    </row>
    <row r="68" spans="1:5">
      <c r="A68" s="11" t="s">
        <v>408</v>
      </c>
      <c r="B68" s="28" t="s">
        <v>139</v>
      </c>
      <c r="C68" s="245">
        <v>0</v>
      </c>
      <c r="D68" s="219">
        <f t="shared" si="1"/>
        <v>0</v>
      </c>
      <c r="E68" s="109">
        <v>0</v>
      </c>
    </row>
    <row r="69" spans="1:5">
      <c r="A69" s="11" t="s">
        <v>409</v>
      </c>
      <c r="B69" s="28" t="s">
        <v>140</v>
      </c>
      <c r="C69" s="245">
        <v>0</v>
      </c>
      <c r="D69" s="219">
        <f t="shared" si="1"/>
        <v>0</v>
      </c>
      <c r="E69" s="109">
        <v>0</v>
      </c>
    </row>
    <row r="70" spans="1:5">
      <c r="A70" s="11" t="s">
        <v>141</v>
      </c>
      <c r="B70" s="28" t="s">
        <v>142</v>
      </c>
      <c r="C70" s="245">
        <v>0</v>
      </c>
      <c r="D70" s="219">
        <f t="shared" si="1"/>
        <v>0</v>
      </c>
      <c r="E70" s="109">
        <v>0</v>
      </c>
    </row>
    <row r="71" spans="1:5">
      <c r="A71" s="19" t="s">
        <v>143</v>
      </c>
      <c r="B71" s="28" t="s">
        <v>144</v>
      </c>
      <c r="C71" s="245">
        <v>0</v>
      </c>
      <c r="D71" s="219">
        <f t="shared" si="1"/>
        <v>0</v>
      </c>
      <c r="E71" s="109">
        <v>0</v>
      </c>
    </row>
    <row r="72" spans="1:5">
      <c r="A72" s="11" t="s">
        <v>721</v>
      </c>
      <c r="B72" s="28" t="s">
        <v>145</v>
      </c>
      <c r="C72" s="245">
        <v>0</v>
      </c>
      <c r="D72" s="219">
        <f t="shared" si="1"/>
        <v>0</v>
      </c>
      <c r="E72" s="109">
        <v>0</v>
      </c>
    </row>
    <row r="73" spans="1:5">
      <c r="A73" s="11" t="s">
        <v>410</v>
      </c>
      <c r="B73" s="28" t="s">
        <v>146</v>
      </c>
      <c r="C73" s="245">
        <v>0</v>
      </c>
      <c r="D73" s="219">
        <f t="shared" si="1"/>
        <v>0</v>
      </c>
      <c r="E73" s="109">
        <v>0</v>
      </c>
    </row>
    <row r="74" spans="1:5">
      <c r="A74" s="19" t="s">
        <v>629</v>
      </c>
      <c r="B74" s="28" t="s">
        <v>665</v>
      </c>
      <c r="C74" s="245">
        <v>0</v>
      </c>
      <c r="D74" s="219">
        <f t="shared" si="1"/>
        <v>0</v>
      </c>
      <c r="E74" s="109">
        <v>0</v>
      </c>
    </row>
    <row r="75" spans="1:5">
      <c r="A75" s="46" t="s">
        <v>380</v>
      </c>
      <c r="B75" s="49" t="s">
        <v>147</v>
      </c>
      <c r="C75" s="94">
        <f>SUM(C62:C74)</f>
        <v>0</v>
      </c>
      <c r="D75" s="219">
        <f t="shared" si="1"/>
        <v>0</v>
      </c>
      <c r="E75" s="94">
        <f>SUM(E62:E74)</f>
        <v>0</v>
      </c>
    </row>
    <row r="76" spans="1:5" ht="15.75">
      <c r="A76" s="215" t="s">
        <v>533</v>
      </c>
      <c r="B76" s="49"/>
      <c r="C76" s="245"/>
      <c r="D76" s="219">
        <f t="shared" si="1"/>
        <v>0</v>
      </c>
      <c r="E76" s="109"/>
    </row>
    <row r="77" spans="1:5">
      <c r="A77" s="32" t="s">
        <v>148</v>
      </c>
      <c r="B77" s="28" t="s">
        <v>149</v>
      </c>
      <c r="C77" s="245">
        <v>0</v>
      </c>
      <c r="D77" s="219">
        <f t="shared" si="1"/>
        <v>0</v>
      </c>
      <c r="E77" s="109">
        <v>0</v>
      </c>
    </row>
    <row r="78" spans="1:5">
      <c r="A78" s="32" t="s">
        <v>411</v>
      </c>
      <c r="B78" s="28" t="s">
        <v>150</v>
      </c>
      <c r="C78" s="245">
        <v>0</v>
      </c>
      <c r="D78" s="219">
        <f t="shared" si="1"/>
        <v>0</v>
      </c>
      <c r="E78" s="109">
        <v>0</v>
      </c>
    </row>
    <row r="79" spans="1:5">
      <c r="A79" s="32" t="s">
        <v>151</v>
      </c>
      <c r="B79" s="28" t="s">
        <v>152</v>
      </c>
      <c r="C79" s="245">
        <v>0</v>
      </c>
      <c r="D79" s="219">
        <f t="shared" si="1"/>
        <v>0</v>
      </c>
      <c r="E79" s="109">
        <v>0</v>
      </c>
    </row>
    <row r="80" spans="1:5">
      <c r="A80" s="32" t="s">
        <v>153</v>
      </c>
      <c r="B80" s="28" t="s">
        <v>154</v>
      </c>
      <c r="C80" s="253">
        <v>0</v>
      </c>
      <c r="D80" s="219">
        <f t="shared" si="1"/>
        <v>0</v>
      </c>
      <c r="E80" s="150">
        <v>0</v>
      </c>
    </row>
    <row r="81" spans="1:5">
      <c r="A81" s="5" t="s">
        <v>155</v>
      </c>
      <c r="B81" s="28" t="s">
        <v>156</v>
      </c>
      <c r="C81" s="245">
        <v>0</v>
      </c>
      <c r="D81" s="219">
        <f t="shared" si="1"/>
        <v>0</v>
      </c>
      <c r="E81" s="109">
        <v>0</v>
      </c>
    </row>
    <row r="82" spans="1:5">
      <c r="A82" s="5" t="s">
        <v>157</v>
      </c>
      <c r="B82" s="28" t="s">
        <v>158</v>
      </c>
      <c r="C82" s="245">
        <v>0</v>
      </c>
      <c r="D82" s="219">
        <f t="shared" si="1"/>
        <v>0</v>
      </c>
      <c r="E82" s="109">
        <v>0</v>
      </c>
    </row>
    <row r="83" spans="1:5">
      <c r="A83" s="5" t="s">
        <v>159</v>
      </c>
      <c r="B83" s="28" t="s">
        <v>160</v>
      </c>
      <c r="C83" s="245">
        <v>0</v>
      </c>
      <c r="D83" s="219">
        <f t="shared" si="1"/>
        <v>0</v>
      </c>
      <c r="E83" s="109">
        <v>0</v>
      </c>
    </row>
    <row r="84" spans="1:5">
      <c r="A84" s="47" t="s">
        <v>382</v>
      </c>
      <c r="B84" s="49" t="s">
        <v>161</v>
      </c>
      <c r="C84" s="94">
        <f>SUM(C77:C83)</f>
        <v>0</v>
      </c>
      <c r="D84" s="219">
        <f t="shared" si="1"/>
        <v>0</v>
      </c>
      <c r="E84" s="94">
        <f>SUM(E77:E83)</f>
        <v>0</v>
      </c>
    </row>
    <row r="85" spans="1:5">
      <c r="A85" s="12" t="s">
        <v>162</v>
      </c>
      <c r="B85" s="28" t="s">
        <v>163</v>
      </c>
      <c r="C85" s="245">
        <v>0</v>
      </c>
      <c r="D85" s="219">
        <f t="shared" si="1"/>
        <v>0</v>
      </c>
      <c r="E85" s="109">
        <v>0</v>
      </c>
    </row>
    <row r="86" spans="1:5">
      <c r="A86" s="12" t="s">
        <v>164</v>
      </c>
      <c r="B86" s="28" t="s">
        <v>165</v>
      </c>
      <c r="C86" s="245">
        <v>0</v>
      </c>
      <c r="D86" s="219">
        <f t="shared" ref="D86:D130" si="2">E86-C86</f>
        <v>0</v>
      </c>
      <c r="E86" s="109">
        <v>0</v>
      </c>
    </row>
    <row r="87" spans="1:5">
      <c r="A87" s="12" t="s">
        <v>166</v>
      </c>
      <c r="B87" s="28" t="s">
        <v>167</v>
      </c>
      <c r="C87" s="245">
        <v>0</v>
      </c>
      <c r="D87" s="219">
        <f t="shared" si="2"/>
        <v>0</v>
      </c>
      <c r="E87" s="109">
        <v>0</v>
      </c>
    </row>
    <row r="88" spans="1:5">
      <c r="A88" s="12" t="s">
        <v>168</v>
      </c>
      <c r="B88" s="28" t="s">
        <v>169</v>
      </c>
      <c r="C88" s="245">
        <v>0</v>
      </c>
      <c r="D88" s="219">
        <f t="shared" si="2"/>
        <v>0</v>
      </c>
      <c r="E88" s="109">
        <v>0</v>
      </c>
    </row>
    <row r="89" spans="1:5">
      <c r="A89" s="46" t="s">
        <v>383</v>
      </c>
      <c r="B89" s="49" t="s">
        <v>170</v>
      </c>
      <c r="C89" s="94">
        <f>SUM(C85:C88)</f>
        <v>0</v>
      </c>
      <c r="D89" s="219">
        <f t="shared" si="2"/>
        <v>0</v>
      </c>
      <c r="E89" s="94">
        <f>SUM(E85:E88)</f>
        <v>0</v>
      </c>
    </row>
    <row r="90" spans="1:5" ht="30">
      <c r="A90" s="12" t="s">
        <v>171</v>
      </c>
      <c r="B90" s="28" t="s">
        <v>172</v>
      </c>
      <c r="C90" s="245">
        <v>0</v>
      </c>
      <c r="D90" s="219">
        <f t="shared" si="2"/>
        <v>0</v>
      </c>
      <c r="E90" s="109">
        <v>0</v>
      </c>
    </row>
    <row r="91" spans="1:5">
      <c r="A91" s="12" t="s">
        <v>412</v>
      </c>
      <c r="B91" s="28" t="s">
        <v>173</v>
      </c>
      <c r="C91" s="245">
        <v>0</v>
      </c>
      <c r="D91" s="219">
        <f t="shared" si="2"/>
        <v>0</v>
      </c>
      <c r="E91" s="109">
        <v>0</v>
      </c>
    </row>
    <row r="92" spans="1:5" ht="30">
      <c r="A92" s="12" t="s">
        <v>413</v>
      </c>
      <c r="B92" s="28" t="s">
        <v>174</v>
      </c>
      <c r="C92" s="245">
        <v>0</v>
      </c>
      <c r="D92" s="219">
        <f t="shared" si="2"/>
        <v>0</v>
      </c>
      <c r="E92" s="109">
        <v>0</v>
      </c>
    </row>
    <row r="93" spans="1:5">
      <c r="A93" s="12" t="s">
        <v>414</v>
      </c>
      <c r="B93" s="28" t="s">
        <v>175</v>
      </c>
      <c r="C93" s="245">
        <v>0</v>
      </c>
      <c r="D93" s="219">
        <f t="shared" si="2"/>
        <v>0</v>
      </c>
      <c r="E93" s="109">
        <v>0</v>
      </c>
    </row>
    <row r="94" spans="1:5" ht="30">
      <c r="A94" s="12" t="s">
        <v>415</v>
      </c>
      <c r="B94" s="28" t="s">
        <v>176</v>
      </c>
      <c r="C94" s="245">
        <v>0</v>
      </c>
      <c r="D94" s="219">
        <f t="shared" si="2"/>
        <v>0</v>
      </c>
      <c r="E94" s="109">
        <v>0</v>
      </c>
    </row>
    <row r="95" spans="1:5">
      <c r="A95" s="12" t="s">
        <v>416</v>
      </c>
      <c r="B95" s="28" t="s">
        <v>177</v>
      </c>
      <c r="C95" s="245">
        <v>0</v>
      </c>
      <c r="D95" s="219">
        <f t="shared" si="2"/>
        <v>0</v>
      </c>
      <c r="E95" s="109">
        <v>0</v>
      </c>
    </row>
    <row r="96" spans="1:5">
      <c r="A96" s="12" t="s">
        <v>178</v>
      </c>
      <c r="B96" s="28" t="s">
        <v>179</v>
      </c>
      <c r="C96" s="245">
        <v>0</v>
      </c>
      <c r="D96" s="219">
        <f t="shared" si="2"/>
        <v>0</v>
      </c>
      <c r="E96" s="109">
        <v>0</v>
      </c>
    </row>
    <row r="97" spans="1:22">
      <c r="A97" s="12" t="s">
        <v>722</v>
      </c>
      <c r="B97" s="28" t="s">
        <v>180</v>
      </c>
      <c r="C97" s="245"/>
      <c r="D97" s="219">
        <f t="shared" si="2"/>
        <v>0</v>
      </c>
      <c r="E97" s="109"/>
    </row>
    <row r="98" spans="1:22">
      <c r="A98" s="12" t="s">
        <v>417</v>
      </c>
      <c r="B98" s="28" t="s">
        <v>667</v>
      </c>
      <c r="C98" s="245">
        <v>0</v>
      </c>
      <c r="D98" s="219">
        <f t="shared" si="2"/>
        <v>0</v>
      </c>
      <c r="E98" s="109">
        <v>0</v>
      </c>
    </row>
    <row r="99" spans="1:22">
      <c r="A99" s="46" t="s">
        <v>384</v>
      </c>
      <c r="B99" s="49" t="s">
        <v>181</v>
      </c>
      <c r="C99" s="94">
        <f>SUM(C90:C98)</f>
        <v>0</v>
      </c>
      <c r="D99" s="219">
        <f t="shared" si="2"/>
        <v>0</v>
      </c>
      <c r="E99" s="94">
        <f>SUM(E90:E98)</f>
        <v>0</v>
      </c>
    </row>
    <row r="100" spans="1:22" ht="15.75">
      <c r="A100" s="215" t="s">
        <v>532</v>
      </c>
      <c r="B100" s="49"/>
      <c r="C100" s="245"/>
      <c r="D100" s="219">
        <f t="shared" si="2"/>
        <v>0</v>
      </c>
      <c r="E100" s="109"/>
    </row>
    <row r="101" spans="1:22" ht="15.75">
      <c r="A101" s="33" t="s">
        <v>424</v>
      </c>
      <c r="B101" s="34" t="s">
        <v>182</v>
      </c>
      <c r="C101" s="94">
        <f>C26+C27+C52+C61+C75+C84+C89+C99</f>
        <v>16473907</v>
      </c>
      <c r="D101" s="219">
        <f t="shared" si="2"/>
        <v>575000</v>
      </c>
      <c r="E101" s="94">
        <f>E26+E27+E52+E61+E75+E84+E89+E99</f>
        <v>17048907</v>
      </c>
    </row>
    <row r="102" spans="1:22">
      <c r="A102" s="12" t="s">
        <v>418</v>
      </c>
      <c r="B102" s="4" t="s">
        <v>183</v>
      </c>
      <c r="C102" s="96">
        <v>0</v>
      </c>
      <c r="D102" s="219">
        <f t="shared" si="2"/>
        <v>0</v>
      </c>
      <c r="E102" s="96">
        <v>0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>
      <c r="A103" s="12" t="s">
        <v>185</v>
      </c>
      <c r="B103" s="4" t="s">
        <v>186</v>
      </c>
      <c r="C103" s="96">
        <v>0</v>
      </c>
      <c r="D103" s="219">
        <f t="shared" si="2"/>
        <v>0</v>
      </c>
      <c r="E103" s="96">
        <v>0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>
      <c r="A104" s="12" t="s">
        <v>419</v>
      </c>
      <c r="B104" s="4" t="s">
        <v>187</v>
      </c>
      <c r="C104" s="96">
        <v>0</v>
      </c>
      <c r="D104" s="219">
        <f t="shared" si="2"/>
        <v>0</v>
      </c>
      <c r="E104" s="96">
        <v>0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>
      <c r="A105" s="14" t="s">
        <v>389</v>
      </c>
      <c r="B105" s="6" t="s">
        <v>188</v>
      </c>
      <c r="C105" s="97">
        <f>SUM(C102:C104)</f>
        <v>0</v>
      </c>
      <c r="D105" s="219">
        <f t="shared" si="2"/>
        <v>0</v>
      </c>
      <c r="E105" s="97">
        <f>SUM(E102:E104)</f>
        <v>0</v>
      </c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:22">
      <c r="A106" s="35" t="s">
        <v>420</v>
      </c>
      <c r="B106" s="4" t="s">
        <v>189</v>
      </c>
      <c r="C106" s="98">
        <v>0</v>
      </c>
      <c r="D106" s="219">
        <f t="shared" si="2"/>
        <v>0</v>
      </c>
      <c r="E106" s="98">
        <v>0</v>
      </c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1:22">
      <c r="A107" s="35" t="s">
        <v>723</v>
      </c>
      <c r="B107" s="4" t="s">
        <v>192</v>
      </c>
      <c r="C107" s="98">
        <v>0</v>
      </c>
      <c r="D107" s="219">
        <f t="shared" si="2"/>
        <v>0</v>
      </c>
      <c r="E107" s="98">
        <v>0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1:22">
      <c r="A108" s="12" t="s">
        <v>668</v>
      </c>
      <c r="B108" s="4" t="s">
        <v>194</v>
      </c>
      <c r="C108" s="96">
        <v>0</v>
      </c>
      <c r="D108" s="219">
        <f t="shared" si="2"/>
        <v>0</v>
      </c>
      <c r="E108" s="96">
        <v>0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>
      <c r="A109" s="12" t="s">
        <v>669</v>
      </c>
      <c r="B109" s="4" t="s">
        <v>195</v>
      </c>
      <c r="C109" s="96">
        <v>0</v>
      </c>
      <c r="D109" s="219">
        <f t="shared" si="2"/>
        <v>0</v>
      </c>
      <c r="E109" s="96">
        <v>0</v>
      </c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>
      <c r="A110" s="12" t="s">
        <v>670</v>
      </c>
      <c r="B110" s="4" t="s">
        <v>671</v>
      </c>
      <c r="C110" s="96"/>
      <c r="D110" s="219">
        <f t="shared" si="2"/>
        <v>0</v>
      </c>
      <c r="E110" s="96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>
      <c r="A111" s="12" t="s">
        <v>672</v>
      </c>
      <c r="B111" s="4" t="s">
        <v>673</v>
      </c>
      <c r="C111" s="96"/>
      <c r="D111" s="219">
        <f t="shared" si="2"/>
        <v>0</v>
      </c>
      <c r="E111" s="96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>
      <c r="A112" s="13" t="s">
        <v>390</v>
      </c>
      <c r="B112" s="6" t="s">
        <v>196</v>
      </c>
      <c r="C112" s="99">
        <f>SUM(C106:C109)</f>
        <v>0</v>
      </c>
      <c r="D112" s="219">
        <f t="shared" si="2"/>
        <v>0</v>
      </c>
      <c r="E112" s="99">
        <f>SUM(E106:E109)</f>
        <v>0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:22">
      <c r="A113" s="35" t="s">
        <v>197</v>
      </c>
      <c r="B113" s="4" t="s">
        <v>198</v>
      </c>
      <c r="C113" s="98">
        <v>0</v>
      </c>
      <c r="D113" s="219">
        <f t="shared" si="2"/>
        <v>0</v>
      </c>
      <c r="E113" s="98">
        <v>0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1:22">
      <c r="A114" s="35" t="s">
        <v>199</v>
      </c>
      <c r="B114" s="4" t="s">
        <v>200</v>
      </c>
      <c r="C114" s="98">
        <v>0</v>
      </c>
      <c r="D114" s="219">
        <f t="shared" si="2"/>
        <v>0</v>
      </c>
      <c r="E114" s="98">
        <v>0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1:22">
      <c r="A115" s="13" t="s">
        <v>201</v>
      </c>
      <c r="B115" s="6" t="s">
        <v>202</v>
      </c>
      <c r="C115" s="99">
        <f>SUM(C113:C114)</f>
        <v>0</v>
      </c>
      <c r="D115" s="219">
        <f t="shared" si="2"/>
        <v>0</v>
      </c>
      <c r="E115" s="99">
        <f>SUM(E113:E114)</f>
        <v>0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1:22">
      <c r="A116" s="35" t="s">
        <v>724</v>
      </c>
      <c r="B116" s="4" t="s">
        <v>203</v>
      </c>
      <c r="C116" s="98">
        <v>0</v>
      </c>
      <c r="D116" s="219">
        <f t="shared" si="2"/>
        <v>0</v>
      </c>
      <c r="E116" s="98">
        <v>0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1:22">
      <c r="A117" s="35" t="s">
        <v>204</v>
      </c>
      <c r="B117" s="4" t="s">
        <v>205</v>
      </c>
      <c r="C117" s="98">
        <v>0</v>
      </c>
      <c r="D117" s="219">
        <f t="shared" si="2"/>
        <v>0</v>
      </c>
      <c r="E117" s="98">
        <v>0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1:22">
      <c r="A118" s="35" t="s">
        <v>206</v>
      </c>
      <c r="B118" s="4" t="s">
        <v>207</v>
      </c>
      <c r="C118" s="98">
        <v>0</v>
      </c>
      <c r="D118" s="219">
        <f t="shared" si="2"/>
        <v>0</v>
      </c>
      <c r="E118" s="98">
        <v>0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1:22">
      <c r="A119" s="35" t="s">
        <v>725</v>
      </c>
      <c r="B119" s="4" t="s">
        <v>726</v>
      </c>
      <c r="C119" s="98"/>
      <c r="D119" s="219">
        <f t="shared" si="2"/>
        <v>0</v>
      </c>
      <c r="E119" s="98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1:22">
      <c r="A120" s="36" t="s">
        <v>391</v>
      </c>
      <c r="B120" s="37" t="s">
        <v>208</v>
      </c>
      <c r="C120" s="99">
        <f>C105+C112+C115+C116+C117+C118</f>
        <v>0</v>
      </c>
      <c r="D120" s="219">
        <f t="shared" si="2"/>
        <v>0</v>
      </c>
      <c r="E120" s="99">
        <f>E105+E112+E115+E116+E117+E118</f>
        <v>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:22">
      <c r="A121" s="35" t="s">
        <v>209</v>
      </c>
      <c r="B121" s="4" t="s">
        <v>210</v>
      </c>
      <c r="C121" s="98">
        <v>0</v>
      </c>
      <c r="D121" s="219">
        <f t="shared" si="2"/>
        <v>0</v>
      </c>
      <c r="E121" s="98">
        <v>0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1:22">
      <c r="A122" s="12" t="s">
        <v>211</v>
      </c>
      <c r="B122" s="4" t="s">
        <v>212</v>
      </c>
      <c r="C122" s="96">
        <v>0</v>
      </c>
      <c r="D122" s="219">
        <f t="shared" si="2"/>
        <v>0</v>
      </c>
      <c r="E122" s="96">
        <v>0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>
      <c r="A123" s="35" t="s">
        <v>421</v>
      </c>
      <c r="B123" s="4" t="s">
        <v>213</v>
      </c>
      <c r="C123" s="98">
        <v>0</v>
      </c>
      <c r="D123" s="219">
        <f t="shared" si="2"/>
        <v>0</v>
      </c>
      <c r="E123" s="98">
        <v>0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1:22">
      <c r="A124" s="35" t="s">
        <v>727</v>
      </c>
      <c r="B124" s="4" t="s">
        <v>214</v>
      </c>
      <c r="C124" s="98">
        <v>0</v>
      </c>
      <c r="D124" s="219">
        <f t="shared" si="2"/>
        <v>0</v>
      </c>
      <c r="E124" s="98">
        <v>0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1:22">
      <c r="A125" s="35" t="s">
        <v>680</v>
      </c>
      <c r="B125" s="4" t="s">
        <v>681</v>
      </c>
      <c r="C125" s="98"/>
      <c r="D125" s="219">
        <f t="shared" si="2"/>
        <v>0</v>
      </c>
      <c r="E125" s="98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1:22">
      <c r="A126" s="36" t="s">
        <v>392</v>
      </c>
      <c r="B126" s="37" t="s">
        <v>218</v>
      </c>
      <c r="C126" s="99">
        <f>SUM(C121:C124)</f>
        <v>0</v>
      </c>
      <c r="D126" s="219">
        <f t="shared" si="2"/>
        <v>0</v>
      </c>
      <c r="E126" s="99">
        <f>SUM(E121:E124)</f>
        <v>0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1:22">
      <c r="A127" s="12" t="s">
        <v>219</v>
      </c>
      <c r="B127" s="4" t="s">
        <v>220</v>
      </c>
      <c r="C127" s="96">
        <v>0</v>
      </c>
      <c r="D127" s="219">
        <f t="shared" si="2"/>
        <v>0</v>
      </c>
      <c r="E127" s="96">
        <v>0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>
      <c r="A128" s="12" t="s">
        <v>682</v>
      </c>
      <c r="B128" s="4" t="s">
        <v>683</v>
      </c>
      <c r="C128" s="96"/>
      <c r="D128" s="219">
        <f t="shared" si="2"/>
        <v>0</v>
      </c>
      <c r="E128" s="96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5.75">
      <c r="A129" s="38" t="s">
        <v>425</v>
      </c>
      <c r="B129" s="39" t="s">
        <v>221</v>
      </c>
      <c r="C129" s="99">
        <f>C120+C126+C127</f>
        <v>0</v>
      </c>
      <c r="D129" s="219">
        <f t="shared" si="2"/>
        <v>0</v>
      </c>
      <c r="E129" s="99">
        <f>E120+E126+E127</f>
        <v>0</v>
      </c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1:22" ht="15.75">
      <c r="A130" s="117" t="s">
        <v>459</v>
      </c>
      <c r="B130" s="118"/>
      <c r="C130" s="94">
        <f>C26+C27+C52+C61+C75+C84+C89+C99+C129</f>
        <v>16473907</v>
      </c>
      <c r="D130" s="219">
        <f t="shared" si="2"/>
        <v>575000</v>
      </c>
      <c r="E130" s="94">
        <f>E26+E27+E52+E61+E75+E84+E89+E99+E129</f>
        <v>17048907</v>
      </c>
    </row>
  </sheetData>
  <mergeCells count="6">
    <mergeCell ref="E6:E7"/>
    <mergeCell ref="A2:C2"/>
    <mergeCell ref="A3:C3"/>
    <mergeCell ref="A4:C4"/>
    <mergeCell ref="A6:A7"/>
    <mergeCell ref="B6:B7"/>
  </mergeCells>
  <pageMargins left="0.7" right="0.7" top="0.75" bottom="0.75" header="0.3" footer="0.3"/>
  <pageSetup paperSize="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opLeftCell="A73" workbookViewId="0">
      <selection activeCell="A90" sqref="A90"/>
    </sheetView>
  </sheetViews>
  <sheetFormatPr defaultRowHeight="15"/>
  <cols>
    <col min="1" max="1" width="88.7109375" customWidth="1"/>
    <col min="3" max="3" width="15.7109375" customWidth="1"/>
    <col min="4" max="4" width="11.42578125" bestFit="1" customWidth="1"/>
    <col min="5" max="5" width="14.28515625" bestFit="1" customWidth="1"/>
    <col min="257" max="257" width="88.7109375" customWidth="1"/>
    <col min="259" max="259" width="15.7109375" customWidth="1"/>
    <col min="513" max="513" width="88.7109375" customWidth="1"/>
    <col min="515" max="515" width="15.7109375" customWidth="1"/>
    <col min="769" max="769" width="88.7109375" customWidth="1"/>
    <col min="771" max="771" width="15.7109375" customWidth="1"/>
    <col min="1025" max="1025" width="88.7109375" customWidth="1"/>
    <col min="1027" max="1027" width="15.7109375" customWidth="1"/>
    <col min="1281" max="1281" width="88.7109375" customWidth="1"/>
    <col min="1283" max="1283" width="15.7109375" customWidth="1"/>
    <col min="1537" max="1537" width="88.7109375" customWidth="1"/>
    <col min="1539" max="1539" width="15.7109375" customWidth="1"/>
    <col min="1793" max="1793" width="88.7109375" customWidth="1"/>
    <col min="1795" max="1795" width="15.7109375" customWidth="1"/>
    <col min="2049" max="2049" width="88.7109375" customWidth="1"/>
    <col min="2051" max="2051" width="15.7109375" customWidth="1"/>
    <col min="2305" max="2305" width="88.7109375" customWidth="1"/>
    <col min="2307" max="2307" width="15.7109375" customWidth="1"/>
    <col min="2561" max="2561" width="88.7109375" customWidth="1"/>
    <col min="2563" max="2563" width="15.7109375" customWidth="1"/>
    <col min="2817" max="2817" width="88.7109375" customWidth="1"/>
    <col min="2819" max="2819" width="15.7109375" customWidth="1"/>
    <col min="3073" max="3073" width="88.7109375" customWidth="1"/>
    <col min="3075" max="3075" width="15.7109375" customWidth="1"/>
    <col min="3329" max="3329" width="88.7109375" customWidth="1"/>
    <col min="3331" max="3331" width="15.7109375" customWidth="1"/>
    <col min="3585" max="3585" width="88.7109375" customWidth="1"/>
    <col min="3587" max="3587" width="15.7109375" customWidth="1"/>
    <col min="3841" max="3841" width="88.7109375" customWidth="1"/>
    <col min="3843" max="3843" width="15.7109375" customWidth="1"/>
    <col min="4097" max="4097" width="88.7109375" customWidth="1"/>
    <col min="4099" max="4099" width="15.7109375" customWidth="1"/>
    <col min="4353" max="4353" width="88.7109375" customWidth="1"/>
    <col min="4355" max="4355" width="15.7109375" customWidth="1"/>
    <col min="4609" max="4609" width="88.7109375" customWidth="1"/>
    <col min="4611" max="4611" width="15.7109375" customWidth="1"/>
    <col min="4865" max="4865" width="88.7109375" customWidth="1"/>
    <col min="4867" max="4867" width="15.7109375" customWidth="1"/>
    <col min="5121" max="5121" width="88.7109375" customWidth="1"/>
    <col min="5123" max="5123" width="15.7109375" customWidth="1"/>
    <col min="5377" max="5377" width="88.7109375" customWidth="1"/>
    <col min="5379" max="5379" width="15.7109375" customWidth="1"/>
    <col min="5633" max="5633" width="88.7109375" customWidth="1"/>
    <col min="5635" max="5635" width="15.7109375" customWidth="1"/>
    <col min="5889" max="5889" width="88.7109375" customWidth="1"/>
    <col min="5891" max="5891" width="15.7109375" customWidth="1"/>
    <col min="6145" max="6145" width="88.7109375" customWidth="1"/>
    <col min="6147" max="6147" width="15.7109375" customWidth="1"/>
    <col min="6401" max="6401" width="88.7109375" customWidth="1"/>
    <col min="6403" max="6403" width="15.7109375" customWidth="1"/>
    <col min="6657" max="6657" width="88.7109375" customWidth="1"/>
    <col min="6659" max="6659" width="15.7109375" customWidth="1"/>
    <col min="6913" max="6913" width="88.7109375" customWidth="1"/>
    <col min="6915" max="6915" width="15.7109375" customWidth="1"/>
    <col min="7169" max="7169" width="88.7109375" customWidth="1"/>
    <col min="7171" max="7171" width="15.7109375" customWidth="1"/>
    <col min="7425" max="7425" width="88.7109375" customWidth="1"/>
    <col min="7427" max="7427" width="15.7109375" customWidth="1"/>
    <col min="7681" max="7681" width="88.7109375" customWidth="1"/>
    <col min="7683" max="7683" width="15.7109375" customWidth="1"/>
    <col min="7937" max="7937" width="88.7109375" customWidth="1"/>
    <col min="7939" max="7939" width="15.7109375" customWidth="1"/>
    <col min="8193" max="8193" width="88.7109375" customWidth="1"/>
    <col min="8195" max="8195" width="15.7109375" customWidth="1"/>
    <col min="8449" max="8449" width="88.7109375" customWidth="1"/>
    <col min="8451" max="8451" width="15.7109375" customWidth="1"/>
    <col min="8705" max="8705" width="88.7109375" customWidth="1"/>
    <col min="8707" max="8707" width="15.7109375" customWidth="1"/>
    <col min="8961" max="8961" width="88.7109375" customWidth="1"/>
    <col min="8963" max="8963" width="15.7109375" customWidth="1"/>
    <col min="9217" max="9217" width="88.7109375" customWidth="1"/>
    <col min="9219" max="9219" width="15.7109375" customWidth="1"/>
    <col min="9473" max="9473" width="88.7109375" customWidth="1"/>
    <col min="9475" max="9475" width="15.7109375" customWidth="1"/>
    <col min="9729" max="9729" width="88.7109375" customWidth="1"/>
    <col min="9731" max="9731" width="15.7109375" customWidth="1"/>
    <col min="9985" max="9985" width="88.7109375" customWidth="1"/>
    <col min="9987" max="9987" width="15.7109375" customWidth="1"/>
    <col min="10241" max="10241" width="88.7109375" customWidth="1"/>
    <col min="10243" max="10243" width="15.7109375" customWidth="1"/>
    <col min="10497" max="10497" width="88.7109375" customWidth="1"/>
    <col min="10499" max="10499" width="15.7109375" customWidth="1"/>
    <col min="10753" max="10753" width="88.7109375" customWidth="1"/>
    <col min="10755" max="10755" width="15.7109375" customWidth="1"/>
    <col min="11009" max="11009" width="88.7109375" customWidth="1"/>
    <col min="11011" max="11011" width="15.7109375" customWidth="1"/>
    <col min="11265" max="11265" width="88.7109375" customWidth="1"/>
    <col min="11267" max="11267" width="15.7109375" customWidth="1"/>
    <col min="11521" max="11521" width="88.7109375" customWidth="1"/>
    <col min="11523" max="11523" width="15.7109375" customWidth="1"/>
    <col min="11777" max="11777" width="88.7109375" customWidth="1"/>
    <col min="11779" max="11779" width="15.7109375" customWidth="1"/>
    <col min="12033" max="12033" width="88.7109375" customWidth="1"/>
    <col min="12035" max="12035" width="15.7109375" customWidth="1"/>
    <col min="12289" max="12289" width="88.7109375" customWidth="1"/>
    <col min="12291" max="12291" width="15.7109375" customWidth="1"/>
    <col min="12545" max="12545" width="88.7109375" customWidth="1"/>
    <col min="12547" max="12547" width="15.7109375" customWidth="1"/>
    <col min="12801" max="12801" width="88.7109375" customWidth="1"/>
    <col min="12803" max="12803" width="15.7109375" customWidth="1"/>
    <col min="13057" max="13057" width="88.7109375" customWidth="1"/>
    <col min="13059" max="13059" width="15.7109375" customWidth="1"/>
    <col min="13313" max="13313" width="88.7109375" customWidth="1"/>
    <col min="13315" max="13315" width="15.7109375" customWidth="1"/>
    <col min="13569" max="13569" width="88.7109375" customWidth="1"/>
    <col min="13571" max="13571" width="15.7109375" customWidth="1"/>
    <col min="13825" max="13825" width="88.7109375" customWidth="1"/>
    <col min="13827" max="13827" width="15.7109375" customWidth="1"/>
    <col min="14081" max="14081" width="88.7109375" customWidth="1"/>
    <col min="14083" max="14083" width="15.7109375" customWidth="1"/>
    <col min="14337" max="14337" width="88.7109375" customWidth="1"/>
    <col min="14339" max="14339" width="15.7109375" customWidth="1"/>
    <col min="14593" max="14593" width="88.7109375" customWidth="1"/>
    <col min="14595" max="14595" width="15.7109375" customWidth="1"/>
    <col min="14849" max="14849" width="88.7109375" customWidth="1"/>
    <col min="14851" max="14851" width="15.7109375" customWidth="1"/>
    <col min="15105" max="15105" width="88.7109375" customWidth="1"/>
    <col min="15107" max="15107" width="15.7109375" customWidth="1"/>
    <col min="15361" max="15361" width="88.7109375" customWidth="1"/>
    <col min="15363" max="15363" width="15.7109375" customWidth="1"/>
    <col min="15617" max="15617" width="88.7109375" customWidth="1"/>
    <col min="15619" max="15619" width="15.7109375" customWidth="1"/>
    <col min="15873" max="15873" width="88.7109375" customWidth="1"/>
    <col min="15875" max="15875" width="15.7109375" customWidth="1"/>
    <col min="16129" max="16129" width="88.7109375" customWidth="1"/>
    <col min="16131" max="16131" width="15.7109375" customWidth="1"/>
  </cols>
  <sheetData>
    <row r="1" spans="1:5">
      <c r="C1" t="s">
        <v>783</v>
      </c>
    </row>
    <row r="2" spans="1:5" ht="18">
      <c r="A2" s="276" t="str">
        <f>[1]Mellékletek!A3</f>
        <v>Eszteregnye Kerekvár Óvoda</v>
      </c>
      <c r="B2" s="276"/>
      <c r="C2" s="276"/>
    </row>
    <row r="3" spans="1:5" ht="24" customHeight="1">
      <c r="A3" s="292" t="s">
        <v>797</v>
      </c>
      <c r="B3" s="292"/>
      <c r="C3" s="292"/>
    </row>
    <row r="4" spans="1:5" ht="24" customHeight="1">
      <c r="A4" s="278" t="s">
        <v>658</v>
      </c>
      <c r="B4" s="278"/>
      <c r="C4" s="278"/>
    </row>
    <row r="5" spans="1:5" ht="18">
      <c r="A5" s="114"/>
    </row>
    <row r="6" spans="1:5" ht="25.5" customHeight="1">
      <c r="A6" s="293" t="s">
        <v>45</v>
      </c>
      <c r="B6" s="295" t="s">
        <v>6</v>
      </c>
      <c r="C6" s="267" t="s">
        <v>804</v>
      </c>
      <c r="D6" s="267" t="s">
        <v>805</v>
      </c>
      <c r="E6" s="226" t="s">
        <v>807</v>
      </c>
    </row>
    <row r="7" spans="1:5" ht="15.75">
      <c r="A7" s="294"/>
      <c r="B7" s="296"/>
      <c r="C7" s="225"/>
      <c r="D7" s="225"/>
      <c r="E7" s="226"/>
    </row>
    <row r="8" spans="1:5" ht="15" customHeight="1">
      <c r="A8" s="29" t="s">
        <v>222</v>
      </c>
      <c r="B8" s="5" t="s">
        <v>223</v>
      </c>
      <c r="C8" s="5"/>
      <c r="D8" s="5"/>
      <c r="E8" s="216">
        <v>0</v>
      </c>
    </row>
    <row r="9" spans="1:5" ht="15" customHeight="1">
      <c r="A9" s="4" t="s">
        <v>224</v>
      </c>
      <c r="B9" s="5" t="s">
        <v>225</v>
      </c>
      <c r="C9" s="5"/>
      <c r="D9" s="5"/>
      <c r="E9" s="216"/>
    </row>
    <row r="10" spans="1:5" ht="15" customHeight="1">
      <c r="A10" s="4" t="s">
        <v>226</v>
      </c>
      <c r="B10" s="5" t="s">
        <v>227</v>
      </c>
      <c r="C10" s="5"/>
      <c r="D10" s="5"/>
      <c r="E10" s="216"/>
    </row>
    <row r="11" spans="1:5" ht="15" customHeight="1">
      <c r="A11" s="4" t="s">
        <v>228</v>
      </c>
      <c r="B11" s="5" t="s">
        <v>229</v>
      </c>
      <c r="C11" s="5"/>
      <c r="D11" s="5"/>
      <c r="E11" s="216"/>
    </row>
    <row r="12" spans="1:5" ht="15" customHeight="1">
      <c r="A12" s="4" t="s">
        <v>728</v>
      </c>
      <c r="B12" s="5" t="s">
        <v>230</v>
      </c>
      <c r="C12" s="5"/>
      <c r="D12" s="5"/>
      <c r="E12" s="216"/>
    </row>
    <row r="13" spans="1:5" ht="15" customHeight="1">
      <c r="A13" s="4" t="s">
        <v>729</v>
      </c>
      <c r="B13" s="5" t="s">
        <v>231</v>
      </c>
      <c r="C13" s="5"/>
      <c r="D13" s="5"/>
      <c r="E13" s="216"/>
    </row>
    <row r="14" spans="1:5" ht="15" customHeight="1">
      <c r="A14" s="6" t="s">
        <v>462</v>
      </c>
      <c r="B14" s="7" t="s">
        <v>232</v>
      </c>
      <c r="C14" s="7"/>
      <c r="D14" s="7"/>
      <c r="E14" s="95">
        <f>SUM(E8:E13)</f>
        <v>0</v>
      </c>
    </row>
    <row r="15" spans="1:5" ht="15" customHeight="1">
      <c r="A15" s="4" t="s">
        <v>233</v>
      </c>
      <c r="B15" s="5" t="s">
        <v>234</v>
      </c>
      <c r="C15" s="5"/>
      <c r="D15" s="5"/>
      <c r="E15" s="216"/>
    </row>
    <row r="16" spans="1:5" ht="15" customHeight="1">
      <c r="A16" s="4" t="s">
        <v>235</v>
      </c>
      <c r="B16" s="5" t="s">
        <v>236</v>
      </c>
      <c r="C16" s="5"/>
      <c r="D16" s="5"/>
      <c r="E16" s="216"/>
    </row>
    <row r="17" spans="1:5" ht="15" customHeight="1">
      <c r="A17" s="4" t="s">
        <v>426</v>
      </c>
      <c r="B17" s="5" t="s">
        <v>237</v>
      </c>
      <c r="C17" s="5"/>
      <c r="D17" s="5"/>
      <c r="E17" s="216"/>
    </row>
    <row r="18" spans="1:5" ht="15" customHeight="1">
      <c r="A18" s="4" t="s">
        <v>427</v>
      </c>
      <c r="B18" s="5" t="s">
        <v>238</v>
      </c>
      <c r="C18" s="5"/>
      <c r="D18" s="5"/>
      <c r="E18" s="216"/>
    </row>
    <row r="19" spans="1:5" ht="15" customHeight="1">
      <c r="A19" s="4" t="s">
        <v>730</v>
      </c>
      <c r="B19" s="5" t="s">
        <v>239</v>
      </c>
      <c r="C19" s="5"/>
      <c r="D19" s="5"/>
      <c r="E19" s="216"/>
    </row>
    <row r="20" spans="1:5" ht="15" customHeight="1">
      <c r="A20" s="37" t="s">
        <v>463</v>
      </c>
      <c r="B20" s="47" t="s">
        <v>240</v>
      </c>
      <c r="C20" s="47"/>
      <c r="D20" s="47"/>
      <c r="E20" s="95">
        <f>E14+SUM(E15:E19)</f>
        <v>0</v>
      </c>
    </row>
    <row r="21" spans="1:5" ht="15" customHeight="1">
      <c r="A21" s="4" t="s">
        <v>431</v>
      </c>
      <c r="B21" s="5" t="s">
        <v>249</v>
      </c>
      <c r="C21" s="5"/>
      <c r="D21" s="5"/>
      <c r="E21" s="216"/>
    </row>
    <row r="22" spans="1:5" ht="15" customHeight="1">
      <c r="A22" s="4" t="s">
        <v>432</v>
      </c>
      <c r="B22" s="5" t="s">
        <v>250</v>
      </c>
      <c r="C22" s="5"/>
      <c r="D22" s="5"/>
      <c r="E22" s="216"/>
    </row>
    <row r="23" spans="1:5" ht="15" customHeight="1">
      <c r="A23" s="6" t="s">
        <v>465</v>
      </c>
      <c r="B23" s="7" t="s">
        <v>251</v>
      </c>
      <c r="C23" s="7"/>
      <c r="D23" s="7"/>
      <c r="E23" s="95">
        <f>SUM(E21:E22)</f>
        <v>0</v>
      </c>
    </row>
    <row r="24" spans="1:5" ht="15" customHeight="1">
      <c r="A24" s="4" t="s">
        <v>433</v>
      </c>
      <c r="B24" s="5" t="s">
        <v>252</v>
      </c>
      <c r="C24" s="5"/>
      <c r="D24" s="5"/>
      <c r="E24" s="216"/>
    </row>
    <row r="25" spans="1:5" ht="15" customHeight="1">
      <c r="A25" s="4" t="s">
        <v>434</v>
      </c>
      <c r="B25" s="5" t="s">
        <v>253</v>
      </c>
      <c r="C25" s="5"/>
      <c r="D25" s="5"/>
      <c r="E25" s="216"/>
    </row>
    <row r="26" spans="1:5" ht="15" customHeight="1">
      <c r="A26" s="4" t="s">
        <v>435</v>
      </c>
      <c r="B26" s="5" t="s">
        <v>254</v>
      </c>
      <c r="C26" s="5"/>
      <c r="D26" s="5"/>
      <c r="E26" s="216"/>
    </row>
    <row r="27" spans="1:5" ht="15" customHeight="1">
      <c r="A27" s="4" t="s">
        <v>436</v>
      </c>
      <c r="B27" s="5" t="s">
        <v>255</v>
      </c>
      <c r="C27" s="5"/>
      <c r="D27" s="5"/>
      <c r="E27" s="216"/>
    </row>
    <row r="28" spans="1:5" ht="15" customHeight="1">
      <c r="A28" s="4" t="s">
        <v>437</v>
      </c>
      <c r="B28" s="5" t="s">
        <v>257</v>
      </c>
      <c r="C28" s="5"/>
      <c r="D28" s="5"/>
      <c r="E28" s="216"/>
    </row>
    <row r="29" spans="1:5" ht="15" customHeight="1">
      <c r="A29" s="4" t="s">
        <v>258</v>
      </c>
      <c r="B29" s="5" t="s">
        <v>259</v>
      </c>
      <c r="C29" s="5"/>
      <c r="D29" s="5"/>
      <c r="E29" s="216"/>
    </row>
    <row r="30" spans="1:5" ht="15" customHeight="1">
      <c r="A30" s="4" t="s">
        <v>438</v>
      </c>
      <c r="B30" s="5" t="s">
        <v>260</v>
      </c>
      <c r="C30" s="5"/>
      <c r="D30" s="5"/>
      <c r="E30" s="216"/>
    </row>
    <row r="31" spans="1:5" ht="15" customHeight="1">
      <c r="A31" s="4" t="s">
        <v>439</v>
      </c>
      <c r="B31" s="5" t="s">
        <v>265</v>
      </c>
      <c r="C31" s="5"/>
      <c r="D31" s="5"/>
      <c r="E31" s="216"/>
    </row>
    <row r="32" spans="1:5" ht="15" customHeight="1">
      <c r="A32" s="6" t="s">
        <v>466</v>
      </c>
      <c r="B32" s="7" t="s">
        <v>268</v>
      </c>
      <c r="C32" s="7"/>
      <c r="D32" s="7"/>
      <c r="E32" s="95">
        <f>SUM(E27:E31)</f>
        <v>0</v>
      </c>
    </row>
    <row r="33" spans="1:5" ht="15" customHeight="1">
      <c r="A33" s="4" t="s">
        <v>440</v>
      </c>
      <c r="B33" s="5" t="s">
        <v>269</v>
      </c>
      <c r="C33" s="5"/>
      <c r="D33" s="5"/>
      <c r="E33" s="216"/>
    </row>
    <row r="34" spans="1:5" ht="15" customHeight="1">
      <c r="A34" s="37" t="s">
        <v>467</v>
      </c>
      <c r="B34" s="47" t="s">
        <v>270</v>
      </c>
      <c r="C34" s="47"/>
      <c r="D34" s="47"/>
      <c r="E34" s="95">
        <f>E23+E24+E25+E26+E32+E33</f>
        <v>0</v>
      </c>
    </row>
    <row r="35" spans="1:5" ht="15" customHeight="1">
      <c r="A35" s="12" t="s">
        <v>271</v>
      </c>
      <c r="B35" s="5" t="s">
        <v>272</v>
      </c>
      <c r="C35" s="5"/>
      <c r="D35" s="5"/>
      <c r="E35" s="216"/>
    </row>
    <row r="36" spans="1:5" ht="15" customHeight="1">
      <c r="A36" s="12" t="s">
        <v>441</v>
      </c>
      <c r="B36" s="5" t="s">
        <v>273</v>
      </c>
      <c r="C36" s="5"/>
      <c r="D36" s="5"/>
      <c r="E36" s="216"/>
    </row>
    <row r="37" spans="1:5" ht="15" customHeight="1">
      <c r="A37" s="12" t="s">
        <v>442</v>
      </c>
      <c r="B37" s="5" t="s">
        <v>274</v>
      </c>
      <c r="C37" s="5"/>
      <c r="D37" s="5"/>
      <c r="E37" s="216"/>
    </row>
    <row r="38" spans="1:5" ht="15" customHeight="1">
      <c r="A38" s="12" t="s">
        <v>443</v>
      </c>
      <c r="B38" s="5" t="s">
        <v>275</v>
      </c>
      <c r="C38" s="5"/>
      <c r="D38" s="5"/>
      <c r="E38" s="216"/>
    </row>
    <row r="39" spans="1:5" ht="15" customHeight="1">
      <c r="A39" s="12" t="s">
        <v>276</v>
      </c>
      <c r="B39" s="5" t="s">
        <v>277</v>
      </c>
      <c r="C39" s="5"/>
      <c r="D39" s="5"/>
      <c r="E39" s="216">
        <v>0</v>
      </c>
    </row>
    <row r="40" spans="1:5" ht="15" customHeight="1">
      <c r="A40" s="12" t="s">
        <v>278</v>
      </c>
      <c r="B40" s="5" t="s">
        <v>279</v>
      </c>
      <c r="C40" s="5"/>
      <c r="D40" s="5"/>
      <c r="E40" s="216"/>
    </row>
    <row r="41" spans="1:5" ht="15" customHeight="1">
      <c r="A41" s="12" t="s">
        <v>280</v>
      </c>
      <c r="B41" s="5" t="s">
        <v>281</v>
      </c>
      <c r="C41" s="5"/>
      <c r="D41" s="5"/>
      <c r="E41" s="216"/>
    </row>
    <row r="42" spans="1:5" ht="15" customHeight="1">
      <c r="A42" s="12" t="s">
        <v>731</v>
      </c>
      <c r="B42" s="5" t="s">
        <v>282</v>
      </c>
      <c r="C42" s="5"/>
      <c r="D42" s="5"/>
      <c r="E42" s="216"/>
    </row>
    <row r="43" spans="1:5" ht="15" customHeight="1">
      <c r="A43" s="12" t="s">
        <v>445</v>
      </c>
      <c r="B43" s="5" t="s">
        <v>283</v>
      </c>
      <c r="C43" s="5"/>
      <c r="D43" s="5"/>
      <c r="E43" s="216"/>
    </row>
    <row r="44" spans="1:5" ht="15" customHeight="1">
      <c r="A44" s="12" t="s">
        <v>653</v>
      </c>
      <c r="B44" s="5" t="s">
        <v>284</v>
      </c>
      <c r="C44" s="5"/>
      <c r="D44" s="5"/>
      <c r="E44" s="216"/>
    </row>
    <row r="45" spans="1:5" ht="15" customHeight="1">
      <c r="A45" s="12" t="s">
        <v>732</v>
      </c>
      <c r="B45" s="5" t="s">
        <v>654</v>
      </c>
      <c r="C45" s="5"/>
      <c r="D45" s="5"/>
      <c r="E45" s="216"/>
    </row>
    <row r="46" spans="1:5" ht="15" customHeight="1">
      <c r="A46" s="46" t="s">
        <v>468</v>
      </c>
      <c r="B46" s="47" t="s">
        <v>285</v>
      </c>
      <c r="C46" s="47"/>
      <c r="D46" s="47"/>
      <c r="E46" s="95">
        <f>SUM(E35:E45)</f>
        <v>0</v>
      </c>
    </row>
    <row r="47" spans="1:5" ht="15" customHeight="1">
      <c r="A47" s="12" t="s">
        <v>294</v>
      </c>
      <c r="B47" s="5" t="s">
        <v>295</v>
      </c>
      <c r="C47" s="5"/>
      <c r="D47" s="5"/>
      <c r="E47" s="216"/>
    </row>
    <row r="48" spans="1:5" ht="15" customHeight="1">
      <c r="A48" s="4" t="s">
        <v>733</v>
      </c>
      <c r="B48" s="5" t="s">
        <v>296</v>
      </c>
      <c r="C48" s="5"/>
      <c r="D48" s="5"/>
      <c r="E48" s="216"/>
    </row>
    <row r="49" spans="1:5" ht="15" customHeight="1">
      <c r="A49" s="4" t="s">
        <v>734</v>
      </c>
      <c r="B49" s="5" t="s">
        <v>297</v>
      </c>
      <c r="C49" s="5"/>
      <c r="D49" s="5"/>
      <c r="E49" s="216"/>
    </row>
    <row r="50" spans="1:5" ht="15" customHeight="1">
      <c r="A50" s="4" t="s">
        <v>735</v>
      </c>
      <c r="B50" s="5" t="s">
        <v>688</v>
      </c>
      <c r="C50" s="5"/>
      <c r="D50" s="5"/>
      <c r="E50" s="216"/>
    </row>
    <row r="51" spans="1:5" ht="15" customHeight="1">
      <c r="A51" s="12" t="s">
        <v>450</v>
      </c>
      <c r="B51" s="5" t="s">
        <v>689</v>
      </c>
      <c r="C51" s="5"/>
      <c r="D51" s="5"/>
      <c r="E51" s="216"/>
    </row>
    <row r="52" spans="1:5" ht="15" customHeight="1">
      <c r="A52" s="37" t="s">
        <v>470</v>
      </c>
      <c r="B52" s="47" t="s">
        <v>298</v>
      </c>
      <c r="C52" s="47"/>
      <c r="D52" s="47"/>
      <c r="E52" s="95">
        <f>SUM(E47:E51)</f>
        <v>0</v>
      </c>
    </row>
    <row r="53" spans="1:5" ht="15" customHeight="1">
      <c r="A53" s="215" t="s">
        <v>533</v>
      </c>
      <c r="B53" s="217"/>
      <c r="C53" s="217"/>
      <c r="D53" s="217"/>
      <c r="E53" s="216"/>
    </row>
    <row r="54" spans="1:5" ht="15" customHeight="1">
      <c r="A54" s="4" t="s">
        <v>241</v>
      </c>
      <c r="B54" s="5" t="s">
        <v>242</v>
      </c>
      <c r="C54" s="5"/>
      <c r="D54" s="5"/>
      <c r="E54" s="216"/>
    </row>
    <row r="55" spans="1:5" ht="15" customHeight="1">
      <c r="A55" s="4" t="s">
        <v>243</v>
      </c>
      <c r="B55" s="5" t="s">
        <v>244</v>
      </c>
      <c r="C55" s="5"/>
      <c r="D55" s="5"/>
      <c r="E55" s="216"/>
    </row>
    <row r="56" spans="1:5" ht="15" customHeight="1">
      <c r="A56" s="4" t="s">
        <v>428</v>
      </c>
      <c r="B56" s="5" t="s">
        <v>245</v>
      </c>
      <c r="C56" s="5"/>
      <c r="D56" s="5"/>
      <c r="E56" s="216"/>
    </row>
    <row r="57" spans="1:5" ht="15" customHeight="1">
      <c r="A57" s="4" t="s">
        <v>429</v>
      </c>
      <c r="B57" s="5" t="s">
        <v>246</v>
      </c>
      <c r="C57" s="5"/>
      <c r="D57" s="5"/>
      <c r="E57" s="216"/>
    </row>
    <row r="58" spans="1:5" ht="15" customHeight="1">
      <c r="A58" s="4" t="s">
        <v>430</v>
      </c>
      <c r="B58" s="5" t="s">
        <v>247</v>
      </c>
      <c r="C58" s="5"/>
      <c r="D58" s="5"/>
      <c r="E58" s="216"/>
    </row>
    <row r="59" spans="1:5" ht="15" customHeight="1">
      <c r="A59" s="37" t="s">
        <v>464</v>
      </c>
      <c r="B59" s="47" t="s">
        <v>248</v>
      </c>
      <c r="C59" s="47"/>
      <c r="D59" s="47"/>
      <c r="E59" s="95">
        <f>SUM(E54:E58)</f>
        <v>0</v>
      </c>
    </row>
    <row r="60" spans="1:5" ht="15" customHeight="1">
      <c r="A60" s="12" t="s">
        <v>446</v>
      </c>
      <c r="B60" s="5" t="s">
        <v>286</v>
      </c>
      <c r="C60" s="5"/>
      <c r="D60" s="5"/>
      <c r="E60" s="216"/>
    </row>
    <row r="61" spans="1:5" ht="15" customHeight="1">
      <c r="A61" s="12" t="s">
        <v>447</v>
      </c>
      <c r="B61" s="5" t="s">
        <v>287</v>
      </c>
      <c r="C61" s="5"/>
      <c r="D61" s="5"/>
      <c r="E61" s="216"/>
    </row>
    <row r="62" spans="1:5" ht="15" customHeight="1">
      <c r="A62" s="12" t="s">
        <v>288</v>
      </c>
      <c r="B62" s="5" t="s">
        <v>289</v>
      </c>
      <c r="C62" s="5"/>
      <c r="D62" s="5"/>
      <c r="E62" s="216"/>
    </row>
    <row r="63" spans="1:5" ht="15" customHeight="1">
      <c r="A63" s="12" t="s">
        <v>448</v>
      </c>
      <c r="B63" s="5" t="s">
        <v>290</v>
      </c>
      <c r="C63" s="5"/>
      <c r="D63" s="5"/>
      <c r="E63" s="216"/>
    </row>
    <row r="64" spans="1:5" ht="15" customHeight="1">
      <c r="A64" s="12" t="s">
        <v>291</v>
      </c>
      <c r="B64" s="5" t="s">
        <v>292</v>
      </c>
      <c r="C64" s="5"/>
      <c r="D64" s="5"/>
      <c r="E64" s="216"/>
    </row>
    <row r="65" spans="1:5" ht="15" customHeight="1">
      <c r="A65" s="37" t="s">
        <v>469</v>
      </c>
      <c r="B65" s="47" t="s">
        <v>293</v>
      </c>
      <c r="C65" s="47"/>
      <c r="D65" s="47"/>
      <c r="E65" s="95">
        <f>SUM(E60:E64)</f>
        <v>0</v>
      </c>
    </row>
    <row r="66" spans="1:5" ht="15" customHeight="1">
      <c r="A66" s="12" t="s">
        <v>299</v>
      </c>
      <c r="B66" s="5" t="s">
        <v>300</v>
      </c>
      <c r="C66" s="5"/>
      <c r="D66" s="5"/>
      <c r="E66" s="216"/>
    </row>
    <row r="67" spans="1:5" ht="15" customHeight="1">
      <c r="A67" s="4" t="s">
        <v>736</v>
      </c>
      <c r="B67" s="5" t="s">
        <v>301</v>
      </c>
      <c r="C67" s="5"/>
      <c r="D67" s="5"/>
      <c r="E67" s="216"/>
    </row>
    <row r="68" spans="1:5" ht="15" customHeight="1">
      <c r="A68" s="4" t="s">
        <v>737</v>
      </c>
      <c r="B68" s="5" t="s">
        <v>302</v>
      </c>
      <c r="C68" s="5"/>
      <c r="D68" s="5"/>
      <c r="E68" s="216"/>
    </row>
    <row r="69" spans="1:5" ht="15" customHeight="1">
      <c r="A69" s="4" t="s">
        <v>738</v>
      </c>
      <c r="B69" s="5" t="s">
        <v>692</v>
      </c>
      <c r="C69" s="5"/>
      <c r="D69" s="5"/>
      <c r="E69" s="216"/>
    </row>
    <row r="70" spans="1:5" ht="15" customHeight="1">
      <c r="A70" s="12" t="s">
        <v>452</v>
      </c>
      <c r="B70" s="5" t="s">
        <v>693</v>
      </c>
      <c r="C70" s="5"/>
      <c r="D70" s="5"/>
      <c r="E70" s="216"/>
    </row>
    <row r="71" spans="1:5" ht="15" customHeight="1">
      <c r="A71" s="37" t="s">
        <v>472</v>
      </c>
      <c r="B71" s="47" t="s">
        <v>303</v>
      </c>
      <c r="C71" s="47"/>
      <c r="D71" s="47"/>
      <c r="E71" s="95">
        <f>SUM(E66:E70)</f>
        <v>0</v>
      </c>
    </row>
    <row r="72" spans="1:5" ht="15" customHeight="1">
      <c r="A72" s="215" t="s">
        <v>532</v>
      </c>
      <c r="B72" s="217"/>
      <c r="C72" s="217"/>
      <c r="D72" s="217"/>
      <c r="E72" s="216"/>
    </row>
    <row r="73" spans="1:5" ht="15.75">
      <c r="A73" s="44" t="s">
        <v>471</v>
      </c>
      <c r="B73" s="33" t="s">
        <v>304</v>
      </c>
      <c r="C73" s="33"/>
      <c r="D73" s="33"/>
      <c r="E73" s="94">
        <f>E20+E34+E46+E52+E59+E65+E71</f>
        <v>0</v>
      </c>
    </row>
    <row r="74" spans="1:5" ht="15.75">
      <c r="A74" s="120" t="s">
        <v>578</v>
      </c>
      <c r="B74" s="58"/>
      <c r="C74" s="58"/>
      <c r="D74" s="58"/>
      <c r="E74" s="216"/>
    </row>
    <row r="75" spans="1:5" ht="15.75">
      <c r="A75" s="120" t="s">
        <v>579</v>
      </c>
      <c r="B75" s="58"/>
      <c r="C75" s="58"/>
      <c r="D75" s="58"/>
      <c r="E75" s="216"/>
    </row>
    <row r="76" spans="1:5">
      <c r="A76" s="35" t="s">
        <v>453</v>
      </c>
      <c r="B76" s="4" t="s">
        <v>305</v>
      </c>
      <c r="C76" s="4"/>
      <c r="D76" s="4"/>
      <c r="E76" s="216"/>
    </row>
    <row r="77" spans="1:5">
      <c r="A77" s="12" t="s">
        <v>306</v>
      </c>
      <c r="B77" s="4" t="s">
        <v>307</v>
      </c>
      <c r="C77" s="4"/>
      <c r="D77" s="4"/>
      <c r="E77" s="216"/>
    </row>
    <row r="78" spans="1:5">
      <c r="A78" s="35" t="s">
        <v>454</v>
      </c>
      <c r="B78" s="4" t="s">
        <v>308</v>
      </c>
      <c r="C78" s="4"/>
      <c r="D78" s="4"/>
      <c r="E78" s="216"/>
    </row>
    <row r="79" spans="1:5">
      <c r="A79" s="14" t="s">
        <v>739</v>
      </c>
      <c r="B79" s="6" t="s">
        <v>309</v>
      </c>
      <c r="C79" s="6"/>
      <c r="D79" s="6"/>
      <c r="E79" s="95">
        <f>SUM(E76:E78)</f>
        <v>0</v>
      </c>
    </row>
    <row r="80" spans="1:5">
      <c r="A80" s="12" t="s">
        <v>455</v>
      </c>
      <c r="B80" s="4" t="s">
        <v>310</v>
      </c>
      <c r="C80" s="4"/>
      <c r="D80" s="4"/>
      <c r="E80" s="216"/>
    </row>
    <row r="81" spans="1:5">
      <c r="A81" s="35" t="s">
        <v>740</v>
      </c>
      <c r="B81" s="4" t="s">
        <v>312</v>
      </c>
      <c r="C81" s="4"/>
      <c r="D81" s="4"/>
      <c r="E81" s="216"/>
    </row>
    <row r="82" spans="1:5">
      <c r="A82" s="12" t="s">
        <v>456</v>
      </c>
      <c r="B82" s="4" t="s">
        <v>313</v>
      </c>
      <c r="C82" s="4"/>
      <c r="D82" s="4"/>
      <c r="E82" s="216"/>
    </row>
    <row r="83" spans="1:5">
      <c r="A83" s="35" t="s">
        <v>741</v>
      </c>
      <c r="B83" s="4" t="s">
        <v>315</v>
      </c>
      <c r="C83" s="4"/>
      <c r="D83" s="4"/>
      <c r="E83" s="216"/>
    </row>
    <row r="84" spans="1:5">
      <c r="A84" s="13" t="s">
        <v>474</v>
      </c>
      <c r="B84" s="6" t="s">
        <v>316</v>
      </c>
      <c r="C84" s="6"/>
      <c r="D84" s="6"/>
      <c r="E84" s="95">
        <f>SUM(E80:E83)</f>
        <v>0</v>
      </c>
    </row>
    <row r="85" spans="1:5">
      <c r="A85" s="4" t="s">
        <v>694</v>
      </c>
      <c r="B85" s="4" t="s">
        <v>317</v>
      </c>
      <c r="C85" s="271">
        <v>95993</v>
      </c>
      <c r="D85" s="4"/>
      <c r="E85" s="268">
        <v>95993</v>
      </c>
    </row>
    <row r="86" spans="1:5">
      <c r="A86" s="4" t="s">
        <v>695</v>
      </c>
      <c r="B86" s="4" t="s">
        <v>318</v>
      </c>
      <c r="C86" s="29"/>
      <c r="D86" s="4"/>
      <c r="E86" s="216"/>
    </row>
    <row r="87" spans="1:5">
      <c r="A87" s="6" t="s">
        <v>475</v>
      </c>
      <c r="B87" s="6" t="s">
        <v>319</v>
      </c>
      <c r="C87" s="272">
        <f>SUM(C85:C86)</f>
        <v>95993</v>
      </c>
      <c r="D87" s="6"/>
      <c r="E87" s="95">
        <f>SUM(E85:E86)</f>
        <v>95993</v>
      </c>
    </row>
    <row r="88" spans="1:5">
      <c r="A88" s="35" t="s">
        <v>320</v>
      </c>
      <c r="B88" s="4" t="s">
        <v>321</v>
      </c>
      <c r="C88" s="29"/>
      <c r="D88" s="4"/>
      <c r="E88" s="216"/>
    </row>
    <row r="89" spans="1:5">
      <c r="A89" s="35" t="s">
        <v>322</v>
      </c>
      <c r="B89" s="4" t="s">
        <v>323</v>
      </c>
      <c r="C89" s="29"/>
      <c r="D89" s="4"/>
      <c r="E89" s="216"/>
    </row>
    <row r="90" spans="1:5">
      <c r="A90" s="35" t="s">
        <v>324</v>
      </c>
      <c r="B90" s="4" t="s">
        <v>325</v>
      </c>
      <c r="C90" s="273">
        <v>16377914</v>
      </c>
      <c r="D90" s="249">
        <f>E90-C90</f>
        <v>575000</v>
      </c>
      <c r="E90" s="270">
        <v>16952914</v>
      </c>
    </row>
    <row r="91" spans="1:5">
      <c r="A91" s="35" t="s">
        <v>696</v>
      </c>
      <c r="B91" s="4" t="s">
        <v>326</v>
      </c>
      <c r="C91" s="4"/>
      <c r="D91" s="4"/>
      <c r="E91" s="216"/>
    </row>
    <row r="92" spans="1:5">
      <c r="A92" s="12" t="s">
        <v>457</v>
      </c>
      <c r="B92" s="4" t="s">
        <v>327</v>
      </c>
      <c r="C92" s="4"/>
      <c r="D92" s="4"/>
      <c r="E92" s="216"/>
    </row>
    <row r="93" spans="1:5">
      <c r="A93" s="14" t="s">
        <v>476</v>
      </c>
      <c r="B93" s="6" t="s">
        <v>328</v>
      </c>
      <c r="C93" s="269">
        <f>SUM(C87:C92)</f>
        <v>16473907</v>
      </c>
      <c r="D93" s="6"/>
      <c r="E93" s="94">
        <f>E79+E84+E87+E88+E89+E90+E91+E92</f>
        <v>17048907</v>
      </c>
    </row>
    <row r="94" spans="1:5">
      <c r="A94" s="12" t="s">
        <v>329</v>
      </c>
      <c r="B94" s="4" t="s">
        <v>330</v>
      </c>
      <c r="C94" s="4"/>
      <c r="D94" s="4"/>
      <c r="E94" s="216"/>
    </row>
    <row r="95" spans="1:5">
      <c r="A95" s="12" t="s">
        <v>331</v>
      </c>
      <c r="B95" s="4" t="s">
        <v>332</v>
      </c>
      <c r="C95" s="4"/>
      <c r="D95" s="4"/>
      <c r="E95" s="216"/>
    </row>
    <row r="96" spans="1:5">
      <c r="A96" s="35" t="s">
        <v>333</v>
      </c>
      <c r="B96" s="4" t="s">
        <v>334</v>
      </c>
      <c r="C96" s="4"/>
      <c r="D96" s="4"/>
      <c r="E96" s="216"/>
    </row>
    <row r="97" spans="1:5">
      <c r="A97" s="35" t="s">
        <v>742</v>
      </c>
      <c r="B97" s="4" t="s">
        <v>335</v>
      </c>
      <c r="C97" s="4"/>
      <c r="D97" s="4"/>
      <c r="E97" s="216"/>
    </row>
    <row r="98" spans="1:5">
      <c r="A98" s="35" t="s">
        <v>743</v>
      </c>
      <c r="B98" s="4" t="s">
        <v>703</v>
      </c>
      <c r="C98" s="4"/>
      <c r="D98" s="4"/>
      <c r="E98" s="216"/>
    </row>
    <row r="99" spans="1:5">
      <c r="A99" s="13" t="s">
        <v>477</v>
      </c>
      <c r="B99" s="6" t="s">
        <v>336</v>
      </c>
      <c r="C99" s="6"/>
      <c r="D99" s="6"/>
      <c r="E99" s="95">
        <f>SUM(E94:E98)</f>
        <v>0</v>
      </c>
    </row>
    <row r="100" spans="1:5">
      <c r="A100" s="12" t="s">
        <v>337</v>
      </c>
      <c r="B100" s="4" t="s">
        <v>338</v>
      </c>
      <c r="C100" s="4"/>
      <c r="D100" s="4"/>
      <c r="E100" s="216"/>
    </row>
    <row r="101" spans="1:5">
      <c r="A101" s="12" t="s">
        <v>704</v>
      </c>
      <c r="B101" s="4" t="s">
        <v>705</v>
      </c>
      <c r="C101" s="4"/>
      <c r="D101" s="4"/>
      <c r="E101" s="216"/>
    </row>
    <row r="102" spans="1:5" ht="15.75">
      <c r="A102" s="38" t="s">
        <v>478</v>
      </c>
      <c r="B102" s="39" t="s">
        <v>339</v>
      </c>
      <c r="C102" s="94">
        <f>C93+C99+C100</f>
        <v>16473907</v>
      </c>
      <c r="D102" s="274">
        <f>E102-C102</f>
        <v>575000</v>
      </c>
      <c r="E102" s="94">
        <f>E93+E99+E100</f>
        <v>17048907</v>
      </c>
    </row>
    <row r="103" spans="1:5" ht="15.75">
      <c r="A103" s="117" t="s">
        <v>460</v>
      </c>
      <c r="B103" s="118"/>
      <c r="C103" s="94">
        <f>C73+C102</f>
        <v>16473907</v>
      </c>
      <c r="D103" s="118"/>
      <c r="E103" s="94">
        <f>E73+E102</f>
        <v>17048907</v>
      </c>
    </row>
  </sheetData>
  <mergeCells count="5">
    <mergeCell ref="A2:C2"/>
    <mergeCell ref="A3:C3"/>
    <mergeCell ref="A4:C4"/>
    <mergeCell ref="A6:A7"/>
    <mergeCell ref="B6:B7"/>
  </mergeCells>
  <pageMargins left="0.7" right="0.7" top="0.75" bottom="0.75" header="0.3" footer="0.3"/>
  <pageSetup paperSize="9"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opLeftCell="A19" workbookViewId="0">
      <selection activeCell="A3" sqref="A3:B3"/>
    </sheetView>
  </sheetViews>
  <sheetFormatPr defaultRowHeight="15"/>
  <cols>
    <col min="1" max="1" width="86.28515625" customWidth="1"/>
    <col min="2" max="2" width="16.7109375" customWidth="1"/>
    <col min="257" max="257" width="86.28515625" customWidth="1"/>
    <col min="258" max="258" width="16.7109375" customWidth="1"/>
    <col min="513" max="513" width="86.28515625" customWidth="1"/>
    <col min="514" max="514" width="16.7109375" customWidth="1"/>
    <col min="769" max="769" width="86.28515625" customWidth="1"/>
    <col min="770" max="770" width="16.7109375" customWidth="1"/>
    <col min="1025" max="1025" width="86.28515625" customWidth="1"/>
    <col min="1026" max="1026" width="16.7109375" customWidth="1"/>
    <col min="1281" max="1281" width="86.28515625" customWidth="1"/>
    <col min="1282" max="1282" width="16.7109375" customWidth="1"/>
    <col min="1537" max="1537" width="86.28515625" customWidth="1"/>
    <col min="1538" max="1538" width="16.7109375" customWidth="1"/>
    <col min="1793" max="1793" width="86.28515625" customWidth="1"/>
    <col min="1794" max="1794" width="16.7109375" customWidth="1"/>
    <col min="2049" max="2049" width="86.28515625" customWidth="1"/>
    <col min="2050" max="2050" width="16.7109375" customWidth="1"/>
    <col min="2305" max="2305" width="86.28515625" customWidth="1"/>
    <col min="2306" max="2306" width="16.7109375" customWidth="1"/>
    <col min="2561" max="2561" width="86.28515625" customWidth="1"/>
    <col min="2562" max="2562" width="16.7109375" customWidth="1"/>
    <col min="2817" max="2817" width="86.28515625" customWidth="1"/>
    <col min="2818" max="2818" width="16.7109375" customWidth="1"/>
    <col min="3073" max="3073" width="86.28515625" customWidth="1"/>
    <col min="3074" max="3074" width="16.7109375" customWidth="1"/>
    <col min="3329" max="3329" width="86.28515625" customWidth="1"/>
    <col min="3330" max="3330" width="16.7109375" customWidth="1"/>
    <col min="3585" max="3585" width="86.28515625" customWidth="1"/>
    <col min="3586" max="3586" width="16.7109375" customWidth="1"/>
    <col min="3841" max="3841" width="86.28515625" customWidth="1"/>
    <col min="3842" max="3842" width="16.7109375" customWidth="1"/>
    <col min="4097" max="4097" width="86.28515625" customWidth="1"/>
    <col min="4098" max="4098" width="16.7109375" customWidth="1"/>
    <col min="4353" max="4353" width="86.28515625" customWidth="1"/>
    <col min="4354" max="4354" width="16.7109375" customWidth="1"/>
    <col min="4609" max="4609" width="86.28515625" customWidth="1"/>
    <col min="4610" max="4610" width="16.7109375" customWidth="1"/>
    <col min="4865" max="4865" width="86.28515625" customWidth="1"/>
    <col min="4866" max="4866" width="16.7109375" customWidth="1"/>
    <col min="5121" max="5121" width="86.28515625" customWidth="1"/>
    <col min="5122" max="5122" width="16.7109375" customWidth="1"/>
    <col min="5377" max="5377" width="86.28515625" customWidth="1"/>
    <col min="5378" max="5378" width="16.7109375" customWidth="1"/>
    <col min="5633" max="5633" width="86.28515625" customWidth="1"/>
    <col min="5634" max="5634" width="16.7109375" customWidth="1"/>
    <col min="5889" max="5889" width="86.28515625" customWidth="1"/>
    <col min="5890" max="5890" width="16.7109375" customWidth="1"/>
    <col min="6145" max="6145" width="86.28515625" customWidth="1"/>
    <col min="6146" max="6146" width="16.7109375" customWidth="1"/>
    <col min="6401" max="6401" width="86.28515625" customWidth="1"/>
    <col min="6402" max="6402" width="16.7109375" customWidth="1"/>
    <col min="6657" max="6657" width="86.28515625" customWidth="1"/>
    <col min="6658" max="6658" width="16.7109375" customWidth="1"/>
    <col min="6913" max="6913" width="86.28515625" customWidth="1"/>
    <col min="6914" max="6914" width="16.7109375" customWidth="1"/>
    <col min="7169" max="7169" width="86.28515625" customWidth="1"/>
    <col min="7170" max="7170" width="16.7109375" customWidth="1"/>
    <col min="7425" max="7425" width="86.28515625" customWidth="1"/>
    <col min="7426" max="7426" width="16.7109375" customWidth="1"/>
    <col min="7681" max="7681" width="86.28515625" customWidth="1"/>
    <col min="7682" max="7682" width="16.7109375" customWidth="1"/>
    <col min="7937" max="7937" width="86.28515625" customWidth="1"/>
    <col min="7938" max="7938" width="16.7109375" customWidth="1"/>
    <col min="8193" max="8193" width="86.28515625" customWidth="1"/>
    <col min="8194" max="8194" width="16.7109375" customWidth="1"/>
    <col min="8449" max="8449" width="86.28515625" customWidth="1"/>
    <col min="8450" max="8450" width="16.7109375" customWidth="1"/>
    <col min="8705" max="8705" width="86.28515625" customWidth="1"/>
    <col min="8706" max="8706" width="16.7109375" customWidth="1"/>
    <col min="8961" max="8961" width="86.28515625" customWidth="1"/>
    <col min="8962" max="8962" width="16.7109375" customWidth="1"/>
    <col min="9217" max="9217" width="86.28515625" customWidth="1"/>
    <col min="9218" max="9218" width="16.7109375" customWidth="1"/>
    <col min="9473" max="9473" width="86.28515625" customWidth="1"/>
    <col min="9474" max="9474" width="16.7109375" customWidth="1"/>
    <col min="9729" max="9729" width="86.28515625" customWidth="1"/>
    <col min="9730" max="9730" width="16.7109375" customWidth="1"/>
    <col min="9985" max="9985" width="86.28515625" customWidth="1"/>
    <col min="9986" max="9986" width="16.7109375" customWidth="1"/>
    <col min="10241" max="10241" width="86.28515625" customWidth="1"/>
    <col min="10242" max="10242" width="16.7109375" customWidth="1"/>
    <col min="10497" max="10497" width="86.28515625" customWidth="1"/>
    <col min="10498" max="10498" width="16.7109375" customWidth="1"/>
    <col min="10753" max="10753" width="86.28515625" customWidth="1"/>
    <col min="10754" max="10754" width="16.7109375" customWidth="1"/>
    <col min="11009" max="11009" width="86.28515625" customWidth="1"/>
    <col min="11010" max="11010" width="16.7109375" customWidth="1"/>
    <col min="11265" max="11265" width="86.28515625" customWidth="1"/>
    <col min="11266" max="11266" width="16.7109375" customWidth="1"/>
    <col min="11521" max="11521" width="86.28515625" customWidth="1"/>
    <col min="11522" max="11522" width="16.7109375" customWidth="1"/>
    <col min="11777" max="11777" width="86.28515625" customWidth="1"/>
    <col min="11778" max="11778" width="16.7109375" customWidth="1"/>
    <col min="12033" max="12033" width="86.28515625" customWidth="1"/>
    <col min="12034" max="12034" width="16.7109375" customWidth="1"/>
    <col min="12289" max="12289" width="86.28515625" customWidth="1"/>
    <col min="12290" max="12290" width="16.7109375" customWidth="1"/>
    <col min="12545" max="12545" width="86.28515625" customWidth="1"/>
    <col min="12546" max="12546" width="16.7109375" customWidth="1"/>
    <col min="12801" max="12801" width="86.28515625" customWidth="1"/>
    <col min="12802" max="12802" width="16.7109375" customWidth="1"/>
    <col min="13057" max="13057" width="86.28515625" customWidth="1"/>
    <col min="13058" max="13058" width="16.7109375" customWidth="1"/>
    <col min="13313" max="13313" width="86.28515625" customWidth="1"/>
    <col min="13314" max="13314" width="16.7109375" customWidth="1"/>
    <col min="13569" max="13569" width="86.28515625" customWidth="1"/>
    <col min="13570" max="13570" width="16.7109375" customWidth="1"/>
    <col min="13825" max="13825" width="86.28515625" customWidth="1"/>
    <col min="13826" max="13826" width="16.7109375" customWidth="1"/>
    <col min="14081" max="14081" width="86.28515625" customWidth="1"/>
    <col min="14082" max="14082" width="16.7109375" customWidth="1"/>
    <col min="14337" max="14337" width="86.28515625" customWidth="1"/>
    <col min="14338" max="14338" width="16.7109375" customWidth="1"/>
    <col min="14593" max="14593" width="86.28515625" customWidth="1"/>
    <col min="14594" max="14594" width="16.7109375" customWidth="1"/>
    <col min="14849" max="14849" width="86.28515625" customWidth="1"/>
    <col min="14850" max="14850" width="16.7109375" customWidth="1"/>
    <col min="15105" max="15105" width="86.28515625" customWidth="1"/>
    <col min="15106" max="15106" width="16.7109375" customWidth="1"/>
    <col min="15361" max="15361" width="86.28515625" customWidth="1"/>
    <col min="15362" max="15362" width="16.7109375" customWidth="1"/>
    <col min="15617" max="15617" width="86.28515625" customWidth="1"/>
    <col min="15618" max="15618" width="16.7109375" customWidth="1"/>
    <col min="15873" max="15873" width="86.28515625" customWidth="1"/>
    <col min="15874" max="15874" width="16.7109375" customWidth="1"/>
    <col min="16129" max="16129" width="86.28515625" customWidth="1"/>
    <col min="16130" max="16130" width="16.7109375" customWidth="1"/>
  </cols>
  <sheetData>
    <row r="1" spans="1:2">
      <c r="B1" s="92" t="s">
        <v>779</v>
      </c>
    </row>
    <row r="2" spans="1:2" ht="18">
      <c r="A2" s="276" t="str">
        <f>[1]Mellékletek!A3</f>
        <v>Eszteregnye Kerekvár Óvoda</v>
      </c>
      <c r="B2" s="276"/>
    </row>
    <row r="3" spans="1:2" ht="25.5" customHeight="1">
      <c r="A3" s="292" t="s">
        <v>792</v>
      </c>
      <c r="B3" s="285"/>
    </row>
    <row r="4" spans="1:2" ht="23.25" customHeight="1">
      <c r="A4" s="278" t="s">
        <v>531</v>
      </c>
      <c r="B4" s="297"/>
    </row>
    <row r="7" spans="1:2" ht="75">
      <c r="A7" s="54" t="s">
        <v>530</v>
      </c>
      <c r="B7" s="104" t="s">
        <v>744</v>
      </c>
    </row>
    <row r="8" spans="1:2">
      <c r="A8" s="55" t="s">
        <v>506</v>
      </c>
      <c r="B8" s="56"/>
    </row>
    <row r="9" spans="1:2">
      <c r="A9" s="55" t="s">
        <v>507</v>
      </c>
      <c r="B9" s="56"/>
    </row>
    <row r="10" spans="1:2">
      <c r="A10" s="55" t="s">
        <v>508</v>
      </c>
      <c r="B10" s="56"/>
    </row>
    <row r="11" spans="1:2">
      <c r="A11" s="55" t="s">
        <v>509</v>
      </c>
      <c r="B11" s="56"/>
    </row>
    <row r="12" spans="1:2">
      <c r="A12" s="54" t="s">
        <v>525</v>
      </c>
      <c r="B12" s="56"/>
    </row>
    <row r="13" spans="1:2">
      <c r="A13" s="55" t="s">
        <v>510</v>
      </c>
      <c r="B13" s="56"/>
    </row>
    <row r="14" spans="1:2" ht="30">
      <c r="A14" s="55" t="s">
        <v>511</v>
      </c>
      <c r="B14" s="56"/>
    </row>
    <row r="15" spans="1:2">
      <c r="A15" s="55" t="s">
        <v>512</v>
      </c>
      <c r="B15" s="56"/>
    </row>
    <row r="16" spans="1:2">
      <c r="A16" s="55" t="s">
        <v>513</v>
      </c>
      <c r="B16" s="56"/>
    </row>
    <row r="17" spans="1:2">
      <c r="A17" s="55" t="s">
        <v>514</v>
      </c>
      <c r="B17" s="56">
        <v>2</v>
      </c>
    </row>
    <row r="18" spans="1:2">
      <c r="A18" s="55" t="s">
        <v>515</v>
      </c>
      <c r="B18" s="56">
        <v>2</v>
      </c>
    </row>
    <row r="19" spans="1:2">
      <c r="A19" s="55" t="s">
        <v>516</v>
      </c>
      <c r="B19" s="56"/>
    </row>
    <row r="20" spans="1:2">
      <c r="A20" s="54" t="s">
        <v>526</v>
      </c>
      <c r="B20" s="100">
        <f>SUM(B16:B19)</f>
        <v>4</v>
      </c>
    </row>
    <row r="21" spans="1:2" ht="30">
      <c r="A21" s="55" t="s">
        <v>745</v>
      </c>
      <c r="B21" s="56"/>
    </row>
    <row r="22" spans="1:2">
      <c r="A22" s="55" t="s">
        <v>746</v>
      </c>
      <c r="B22" s="56"/>
    </row>
    <row r="23" spans="1:2">
      <c r="A23" s="55" t="s">
        <v>517</v>
      </c>
      <c r="B23" s="56"/>
    </row>
    <row r="24" spans="1:2">
      <c r="A24" s="54" t="s">
        <v>527</v>
      </c>
      <c r="B24" s="56"/>
    </row>
    <row r="25" spans="1:2">
      <c r="A25" s="55" t="s">
        <v>518</v>
      </c>
      <c r="B25" s="56"/>
    </row>
    <row r="26" spans="1:2">
      <c r="A26" s="55" t="s">
        <v>519</v>
      </c>
      <c r="B26" s="56"/>
    </row>
    <row r="27" spans="1:2" ht="30">
      <c r="A27" s="55" t="s">
        <v>747</v>
      </c>
      <c r="B27" s="56"/>
    </row>
    <row r="28" spans="1:2">
      <c r="A28" s="54" t="s">
        <v>528</v>
      </c>
      <c r="B28" s="56"/>
    </row>
    <row r="29" spans="1:2" ht="25.5">
      <c r="A29" s="54" t="s">
        <v>529</v>
      </c>
      <c r="B29" s="206">
        <v>4</v>
      </c>
    </row>
    <row r="30" spans="1:2" ht="30">
      <c r="A30" s="55" t="s">
        <v>520</v>
      </c>
      <c r="B30" s="56"/>
    </row>
    <row r="31" spans="1:2" ht="45">
      <c r="A31" s="55" t="s">
        <v>521</v>
      </c>
      <c r="B31" s="56"/>
    </row>
    <row r="32" spans="1:2" ht="30">
      <c r="A32" s="55" t="s">
        <v>522</v>
      </c>
      <c r="B32" s="56"/>
    </row>
    <row r="33" spans="1:2">
      <c r="A33" s="55" t="s">
        <v>523</v>
      </c>
      <c r="B33" s="56"/>
    </row>
    <row r="34" spans="1:2" ht="25.5">
      <c r="A34" s="54" t="s">
        <v>524</v>
      </c>
      <c r="B34" s="100">
        <v>0</v>
      </c>
    </row>
    <row r="35" spans="1:2">
      <c r="A35" s="281"/>
      <c r="B35" s="280"/>
    </row>
    <row r="36" spans="1:2">
      <c r="A36" s="280"/>
      <c r="B36" s="280"/>
    </row>
  </sheetData>
  <mergeCells count="5">
    <mergeCell ref="A2:B2"/>
    <mergeCell ref="A3:B3"/>
    <mergeCell ref="A4:B4"/>
    <mergeCell ref="A35:B35"/>
    <mergeCell ref="A36:B36"/>
  </mergeCells>
  <pageMargins left="0.7" right="0.7" top="0.75" bottom="0.75" header="0.3" footer="0.3"/>
  <pageSetup paperSize="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opLeftCell="A34" workbookViewId="0">
      <selection activeCell="A3" sqref="A3:E3"/>
    </sheetView>
  </sheetViews>
  <sheetFormatPr defaultRowHeight="15"/>
  <cols>
    <col min="1" max="1" width="64.7109375" customWidth="1"/>
    <col min="2" max="2" width="9.42578125" customWidth="1"/>
    <col min="3" max="5" width="10.7109375" customWidth="1"/>
    <col min="257" max="257" width="64.7109375" customWidth="1"/>
    <col min="258" max="258" width="9.42578125" customWidth="1"/>
    <col min="259" max="261" width="10.7109375" customWidth="1"/>
    <col min="513" max="513" width="64.7109375" customWidth="1"/>
    <col min="514" max="514" width="9.42578125" customWidth="1"/>
    <col min="515" max="517" width="10.7109375" customWidth="1"/>
    <col min="769" max="769" width="64.7109375" customWidth="1"/>
    <col min="770" max="770" width="9.42578125" customWidth="1"/>
    <col min="771" max="773" width="10.7109375" customWidth="1"/>
    <col min="1025" max="1025" width="64.7109375" customWidth="1"/>
    <col min="1026" max="1026" width="9.42578125" customWidth="1"/>
    <col min="1027" max="1029" width="10.7109375" customWidth="1"/>
    <col min="1281" max="1281" width="64.7109375" customWidth="1"/>
    <col min="1282" max="1282" width="9.42578125" customWidth="1"/>
    <col min="1283" max="1285" width="10.7109375" customWidth="1"/>
    <col min="1537" max="1537" width="64.7109375" customWidth="1"/>
    <col min="1538" max="1538" width="9.42578125" customWidth="1"/>
    <col min="1539" max="1541" width="10.7109375" customWidth="1"/>
    <col min="1793" max="1793" width="64.7109375" customWidth="1"/>
    <col min="1794" max="1794" width="9.42578125" customWidth="1"/>
    <col min="1795" max="1797" width="10.7109375" customWidth="1"/>
    <col min="2049" max="2049" width="64.7109375" customWidth="1"/>
    <col min="2050" max="2050" width="9.42578125" customWidth="1"/>
    <col min="2051" max="2053" width="10.7109375" customWidth="1"/>
    <col min="2305" max="2305" width="64.7109375" customWidth="1"/>
    <col min="2306" max="2306" width="9.42578125" customWidth="1"/>
    <col min="2307" max="2309" width="10.7109375" customWidth="1"/>
    <col min="2561" max="2561" width="64.7109375" customWidth="1"/>
    <col min="2562" max="2562" width="9.42578125" customWidth="1"/>
    <col min="2563" max="2565" width="10.7109375" customWidth="1"/>
    <col min="2817" max="2817" width="64.7109375" customWidth="1"/>
    <col min="2818" max="2818" width="9.42578125" customWidth="1"/>
    <col min="2819" max="2821" width="10.7109375" customWidth="1"/>
    <col min="3073" max="3073" width="64.7109375" customWidth="1"/>
    <col min="3074" max="3074" width="9.42578125" customWidth="1"/>
    <col min="3075" max="3077" width="10.7109375" customWidth="1"/>
    <col min="3329" max="3329" width="64.7109375" customWidth="1"/>
    <col min="3330" max="3330" width="9.42578125" customWidth="1"/>
    <col min="3331" max="3333" width="10.7109375" customWidth="1"/>
    <col min="3585" max="3585" width="64.7109375" customWidth="1"/>
    <col min="3586" max="3586" width="9.42578125" customWidth="1"/>
    <col min="3587" max="3589" width="10.7109375" customWidth="1"/>
    <col min="3841" max="3841" width="64.7109375" customWidth="1"/>
    <col min="3842" max="3842" width="9.42578125" customWidth="1"/>
    <col min="3843" max="3845" width="10.7109375" customWidth="1"/>
    <col min="4097" max="4097" width="64.7109375" customWidth="1"/>
    <col min="4098" max="4098" width="9.42578125" customWidth="1"/>
    <col min="4099" max="4101" width="10.7109375" customWidth="1"/>
    <col min="4353" max="4353" width="64.7109375" customWidth="1"/>
    <col min="4354" max="4354" width="9.42578125" customWidth="1"/>
    <col min="4355" max="4357" width="10.7109375" customWidth="1"/>
    <col min="4609" max="4609" width="64.7109375" customWidth="1"/>
    <col min="4610" max="4610" width="9.42578125" customWidth="1"/>
    <col min="4611" max="4613" width="10.7109375" customWidth="1"/>
    <col min="4865" max="4865" width="64.7109375" customWidth="1"/>
    <col min="4866" max="4866" width="9.42578125" customWidth="1"/>
    <col min="4867" max="4869" width="10.7109375" customWidth="1"/>
    <col min="5121" max="5121" width="64.7109375" customWidth="1"/>
    <col min="5122" max="5122" width="9.42578125" customWidth="1"/>
    <col min="5123" max="5125" width="10.7109375" customWidth="1"/>
    <col min="5377" max="5377" width="64.7109375" customWidth="1"/>
    <col min="5378" max="5378" width="9.42578125" customWidth="1"/>
    <col min="5379" max="5381" width="10.7109375" customWidth="1"/>
    <col min="5633" max="5633" width="64.7109375" customWidth="1"/>
    <col min="5634" max="5634" width="9.42578125" customWidth="1"/>
    <col min="5635" max="5637" width="10.7109375" customWidth="1"/>
    <col min="5889" max="5889" width="64.7109375" customWidth="1"/>
    <col min="5890" max="5890" width="9.42578125" customWidth="1"/>
    <col min="5891" max="5893" width="10.7109375" customWidth="1"/>
    <col min="6145" max="6145" width="64.7109375" customWidth="1"/>
    <col min="6146" max="6146" width="9.42578125" customWidth="1"/>
    <col min="6147" max="6149" width="10.7109375" customWidth="1"/>
    <col min="6401" max="6401" width="64.7109375" customWidth="1"/>
    <col min="6402" max="6402" width="9.42578125" customWidth="1"/>
    <col min="6403" max="6405" width="10.7109375" customWidth="1"/>
    <col min="6657" max="6657" width="64.7109375" customWidth="1"/>
    <col min="6658" max="6658" width="9.42578125" customWidth="1"/>
    <col min="6659" max="6661" width="10.7109375" customWidth="1"/>
    <col min="6913" max="6913" width="64.7109375" customWidth="1"/>
    <col min="6914" max="6914" width="9.42578125" customWidth="1"/>
    <col min="6915" max="6917" width="10.7109375" customWidth="1"/>
    <col min="7169" max="7169" width="64.7109375" customWidth="1"/>
    <col min="7170" max="7170" width="9.42578125" customWidth="1"/>
    <col min="7171" max="7173" width="10.7109375" customWidth="1"/>
    <col min="7425" max="7425" width="64.7109375" customWidth="1"/>
    <col min="7426" max="7426" width="9.42578125" customWidth="1"/>
    <col min="7427" max="7429" width="10.7109375" customWidth="1"/>
    <col min="7681" max="7681" width="64.7109375" customWidth="1"/>
    <col min="7682" max="7682" width="9.42578125" customWidth="1"/>
    <col min="7683" max="7685" width="10.7109375" customWidth="1"/>
    <col min="7937" max="7937" width="64.7109375" customWidth="1"/>
    <col min="7938" max="7938" width="9.42578125" customWidth="1"/>
    <col min="7939" max="7941" width="10.7109375" customWidth="1"/>
    <col min="8193" max="8193" width="64.7109375" customWidth="1"/>
    <col min="8194" max="8194" width="9.42578125" customWidth="1"/>
    <col min="8195" max="8197" width="10.7109375" customWidth="1"/>
    <col min="8449" max="8449" width="64.7109375" customWidth="1"/>
    <col min="8450" max="8450" width="9.42578125" customWidth="1"/>
    <col min="8451" max="8453" width="10.7109375" customWidth="1"/>
    <col min="8705" max="8705" width="64.7109375" customWidth="1"/>
    <col min="8706" max="8706" width="9.42578125" customWidth="1"/>
    <col min="8707" max="8709" width="10.7109375" customWidth="1"/>
    <col min="8961" max="8961" width="64.7109375" customWidth="1"/>
    <col min="8962" max="8962" width="9.42578125" customWidth="1"/>
    <col min="8963" max="8965" width="10.7109375" customWidth="1"/>
    <col min="9217" max="9217" width="64.7109375" customWidth="1"/>
    <col min="9218" max="9218" width="9.42578125" customWidth="1"/>
    <col min="9219" max="9221" width="10.7109375" customWidth="1"/>
    <col min="9473" max="9473" width="64.7109375" customWidth="1"/>
    <col min="9474" max="9474" width="9.42578125" customWidth="1"/>
    <col min="9475" max="9477" width="10.7109375" customWidth="1"/>
    <col min="9729" max="9729" width="64.7109375" customWidth="1"/>
    <col min="9730" max="9730" width="9.42578125" customWidth="1"/>
    <col min="9731" max="9733" width="10.7109375" customWidth="1"/>
    <col min="9985" max="9985" width="64.7109375" customWidth="1"/>
    <col min="9986" max="9986" width="9.42578125" customWidth="1"/>
    <col min="9987" max="9989" width="10.7109375" customWidth="1"/>
    <col min="10241" max="10241" width="64.7109375" customWidth="1"/>
    <col min="10242" max="10242" width="9.42578125" customWidth="1"/>
    <col min="10243" max="10245" width="10.7109375" customWidth="1"/>
    <col min="10497" max="10497" width="64.7109375" customWidth="1"/>
    <col min="10498" max="10498" width="9.42578125" customWidth="1"/>
    <col min="10499" max="10501" width="10.7109375" customWidth="1"/>
    <col min="10753" max="10753" width="64.7109375" customWidth="1"/>
    <col min="10754" max="10754" width="9.42578125" customWidth="1"/>
    <col min="10755" max="10757" width="10.7109375" customWidth="1"/>
    <col min="11009" max="11009" width="64.7109375" customWidth="1"/>
    <col min="11010" max="11010" width="9.42578125" customWidth="1"/>
    <col min="11011" max="11013" width="10.7109375" customWidth="1"/>
    <col min="11265" max="11265" width="64.7109375" customWidth="1"/>
    <col min="11266" max="11266" width="9.42578125" customWidth="1"/>
    <col min="11267" max="11269" width="10.7109375" customWidth="1"/>
    <col min="11521" max="11521" width="64.7109375" customWidth="1"/>
    <col min="11522" max="11522" width="9.42578125" customWidth="1"/>
    <col min="11523" max="11525" width="10.7109375" customWidth="1"/>
    <col min="11777" max="11777" width="64.7109375" customWidth="1"/>
    <col min="11778" max="11778" width="9.42578125" customWidth="1"/>
    <col min="11779" max="11781" width="10.7109375" customWidth="1"/>
    <col min="12033" max="12033" width="64.7109375" customWidth="1"/>
    <col min="12034" max="12034" width="9.42578125" customWidth="1"/>
    <col min="12035" max="12037" width="10.7109375" customWidth="1"/>
    <col min="12289" max="12289" width="64.7109375" customWidth="1"/>
    <col min="12290" max="12290" width="9.42578125" customWidth="1"/>
    <col min="12291" max="12293" width="10.7109375" customWidth="1"/>
    <col min="12545" max="12545" width="64.7109375" customWidth="1"/>
    <col min="12546" max="12546" width="9.42578125" customWidth="1"/>
    <col min="12547" max="12549" width="10.7109375" customWidth="1"/>
    <col min="12801" max="12801" width="64.7109375" customWidth="1"/>
    <col min="12802" max="12802" width="9.42578125" customWidth="1"/>
    <col min="12803" max="12805" width="10.7109375" customWidth="1"/>
    <col min="13057" max="13057" width="64.7109375" customWidth="1"/>
    <col min="13058" max="13058" width="9.42578125" customWidth="1"/>
    <col min="13059" max="13061" width="10.7109375" customWidth="1"/>
    <col min="13313" max="13313" width="64.7109375" customWidth="1"/>
    <col min="13314" max="13314" width="9.42578125" customWidth="1"/>
    <col min="13315" max="13317" width="10.7109375" customWidth="1"/>
    <col min="13569" max="13569" width="64.7109375" customWidth="1"/>
    <col min="13570" max="13570" width="9.42578125" customWidth="1"/>
    <col min="13571" max="13573" width="10.7109375" customWidth="1"/>
    <col min="13825" max="13825" width="64.7109375" customWidth="1"/>
    <col min="13826" max="13826" width="9.42578125" customWidth="1"/>
    <col min="13827" max="13829" width="10.7109375" customWidth="1"/>
    <col min="14081" max="14081" width="64.7109375" customWidth="1"/>
    <col min="14082" max="14082" width="9.42578125" customWidth="1"/>
    <col min="14083" max="14085" width="10.7109375" customWidth="1"/>
    <col min="14337" max="14337" width="64.7109375" customWidth="1"/>
    <col min="14338" max="14338" width="9.42578125" customWidth="1"/>
    <col min="14339" max="14341" width="10.7109375" customWidth="1"/>
    <col min="14593" max="14593" width="64.7109375" customWidth="1"/>
    <col min="14594" max="14594" width="9.42578125" customWidth="1"/>
    <col min="14595" max="14597" width="10.7109375" customWidth="1"/>
    <col min="14849" max="14849" width="64.7109375" customWidth="1"/>
    <col min="14850" max="14850" width="9.42578125" customWidth="1"/>
    <col min="14851" max="14853" width="10.7109375" customWidth="1"/>
    <col min="15105" max="15105" width="64.7109375" customWidth="1"/>
    <col min="15106" max="15106" width="9.42578125" customWidth="1"/>
    <col min="15107" max="15109" width="10.7109375" customWidth="1"/>
    <col min="15361" max="15361" width="64.7109375" customWidth="1"/>
    <col min="15362" max="15362" width="9.42578125" customWidth="1"/>
    <col min="15363" max="15365" width="10.7109375" customWidth="1"/>
    <col min="15617" max="15617" width="64.7109375" customWidth="1"/>
    <col min="15618" max="15618" width="9.42578125" customWidth="1"/>
    <col min="15619" max="15621" width="10.7109375" customWidth="1"/>
    <col min="15873" max="15873" width="64.7109375" customWidth="1"/>
    <col min="15874" max="15874" width="9.42578125" customWidth="1"/>
    <col min="15875" max="15877" width="10.7109375" customWidth="1"/>
    <col min="16129" max="16129" width="64.7109375" customWidth="1"/>
    <col min="16130" max="16130" width="9.42578125" customWidth="1"/>
    <col min="16131" max="16133" width="10.7109375" customWidth="1"/>
  </cols>
  <sheetData>
    <row r="1" spans="1:5">
      <c r="E1" s="192" t="s">
        <v>764</v>
      </c>
    </row>
    <row r="2" spans="1:5" ht="18">
      <c r="A2" s="276" t="s">
        <v>748</v>
      </c>
      <c r="B2" s="276"/>
      <c r="C2" s="276"/>
      <c r="D2" s="276"/>
      <c r="E2" s="276"/>
    </row>
    <row r="3" spans="1:5" ht="21.75" customHeight="1">
      <c r="A3" s="292" t="s">
        <v>792</v>
      </c>
      <c r="B3" s="285"/>
      <c r="C3" s="285"/>
      <c r="D3" s="285"/>
      <c r="E3" s="285"/>
    </row>
    <row r="4" spans="1:5" ht="26.25" customHeight="1">
      <c r="A4" s="278" t="s">
        <v>708</v>
      </c>
      <c r="B4" s="285"/>
      <c r="C4" s="285"/>
      <c r="D4" s="285"/>
      <c r="E4" s="285"/>
    </row>
    <row r="5" spans="1:5" ht="26.25" customHeight="1">
      <c r="A5" s="210"/>
      <c r="B5" s="66"/>
      <c r="C5" s="66"/>
      <c r="D5" s="66"/>
      <c r="E5" s="66"/>
    </row>
    <row r="6" spans="1:5" ht="18" customHeight="1">
      <c r="A6" s="298" t="s">
        <v>45</v>
      </c>
      <c r="B6" s="295" t="s">
        <v>46</v>
      </c>
      <c r="C6" s="300" t="s">
        <v>749</v>
      </c>
      <c r="D6" s="300"/>
      <c r="E6" s="300"/>
    </row>
    <row r="7" spans="1:5" ht="19.5" customHeight="1">
      <c r="A7" s="299"/>
      <c r="B7" s="296"/>
      <c r="C7" s="214"/>
      <c r="D7" s="214" t="s">
        <v>720</v>
      </c>
      <c r="E7" s="218"/>
    </row>
    <row r="8" spans="1:5">
      <c r="A8" s="26"/>
      <c r="B8" s="26"/>
      <c r="C8" s="26"/>
      <c r="D8" s="26"/>
      <c r="E8" s="26"/>
    </row>
    <row r="9" spans="1:5">
      <c r="A9" s="12" t="s">
        <v>148</v>
      </c>
      <c r="B9" s="5" t="s">
        <v>149</v>
      </c>
      <c r="C9" s="26"/>
      <c r="D9" s="26"/>
      <c r="E9" s="26"/>
    </row>
    <row r="10" spans="1:5">
      <c r="A10" s="12"/>
      <c r="B10" s="5"/>
      <c r="C10" s="26"/>
      <c r="D10" s="26"/>
      <c r="E10" s="26"/>
    </row>
    <row r="11" spans="1:5">
      <c r="A11" s="12" t="s">
        <v>381</v>
      </c>
      <c r="B11" s="5" t="s">
        <v>150</v>
      </c>
      <c r="C11" s="26"/>
      <c r="D11" s="26"/>
      <c r="E11" s="26"/>
    </row>
    <row r="12" spans="1:5">
      <c r="A12" s="12"/>
      <c r="B12" s="5"/>
      <c r="C12" s="26"/>
      <c r="D12" s="26"/>
      <c r="E12" s="26"/>
    </row>
    <row r="13" spans="1:5">
      <c r="A13" s="4" t="s">
        <v>151</v>
      </c>
      <c r="B13" s="5" t="s">
        <v>152</v>
      </c>
      <c r="C13" s="26"/>
      <c r="D13" s="26"/>
      <c r="E13" s="26"/>
    </row>
    <row r="14" spans="1:5">
      <c r="A14" s="4"/>
      <c r="B14" s="5"/>
      <c r="C14" s="26"/>
      <c r="D14" s="26"/>
      <c r="E14" s="26"/>
    </row>
    <row r="15" spans="1:5">
      <c r="A15" s="12" t="s">
        <v>153</v>
      </c>
      <c r="B15" s="5" t="s">
        <v>154</v>
      </c>
      <c r="C15" s="26"/>
      <c r="D15" s="26"/>
      <c r="E15" s="26"/>
    </row>
    <row r="16" spans="1:5">
      <c r="A16" s="12"/>
      <c r="B16" s="5"/>
      <c r="C16" s="26"/>
      <c r="D16" s="26"/>
      <c r="E16" s="26"/>
    </row>
    <row r="17" spans="1:5">
      <c r="A17" s="12" t="s">
        <v>155</v>
      </c>
      <c r="B17" s="5" t="s">
        <v>156</v>
      </c>
      <c r="C17" s="26"/>
      <c r="D17" s="26"/>
      <c r="E17" s="26"/>
    </row>
    <row r="18" spans="1:5">
      <c r="A18" s="12"/>
      <c r="B18" s="5"/>
      <c r="C18" s="26"/>
      <c r="D18" s="26"/>
      <c r="E18" s="26"/>
    </row>
    <row r="19" spans="1:5">
      <c r="A19" s="4" t="s">
        <v>157</v>
      </c>
      <c r="B19" s="5" t="s">
        <v>158</v>
      </c>
      <c r="C19" s="26"/>
      <c r="D19" s="26"/>
      <c r="E19" s="26"/>
    </row>
    <row r="20" spans="1:5">
      <c r="A20" s="4" t="s">
        <v>159</v>
      </c>
      <c r="B20" s="5" t="s">
        <v>160</v>
      </c>
      <c r="C20" s="26"/>
      <c r="D20" s="26"/>
      <c r="E20" s="26"/>
    </row>
    <row r="21" spans="1:5" ht="15.75">
      <c r="A21" s="18" t="s">
        <v>382</v>
      </c>
      <c r="B21" s="8" t="s">
        <v>161</v>
      </c>
      <c r="C21" s="26"/>
      <c r="D21" s="26"/>
      <c r="E21" s="26"/>
    </row>
    <row r="22" spans="1:5" ht="15.75">
      <c r="A22" s="21"/>
      <c r="B22" s="7"/>
      <c r="C22" s="26"/>
      <c r="D22" s="26"/>
      <c r="E22" s="26"/>
    </row>
    <row r="23" spans="1:5">
      <c r="A23" s="12" t="s">
        <v>162</v>
      </c>
      <c r="B23" s="5" t="s">
        <v>163</v>
      </c>
      <c r="C23" s="26"/>
      <c r="D23" s="26"/>
      <c r="E23" s="26"/>
    </row>
    <row r="24" spans="1:5">
      <c r="A24" s="12"/>
      <c r="B24" s="5"/>
      <c r="C24" s="26"/>
      <c r="D24" s="26"/>
      <c r="E24" s="26"/>
    </row>
    <row r="25" spans="1:5">
      <c r="A25" s="12" t="s">
        <v>164</v>
      </c>
      <c r="B25" s="5" t="s">
        <v>165</v>
      </c>
      <c r="C25" s="26"/>
      <c r="D25" s="26"/>
      <c r="E25" s="26"/>
    </row>
    <row r="26" spans="1:5">
      <c r="A26" s="12"/>
      <c r="B26" s="5"/>
      <c r="C26" s="26"/>
      <c r="D26" s="26"/>
      <c r="E26" s="26"/>
    </row>
    <row r="27" spans="1:5">
      <c r="A27" s="12" t="s">
        <v>166</v>
      </c>
      <c r="B27" s="5" t="s">
        <v>167</v>
      </c>
      <c r="C27" s="26"/>
      <c r="D27" s="26"/>
      <c r="E27" s="26"/>
    </row>
    <row r="28" spans="1:5">
      <c r="A28" s="12" t="s">
        <v>168</v>
      </c>
      <c r="B28" s="5" t="s">
        <v>169</v>
      </c>
      <c r="C28" s="26"/>
      <c r="D28" s="26"/>
      <c r="E28" s="26"/>
    </row>
    <row r="29" spans="1:5" ht="15.75">
      <c r="A29" s="18" t="s">
        <v>383</v>
      </c>
      <c r="B29" s="8" t="s">
        <v>170</v>
      </c>
      <c r="C29" s="26">
        <v>0</v>
      </c>
      <c r="D29" s="26">
        <v>0</v>
      </c>
      <c r="E29" s="26">
        <v>0</v>
      </c>
    </row>
    <row r="32" spans="1:5">
      <c r="A32" s="110" t="s">
        <v>582</v>
      </c>
      <c r="B32" s="110"/>
      <c r="C32" s="110" t="s">
        <v>583</v>
      </c>
      <c r="D32" s="110" t="s">
        <v>584</v>
      </c>
      <c r="E32" s="110" t="s">
        <v>585</v>
      </c>
    </row>
    <row r="33" spans="1:5">
      <c r="A33" s="108"/>
      <c r="B33" s="108"/>
      <c r="C33" s="108"/>
      <c r="D33" s="108"/>
      <c r="E33" s="108"/>
    </row>
    <row r="34" spans="1:5">
      <c r="A34" s="12" t="s">
        <v>148</v>
      </c>
      <c r="B34" s="5" t="s">
        <v>149</v>
      </c>
      <c r="C34" s="108"/>
      <c r="D34" s="108"/>
      <c r="E34" s="108"/>
    </row>
    <row r="35" spans="1:5">
      <c r="A35" s="12"/>
      <c r="B35" s="5"/>
      <c r="C35" s="108"/>
      <c r="D35" s="108"/>
      <c r="E35" s="108"/>
    </row>
    <row r="36" spans="1:5">
      <c r="A36" s="12" t="s">
        <v>381</v>
      </c>
      <c r="B36" s="5" t="s">
        <v>150</v>
      </c>
      <c r="C36" s="108"/>
      <c r="D36" s="108"/>
      <c r="E36" s="108"/>
    </row>
    <row r="37" spans="1:5">
      <c r="A37" s="12"/>
      <c r="B37" s="5"/>
      <c r="C37" s="108"/>
      <c r="D37" s="108"/>
      <c r="E37" s="108"/>
    </row>
    <row r="38" spans="1:5">
      <c r="A38" s="4" t="s">
        <v>151</v>
      </c>
      <c r="B38" s="5" t="s">
        <v>152</v>
      </c>
      <c r="C38" s="108"/>
      <c r="D38" s="108"/>
      <c r="E38" s="108"/>
    </row>
    <row r="39" spans="1:5">
      <c r="A39" s="4"/>
      <c r="B39" s="5"/>
      <c r="C39" s="108"/>
      <c r="D39" s="108"/>
      <c r="E39" s="108"/>
    </row>
    <row r="40" spans="1:5">
      <c r="A40" s="12" t="s">
        <v>153</v>
      </c>
      <c r="B40" s="5" t="s">
        <v>154</v>
      </c>
      <c r="C40" s="108"/>
      <c r="D40" s="108"/>
      <c r="E40" s="108"/>
    </row>
    <row r="41" spans="1:5" ht="15.75">
      <c r="A41" s="18" t="s">
        <v>382</v>
      </c>
      <c r="B41" s="8" t="s">
        <v>161</v>
      </c>
      <c r="C41" s="108"/>
      <c r="D41" s="108"/>
      <c r="E41" s="108"/>
    </row>
    <row r="42" spans="1:5" ht="15.75">
      <c r="A42" s="21"/>
      <c r="B42" s="7"/>
      <c r="C42" s="108"/>
      <c r="D42" s="108"/>
      <c r="E42" s="108"/>
    </row>
    <row r="43" spans="1:5">
      <c r="A43" s="12" t="s">
        <v>162</v>
      </c>
      <c r="B43" s="5" t="s">
        <v>163</v>
      </c>
      <c r="C43" s="108"/>
      <c r="D43" s="108"/>
      <c r="E43" s="108"/>
    </row>
    <row r="44" spans="1:5">
      <c r="A44" s="12"/>
      <c r="B44" s="5"/>
      <c r="C44" s="108"/>
      <c r="D44" s="108"/>
      <c r="E44" s="108"/>
    </row>
    <row r="45" spans="1:5">
      <c r="A45" s="12" t="s">
        <v>164</v>
      </c>
      <c r="B45" s="5" t="s">
        <v>165</v>
      </c>
      <c r="C45" s="108"/>
      <c r="D45" s="108"/>
      <c r="E45" s="108"/>
    </row>
    <row r="46" spans="1:5">
      <c r="A46" s="12"/>
      <c r="B46" s="5"/>
      <c r="C46" s="108"/>
      <c r="D46" s="108"/>
      <c r="E46" s="108"/>
    </row>
    <row r="47" spans="1:5">
      <c r="A47" s="12" t="s">
        <v>166</v>
      </c>
      <c r="B47" s="5" t="s">
        <v>167</v>
      </c>
      <c r="C47" s="108"/>
      <c r="D47" s="108"/>
      <c r="E47" s="108"/>
    </row>
    <row r="48" spans="1:5" ht="15.75">
      <c r="A48" s="18" t="s">
        <v>383</v>
      </c>
      <c r="B48" s="8" t="s">
        <v>170</v>
      </c>
      <c r="C48" s="108"/>
      <c r="D48" s="108"/>
      <c r="E48" s="108"/>
    </row>
    <row r="49" spans="1:5">
      <c r="A49" s="106"/>
      <c r="B49" s="106"/>
      <c r="C49" s="106"/>
      <c r="D49" s="106"/>
      <c r="E49" s="106"/>
    </row>
    <row r="50" spans="1:5">
      <c r="A50" s="106"/>
      <c r="B50" s="106"/>
      <c r="C50" s="106"/>
      <c r="D50" s="106"/>
      <c r="E50" s="106"/>
    </row>
    <row r="51" spans="1:5">
      <c r="A51" s="106"/>
      <c r="B51" s="106"/>
      <c r="C51" s="106"/>
      <c r="D51" s="106"/>
      <c r="E51" s="106"/>
    </row>
    <row r="52" spans="1:5">
      <c r="A52" s="106"/>
      <c r="B52" s="106"/>
      <c r="C52" s="106"/>
      <c r="D52" s="106"/>
      <c r="E52" s="106"/>
    </row>
    <row r="53" spans="1:5">
      <c r="A53" s="106"/>
      <c r="B53" s="106"/>
      <c r="C53" s="106"/>
      <c r="D53" s="106"/>
      <c r="E53" s="106"/>
    </row>
    <row r="54" spans="1:5">
      <c r="A54" s="106"/>
      <c r="B54" s="106"/>
      <c r="C54" s="106"/>
      <c r="D54" s="106"/>
      <c r="E54" s="106"/>
    </row>
  </sheetData>
  <mergeCells count="6">
    <mergeCell ref="A2:E2"/>
    <mergeCell ref="A3:E3"/>
    <mergeCell ref="A4:E4"/>
    <mergeCell ref="A6:A7"/>
    <mergeCell ref="B6:B7"/>
    <mergeCell ref="C6:E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22</vt:i4>
      </vt:variant>
    </vt:vector>
  </HeadingPairs>
  <TitlesOfParts>
    <vt:vector size="42" baseType="lpstr">
      <vt:lpstr>Mellékletek</vt:lpstr>
      <vt:lpstr>kiemelt ei</vt:lpstr>
      <vt:lpstr>kiadások működés felhalmozás</vt:lpstr>
      <vt:lpstr>bevételek működés felhalmozás</vt:lpstr>
      <vt:lpstr>létszám</vt:lpstr>
      <vt:lpstr>szociális kiadások</vt:lpstr>
      <vt:lpstr>átadott</vt:lpstr>
      <vt:lpstr>átvett</vt:lpstr>
      <vt:lpstr>helyi adók</vt:lpstr>
      <vt:lpstr>beruházások felújítások</vt:lpstr>
      <vt:lpstr>tartalékok</vt:lpstr>
      <vt:lpstr>stabilitási 1</vt:lpstr>
      <vt:lpstr>stabilitási 2</vt:lpstr>
      <vt:lpstr>EU projektek</vt:lpstr>
      <vt:lpstr>TÖBB ÉVES</vt:lpstr>
      <vt:lpstr>Óvoda Kiemelt ei.</vt:lpstr>
      <vt:lpstr>Óvoda kiadások működés felhalm</vt:lpstr>
      <vt:lpstr>Óvoda bevételek</vt:lpstr>
      <vt:lpstr>Óvoda létszám</vt:lpstr>
      <vt:lpstr>Óvoda beruházások</vt:lpstr>
      <vt:lpstr>'TÖBB ÉVES'!_pr235</vt:lpstr>
      <vt:lpstr>'TÖBB ÉVES'!_pr236</vt:lpstr>
      <vt:lpstr>'TÖBB ÉVES'!_pr313</vt:lpstr>
      <vt:lpstr>'TÖBB ÉVES'!_pr314</vt:lpstr>
      <vt:lpstr>'TÖBB ÉVES'!_pr315</vt:lpstr>
      <vt:lpstr>'stabilitási 2'!foot_4_place</vt:lpstr>
      <vt:lpstr>'stabilitási 2'!foot_53_place</vt:lpstr>
      <vt:lpstr>átadott!Nyomtatási_terület</vt:lpstr>
      <vt:lpstr>átvett!Nyomtatási_terület</vt:lpstr>
      <vt:lpstr>'beruházások felújítások'!Nyomtatási_terület</vt:lpstr>
      <vt:lpstr>'bevételek működés felhalmozás'!Nyomtatási_terület</vt:lpstr>
      <vt:lpstr>'EU projektek'!Nyomtatási_terület</vt:lpstr>
      <vt:lpstr>'helyi adók'!Nyomtatási_terület</vt:lpstr>
      <vt:lpstr>'kiadások működés felhalmozás'!Nyomtatási_terület</vt:lpstr>
      <vt:lpstr>'kiemelt ei'!Nyomtatási_terület</vt:lpstr>
      <vt:lpstr>létszám!Nyomtatási_terület</vt:lpstr>
      <vt:lpstr>Mellékletek!Nyomtatási_terület</vt:lpstr>
      <vt:lpstr>'stabilitási 1'!Nyomtatási_terület</vt:lpstr>
      <vt:lpstr>'stabilitási 2'!Nyomtatási_terület</vt:lpstr>
      <vt:lpstr>'szociális kiadások'!Nyomtatási_terület</vt:lpstr>
      <vt:lpstr>tartalékok!Nyomtatási_terület</vt:lpstr>
      <vt:lpstr>'TÖBB ÉVES'!Nyomtatási_terület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User1</cp:lastModifiedBy>
  <cp:lastPrinted>2020-07-12T17:17:52Z</cp:lastPrinted>
  <dcterms:created xsi:type="dcterms:W3CDTF">2014-01-03T21:48:14Z</dcterms:created>
  <dcterms:modified xsi:type="dcterms:W3CDTF">2020-07-20T09:11:17Z</dcterms:modified>
</cp:coreProperties>
</file>