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mogysámson\Rendeletek 2019\"/>
    </mc:Choice>
  </mc:AlternateContent>
  <xr:revisionPtr revIDLastSave="0" documentId="8_{0E95A7AC-A85E-4628-B8AA-87BD4C5BE66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4.1. melléklet" sheetId="9" r:id="rId9"/>
    <sheet name="4.2. melléklet" sheetId="10" r:id="rId10"/>
    <sheet name="5. melléklet" sheetId="11" r:id="rId11"/>
    <sheet name="6. melléklet" sheetId="12" r:id="rId12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5" l="1"/>
  <c r="E69" i="5"/>
  <c r="F63" i="5"/>
  <c r="E63" i="5"/>
  <c r="F57" i="5"/>
  <c r="E57" i="5"/>
  <c r="F48" i="5"/>
  <c r="E48" i="5"/>
  <c r="F45" i="5"/>
  <c r="F51" i="5" s="1"/>
  <c r="E45" i="5"/>
  <c r="E51" i="5" s="1"/>
  <c r="F33" i="5"/>
  <c r="E33" i="5"/>
  <c r="F24" i="5"/>
  <c r="F35" i="5" s="1"/>
  <c r="E24" i="5"/>
  <c r="E35" i="5" s="1"/>
  <c r="F21" i="5"/>
  <c r="E21" i="5"/>
  <c r="E15" i="5"/>
  <c r="F9" i="5"/>
  <c r="F15" i="5" s="1"/>
  <c r="F70" i="5" s="1"/>
  <c r="E9" i="5"/>
  <c r="E70" i="5" l="1"/>
  <c r="F69" i="4" l="1"/>
  <c r="E69" i="4"/>
  <c r="F63" i="4"/>
  <c r="E63" i="4"/>
  <c r="F57" i="4"/>
  <c r="E57" i="4"/>
  <c r="F48" i="4"/>
  <c r="E48" i="4"/>
  <c r="F45" i="4"/>
  <c r="F51" i="4" s="1"/>
  <c r="E45" i="4"/>
  <c r="E51" i="4" s="1"/>
  <c r="F33" i="4"/>
  <c r="E33" i="4"/>
  <c r="F24" i="4"/>
  <c r="F35" i="4" s="1"/>
  <c r="E24" i="4"/>
  <c r="E35" i="4" s="1"/>
  <c r="F21" i="4"/>
  <c r="E21" i="4"/>
  <c r="E15" i="4"/>
  <c r="F9" i="4"/>
  <c r="F15" i="4" s="1"/>
  <c r="F70" i="4" s="1"/>
  <c r="E9" i="4"/>
  <c r="E70" i="4" l="1"/>
  <c r="N30" i="12"/>
  <c r="O26" i="12"/>
  <c r="I26" i="12"/>
  <c r="E26" i="12"/>
  <c r="N25" i="12"/>
  <c r="N2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N23" i="12" s="1"/>
  <c r="M22" i="12"/>
  <c r="N22" i="12" s="1"/>
  <c r="N21" i="12"/>
  <c r="M20" i="12"/>
  <c r="L20" i="12"/>
  <c r="L26" i="12" s="1"/>
  <c r="K20" i="12"/>
  <c r="K26" i="12" s="1"/>
  <c r="J20" i="12"/>
  <c r="J26" i="12" s="1"/>
  <c r="I20" i="12"/>
  <c r="H20" i="12"/>
  <c r="H26" i="12" s="1"/>
  <c r="G20" i="12"/>
  <c r="G26" i="12" s="1"/>
  <c r="F20" i="12"/>
  <c r="F26" i="12" s="1"/>
  <c r="E20" i="12"/>
  <c r="D20" i="12"/>
  <c r="D26" i="12" s="1"/>
  <c r="C20" i="12"/>
  <c r="C26" i="12" s="1"/>
  <c r="B20" i="12"/>
  <c r="N20" i="12" s="1"/>
  <c r="N26" i="12" s="1"/>
  <c r="O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7" i="12" s="1"/>
  <c r="N16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N14" i="12" s="1"/>
  <c r="M13" i="12"/>
  <c r="L13" i="12"/>
  <c r="K13" i="12"/>
  <c r="J13" i="12"/>
  <c r="I13" i="12"/>
  <c r="H13" i="12"/>
  <c r="G13" i="12"/>
  <c r="F13" i="12"/>
  <c r="E13" i="12"/>
  <c r="D13" i="12"/>
  <c r="C13" i="12"/>
  <c r="B13" i="12"/>
  <c r="N13" i="12" s="1"/>
  <c r="M12" i="12"/>
  <c r="L12" i="12"/>
  <c r="K12" i="12"/>
  <c r="J12" i="12"/>
  <c r="I12" i="12"/>
  <c r="H12" i="12"/>
  <c r="G12" i="12"/>
  <c r="F12" i="12"/>
  <c r="E12" i="12"/>
  <c r="D12" i="12"/>
  <c r="C12" i="12"/>
  <c r="B12" i="12"/>
  <c r="N12" i="12" s="1"/>
  <c r="M11" i="12"/>
  <c r="L11" i="12"/>
  <c r="K11" i="12"/>
  <c r="J11" i="12"/>
  <c r="I11" i="12"/>
  <c r="H11" i="12"/>
  <c r="G11" i="12"/>
  <c r="F11" i="12"/>
  <c r="E11" i="12"/>
  <c r="D11" i="12"/>
  <c r="C11" i="12"/>
  <c r="B11" i="12"/>
  <c r="N11" i="12" s="1"/>
  <c r="M10" i="12"/>
  <c r="M18" i="12" s="1"/>
  <c r="L10" i="12"/>
  <c r="L18" i="12" s="1"/>
  <c r="K10" i="12"/>
  <c r="K18" i="12" s="1"/>
  <c r="J10" i="12"/>
  <c r="J18" i="12" s="1"/>
  <c r="I10" i="12"/>
  <c r="I18" i="12" s="1"/>
  <c r="H10" i="12"/>
  <c r="H18" i="12" s="1"/>
  <c r="G10" i="12"/>
  <c r="G18" i="12" s="1"/>
  <c r="F10" i="12"/>
  <c r="F18" i="12" s="1"/>
  <c r="E10" i="12"/>
  <c r="E18" i="12" s="1"/>
  <c r="D10" i="12"/>
  <c r="D18" i="12" s="1"/>
  <c r="C10" i="12"/>
  <c r="C18" i="12" s="1"/>
  <c r="B10" i="12"/>
  <c r="B18" i="12" s="1"/>
  <c r="N18" i="12" l="1"/>
  <c r="N10" i="12"/>
  <c r="M26" i="12"/>
  <c r="B26" i="12"/>
  <c r="F22" i="11" l="1"/>
  <c r="E22" i="11"/>
  <c r="D20" i="11"/>
  <c r="D22" i="11" s="1"/>
  <c r="D19" i="11"/>
  <c r="D11" i="11"/>
  <c r="F10" i="11"/>
  <c r="E10" i="11"/>
  <c r="E15" i="11" s="1"/>
  <c r="D10" i="11"/>
  <c r="F6" i="11"/>
  <c r="F15" i="11" s="1"/>
  <c r="E6" i="11"/>
  <c r="D6" i="11"/>
  <c r="D15" i="11" s="1"/>
  <c r="D30" i="10" l="1"/>
  <c r="D23" i="10"/>
  <c r="D15" i="10"/>
  <c r="D12" i="10"/>
  <c r="D7" i="10"/>
  <c r="D24" i="10" s="1"/>
  <c r="D33" i="10" s="1"/>
  <c r="D30" i="9" l="1"/>
  <c r="D23" i="9"/>
  <c r="D15" i="9"/>
  <c r="D12" i="9"/>
  <c r="D7" i="9"/>
  <c r="D24" i="9" s="1"/>
  <c r="D33" i="9" s="1"/>
  <c r="D30" i="8" l="1"/>
  <c r="D23" i="8"/>
  <c r="D15" i="8"/>
  <c r="D12" i="8"/>
  <c r="D7" i="8"/>
  <c r="D24" i="8" s="1"/>
  <c r="D33" i="8" s="1"/>
  <c r="D29" i="7" l="1"/>
  <c r="D23" i="7"/>
  <c r="D32" i="7" s="1"/>
  <c r="D22" i="7"/>
  <c r="D13" i="7"/>
  <c r="D6" i="7"/>
  <c r="E69" i="6" l="1"/>
  <c r="E63" i="6"/>
  <c r="E57" i="6"/>
  <c r="E48" i="6"/>
  <c r="E51" i="6" s="1"/>
  <c r="E45" i="6"/>
  <c r="E35" i="6"/>
  <c r="E33" i="6"/>
  <c r="E24" i="6"/>
  <c r="E21" i="6"/>
  <c r="E9" i="6"/>
  <c r="E15" i="6" s="1"/>
  <c r="E70" i="6" l="1"/>
  <c r="E96" i="3" l="1"/>
  <c r="E86" i="3"/>
  <c r="E81" i="3"/>
  <c r="E61" i="3"/>
  <c r="E73" i="3" s="1"/>
  <c r="E56" i="3"/>
  <c r="E46" i="3"/>
  <c r="E40" i="3"/>
  <c r="E37" i="3"/>
  <c r="E29" i="3"/>
  <c r="E47" i="3" s="1"/>
  <c r="E26" i="3"/>
  <c r="E20" i="3"/>
  <c r="E16" i="3"/>
  <c r="E21" i="3" s="1"/>
  <c r="E97" i="3" l="1"/>
  <c r="E96" i="2" l="1"/>
  <c r="E86" i="2"/>
  <c r="E81" i="2"/>
  <c r="E73" i="2"/>
  <c r="E61" i="2"/>
  <c r="E56" i="2"/>
  <c r="E46" i="2"/>
  <c r="E40" i="2"/>
  <c r="E37" i="2"/>
  <c r="E29" i="2"/>
  <c r="E26" i="2"/>
  <c r="E20" i="2"/>
  <c r="E16" i="2"/>
  <c r="E21" i="2" s="1"/>
  <c r="E47" i="2" l="1"/>
  <c r="E97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<sst xmlns="http://schemas.openxmlformats.org/spreadsheetml/2006/main" count="1749" uniqueCount="577">
  <si>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</si>
  <si>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</si>
  <si>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</si>
  <si>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</si>
  <si>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</si>
  <si>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</si>
  <si>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</si>
  <si>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</si>
  <si>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</si>
  <si>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</si>
  <si>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</si>
  <si>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</si>
  <si>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</si>
  <si>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</si>
  <si>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</si>
  <si>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</si>
  <si>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</si>
  <si>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</si>
  <si>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</si>
  <si>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</si>
  <si>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</si>
  <si>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</si>
  <si>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</si>
  <si>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</si>
  <si>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</si>
  <si>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</si>
  <si>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</si>
  <si>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</si>
  <si>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</si>
  <si>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</si>
  <si>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</si>
  <si>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</si>
  <si>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</si>
  <si>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</si>
  <si>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</si>
  <si>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</si>
  <si>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</si>
  <si>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</si>
  <si>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</si>
  <si>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</si>
  <si>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</si>
  <si>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</si>
  <si>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</si>
  <si>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</si>
  <si>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</si>
  <si>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</si>
  <si>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</si>
  <si>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</si>
  <si>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</si>
  <si>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</si>
  <si>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</si>
  <si>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</si>
  <si>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</si>
  <si>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</si>
  <si>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</si>
  <si>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</si>
  <si>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</si>
  <si>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</si>
  <si>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</si>
  <si>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</si>
  <si>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</si>
  <si>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</si>
  <si>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</si>
  <si>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</si>
  <si>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</si>
  <si>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</si>
  <si>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</si>
  <si>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</si>
  <si>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</si>
  <si>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</si>
  <si>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</si>
  <si>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</si>
  <si>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</si>
  <si>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</si>
  <si>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</si>
  <si>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</si>
  <si>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</si>
  <si>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</si>
  <si>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</si>
  <si>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</si>
  <si>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</si>
  <si>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</si>
  <si>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</si>
  <si>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</si>
  <si>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</si>
  <si>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</si>
  <si>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</si>
  <si>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</si>
  <si>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</si>
  <si>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</si>
  <si>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</si>
  <si>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</si>
  <si>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</si>
  <si>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</si>
  <si>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</si>
  <si>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</si>
  <si>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</si>
  <si>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</si>
  <si>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</si>
  <si>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</si>
  <si>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</si>
  <si>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</si>
  <si>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</si>
  <si>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</si>
  <si>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</si>
  <si>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</si>
  <si>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</si>
  <si>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</si>
  <si>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</si>
  <si>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</si>
  <si>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</si>
  <si>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</si>
  <si>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</si>
  <si>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</si>
  <si>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</si>
  <si>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</si>
  <si>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</si>
  <si>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</si>
  <si>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</si>
  <si>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</si>
  <si>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</si>
  <si>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</si>
  <si>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</si>
  <si>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</si>
  <si>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</si>
  <si>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</si>
  <si>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</si>
  <si>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</si>
  <si>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</si>
  <si>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</si>
  <si>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</si>
  <si>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</si>
  <si>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</si>
  <si>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</si>
  <si>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</si>
  <si>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</si>
  <si>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</si>
  <si>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</si>
  <si>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</si>
  <si>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</si>
  <si>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</si>
  <si>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</si>
  <si>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</si>
  <si>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</si>
  <si>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</si>
  <si>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</si>
  <si>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</si>
  <si>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</si>
  <si>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</si>
  <si>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</si>
  <si>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</si>
  <si>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</si>
  <si>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</si>
  <si>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</si>
  <si>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</si>
  <si>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</si>
  <si>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</si>
  <si>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</si>
  <si>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</si>
  <si>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</si>
  <si>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</si>
  <si>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</si>
  <si>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</si>
  <si>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</si>
  <si>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</si>
  <si>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</si>
  <si>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</si>
  <si>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</si>
  <si>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</si>
  <si>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</si>
  <si>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</si>
  <si>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</si>
  <si>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</si>
  <si>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</si>
  <si>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</si>
  <si>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</si>
  <si>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</si>
  <si>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</si>
  <si>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</si>
  <si>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</si>
  <si>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</si>
  <si>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</si>
  <si>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</si>
  <si>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</si>
  <si>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</si>
  <si>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</si>
  <si>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</si>
  <si>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</si>
  <si>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</si>
  <si>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</si>
  <si>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</si>
  <si>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</si>
  <si>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</si>
  <si>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</si>
  <si>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</si>
  <si>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</si>
  <si>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</si>
  <si>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</si>
  <si>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</si>
  <si>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</si>
  <si>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</si>
  <si>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</si>
  <si>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</si>
  <si>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</si>
  <si>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</si>
  <si>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</si>
  <si>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</si>
  <si>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</si>
  <si>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</si>
  <si>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</si>
  <si>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</si>
  <si>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</si>
  <si>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</si>
  <si>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</si>
  <si>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</si>
  <si>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</si>
  <si>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</si>
  <si>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</si>
  <si>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</si>
  <si>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</si>
  <si>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</si>
  <si>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</si>
  <si>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</si>
  <si>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</si>
  <si>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</si>
  <si>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</si>
  <si>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</si>
  <si>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</si>
  <si>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</si>
  <si>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</si>
  <si>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</si>
  <si>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</si>
  <si>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</si>
  <si>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</si>
  <si>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</si>
  <si>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</si>
  <si>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</si>
  <si>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</si>
  <si>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</si>
  <si>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</si>
  <si>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</si>
  <si>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</si>
  <si>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</si>
  <si>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</si>
  <si>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</si>
  <si>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</si>
  <si>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</si>
  <si>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</si>
  <si>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</si>
  <si>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</si>
  <si>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</si>
  <si>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</si>
  <si>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</si>
  <si>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</si>
  <si>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</si>
  <si>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</si>
  <si>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</si>
  <si>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</si>
  <si>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</si>
  <si>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</si>
  <si>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</si>
  <si>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</si>
  <si>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</si>
  <si>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</si>
  <si>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</si>
  <si>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</si>
  <si>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</si>
  <si>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</si>
  <si>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</si>
  <si>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</si>
  <si>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</si>
  <si>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</si>
  <si>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</si>
  <si>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</si>
  <si>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</si>
  <si>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</si>
  <si>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</si>
  <si>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</si>
  <si>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</si>
  <si>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</si>
  <si>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</si>
  <si>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</si>
  <si>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</si>
  <si>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</si>
  <si>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</si>
  <si>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</si>
  <si>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</si>
  <si>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</si>
  <si>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</si>
  <si>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</si>
  <si>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</si>
  <si>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</si>
  <si>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</si>
  <si>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</si>
  <si>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</si>
  <si>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</si>
  <si>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</si>
  <si>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</si>
  <si>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</si>
  <si>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</si>
  <si>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</si>
  <si>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</si>
  <si>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</si>
  <si>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</si>
  <si>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</si>
  <si>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</si>
  <si>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</si>
  <si>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</si>
  <si>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</si>
  <si>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</si>
  <si>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</si>
  <si>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</si>
  <si>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</si>
  <si>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</si>
  <si>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</si>
  <si>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</si>
  <si>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</si>
  <si>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</si>
  <si>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</si>
  <si>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</si>
  <si>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</si>
  <si>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</si>
  <si>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</si>
  <si>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</si>
  <si>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</si>
  <si>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</si>
  <si>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</si>
  <si>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</si>
  <si>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</si>
  <si>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</si>
  <si>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</si>
  <si>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</si>
  <si>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</si>
  <si>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</si>
  <si>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</si>
  <si>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</si>
  <si>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</si>
  <si>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</si>
  <si>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</si>
  <si>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</si>
  <si>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</si>
  <si>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</si>
  <si>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</si>
  <si>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</si>
  <si>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</si>
  <si>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</si>
  <si>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</si>
  <si>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</si>
  <si>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</si>
  <si>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</si>
  <si>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</si>
  <si>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</si>
  <si>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</si>
  <si>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</si>
  <si>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</si>
  <si>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</si>
  <si>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</si>
  <si>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</si>
  <si>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</si>
  <si>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</si>
  <si>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</si>
  <si>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</si>
  <si>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</si>
  <si>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</si>
  <si>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</si>
  <si>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</si>
  <si>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</si>
  <si>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</si>
  <si>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</si>
  <si>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</si>
  <si>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</si>
  <si>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</si>
  <si>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</si>
  <si>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</si>
  <si>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</si>
  <si>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</si>
  <si>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</si>
  <si>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</si>
  <si>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</si>
  <si>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</si>
  <si>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</si>
  <si>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</si>
  <si>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</si>
  <si>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</si>
  <si>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</si>
  <si>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</si>
  <si>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</si>
  <si>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</si>
  <si>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</si>
  <si>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</si>
  <si>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</si>
  <si>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</si>
  <si>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</si>
  <si>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</si>
  <si>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</si>
  <si>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</si>
  <si>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</si>
  <si>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</si>
  <si>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</si>
  <si>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</si>
  <si>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</si>
  <si>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</si>
  <si>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</si>
  <si>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</si>
  <si>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</si>
  <si>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</si>
  <si>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</si>
  <si>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</si>
  <si>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</si>
  <si>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</si>
  <si>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</si>
  <si>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</si>
  <si>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</si>
  <si>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</si>
  <si>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</si>
  <si>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</si>
  <si>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</si>
  <si>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</si>
  <si>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</si>
  <si>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</si>
  <si>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</si>
  <si>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</si>
  <si>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</si>
  <si>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</si>
  <si>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</si>
  <si>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</si>
  <si>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</si>
  <si>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</si>
  <si>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</si>
  <si>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</si>
  <si>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</si>
  <si>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</si>
  <si>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</si>
  <si>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</si>
  <si>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</si>
  <si>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</si>
  <si>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</si>
  <si>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</si>
  <si>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</si>
  <si>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</si>
  <si>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</si>
  <si>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</si>
  <si>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</si>
  <si>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</si>
  <si>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</si>
  <si>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</si>
  <si>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</si>
  <si>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</si>
  <si>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</si>
  <si>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</si>
  <si>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</si>
  <si>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</si>
  <si>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</si>
  <si>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</si>
  <si>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</si>
  <si>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</si>
  <si>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</si>
  <si>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</si>
  <si>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</si>
  <si>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</si>
  <si>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</si>
  <si>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</si>
  <si>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</si>
  <si>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</si>
  <si>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</si>
  <si>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</si>
  <si>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</si>
  <si>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</si>
  <si>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</si>
  <si>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</si>
  <si>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</si>
  <si>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</si>
  <si>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</si>
  <si>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</si>
  <si>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</si>
  <si>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</si>
  <si>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</si>
  <si>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</si>
  <si>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</si>
  <si>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</si>
  <si>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</si>
  <si>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</si>
  <si>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</si>
  <si>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</si>
  <si>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</si>
  <si>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</si>
  <si>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</si>
  <si>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</si>
  <si>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</si>
  <si>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</si>
  <si>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</si>
  <si>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</si>
  <si>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</si>
  <si>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</si>
  <si>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</si>
  <si>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</si>
  <si>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</si>
  <si>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</si>
  <si>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</si>
  <si>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</si>
  <si>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</si>
  <si>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</si>
  <si>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</si>
  <si>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</si>
  <si>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</si>
  <si>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</si>
  <si>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</si>
  <si>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</si>
  <si>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</si>
  <si>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</si>
  <si>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</si>
  <si>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</si>
  <si>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</si>
  <si>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</si>
  <si>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</si>
  <si>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</si>
  <si>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</si>
  <si>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</si>
  <si>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</si>
  <si>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</si>
  <si>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</si>
  <si>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</si>
  <si>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</si>
  <si>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</si>
  <si>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</si>
  <si>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Bernáth Aurél Általános Művelődési Központ</t>
  </si>
  <si>
    <t>Önkormányzat</t>
  </si>
  <si>
    <t>Falugondnoki-tanyagondnoki szolgálat</t>
  </si>
  <si>
    <t>Igazgatás</t>
  </si>
  <si>
    <t>Védőnő</t>
  </si>
  <si>
    <t>Város és Községgazdálkodás</t>
  </si>
  <si>
    <t>Létszám összesen:</t>
  </si>
  <si>
    <t>Közfoglalkoztatási Program neve</t>
  </si>
  <si>
    <t>Rész- munkaidős</t>
  </si>
  <si>
    <t>START téli közfoglalkoztatás</t>
  </si>
  <si>
    <t>START mezőgazdasági program</t>
  </si>
  <si>
    <t>Hosszabb időtartamú közfoglalkoztatás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</si>
  <si>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</si>
  <si>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</si>
  <si>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</si>
  <si>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</si>
  <si>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</si>
  <si>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</si>
  <si>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</si>
  <si>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</si>
  <si>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</si>
  <si>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</si>
  <si>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</si>
  <si>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</si>
  <si>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</si>
  <si>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</si>
  <si>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</si>
  <si>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</si>
  <si>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</si>
  <si>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</si>
  <si>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</si>
  <si>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</si>
  <si>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</si>
  <si>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</si>
  <si>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</si>
  <si>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</si>
  <si>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</si>
  <si>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</si>
  <si>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</si>
  <si>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</si>
  <si>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</si>
  <si>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</si>
  <si>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</si>
  <si>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</si>
  <si>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</si>
  <si>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</si>
  <si>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</si>
  <si>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</si>
  <si>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</si>
  <si>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</si>
  <si>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2019.évi módosított előirányzat</t>
  </si>
  <si>
    <t>a 4/2019.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</si>
</sst>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8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0" fontId="20" fillId="0" borderId="0" xfId="0" applyNumberFormat="1" applyFont="1"/>
    <xf numFmtId="9" fontId="20" fillId="0" borderId="0" xfId="0" applyNumberFormat="1" applyFont="1"/>
    <xf numFmtId="0" fontId="24" fillId="0" borderId="0" xfId="0" applyFont="1" applyAlignment="1">
      <alignment horizontal="right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0" borderId="0" xfId="0" applyFo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10" fontId="29" fillId="0" borderId="0" xfId="0" applyNumberFormat="1" applyFont="1"/>
    <xf numFmtId="0" fontId="30" fillId="0" borderId="0" xfId="0" applyFont="1"/>
    <xf numFmtId="0" fontId="31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view="pageLayout" topLeftCell="A25" zoomScaleNormal="100" zoomScaleSheetLayoutView="100" workbookViewId="0">
      <selection activeCell="E46" sqref="E4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3" t="s">
        <v>0</v>
      </c>
      <c r="C1" s="113"/>
      <c r="D1" s="113"/>
      <c r="E1" s="113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44697858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584640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1440000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310000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308400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47340898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7667820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14013000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21680820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69021718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12912544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500000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22362616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22862616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700000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300000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1000000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5900000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2310000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1500000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1650000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14700000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11241755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37301755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560000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560000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10605411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750000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1233776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12589187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74313558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17357574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17357574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5398224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600000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6198224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179803618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4/2019. (IV.02.) önkormányzati rendelethez
Az önkormányzat és költségvetési szervének 2019.évi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A71-15DD-4A1D-A089-7F9B6AF64AE6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8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3" t="s">
        <v>0</v>
      </c>
      <c r="B2" s="113"/>
      <c r="C2" s="113"/>
      <c r="D2" s="113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0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0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51866122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51866122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51866122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4/2019. (IV.02.) önkormányzati rendelethez
Az önkormányzat költségvetési szervének 2019.évi finanszírozási bevételei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FBF-84EF-4A4D-8F29-2D0B84EC6C33}">
  <dimension ref="A1:F22"/>
  <sheetViews>
    <sheetView view="pageLayout" zoomScaleNormal="100" workbookViewId="0">
      <selection activeCell="D5" sqref="D5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25" t="s">
        <v>520</v>
      </c>
      <c r="C5" s="125"/>
      <c r="D5" s="79" t="s">
        <v>521</v>
      </c>
      <c r="E5" s="80" t="s">
        <v>522</v>
      </c>
      <c r="F5" s="80" t="s">
        <v>523</v>
      </c>
    </row>
    <row r="6" spans="1:6" ht="20.100000000000001" customHeight="1" x14ac:dyDescent="0.25">
      <c r="A6" s="128"/>
      <c r="B6" s="129" t="s">
        <v>524</v>
      </c>
      <c r="C6" s="130"/>
      <c r="D6" s="126">
        <f>SUM(E6:F7)</f>
        <v>12</v>
      </c>
      <c r="E6" s="126">
        <f>SUM(E8:E9)</f>
        <v>12</v>
      </c>
      <c r="F6" s="126">
        <f>SUM(F8:F9)</f>
        <v>0</v>
      </c>
    </row>
    <row r="7" spans="1:6" ht="14.25" customHeight="1" x14ac:dyDescent="0.25">
      <c r="A7" s="128"/>
      <c r="B7" s="131"/>
      <c r="C7" s="132"/>
      <c r="D7" s="126"/>
      <c r="E7" s="126"/>
      <c r="F7" s="126"/>
    </row>
    <row r="8" spans="1:6" ht="20.100000000000001" customHeight="1" x14ac:dyDescent="0.25">
      <c r="A8" s="133"/>
      <c r="B8" s="134" t="s">
        <v>525</v>
      </c>
      <c r="C8" s="135"/>
      <c r="D8" s="138">
        <v>12</v>
      </c>
      <c r="E8" s="138">
        <v>12</v>
      </c>
      <c r="F8" s="138">
        <v>0</v>
      </c>
    </row>
    <row r="9" spans="1:6" ht="15" customHeight="1" x14ac:dyDescent="0.25">
      <c r="A9" s="133"/>
      <c r="B9" s="136"/>
      <c r="C9" s="137"/>
      <c r="D9" s="139"/>
      <c r="E9" s="139"/>
      <c r="F9" s="139"/>
    </row>
    <row r="10" spans="1:6" ht="32.25" customHeight="1" x14ac:dyDescent="0.25">
      <c r="A10" s="81"/>
      <c r="B10" s="127" t="s">
        <v>526</v>
      </c>
      <c r="C10" s="127"/>
      <c r="D10" s="84">
        <f>SUM(E10:F10)</f>
        <v>3</v>
      </c>
      <c r="E10" s="82">
        <f>SUM(E11:E14)</f>
        <v>3</v>
      </c>
      <c r="F10" s="82">
        <f>SUM(F11:F14)</f>
        <v>0</v>
      </c>
    </row>
    <row r="11" spans="1:6" ht="26.25" customHeight="1" x14ac:dyDescent="0.25">
      <c r="A11" s="83"/>
      <c r="B11" s="123" t="s">
        <v>527</v>
      </c>
      <c r="C11" s="124"/>
      <c r="D11" s="85">
        <f>SUM(E11:F11)</f>
        <v>1</v>
      </c>
      <c r="E11" s="85">
        <v>1</v>
      </c>
      <c r="F11" s="85">
        <v>0</v>
      </c>
    </row>
    <row r="12" spans="1:6" ht="26.25" customHeight="1" x14ac:dyDescent="0.25">
      <c r="B12" s="123" t="s">
        <v>528</v>
      </c>
      <c r="C12" s="124"/>
      <c r="D12" s="85">
        <v>1</v>
      </c>
      <c r="E12" s="85">
        <v>1</v>
      </c>
      <c r="F12" s="85">
        <v>0</v>
      </c>
    </row>
    <row r="13" spans="1:6" ht="26.25" customHeight="1" x14ac:dyDescent="0.25">
      <c r="B13" s="123" t="s">
        <v>529</v>
      </c>
      <c r="C13" s="124"/>
      <c r="D13" s="85">
        <v>1</v>
      </c>
      <c r="E13" s="85">
        <v>1</v>
      </c>
      <c r="F13" s="85">
        <v>0</v>
      </c>
    </row>
    <row r="14" spans="1:6" ht="26.25" customHeight="1" x14ac:dyDescent="0.25">
      <c r="B14" s="123" t="s">
        <v>530</v>
      </c>
      <c r="C14" s="124"/>
      <c r="D14" s="85">
        <v>0</v>
      </c>
      <c r="E14" s="85">
        <v>0</v>
      </c>
      <c r="F14" s="85">
        <v>0</v>
      </c>
    </row>
    <row r="15" spans="1:6" ht="26.25" customHeight="1" x14ac:dyDescent="0.25">
      <c r="B15" s="122" t="s">
        <v>531</v>
      </c>
      <c r="C15" s="122"/>
      <c r="D15" s="86">
        <f>SUM(D6+D10)</f>
        <v>15</v>
      </c>
      <c r="E15" s="86">
        <f t="shared" ref="E15:F15" si="0">SUM(E6+E10)</f>
        <v>15</v>
      </c>
      <c r="F15" s="86">
        <f t="shared" si="0"/>
        <v>0</v>
      </c>
    </row>
    <row r="18" spans="2:6" ht="28.5" x14ac:dyDescent="0.25">
      <c r="B18" s="125" t="s">
        <v>532</v>
      </c>
      <c r="C18" s="125"/>
      <c r="D18" s="79" t="s">
        <v>521</v>
      </c>
      <c r="E18" s="80" t="s">
        <v>522</v>
      </c>
      <c r="F18" s="80" t="s">
        <v>533</v>
      </c>
    </row>
    <row r="19" spans="2:6" ht="22.5" customHeight="1" x14ac:dyDescent="0.25">
      <c r="B19" s="118" t="s">
        <v>534</v>
      </c>
      <c r="C19" s="119"/>
      <c r="D19" s="87">
        <f>SUM(E19:F19)</f>
        <v>0</v>
      </c>
      <c r="E19" s="88">
        <v>0</v>
      </c>
      <c r="F19" s="88">
        <v>0</v>
      </c>
    </row>
    <row r="20" spans="2:6" ht="19.5" customHeight="1" x14ac:dyDescent="0.25">
      <c r="B20" s="118" t="s">
        <v>535</v>
      </c>
      <c r="C20" s="119"/>
      <c r="D20" s="87">
        <f t="shared" ref="D20" si="1">SUM(E20:F20)</f>
        <v>0</v>
      </c>
      <c r="E20" s="88">
        <v>0</v>
      </c>
      <c r="F20" s="88">
        <v>0</v>
      </c>
    </row>
    <row r="21" spans="2:6" ht="24" customHeight="1" x14ac:dyDescent="0.25">
      <c r="B21" s="120" t="s">
        <v>536</v>
      </c>
      <c r="C21" s="121"/>
      <c r="D21" s="89">
        <v>9</v>
      </c>
      <c r="E21" s="90">
        <v>9</v>
      </c>
      <c r="F21" s="90">
        <v>0</v>
      </c>
    </row>
    <row r="22" spans="2:6" ht="27.75" customHeight="1" x14ac:dyDescent="0.25">
      <c r="B22" s="122" t="s">
        <v>531</v>
      </c>
      <c r="C22" s="122"/>
      <c r="D22" s="86">
        <f>SUM(D19:D21)</f>
        <v>9</v>
      </c>
      <c r="E22" s="86">
        <f>SUM(E19:E21)</f>
        <v>9</v>
      </c>
      <c r="F22" s="86">
        <f>SUM(F19:F20)</f>
        <v>0</v>
      </c>
    </row>
  </sheetData>
  <mergeCells count="22">
    <mergeCell ref="E6:E7"/>
    <mergeCell ref="F6:F7"/>
    <mergeCell ref="B10:C10"/>
    <mergeCell ref="B5:C5"/>
    <mergeCell ref="A6:A7"/>
    <mergeCell ref="B6:C7"/>
    <mergeCell ref="D6:D7"/>
    <mergeCell ref="A8:A9"/>
    <mergeCell ref="B8:C9"/>
    <mergeCell ref="D8:D9"/>
    <mergeCell ref="E8:E9"/>
    <mergeCell ref="F8:F9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8:C18"/>
  </mergeCells>
  <pageMargins left="0.7" right="0.7" top="0.75" bottom="0.75" header="0.3" footer="0.3"/>
  <pageSetup paperSize="9" orientation="portrait" r:id="rId1"/>
  <headerFooter>
    <oddHeader>&amp;C 5 .melléklet
a 4/2019. (IV.02.) önkormányzati rendelethez
Az önkormányzat és költségvetési szervének 2019.évi engedélyezett létszámkerete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2557-9EDB-44FD-A350-7CCE1A0262A9}">
  <dimension ref="A1:U34"/>
  <sheetViews>
    <sheetView workbookViewId="0">
      <selection activeCell="A19" sqref="A19:N19"/>
    </sheetView>
  </sheetViews>
  <sheetFormatPr defaultRowHeight="15" customHeight="1" x14ac:dyDescent="0.2"/>
  <cols>
    <col min="1" max="1" width="20" style="91" bestFit="1" customWidth="1"/>
    <col min="2" max="2" width="8.7109375" style="91" customWidth="1"/>
    <col min="3" max="11" width="8.85546875" style="91" bestFit="1" customWidth="1"/>
    <col min="12" max="12" width="9.5703125" style="91" bestFit="1" customWidth="1"/>
    <col min="13" max="13" width="8.7109375" style="91" customWidth="1"/>
    <col min="14" max="14" width="10.85546875" style="91" customWidth="1"/>
    <col min="15" max="15" width="12.5703125" style="99" customWidth="1"/>
    <col min="16" max="16" width="10.85546875" style="92" bestFit="1" customWidth="1"/>
    <col min="17" max="20" width="9.140625" style="92"/>
    <col min="21" max="16384" width="9.140625" style="93"/>
  </cols>
  <sheetData>
    <row r="1" spans="1:21" ht="12.75" x14ac:dyDescent="0.2">
      <c r="O1" s="144" t="s">
        <v>537</v>
      </c>
      <c r="P1" s="145" t="s">
        <v>538</v>
      </c>
      <c r="Q1" s="145"/>
    </row>
    <row r="2" spans="1:21" ht="12.75" x14ac:dyDescent="0.2">
      <c r="O2" s="144"/>
      <c r="P2" s="145"/>
      <c r="Q2" s="145"/>
    </row>
    <row r="3" spans="1:21" ht="12.75" x14ac:dyDescent="0.2">
      <c r="A3" s="146" t="s">
        <v>539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4"/>
      <c r="P3" s="145"/>
      <c r="Q3" s="145"/>
    </row>
    <row r="4" spans="1:21" ht="12.75" x14ac:dyDescent="0.2">
      <c r="A4" s="146" t="s">
        <v>576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4"/>
      <c r="P4" s="145"/>
      <c r="Q4" s="145"/>
    </row>
    <row r="5" spans="1:21" ht="12.75" x14ac:dyDescent="0.2">
      <c r="A5" s="147" t="s">
        <v>540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4"/>
      <c r="P5" s="145"/>
      <c r="Q5" s="145"/>
    </row>
    <row r="6" spans="1:21" ht="12.75" x14ac:dyDescent="0.2">
      <c r="O6" s="144"/>
      <c r="P6" s="145"/>
      <c r="Q6" s="145"/>
    </row>
    <row r="7" spans="1:21" ht="12.75" x14ac:dyDescent="0.2">
      <c r="B7" s="94"/>
      <c r="C7" s="94"/>
      <c r="D7" s="95"/>
      <c r="E7" s="94"/>
      <c r="F7" s="94"/>
      <c r="G7" s="94"/>
      <c r="H7" s="94"/>
      <c r="I7" s="94"/>
      <c r="J7" s="95"/>
      <c r="K7" s="94"/>
      <c r="L7" s="94"/>
      <c r="M7" s="94"/>
      <c r="N7" s="96" t="s">
        <v>541</v>
      </c>
      <c r="O7" s="144"/>
      <c r="P7" s="145"/>
      <c r="Q7" s="145"/>
    </row>
    <row r="8" spans="1:21" ht="12.75" x14ac:dyDescent="0.2">
      <c r="A8" s="97" t="s">
        <v>542</v>
      </c>
      <c r="B8" s="97" t="s">
        <v>543</v>
      </c>
      <c r="C8" s="97" t="s">
        <v>544</v>
      </c>
      <c r="D8" s="97" t="s">
        <v>545</v>
      </c>
      <c r="E8" s="97" t="s">
        <v>546</v>
      </c>
      <c r="F8" s="97" t="s">
        <v>547</v>
      </c>
      <c r="G8" s="97" t="s">
        <v>548</v>
      </c>
      <c r="H8" s="97" t="s">
        <v>549</v>
      </c>
      <c r="I8" s="97" t="s">
        <v>550</v>
      </c>
      <c r="J8" s="97" t="s">
        <v>551</v>
      </c>
      <c r="K8" s="97" t="s">
        <v>552</v>
      </c>
      <c r="L8" s="97" t="s">
        <v>553</v>
      </c>
      <c r="M8" s="97" t="s">
        <v>554</v>
      </c>
      <c r="N8" s="98" t="s">
        <v>555</v>
      </c>
    </row>
    <row r="9" spans="1:21" ht="12.75" x14ac:dyDescent="0.2">
      <c r="A9" s="141" t="s">
        <v>556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21" ht="12.75" x14ac:dyDescent="0.2">
      <c r="A10" s="100" t="s">
        <v>557</v>
      </c>
      <c r="B10" s="101">
        <f t="shared" ref="B10:M10" si="0">B30*$O$10</f>
        <v>2620994.52</v>
      </c>
      <c r="C10" s="101">
        <f t="shared" si="0"/>
        <v>1747329.68</v>
      </c>
      <c r="D10" s="101">
        <f t="shared" si="0"/>
        <v>1747329.68</v>
      </c>
      <c r="E10" s="101">
        <f t="shared" si="0"/>
        <v>1747329.68</v>
      </c>
      <c r="F10" s="101">
        <f t="shared" si="0"/>
        <v>1747329.68</v>
      </c>
      <c r="G10" s="101">
        <f t="shared" si="0"/>
        <v>1747329.68</v>
      </c>
      <c r="H10" s="101">
        <f t="shared" si="0"/>
        <v>1747329.68</v>
      </c>
      <c r="I10" s="101">
        <f t="shared" si="0"/>
        <v>1747329.68</v>
      </c>
      <c r="J10" s="101">
        <f t="shared" si="0"/>
        <v>1747329.68</v>
      </c>
      <c r="K10" s="101">
        <f t="shared" si="0"/>
        <v>1747329.68</v>
      </c>
      <c r="L10" s="101">
        <f t="shared" si="0"/>
        <v>1747329.68</v>
      </c>
      <c r="M10" s="101">
        <f t="shared" si="0"/>
        <v>1747329.68</v>
      </c>
      <c r="N10" s="101">
        <f>SUM(B10:M10)</f>
        <v>21841621</v>
      </c>
      <c r="O10" s="102">
        <v>21841621</v>
      </c>
    </row>
    <row r="11" spans="1:21" ht="12.75" x14ac:dyDescent="0.2">
      <c r="A11" s="100" t="s">
        <v>558</v>
      </c>
      <c r="B11" s="101">
        <f t="shared" ref="B11:M11" si="1">B30*$O$11</f>
        <v>1395600</v>
      </c>
      <c r="C11" s="101">
        <f t="shared" si="1"/>
        <v>930400</v>
      </c>
      <c r="D11" s="101">
        <f t="shared" si="1"/>
        <v>930400</v>
      </c>
      <c r="E11" s="101">
        <f t="shared" si="1"/>
        <v>930400</v>
      </c>
      <c r="F11" s="101">
        <f t="shared" si="1"/>
        <v>930400</v>
      </c>
      <c r="G11" s="101">
        <f t="shared" si="1"/>
        <v>930400</v>
      </c>
      <c r="H11" s="101">
        <f t="shared" si="1"/>
        <v>930400</v>
      </c>
      <c r="I11" s="101">
        <f t="shared" si="1"/>
        <v>930400</v>
      </c>
      <c r="J11" s="101">
        <f t="shared" si="1"/>
        <v>930400</v>
      </c>
      <c r="K11" s="101">
        <f t="shared" si="1"/>
        <v>930400</v>
      </c>
      <c r="L11" s="101">
        <f t="shared" si="1"/>
        <v>930400</v>
      </c>
      <c r="M11" s="101">
        <f t="shared" si="1"/>
        <v>930400</v>
      </c>
      <c r="N11" s="101">
        <f t="shared" ref="N11:N17" si="2">SUM(B11:M11)</f>
        <v>11630000</v>
      </c>
      <c r="O11" s="102">
        <v>11630000</v>
      </c>
    </row>
    <row r="12" spans="1:21" ht="25.5" x14ac:dyDescent="0.2">
      <c r="A12" s="103" t="s">
        <v>559</v>
      </c>
      <c r="B12" s="101">
        <f t="shared" ref="B12:M12" si="3">B30*$O$12</f>
        <v>3098866.44</v>
      </c>
      <c r="C12" s="101">
        <f t="shared" si="3"/>
        <v>2065910.96</v>
      </c>
      <c r="D12" s="101">
        <f t="shared" si="3"/>
        <v>2065910.96</v>
      </c>
      <c r="E12" s="101">
        <f t="shared" si="3"/>
        <v>2065910.96</v>
      </c>
      <c r="F12" s="101">
        <f t="shared" si="3"/>
        <v>2065910.96</v>
      </c>
      <c r="G12" s="101">
        <f t="shared" si="3"/>
        <v>2065910.96</v>
      </c>
      <c r="H12" s="101">
        <f t="shared" si="3"/>
        <v>2065910.96</v>
      </c>
      <c r="I12" s="101">
        <f t="shared" si="3"/>
        <v>2065910.96</v>
      </c>
      <c r="J12" s="101">
        <f t="shared" si="3"/>
        <v>2065910.96</v>
      </c>
      <c r="K12" s="101">
        <f t="shared" si="3"/>
        <v>2065910.96</v>
      </c>
      <c r="L12" s="101">
        <f t="shared" si="3"/>
        <v>2065910.96</v>
      </c>
      <c r="M12" s="101">
        <f t="shared" si="3"/>
        <v>2065910.96</v>
      </c>
      <c r="N12" s="101">
        <f t="shared" si="2"/>
        <v>25823887.000000007</v>
      </c>
      <c r="O12" s="102">
        <v>25823887</v>
      </c>
    </row>
    <row r="13" spans="1:21" ht="25.5" x14ac:dyDescent="0.2">
      <c r="A13" s="103" t="s">
        <v>560</v>
      </c>
      <c r="B13" s="101">
        <f t="shared" ref="B13:M13" si="4">B30*$O$13</f>
        <v>10167984.719999999</v>
      </c>
      <c r="C13" s="101">
        <f t="shared" si="4"/>
        <v>6778656.4800000004</v>
      </c>
      <c r="D13" s="101">
        <f t="shared" si="4"/>
        <v>6778656.4800000004</v>
      </c>
      <c r="E13" s="101">
        <f t="shared" si="4"/>
        <v>6778656.4800000004</v>
      </c>
      <c r="F13" s="101">
        <f t="shared" si="4"/>
        <v>6778656.4800000004</v>
      </c>
      <c r="G13" s="101">
        <f t="shared" si="4"/>
        <v>6778656.4800000004</v>
      </c>
      <c r="H13" s="101">
        <f t="shared" si="4"/>
        <v>6778656.4800000004</v>
      </c>
      <c r="I13" s="101">
        <f t="shared" si="4"/>
        <v>6778656.4800000004</v>
      </c>
      <c r="J13" s="101">
        <f t="shared" si="4"/>
        <v>6778656.4800000004</v>
      </c>
      <c r="K13" s="101">
        <f t="shared" si="4"/>
        <v>6778656.4800000004</v>
      </c>
      <c r="L13" s="101">
        <f t="shared" si="4"/>
        <v>6778656.4800000004</v>
      </c>
      <c r="M13" s="101">
        <f t="shared" si="4"/>
        <v>6778656.4800000004</v>
      </c>
      <c r="N13" s="101">
        <f t="shared" si="2"/>
        <v>84733206.00000003</v>
      </c>
      <c r="O13" s="102">
        <v>84733206</v>
      </c>
    </row>
    <row r="14" spans="1:21" ht="25.5" x14ac:dyDescent="0.2">
      <c r="A14" s="103" t="s">
        <v>561</v>
      </c>
      <c r="B14" s="101">
        <f t="shared" ref="B14:M14" si="5">B30*$O$14</f>
        <v>0</v>
      </c>
      <c r="C14" s="101">
        <f t="shared" si="5"/>
        <v>0</v>
      </c>
      <c r="D14" s="101">
        <f t="shared" si="5"/>
        <v>0</v>
      </c>
      <c r="E14" s="101">
        <f t="shared" si="5"/>
        <v>0</v>
      </c>
      <c r="F14" s="101">
        <f t="shared" si="5"/>
        <v>0</v>
      </c>
      <c r="G14" s="101">
        <f t="shared" si="5"/>
        <v>0</v>
      </c>
      <c r="H14" s="101">
        <f t="shared" si="5"/>
        <v>0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2"/>
        <v>0</v>
      </c>
      <c r="O14" s="102">
        <v>0</v>
      </c>
    </row>
    <row r="15" spans="1:21" ht="12.75" x14ac:dyDescent="0.2">
      <c r="A15" s="100" t="s">
        <v>562</v>
      </c>
      <c r="B15" s="101">
        <f t="shared" ref="B15:M15" si="6">B30*$O$15</f>
        <v>0</v>
      </c>
      <c r="C15" s="101">
        <f t="shared" si="6"/>
        <v>0</v>
      </c>
      <c r="D15" s="101">
        <f t="shared" si="6"/>
        <v>0</v>
      </c>
      <c r="E15" s="101">
        <f t="shared" si="6"/>
        <v>0</v>
      </c>
      <c r="F15" s="101">
        <f t="shared" si="6"/>
        <v>0</v>
      </c>
      <c r="G15" s="101">
        <f t="shared" si="6"/>
        <v>0</v>
      </c>
      <c r="H15" s="101">
        <f t="shared" si="6"/>
        <v>0</v>
      </c>
      <c r="I15" s="101">
        <f t="shared" si="6"/>
        <v>0</v>
      </c>
      <c r="J15" s="101">
        <f t="shared" si="6"/>
        <v>0</v>
      </c>
      <c r="K15" s="101">
        <f t="shared" si="6"/>
        <v>0</v>
      </c>
      <c r="L15" s="101">
        <f t="shared" si="6"/>
        <v>0</v>
      </c>
      <c r="M15" s="101">
        <f t="shared" si="6"/>
        <v>0</v>
      </c>
      <c r="N15" s="101">
        <f t="shared" si="2"/>
        <v>0</v>
      </c>
      <c r="O15" s="102">
        <v>0</v>
      </c>
    </row>
    <row r="16" spans="1:21" ht="12.75" x14ac:dyDescent="0.2">
      <c r="A16" s="100" t="s">
        <v>563</v>
      </c>
      <c r="B16" s="101">
        <v>0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f t="shared" si="2"/>
        <v>0</v>
      </c>
      <c r="O16" s="104">
        <v>0</v>
      </c>
      <c r="P16" s="140" t="s">
        <v>564</v>
      </c>
      <c r="Q16" s="140"/>
      <c r="R16" s="140"/>
      <c r="S16" s="140"/>
      <c r="T16" s="140"/>
      <c r="U16" s="140"/>
    </row>
    <row r="17" spans="1:21" ht="25.5" x14ac:dyDescent="0.2">
      <c r="A17" s="103" t="s">
        <v>565</v>
      </c>
      <c r="B17" s="101">
        <f t="shared" ref="B17:M17" si="7">B30*$O$17</f>
        <v>4661668.08</v>
      </c>
      <c r="C17" s="101">
        <f t="shared" si="7"/>
        <v>3107778.72</v>
      </c>
      <c r="D17" s="101">
        <f t="shared" si="7"/>
        <v>3107778.72</v>
      </c>
      <c r="E17" s="101">
        <f t="shared" si="7"/>
        <v>3107778.72</v>
      </c>
      <c r="F17" s="101">
        <f t="shared" si="7"/>
        <v>3107778.72</v>
      </c>
      <c r="G17" s="101">
        <f t="shared" si="7"/>
        <v>3107778.72</v>
      </c>
      <c r="H17" s="101">
        <f t="shared" si="7"/>
        <v>3107778.72</v>
      </c>
      <c r="I17" s="101">
        <f t="shared" si="7"/>
        <v>3107778.72</v>
      </c>
      <c r="J17" s="101">
        <f t="shared" si="7"/>
        <v>3107778.72</v>
      </c>
      <c r="K17" s="101">
        <f t="shared" si="7"/>
        <v>3107778.72</v>
      </c>
      <c r="L17" s="101">
        <f t="shared" si="7"/>
        <v>3107778.72</v>
      </c>
      <c r="M17" s="101">
        <f t="shared" si="7"/>
        <v>3107778.72</v>
      </c>
      <c r="N17" s="101">
        <f t="shared" si="2"/>
        <v>38847233.999999993</v>
      </c>
      <c r="O17" s="104">
        <v>38847234</v>
      </c>
    </row>
    <row r="18" spans="1:21" ht="12.75" x14ac:dyDescent="0.2">
      <c r="A18" s="105" t="s">
        <v>566</v>
      </c>
      <c r="B18" s="101">
        <f>SUM(B10:B17)</f>
        <v>21945113.759999998</v>
      </c>
      <c r="C18" s="101">
        <f t="shared" ref="C18:M18" si="8">SUM(C10:C17)</f>
        <v>14630075.840000002</v>
      </c>
      <c r="D18" s="101">
        <f t="shared" si="8"/>
        <v>14630075.840000002</v>
      </c>
      <c r="E18" s="101">
        <f t="shared" si="8"/>
        <v>14630075.840000002</v>
      </c>
      <c r="F18" s="101">
        <f t="shared" si="8"/>
        <v>14630075.840000002</v>
      </c>
      <c r="G18" s="101">
        <f t="shared" si="8"/>
        <v>14630075.840000002</v>
      </c>
      <c r="H18" s="101">
        <f t="shared" si="8"/>
        <v>14630075.840000002</v>
      </c>
      <c r="I18" s="101">
        <f t="shared" si="8"/>
        <v>14630075.840000002</v>
      </c>
      <c r="J18" s="101">
        <f t="shared" si="8"/>
        <v>14630075.840000002</v>
      </c>
      <c r="K18" s="101">
        <f t="shared" si="8"/>
        <v>14630075.840000002</v>
      </c>
      <c r="L18" s="101">
        <f t="shared" si="8"/>
        <v>14630075.840000002</v>
      </c>
      <c r="M18" s="101">
        <f t="shared" si="8"/>
        <v>14630075.840000002</v>
      </c>
      <c r="N18" s="106">
        <f>SUM(B18:M18)</f>
        <v>182875948.00000003</v>
      </c>
      <c r="O18" s="104">
        <f>SUM(O10:O17)</f>
        <v>182875948</v>
      </c>
    </row>
    <row r="19" spans="1:21" ht="12.75" x14ac:dyDescent="0.2">
      <c r="A19" s="141" t="s">
        <v>567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</row>
    <row r="20" spans="1:21" ht="12.75" x14ac:dyDescent="0.2">
      <c r="A20" s="100" t="s">
        <v>568</v>
      </c>
      <c r="B20" s="101">
        <f t="shared" ref="B20:M20" si="9">B30*$O$20</f>
        <v>21921113.759999998</v>
      </c>
      <c r="C20" s="101">
        <f t="shared" si="9"/>
        <v>14614075.84</v>
      </c>
      <c r="D20" s="101">
        <f t="shared" si="9"/>
        <v>14614075.84</v>
      </c>
      <c r="E20" s="101">
        <f t="shared" si="9"/>
        <v>14614075.84</v>
      </c>
      <c r="F20" s="101">
        <f t="shared" si="9"/>
        <v>14614075.84</v>
      </c>
      <c r="G20" s="101">
        <f t="shared" si="9"/>
        <v>14614075.84</v>
      </c>
      <c r="H20" s="101">
        <f t="shared" si="9"/>
        <v>14614075.84</v>
      </c>
      <c r="I20" s="101">
        <f t="shared" si="9"/>
        <v>14614075.84</v>
      </c>
      <c r="J20" s="101">
        <f t="shared" si="9"/>
        <v>14614075.84</v>
      </c>
      <c r="K20" s="101">
        <f t="shared" si="9"/>
        <v>14614075.84</v>
      </c>
      <c r="L20" s="101">
        <f t="shared" si="9"/>
        <v>14614075.84</v>
      </c>
      <c r="M20" s="101">
        <f t="shared" si="9"/>
        <v>14614075.84</v>
      </c>
      <c r="N20" s="101">
        <f t="shared" ref="N20:N25" si="10">SUM(B20:M20)</f>
        <v>182675948.00000003</v>
      </c>
      <c r="O20" s="104">
        <v>182675948</v>
      </c>
    </row>
    <row r="21" spans="1:21" ht="12.75" x14ac:dyDescent="0.2">
      <c r="A21" s="100" t="s">
        <v>569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f t="shared" si="10"/>
        <v>0</v>
      </c>
      <c r="O21" s="104">
        <v>0</v>
      </c>
      <c r="P21" s="140" t="s">
        <v>564</v>
      </c>
      <c r="Q21" s="140"/>
      <c r="R21" s="140"/>
      <c r="S21" s="140"/>
      <c r="T21" s="140"/>
      <c r="U21" s="140"/>
    </row>
    <row r="22" spans="1:21" ht="12.75" x14ac:dyDescent="0.2">
      <c r="A22" s="100" t="s">
        <v>570</v>
      </c>
      <c r="B22" s="101">
        <v>0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f t="shared" ref="M22" si="11">M31*$O$21</f>
        <v>0</v>
      </c>
      <c r="N22" s="101">
        <f t="shared" si="10"/>
        <v>0</v>
      </c>
      <c r="O22" s="104">
        <v>0</v>
      </c>
      <c r="P22" s="140" t="s">
        <v>564</v>
      </c>
      <c r="Q22" s="140"/>
      <c r="R22" s="140"/>
      <c r="S22" s="140"/>
      <c r="T22" s="140"/>
      <c r="U22" s="140"/>
    </row>
    <row r="23" spans="1:21" ht="12.75" x14ac:dyDescent="0.2">
      <c r="A23" s="100" t="s">
        <v>571</v>
      </c>
      <c r="B23" s="101">
        <f t="shared" ref="B23:M23" si="12">B30*$O$23</f>
        <v>24000</v>
      </c>
      <c r="C23" s="101">
        <f t="shared" si="12"/>
        <v>16000</v>
      </c>
      <c r="D23" s="101">
        <f t="shared" si="12"/>
        <v>16000</v>
      </c>
      <c r="E23" s="101">
        <f t="shared" si="12"/>
        <v>16000</v>
      </c>
      <c r="F23" s="101">
        <f t="shared" si="12"/>
        <v>16000</v>
      </c>
      <c r="G23" s="101">
        <f t="shared" si="12"/>
        <v>16000</v>
      </c>
      <c r="H23" s="101">
        <f t="shared" si="12"/>
        <v>16000</v>
      </c>
      <c r="I23" s="101">
        <f t="shared" si="12"/>
        <v>16000</v>
      </c>
      <c r="J23" s="101">
        <f t="shared" si="12"/>
        <v>16000</v>
      </c>
      <c r="K23" s="101">
        <f t="shared" si="12"/>
        <v>16000</v>
      </c>
      <c r="L23" s="101">
        <f t="shared" si="12"/>
        <v>16000</v>
      </c>
      <c r="M23" s="101">
        <f t="shared" si="12"/>
        <v>16000</v>
      </c>
      <c r="N23" s="101">
        <f t="shared" si="10"/>
        <v>200000</v>
      </c>
      <c r="O23" s="104">
        <v>200000</v>
      </c>
    </row>
    <row r="24" spans="1:21" ht="12.75" x14ac:dyDescent="0.2">
      <c r="A24" s="100" t="s">
        <v>572</v>
      </c>
      <c r="B24" s="101">
        <v>0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f t="shared" si="10"/>
        <v>0</v>
      </c>
      <c r="O24" s="102">
        <v>0</v>
      </c>
    </row>
    <row r="25" spans="1:21" ht="12.75" x14ac:dyDescent="0.2">
      <c r="A25" s="100" t="s">
        <v>573</v>
      </c>
      <c r="B25" s="101">
        <v>0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f t="shared" si="10"/>
        <v>0</v>
      </c>
      <c r="O25" s="102">
        <v>0</v>
      </c>
    </row>
    <row r="26" spans="1:21" ht="12.75" x14ac:dyDescent="0.2">
      <c r="A26" s="105" t="s">
        <v>574</v>
      </c>
      <c r="B26" s="101">
        <f>SUM(B20:B25)</f>
        <v>21945113.759999998</v>
      </c>
      <c r="C26" s="101">
        <f t="shared" ref="C26:M26" si="13">SUM(C20:C24)</f>
        <v>14630075.84</v>
      </c>
      <c r="D26" s="101">
        <f t="shared" si="13"/>
        <v>14630075.84</v>
      </c>
      <c r="E26" s="101">
        <f>SUM(E20:E25)</f>
        <v>14630075.84</v>
      </c>
      <c r="F26" s="101">
        <f t="shared" si="13"/>
        <v>14630075.84</v>
      </c>
      <c r="G26" s="101">
        <f t="shared" si="13"/>
        <v>14630075.84</v>
      </c>
      <c r="H26" s="101">
        <f t="shared" si="13"/>
        <v>14630075.84</v>
      </c>
      <c r="I26" s="101">
        <f t="shared" si="13"/>
        <v>14630075.84</v>
      </c>
      <c r="J26" s="101">
        <f t="shared" si="13"/>
        <v>14630075.84</v>
      </c>
      <c r="K26" s="101">
        <f t="shared" si="13"/>
        <v>14630075.84</v>
      </c>
      <c r="L26" s="101">
        <f t="shared" si="13"/>
        <v>14630075.84</v>
      </c>
      <c r="M26" s="101">
        <f t="shared" si="13"/>
        <v>14630075.84</v>
      </c>
      <c r="N26" s="106">
        <f>SUM(N19:N25)</f>
        <v>182875948.00000003</v>
      </c>
      <c r="O26" s="102">
        <f>SUM(O20:O25)</f>
        <v>182875948</v>
      </c>
    </row>
    <row r="27" spans="1:21" s="108" customFormat="1" ht="12.75" x14ac:dyDescent="0.2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99"/>
      <c r="P27" s="92"/>
      <c r="Q27" s="92"/>
      <c r="R27" s="92"/>
      <c r="S27" s="92"/>
      <c r="T27" s="92"/>
    </row>
    <row r="28" spans="1:21" s="108" customFormat="1" ht="12.75" x14ac:dyDescent="0.2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99"/>
      <c r="P28" s="92"/>
      <c r="Q28" s="92"/>
      <c r="R28" s="92"/>
      <c r="S28" s="92"/>
      <c r="T28" s="92"/>
    </row>
    <row r="29" spans="1:21" s="108" customFormat="1" ht="12.75" x14ac:dyDescent="0.2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99"/>
      <c r="P29" s="92"/>
      <c r="Q29" s="92"/>
      <c r="R29" s="92"/>
      <c r="S29" s="92"/>
      <c r="T29" s="92"/>
    </row>
    <row r="30" spans="1:21" s="112" customFormat="1" ht="12.75" x14ac:dyDescent="0.2">
      <c r="A30" s="109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9"/>
      <c r="P30" s="111"/>
      <c r="Q30" s="111"/>
      <c r="R30" s="111"/>
      <c r="S30" s="111"/>
      <c r="T30" s="111"/>
    </row>
    <row r="31" spans="1:21" s="108" customFormat="1" ht="12.75" x14ac:dyDescent="0.2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99"/>
      <c r="P31" s="92"/>
      <c r="Q31" s="92"/>
      <c r="R31" s="92"/>
      <c r="S31" s="92"/>
      <c r="T31" s="92"/>
    </row>
    <row r="32" spans="1:21" s="108" customFormat="1" ht="12.75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99"/>
      <c r="P32" s="92"/>
      <c r="Q32" s="92"/>
      <c r="R32" s="92"/>
      <c r="S32" s="92"/>
      <c r="T32" s="92"/>
    </row>
    <row r="33" spans="1:20" s="108" customFormat="1" ht="12.75" x14ac:dyDescent="0.2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99"/>
      <c r="P33" s="92"/>
      <c r="Q33" s="92"/>
      <c r="R33" s="92"/>
      <c r="S33" s="92"/>
      <c r="T33" s="92"/>
    </row>
    <row r="34" spans="1:20" s="108" customFormat="1" ht="12.75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99"/>
      <c r="P34" s="92"/>
      <c r="Q34" s="92"/>
      <c r="R34" s="92"/>
      <c r="S34" s="92"/>
      <c r="T34" s="92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6432-CDAC-428E-8FE3-0FF84DF05A9F}">
  <dimension ref="B1:E97"/>
  <sheetViews>
    <sheetView view="pageLayout" topLeftCell="A43" zoomScaleNormal="100" workbookViewId="0">
      <selection activeCell="E66" sqref="E6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3.425781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3" t="s">
        <v>0</v>
      </c>
      <c r="C1" s="113"/>
      <c r="D1" s="113"/>
      <c r="E1" s="113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10355298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288000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308400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10951698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7667820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14013000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21680820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32632518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5704371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50000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5424300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5474300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400000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300000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700000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3800000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1500000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750000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14350000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9636755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32336755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5913428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1228776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7142204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46203259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17357574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17357574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5398224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600000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6198224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108095946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1.1 melléklet
a 4/2019. (IV.02.) önkormányzati rendelethez
Az önkormányzat 2019.évi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4110-0A74-430A-A939-C93C3C5ED166}">
  <dimension ref="B1:E97"/>
  <sheetViews>
    <sheetView view="pageLayout" topLeftCell="A79" zoomScaleNormal="100" workbookViewId="0">
      <selection activeCell="D11" sqref="D1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3.425781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3" t="s">
        <v>0</v>
      </c>
      <c r="C1" s="113"/>
      <c r="D1" s="113"/>
      <c r="E1" s="113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34342560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584640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1152000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310000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36389200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36389200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7208244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450000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16938316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17388316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300000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300000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2100000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10000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900000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350000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1605000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4965000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10000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10000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4691983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750000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5000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5446983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28110299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71707743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4/2019. (IV.02.) önkormányzati rendelethez
Az önkormányzat költségvetési szervének 2019.évi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CFF-8832-4F0E-ADF6-520AB06AA41C}">
  <dimension ref="B1:F70"/>
  <sheetViews>
    <sheetView view="pageLayout" zoomScaleNormal="100" workbookViewId="0">
      <selection activeCell="C6" sqref="C6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41.28515625" style="31" customWidth="1"/>
    <col min="4" max="4" width="9.140625" style="46"/>
    <col min="5" max="6" width="12.28515625" style="46" customWidth="1"/>
    <col min="7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4" t="s">
        <v>0</v>
      </c>
      <c r="C1" s="115"/>
      <c r="D1" s="115"/>
      <c r="E1" s="116"/>
      <c r="F1" s="31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  <c r="F2" s="16" t="s">
        <v>249</v>
      </c>
    </row>
    <row r="3" spans="2:6" s="35" customFormat="1" ht="31.5" x14ac:dyDescent="0.2">
      <c r="B3" s="33" t="s">
        <v>4</v>
      </c>
      <c r="C3" s="34" t="s">
        <v>250</v>
      </c>
      <c r="D3" s="2" t="s">
        <v>251</v>
      </c>
      <c r="E3" s="17">
        <v>15562575</v>
      </c>
      <c r="F3" s="17">
        <v>15562575</v>
      </c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23694134</v>
      </c>
      <c r="F4" s="17">
        <v>23694134</v>
      </c>
    </row>
    <row r="5" spans="2:6" s="35" customFormat="1" ht="47.25" x14ac:dyDescent="0.2">
      <c r="B5" s="33" t="s">
        <v>10</v>
      </c>
      <c r="C5" s="34" t="s">
        <v>254</v>
      </c>
      <c r="D5" s="2" t="s">
        <v>255</v>
      </c>
      <c r="E5" s="17">
        <v>43676497</v>
      </c>
      <c r="F5" s="17">
        <v>43676497</v>
      </c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  <c r="F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  <c r="F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  <c r="F8" s="17">
        <v>0</v>
      </c>
    </row>
    <row r="9" spans="2:6" ht="31.5" x14ac:dyDescent="0.2">
      <c r="B9" s="36" t="s">
        <v>22</v>
      </c>
      <c r="C9" s="37" t="s">
        <v>262</v>
      </c>
      <c r="D9" s="38" t="s">
        <v>263</v>
      </c>
      <c r="E9" s="22">
        <f>SUM(E3:E8)</f>
        <v>84733206</v>
      </c>
      <c r="F9" s="22">
        <f>SUM(F3:F8)</f>
        <v>84733206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  <c r="F10" s="17">
        <v>0</v>
      </c>
    </row>
    <row r="11" spans="2:6" ht="47.25" x14ac:dyDescent="0.2">
      <c r="B11" s="33" t="s">
        <v>28</v>
      </c>
      <c r="C11" s="34" t="s">
        <v>266</v>
      </c>
      <c r="D11" s="2" t="s">
        <v>267</v>
      </c>
      <c r="E11" s="17">
        <v>0</v>
      </c>
      <c r="F11" s="17">
        <v>0</v>
      </c>
    </row>
    <row r="12" spans="2:6" ht="47.25" x14ac:dyDescent="0.2">
      <c r="B12" s="33" t="s">
        <v>31</v>
      </c>
      <c r="C12" s="34" t="s">
        <v>268</v>
      </c>
      <c r="D12" s="2" t="s">
        <v>269</v>
      </c>
      <c r="E12" s="17">
        <v>0</v>
      </c>
      <c r="F12" s="17">
        <v>0</v>
      </c>
    </row>
    <row r="13" spans="2:6" ht="47.25" x14ac:dyDescent="0.2">
      <c r="B13" s="33" t="s">
        <v>34</v>
      </c>
      <c r="C13" s="34" t="s">
        <v>270</v>
      </c>
      <c r="D13" s="2" t="s">
        <v>271</v>
      </c>
      <c r="E13" s="17">
        <v>0</v>
      </c>
      <c r="F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25823887</v>
      </c>
      <c r="F14" s="17">
        <v>25447887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110557093</v>
      </c>
      <c r="F15" s="26">
        <f>SUM(F9:F14)</f>
        <v>110181093</v>
      </c>
    </row>
    <row r="16" spans="2:6" ht="31.5" x14ac:dyDescent="0.2">
      <c r="B16" s="33" t="s">
        <v>43</v>
      </c>
      <c r="C16" s="34" t="s">
        <v>276</v>
      </c>
      <c r="D16" s="2" t="s">
        <v>277</v>
      </c>
      <c r="E16" s="17">
        <v>0</v>
      </c>
      <c r="F16" s="17">
        <v>0</v>
      </c>
    </row>
    <row r="17" spans="2:6" ht="45" x14ac:dyDescent="0.2">
      <c r="B17" s="33" t="s">
        <v>46</v>
      </c>
      <c r="C17" s="42" t="s">
        <v>278</v>
      </c>
      <c r="D17" s="2" t="s">
        <v>279</v>
      </c>
      <c r="E17" s="17">
        <v>0</v>
      </c>
      <c r="F17" s="17">
        <v>0</v>
      </c>
    </row>
    <row r="18" spans="2:6" ht="45" x14ac:dyDescent="0.2">
      <c r="B18" s="33" t="s">
        <v>49</v>
      </c>
      <c r="C18" s="42" t="s">
        <v>280</v>
      </c>
      <c r="D18" s="2" t="s">
        <v>281</v>
      </c>
      <c r="E18" s="17">
        <v>0</v>
      </c>
      <c r="F18" s="17">
        <v>0</v>
      </c>
    </row>
    <row r="19" spans="2:6" ht="45" x14ac:dyDescent="0.2">
      <c r="B19" s="33" t="s">
        <v>52</v>
      </c>
      <c r="C19" s="42" t="s">
        <v>282</v>
      </c>
      <c r="D19" s="2" t="s">
        <v>283</v>
      </c>
      <c r="E19" s="17">
        <v>0</v>
      </c>
      <c r="F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  <c r="F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  <c r="F21" s="26">
        <f>SUM(F16:F20)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17">
        <v>0</v>
      </c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  <c r="F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22">
        <f>SUM(F22:F23)</f>
        <v>0</v>
      </c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  <c r="F25" s="17">
        <v>0</v>
      </c>
    </row>
    <row r="26" spans="2:6" ht="31.5" x14ac:dyDescent="0.2">
      <c r="B26" s="33" t="s">
        <v>73</v>
      </c>
      <c r="C26" s="4" t="s">
        <v>296</v>
      </c>
      <c r="D26" s="2" t="s">
        <v>297</v>
      </c>
      <c r="E26" s="17">
        <v>0</v>
      </c>
      <c r="F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3630000</v>
      </c>
      <c r="F27" s="17">
        <v>3630000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7000000</v>
      </c>
      <c r="F28" s="17">
        <v>7000000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  <c r="F29" s="17">
        <v>0</v>
      </c>
    </row>
    <row r="30" spans="2:6" ht="31.5" x14ac:dyDescent="0.2">
      <c r="B30" s="33" t="s">
        <v>85</v>
      </c>
      <c r="C30" s="4" t="s">
        <v>304</v>
      </c>
      <c r="D30" s="2" t="s">
        <v>305</v>
      </c>
      <c r="E30" s="17">
        <v>0</v>
      </c>
      <c r="F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1000000</v>
      </c>
      <c r="F31" s="17">
        <v>1000000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  <c r="F32" s="17">
        <v>0</v>
      </c>
    </row>
    <row r="33" spans="2:6" ht="31.5" x14ac:dyDescent="0.2">
      <c r="B33" s="36" t="s">
        <v>94</v>
      </c>
      <c r="C33" s="20" t="s">
        <v>310</v>
      </c>
      <c r="D33" s="38" t="s">
        <v>311</v>
      </c>
      <c r="E33" s="22">
        <f>SUM(E28:E32)</f>
        <v>8000000</v>
      </c>
      <c r="F33" s="22">
        <f>SUM(F28:F32)</f>
        <v>8000000</v>
      </c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  <c r="F34" s="17">
        <v>0</v>
      </c>
    </row>
    <row r="35" spans="2:6" ht="31.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11630000</v>
      </c>
      <c r="F35" s="26">
        <f>F24+F25+F26+F27+F33+F34</f>
        <v>11630000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  <c r="F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  <c r="F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  <c r="F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1300000</v>
      </c>
      <c r="F39" s="17">
        <v>1300000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16323323</v>
      </c>
      <c r="F40" s="17">
        <v>16323323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4218298</v>
      </c>
      <c r="F41" s="17">
        <v>4218298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  <c r="F42" s="17">
        <v>0</v>
      </c>
    </row>
    <row r="43" spans="2:6" ht="31.5" x14ac:dyDescent="0.2">
      <c r="B43" s="33" t="s">
        <v>124</v>
      </c>
      <c r="C43" s="7" t="s">
        <v>330</v>
      </c>
      <c r="D43" s="2" t="s">
        <v>331</v>
      </c>
      <c r="E43" s="17">
        <v>0</v>
      </c>
      <c r="F43" s="17">
        <v>0</v>
      </c>
    </row>
    <row r="44" spans="2:6" ht="31.5" x14ac:dyDescent="0.2">
      <c r="B44" s="33">
        <v>42</v>
      </c>
      <c r="C44" s="7" t="s">
        <v>332</v>
      </c>
      <c r="D44" s="2" t="s">
        <v>333</v>
      </c>
      <c r="E44" s="17">
        <v>0</v>
      </c>
      <c r="F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  <c r="F45" s="22">
        <f>SUM(F43:F44)</f>
        <v>0</v>
      </c>
    </row>
    <row r="46" spans="2:6" ht="31.5" x14ac:dyDescent="0.2">
      <c r="B46" s="33">
        <v>44</v>
      </c>
      <c r="C46" s="7" t="s">
        <v>336</v>
      </c>
      <c r="D46" s="2" t="s">
        <v>337</v>
      </c>
      <c r="E46" s="17">
        <v>0</v>
      </c>
      <c r="F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  <c r="F47" s="17">
        <v>0</v>
      </c>
    </row>
    <row r="48" spans="2:6" ht="31.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  <c r="F48" s="22">
        <f>SUM(F46:F47)</f>
        <v>0</v>
      </c>
    </row>
    <row r="49" spans="2:6" ht="15.75" x14ac:dyDescent="0.2">
      <c r="B49" s="33" t="s">
        <v>142</v>
      </c>
      <c r="C49" s="7" t="s">
        <v>342</v>
      </c>
      <c r="D49" s="2" t="s">
        <v>343</v>
      </c>
      <c r="E49" s="17">
        <v>0</v>
      </c>
      <c r="F49" s="17">
        <v>0</v>
      </c>
    </row>
    <row r="50" spans="2:6" ht="15.75" x14ac:dyDescent="0.2">
      <c r="B50" s="33" t="s">
        <v>145</v>
      </c>
      <c r="C50" s="7" t="s">
        <v>344</v>
      </c>
      <c r="D50" s="2" t="s">
        <v>345</v>
      </c>
      <c r="E50" s="17">
        <v>0</v>
      </c>
      <c r="F50" s="17">
        <v>0</v>
      </c>
    </row>
    <row r="51" spans="2:6" ht="31.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21841621</v>
      </c>
      <c r="F51" s="26">
        <f>F36+F37+F38+F39+F40+F41+F42+F45+F48+F49+F50</f>
        <v>21841621</v>
      </c>
    </row>
    <row r="52" spans="2:6" ht="15.75" x14ac:dyDescent="0.2">
      <c r="B52" s="33" t="s">
        <v>151</v>
      </c>
      <c r="C52" s="7" t="s">
        <v>348</v>
      </c>
      <c r="D52" s="2" t="s">
        <v>349</v>
      </c>
      <c r="E52" s="17">
        <v>0</v>
      </c>
      <c r="F52" s="17">
        <v>0</v>
      </c>
    </row>
    <row r="53" spans="2:6" ht="15.75" x14ac:dyDescent="0.2">
      <c r="B53" s="33" t="s">
        <v>154</v>
      </c>
      <c r="C53" s="7" t="s">
        <v>350</v>
      </c>
      <c r="D53" s="2" t="s">
        <v>351</v>
      </c>
      <c r="E53" s="17">
        <v>0</v>
      </c>
      <c r="F53" s="17">
        <v>0</v>
      </c>
    </row>
    <row r="54" spans="2:6" ht="15.75" x14ac:dyDescent="0.2">
      <c r="B54" s="33" t="s">
        <v>157</v>
      </c>
      <c r="C54" s="7" t="s">
        <v>352</v>
      </c>
      <c r="D54" s="2" t="s">
        <v>353</v>
      </c>
      <c r="E54" s="17">
        <v>0</v>
      </c>
      <c r="F54" s="17">
        <v>0</v>
      </c>
    </row>
    <row r="55" spans="2:6" ht="15.75" x14ac:dyDescent="0.2">
      <c r="B55" s="33" t="s">
        <v>160</v>
      </c>
      <c r="C55" s="7" t="s">
        <v>354</v>
      </c>
      <c r="D55" s="2" t="s">
        <v>355</v>
      </c>
      <c r="E55" s="17">
        <v>0</v>
      </c>
      <c r="F55" s="17">
        <v>0</v>
      </c>
    </row>
    <row r="56" spans="2:6" ht="31.5" x14ac:dyDescent="0.2">
      <c r="B56" s="33" t="s">
        <v>163</v>
      </c>
      <c r="C56" s="7" t="s">
        <v>356</v>
      </c>
      <c r="D56" s="2" t="s">
        <v>357</v>
      </c>
      <c r="E56" s="17">
        <v>0</v>
      </c>
      <c r="F56" s="17">
        <v>0</v>
      </c>
    </row>
    <row r="57" spans="2:6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  <c r="F57" s="26">
        <f>SUM(F52:F56)</f>
        <v>0</v>
      </c>
    </row>
    <row r="58" spans="2:6" ht="45" x14ac:dyDescent="0.2">
      <c r="B58" s="33" t="s">
        <v>360</v>
      </c>
      <c r="C58" s="45" t="s">
        <v>361</v>
      </c>
      <c r="D58" s="2" t="s">
        <v>362</v>
      </c>
      <c r="E58" s="17">
        <v>0</v>
      </c>
      <c r="F58" s="17">
        <v>0</v>
      </c>
    </row>
    <row r="59" spans="2:6" ht="30" x14ac:dyDescent="0.2">
      <c r="B59" s="33" t="s">
        <v>363</v>
      </c>
      <c r="C59" s="45" t="s">
        <v>364</v>
      </c>
      <c r="D59" s="2" t="s">
        <v>365</v>
      </c>
      <c r="E59" s="17">
        <v>0</v>
      </c>
      <c r="F59" s="17">
        <v>0</v>
      </c>
    </row>
    <row r="60" spans="2:6" ht="45" x14ac:dyDescent="0.2">
      <c r="B60" s="33" t="s">
        <v>366</v>
      </c>
      <c r="C60" s="45" t="s">
        <v>367</v>
      </c>
      <c r="D60" s="2" t="s">
        <v>368</v>
      </c>
      <c r="E60" s="17">
        <v>0</v>
      </c>
      <c r="F60" s="17">
        <v>0</v>
      </c>
    </row>
    <row r="61" spans="2:6" ht="45" x14ac:dyDescent="0.2">
      <c r="B61" s="33" t="s">
        <v>369</v>
      </c>
      <c r="C61" s="42" t="s">
        <v>370</v>
      </c>
      <c r="D61" s="2" t="s">
        <v>371</v>
      </c>
      <c r="E61" s="17">
        <v>0</v>
      </c>
      <c r="F61" s="17">
        <v>0</v>
      </c>
    </row>
    <row r="62" spans="2:6" ht="15.75" x14ac:dyDescent="0.2">
      <c r="B62" s="33" t="s">
        <v>372</v>
      </c>
      <c r="C62" s="7" t="s">
        <v>373</v>
      </c>
      <c r="D62" s="2" t="s">
        <v>374</v>
      </c>
      <c r="E62" s="17">
        <v>0</v>
      </c>
      <c r="F62" s="17">
        <v>376000</v>
      </c>
    </row>
    <row r="63" spans="2:6" ht="31.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  <c r="F63" s="26">
        <f>SUM(F58:F62)</f>
        <v>376000</v>
      </c>
    </row>
    <row r="64" spans="2:6" ht="45" x14ac:dyDescent="0.2">
      <c r="B64" s="33" t="s">
        <v>378</v>
      </c>
      <c r="C64" s="45" t="s">
        <v>379</v>
      </c>
      <c r="D64" s="2" t="s">
        <v>380</v>
      </c>
      <c r="E64" s="17">
        <v>0</v>
      </c>
      <c r="F64" s="17">
        <v>0</v>
      </c>
    </row>
    <row r="65" spans="2:6" ht="30" x14ac:dyDescent="0.2">
      <c r="B65" s="33" t="s">
        <v>381</v>
      </c>
      <c r="C65" s="42" t="s">
        <v>382</v>
      </c>
      <c r="D65" s="2" t="s">
        <v>383</v>
      </c>
      <c r="E65" s="17">
        <v>0</v>
      </c>
      <c r="F65" s="17">
        <v>0</v>
      </c>
    </row>
    <row r="66" spans="2:6" ht="45" x14ac:dyDescent="0.2">
      <c r="B66" s="33" t="s">
        <v>384</v>
      </c>
      <c r="C66" s="42" t="s">
        <v>385</v>
      </c>
      <c r="D66" s="2" t="s">
        <v>386</v>
      </c>
      <c r="E66" s="17">
        <v>0</v>
      </c>
      <c r="F66" s="17">
        <v>0</v>
      </c>
    </row>
    <row r="67" spans="2:6" ht="45" x14ac:dyDescent="0.2">
      <c r="B67" s="33" t="s">
        <v>387</v>
      </c>
      <c r="C67" s="42" t="s">
        <v>388</v>
      </c>
      <c r="D67" s="2" t="s">
        <v>389</v>
      </c>
      <c r="E67" s="17">
        <v>0</v>
      </c>
      <c r="F67" s="17">
        <v>0</v>
      </c>
    </row>
    <row r="68" spans="2:6" ht="15.75" x14ac:dyDescent="0.2">
      <c r="B68" s="33" t="s">
        <v>390</v>
      </c>
      <c r="C68" s="7" t="s">
        <v>391</v>
      </c>
      <c r="D68" s="2" t="s">
        <v>392</v>
      </c>
      <c r="E68" s="17">
        <v>0</v>
      </c>
      <c r="F68" s="17">
        <v>0</v>
      </c>
    </row>
    <row r="69" spans="2:6" ht="31.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  <c r="F69" s="26">
        <f>SUM(F64:F68)</f>
        <v>0</v>
      </c>
    </row>
    <row r="70" spans="2:6" ht="31.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144028714</v>
      </c>
      <c r="F70" s="26">
        <f>F15+F21+F35+F51+F57+F63+F69</f>
        <v>144028714</v>
      </c>
    </row>
  </sheetData>
  <mergeCells count="1">
    <mergeCell ref="B1:E1"/>
  </mergeCells>
  <pageMargins left="0.7" right="0.7" top="0.95833333333333337" bottom="0.75" header="0.3" footer="0.3"/>
  <pageSetup paperSize="9" orientation="portrait" r:id="rId1"/>
  <headerFooter>
    <oddHeader>&amp;C 2. melléklet
a 4/2019. (IV.02.) önkormányzati rendelethez
Az önkormányzat és költségvetési szervének 2019.évi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82A-8E4D-45FF-8A20-80B1F1DBD1BA}">
  <dimension ref="B1:F70"/>
  <sheetViews>
    <sheetView view="pageLayout" zoomScaleNormal="100" workbookViewId="0">
      <selection activeCell="C6" sqref="C6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39" style="31" customWidth="1"/>
    <col min="4" max="4" width="9.140625" style="46"/>
    <col min="5" max="6" width="12.28515625" style="46" customWidth="1"/>
    <col min="7" max="14" width="2.7109375" style="31" customWidth="1"/>
    <col min="15" max="224" width="9.140625" style="31"/>
    <col min="225" max="270" width="2.7109375" style="31" customWidth="1"/>
    <col min="271" max="480" width="9.140625" style="31"/>
    <col min="481" max="526" width="2.7109375" style="31" customWidth="1"/>
    <col min="527" max="736" width="9.140625" style="31"/>
    <col min="737" max="782" width="2.7109375" style="31" customWidth="1"/>
    <col min="783" max="992" width="9.140625" style="31"/>
    <col min="993" max="1038" width="2.7109375" style="31" customWidth="1"/>
    <col min="1039" max="1248" width="9.140625" style="31"/>
    <col min="1249" max="1294" width="2.7109375" style="31" customWidth="1"/>
    <col min="1295" max="1504" width="9.140625" style="31"/>
    <col min="1505" max="1550" width="2.7109375" style="31" customWidth="1"/>
    <col min="1551" max="1760" width="9.140625" style="31"/>
    <col min="1761" max="1806" width="2.7109375" style="31" customWidth="1"/>
    <col min="1807" max="2016" width="9.140625" style="31"/>
    <col min="2017" max="2062" width="2.7109375" style="31" customWidth="1"/>
    <col min="2063" max="2272" width="9.140625" style="31"/>
    <col min="2273" max="2318" width="2.7109375" style="31" customWidth="1"/>
    <col min="2319" max="2528" width="9.140625" style="31"/>
    <col min="2529" max="2574" width="2.7109375" style="31" customWidth="1"/>
    <col min="2575" max="2784" width="9.140625" style="31"/>
    <col min="2785" max="2830" width="2.7109375" style="31" customWidth="1"/>
    <col min="2831" max="3040" width="9.140625" style="31"/>
    <col min="3041" max="3086" width="2.7109375" style="31" customWidth="1"/>
    <col min="3087" max="3296" width="9.140625" style="31"/>
    <col min="3297" max="3342" width="2.7109375" style="31" customWidth="1"/>
    <col min="3343" max="3552" width="9.140625" style="31"/>
    <col min="3553" max="3598" width="2.7109375" style="31" customWidth="1"/>
    <col min="3599" max="3808" width="9.140625" style="31"/>
    <col min="3809" max="3854" width="2.7109375" style="31" customWidth="1"/>
    <col min="3855" max="4064" width="9.140625" style="31"/>
    <col min="4065" max="4110" width="2.7109375" style="31" customWidth="1"/>
    <col min="4111" max="4320" width="9.140625" style="31"/>
    <col min="4321" max="4366" width="2.7109375" style="31" customWidth="1"/>
    <col min="4367" max="4576" width="9.140625" style="31"/>
    <col min="4577" max="4622" width="2.7109375" style="31" customWidth="1"/>
    <col min="4623" max="4832" width="9.140625" style="31"/>
    <col min="4833" max="4878" width="2.7109375" style="31" customWidth="1"/>
    <col min="4879" max="5088" width="9.140625" style="31"/>
    <col min="5089" max="5134" width="2.7109375" style="31" customWidth="1"/>
    <col min="5135" max="5344" width="9.140625" style="31"/>
    <col min="5345" max="5390" width="2.7109375" style="31" customWidth="1"/>
    <col min="5391" max="5600" width="9.140625" style="31"/>
    <col min="5601" max="5646" width="2.7109375" style="31" customWidth="1"/>
    <col min="5647" max="5856" width="9.140625" style="31"/>
    <col min="5857" max="5902" width="2.7109375" style="31" customWidth="1"/>
    <col min="5903" max="6112" width="9.140625" style="31"/>
    <col min="6113" max="6158" width="2.7109375" style="31" customWidth="1"/>
    <col min="6159" max="6368" width="9.140625" style="31"/>
    <col min="6369" max="6414" width="2.7109375" style="31" customWidth="1"/>
    <col min="6415" max="6624" width="9.140625" style="31"/>
    <col min="6625" max="6670" width="2.7109375" style="31" customWidth="1"/>
    <col min="6671" max="6880" width="9.140625" style="31"/>
    <col min="6881" max="6926" width="2.7109375" style="31" customWidth="1"/>
    <col min="6927" max="7136" width="9.140625" style="31"/>
    <col min="7137" max="7182" width="2.7109375" style="31" customWidth="1"/>
    <col min="7183" max="7392" width="9.140625" style="31"/>
    <col min="7393" max="7438" width="2.7109375" style="31" customWidth="1"/>
    <col min="7439" max="7648" width="9.140625" style="31"/>
    <col min="7649" max="7694" width="2.7109375" style="31" customWidth="1"/>
    <col min="7695" max="7904" width="9.140625" style="31"/>
    <col min="7905" max="7950" width="2.7109375" style="31" customWidth="1"/>
    <col min="7951" max="8160" width="9.140625" style="31"/>
    <col min="8161" max="8206" width="2.7109375" style="31" customWidth="1"/>
    <col min="8207" max="8416" width="9.140625" style="31"/>
    <col min="8417" max="8462" width="2.7109375" style="31" customWidth="1"/>
    <col min="8463" max="8672" width="9.140625" style="31"/>
    <col min="8673" max="8718" width="2.7109375" style="31" customWidth="1"/>
    <col min="8719" max="8928" width="9.140625" style="31"/>
    <col min="8929" max="8974" width="2.7109375" style="31" customWidth="1"/>
    <col min="8975" max="9184" width="9.140625" style="31"/>
    <col min="9185" max="9230" width="2.7109375" style="31" customWidth="1"/>
    <col min="9231" max="9440" width="9.140625" style="31"/>
    <col min="9441" max="9486" width="2.7109375" style="31" customWidth="1"/>
    <col min="9487" max="9696" width="9.140625" style="31"/>
    <col min="9697" max="9742" width="2.7109375" style="31" customWidth="1"/>
    <col min="9743" max="9952" width="9.140625" style="31"/>
    <col min="9953" max="9998" width="2.7109375" style="31" customWidth="1"/>
    <col min="9999" max="10208" width="9.140625" style="31"/>
    <col min="10209" max="10254" width="2.7109375" style="31" customWidth="1"/>
    <col min="10255" max="10464" width="9.140625" style="31"/>
    <col min="10465" max="10510" width="2.7109375" style="31" customWidth="1"/>
    <col min="10511" max="10720" width="9.140625" style="31"/>
    <col min="10721" max="10766" width="2.7109375" style="31" customWidth="1"/>
    <col min="10767" max="10976" width="9.140625" style="31"/>
    <col min="10977" max="11022" width="2.7109375" style="31" customWidth="1"/>
    <col min="11023" max="11232" width="9.140625" style="31"/>
    <col min="11233" max="11278" width="2.7109375" style="31" customWidth="1"/>
    <col min="11279" max="11488" width="9.140625" style="31"/>
    <col min="11489" max="11534" width="2.7109375" style="31" customWidth="1"/>
    <col min="11535" max="11744" width="9.140625" style="31"/>
    <col min="11745" max="11790" width="2.7109375" style="31" customWidth="1"/>
    <col min="11791" max="12000" width="9.140625" style="31"/>
    <col min="12001" max="12046" width="2.7109375" style="31" customWidth="1"/>
    <col min="12047" max="12256" width="9.140625" style="31"/>
    <col min="12257" max="12302" width="2.7109375" style="31" customWidth="1"/>
    <col min="12303" max="12512" width="9.140625" style="31"/>
    <col min="12513" max="12558" width="2.7109375" style="31" customWidth="1"/>
    <col min="12559" max="12768" width="9.140625" style="31"/>
    <col min="12769" max="12814" width="2.7109375" style="31" customWidth="1"/>
    <col min="12815" max="13024" width="9.140625" style="31"/>
    <col min="13025" max="13070" width="2.7109375" style="31" customWidth="1"/>
    <col min="13071" max="13280" width="9.140625" style="31"/>
    <col min="13281" max="13326" width="2.7109375" style="31" customWidth="1"/>
    <col min="13327" max="13536" width="9.140625" style="31"/>
    <col min="13537" max="13582" width="2.7109375" style="31" customWidth="1"/>
    <col min="13583" max="13792" width="9.140625" style="31"/>
    <col min="13793" max="13838" width="2.7109375" style="31" customWidth="1"/>
    <col min="13839" max="14048" width="9.140625" style="31"/>
    <col min="14049" max="14094" width="2.7109375" style="31" customWidth="1"/>
    <col min="14095" max="14304" width="9.140625" style="31"/>
    <col min="14305" max="14350" width="2.7109375" style="31" customWidth="1"/>
    <col min="14351" max="14560" width="9.140625" style="31"/>
    <col min="14561" max="14606" width="2.7109375" style="31" customWidth="1"/>
    <col min="14607" max="14816" width="9.140625" style="31"/>
    <col min="14817" max="14862" width="2.7109375" style="31" customWidth="1"/>
    <col min="14863" max="15072" width="9.140625" style="31"/>
    <col min="15073" max="15118" width="2.7109375" style="31" customWidth="1"/>
    <col min="15119" max="15328" width="9.140625" style="31"/>
    <col min="15329" max="15374" width="2.7109375" style="31" customWidth="1"/>
    <col min="15375" max="15584" width="9.140625" style="31"/>
    <col min="15585" max="15630" width="2.7109375" style="31" customWidth="1"/>
    <col min="15631" max="15840" width="9.140625" style="31"/>
    <col min="15841" max="15886" width="2.7109375" style="31" customWidth="1"/>
    <col min="15887" max="16096" width="9.140625" style="31"/>
    <col min="16097" max="16142" width="2.7109375" style="31" customWidth="1"/>
    <col min="16143" max="16384" width="9.140625" style="31"/>
  </cols>
  <sheetData>
    <row r="1" spans="2:6" ht="15.75" x14ac:dyDescent="0.2">
      <c r="B1" s="114" t="s">
        <v>0</v>
      </c>
      <c r="C1" s="115"/>
      <c r="D1" s="115"/>
      <c r="E1" s="116"/>
      <c r="F1" s="31"/>
    </row>
    <row r="2" spans="2:6" ht="47.25" x14ac:dyDescent="0.2">
      <c r="B2" s="13" t="s">
        <v>1</v>
      </c>
      <c r="C2" s="32" t="s">
        <v>2</v>
      </c>
      <c r="D2" s="15" t="s">
        <v>3</v>
      </c>
      <c r="E2" s="16" t="s">
        <v>249</v>
      </c>
      <c r="F2" s="16" t="s">
        <v>575</v>
      </c>
    </row>
    <row r="3" spans="2:6" s="35" customFormat="1" ht="31.5" x14ac:dyDescent="0.2">
      <c r="B3" s="33" t="s">
        <v>4</v>
      </c>
      <c r="C3" s="34" t="s">
        <v>250</v>
      </c>
      <c r="D3" s="2" t="s">
        <v>251</v>
      </c>
      <c r="E3" s="17">
        <v>15562575</v>
      </c>
      <c r="F3" s="17">
        <v>15562575</v>
      </c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23694134</v>
      </c>
      <c r="F4" s="17">
        <v>23694134</v>
      </c>
    </row>
    <row r="5" spans="2:6" s="35" customFormat="1" ht="47.25" x14ac:dyDescent="0.2">
      <c r="B5" s="33" t="s">
        <v>10</v>
      </c>
      <c r="C5" s="34" t="s">
        <v>254</v>
      </c>
      <c r="D5" s="2" t="s">
        <v>255</v>
      </c>
      <c r="E5" s="17">
        <v>43676497</v>
      </c>
      <c r="F5" s="17">
        <v>43676497</v>
      </c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  <c r="F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  <c r="F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  <c r="F8" s="17">
        <v>0</v>
      </c>
    </row>
    <row r="9" spans="2:6" ht="31.5" x14ac:dyDescent="0.2">
      <c r="B9" s="36" t="s">
        <v>22</v>
      </c>
      <c r="C9" s="37" t="s">
        <v>262</v>
      </c>
      <c r="D9" s="38" t="s">
        <v>263</v>
      </c>
      <c r="E9" s="22">
        <f>SUM(E3:E8)</f>
        <v>84733206</v>
      </c>
      <c r="F9" s="22">
        <f>SUM(F3:F8)</f>
        <v>84733206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  <c r="F10" s="17">
        <v>0</v>
      </c>
    </row>
    <row r="11" spans="2:6" ht="47.25" x14ac:dyDescent="0.2">
      <c r="B11" s="33" t="s">
        <v>28</v>
      </c>
      <c r="C11" s="34" t="s">
        <v>266</v>
      </c>
      <c r="D11" s="2" t="s">
        <v>267</v>
      </c>
      <c r="E11" s="17">
        <v>0</v>
      </c>
      <c r="F11" s="17">
        <v>0</v>
      </c>
    </row>
    <row r="12" spans="2:6" ht="47.25" x14ac:dyDescent="0.2">
      <c r="B12" s="33" t="s">
        <v>31</v>
      </c>
      <c r="C12" s="34" t="s">
        <v>268</v>
      </c>
      <c r="D12" s="2" t="s">
        <v>269</v>
      </c>
      <c r="E12" s="17">
        <v>0</v>
      </c>
      <c r="F12" s="17">
        <v>0</v>
      </c>
    </row>
    <row r="13" spans="2:6" ht="47.25" x14ac:dyDescent="0.2">
      <c r="B13" s="33" t="s">
        <v>34</v>
      </c>
      <c r="C13" s="34" t="s">
        <v>270</v>
      </c>
      <c r="D13" s="2" t="s">
        <v>271</v>
      </c>
      <c r="E13" s="17">
        <v>0</v>
      </c>
      <c r="F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25823887</v>
      </c>
      <c r="F14" s="17">
        <v>25447887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110557093</v>
      </c>
      <c r="F15" s="26">
        <f>SUM(F9:F14)</f>
        <v>110181093</v>
      </c>
    </row>
    <row r="16" spans="2:6" ht="31.5" x14ac:dyDescent="0.2">
      <c r="B16" s="33" t="s">
        <v>43</v>
      </c>
      <c r="C16" s="34" t="s">
        <v>276</v>
      </c>
      <c r="D16" s="2" t="s">
        <v>277</v>
      </c>
      <c r="E16" s="17">
        <v>0</v>
      </c>
      <c r="F16" s="17">
        <v>0</v>
      </c>
    </row>
    <row r="17" spans="2:6" ht="45" x14ac:dyDescent="0.2">
      <c r="B17" s="33" t="s">
        <v>46</v>
      </c>
      <c r="C17" s="42" t="s">
        <v>278</v>
      </c>
      <c r="D17" s="2" t="s">
        <v>279</v>
      </c>
      <c r="E17" s="17">
        <v>0</v>
      </c>
      <c r="F17" s="17">
        <v>0</v>
      </c>
    </row>
    <row r="18" spans="2:6" ht="45" x14ac:dyDescent="0.2">
      <c r="B18" s="33" t="s">
        <v>49</v>
      </c>
      <c r="C18" s="42" t="s">
        <v>280</v>
      </c>
      <c r="D18" s="2" t="s">
        <v>281</v>
      </c>
      <c r="E18" s="17">
        <v>0</v>
      </c>
      <c r="F18" s="17">
        <v>0</v>
      </c>
    </row>
    <row r="19" spans="2:6" ht="45" x14ac:dyDescent="0.2">
      <c r="B19" s="33" t="s">
        <v>52</v>
      </c>
      <c r="C19" s="42" t="s">
        <v>282</v>
      </c>
      <c r="D19" s="2" t="s">
        <v>283</v>
      </c>
      <c r="E19" s="17">
        <v>0</v>
      </c>
      <c r="F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  <c r="F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  <c r="F21" s="26">
        <f>SUM(F16:F20)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17">
        <v>0</v>
      </c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  <c r="F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22">
        <f>SUM(F22:F23)</f>
        <v>0</v>
      </c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  <c r="F25" s="17">
        <v>0</v>
      </c>
    </row>
    <row r="26" spans="2:6" ht="31.5" x14ac:dyDescent="0.2">
      <c r="B26" s="33" t="s">
        <v>73</v>
      </c>
      <c r="C26" s="4" t="s">
        <v>296</v>
      </c>
      <c r="D26" s="2" t="s">
        <v>297</v>
      </c>
      <c r="E26" s="17">
        <v>0</v>
      </c>
      <c r="F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3630000</v>
      </c>
      <c r="F27" s="17">
        <v>3630000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7000000</v>
      </c>
      <c r="F28" s="17">
        <v>7000000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  <c r="F29" s="17">
        <v>0</v>
      </c>
    </row>
    <row r="30" spans="2:6" ht="31.5" x14ac:dyDescent="0.2">
      <c r="B30" s="33" t="s">
        <v>85</v>
      </c>
      <c r="C30" s="4" t="s">
        <v>304</v>
      </c>
      <c r="D30" s="2" t="s">
        <v>305</v>
      </c>
      <c r="E30" s="17">
        <v>0</v>
      </c>
      <c r="F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1000000</v>
      </c>
      <c r="F31" s="17">
        <v>1000000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  <c r="F32" s="17">
        <v>0</v>
      </c>
    </row>
    <row r="33" spans="2:6" ht="31.5" x14ac:dyDescent="0.2">
      <c r="B33" s="36" t="s">
        <v>94</v>
      </c>
      <c r="C33" s="20" t="s">
        <v>310</v>
      </c>
      <c r="D33" s="38" t="s">
        <v>311</v>
      </c>
      <c r="E33" s="22">
        <f>SUM(E28:E32)</f>
        <v>8000000</v>
      </c>
      <c r="F33" s="22">
        <f>SUM(F28:F32)</f>
        <v>8000000</v>
      </c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  <c r="F34" s="17">
        <v>0</v>
      </c>
    </row>
    <row r="35" spans="2:6" ht="31.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11630000</v>
      </c>
      <c r="F35" s="26">
        <f>F24+F25+F26+F27+F33+F34</f>
        <v>11630000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  <c r="F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  <c r="F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  <c r="F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1200000</v>
      </c>
      <c r="F39" s="17">
        <v>1200000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800000</v>
      </c>
      <c r="F40" s="17">
        <v>800000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  <c r="F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  <c r="F42" s="17">
        <v>0</v>
      </c>
    </row>
    <row r="43" spans="2:6" ht="31.5" x14ac:dyDescent="0.2">
      <c r="B43" s="33" t="s">
        <v>124</v>
      </c>
      <c r="C43" s="7" t="s">
        <v>330</v>
      </c>
      <c r="D43" s="2" t="s">
        <v>331</v>
      </c>
      <c r="E43" s="17">
        <v>0</v>
      </c>
      <c r="F43" s="17">
        <v>0</v>
      </c>
    </row>
    <row r="44" spans="2:6" ht="31.5" x14ac:dyDescent="0.2">
      <c r="B44" s="33">
        <v>42</v>
      </c>
      <c r="C44" s="7" t="s">
        <v>332</v>
      </c>
      <c r="D44" s="2" t="s">
        <v>333</v>
      </c>
      <c r="E44" s="17">
        <v>0</v>
      </c>
      <c r="F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  <c r="F45" s="22">
        <f>SUM(F43:F44)</f>
        <v>0</v>
      </c>
    </row>
    <row r="46" spans="2:6" ht="31.5" x14ac:dyDescent="0.2">
      <c r="B46" s="33">
        <v>44</v>
      </c>
      <c r="C46" s="7" t="s">
        <v>336</v>
      </c>
      <c r="D46" s="2" t="s">
        <v>337</v>
      </c>
      <c r="E46" s="17">
        <v>0</v>
      </c>
      <c r="F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  <c r="F47" s="17">
        <v>0</v>
      </c>
    </row>
    <row r="48" spans="2:6" ht="31.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  <c r="F48" s="22">
        <f>SUM(F46:F47)</f>
        <v>0</v>
      </c>
    </row>
    <row r="49" spans="2:6" ht="15.75" x14ac:dyDescent="0.2">
      <c r="B49" s="33" t="s">
        <v>142</v>
      </c>
      <c r="C49" s="7" t="s">
        <v>342</v>
      </c>
      <c r="D49" s="2" t="s">
        <v>343</v>
      </c>
      <c r="E49" s="17">
        <v>0</v>
      </c>
      <c r="F49" s="17">
        <v>0</v>
      </c>
    </row>
    <row r="50" spans="2:6" ht="15.75" x14ac:dyDescent="0.2">
      <c r="B50" s="33" t="s">
        <v>145</v>
      </c>
      <c r="C50" s="7" t="s">
        <v>344</v>
      </c>
      <c r="D50" s="2" t="s">
        <v>345</v>
      </c>
      <c r="E50" s="17">
        <v>0</v>
      </c>
      <c r="F50" s="17">
        <v>0</v>
      </c>
    </row>
    <row r="51" spans="2:6" ht="31.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2000000</v>
      </c>
      <c r="F51" s="26">
        <f>F36+F37+F38+F39+F40+F41+F42+F45+F48+F49+F50</f>
        <v>2000000</v>
      </c>
    </row>
    <row r="52" spans="2:6" ht="15.75" x14ac:dyDescent="0.2">
      <c r="B52" s="33" t="s">
        <v>151</v>
      </c>
      <c r="C52" s="7" t="s">
        <v>348</v>
      </c>
      <c r="D52" s="2" t="s">
        <v>349</v>
      </c>
      <c r="E52" s="17">
        <v>0</v>
      </c>
      <c r="F52" s="17">
        <v>0</v>
      </c>
    </row>
    <row r="53" spans="2:6" ht="15.75" x14ac:dyDescent="0.2">
      <c r="B53" s="33" t="s">
        <v>154</v>
      </c>
      <c r="C53" s="7" t="s">
        <v>350</v>
      </c>
      <c r="D53" s="2" t="s">
        <v>351</v>
      </c>
      <c r="E53" s="17">
        <v>0</v>
      </c>
      <c r="F53" s="17">
        <v>0</v>
      </c>
    </row>
    <row r="54" spans="2:6" ht="15.75" x14ac:dyDescent="0.2">
      <c r="B54" s="33" t="s">
        <v>157</v>
      </c>
      <c r="C54" s="7" t="s">
        <v>352</v>
      </c>
      <c r="D54" s="2" t="s">
        <v>353</v>
      </c>
      <c r="E54" s="17">
        <v>0</v>
      </c>
      <c r="F54" s="17">
        <v>0</v>
      </c>
    </row>
    <row r="55" spans="2:6" ht="15.75" x14ac:dyDescent="0.2">
      <c r="B55" s="33" t="s">
        <v>160</v>
      </c>
      <c r="C55" s="7" t="s">
        <v>354</v>
      </c>
      <c r="D55" s="2" t="s">
        <v>355</v>
      </c>
      <c r="E55" s="17">
        <v>0</v>
      </c>
      <c r="F55" s="17">
        <v>0</v>
      </c>
    </row>
    <row r="56" spans="2:6" ht="31.5" x14ac:dyDescent="0.2">
      <c r="B56" s="33" t="s">
        <v>163</v>
      </c>
      <c r="C56" s="7" t="s">
        <v>356</v>
      </c>
      <c r="D56" s="2" t="s">
        <v>357</v>
      </c>
      <c r="E56" s="17">
        <v>0</v>
      </c>
      <c r="F56" s="17">
        <v>0</v>
      </c>
    </row>
    <row r="57" spans="2:6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  <c r="F57" s="26">
        <f>SUM(F52:F56)</f>
        <v>0</v>
      </c>
    </row>
    <row r="58" spans="2:6" ht="45" x14ac:dyDescent="0.2">
      <c r="B58" s="33" t="s">
        <v>360</v>
      </c>
      <c r="C58" s="45" t="s">
        <v>361</v>
      </c>
      <c r="D58" s="2" t="s">
        <v>362</v>
      </c>
      <c r="E58" s="17">
        <v>0</v>
      </c>
      <c r="F58" s="17">
        <v>0</v>
      </c>
    </row>
    <row r="59" spans="2:6" ht="30" x14ac:dyDescent="0.2">
      <c r="B59" s="33" t="s">
        <v>363</v>
      </c>
      <c r="C59" s="45" t="s">
        <v>364</v>
      </c>
      <c r="D59" s="2" t="s">
        <v>365</v>
      </c>
      <c r="E59" s="17">
        <v>0</v>
      </c>
      <c r="F59" s="17">
        <v>0</v>
      </c>
    </row>
    <row r="60" spans="2:6" ht="45" x14ac:dyDescent="0.2">
      <c r="B60" s="33" t="s">
        <v>366</v>
      </c>
      <c r="C60" s="45" t="s">
        <v>367</v>
      </c>
      <c r="D60" s="2" t="s">
        <v>368</v>
      </c>
      <c r="E60" s="17">
        <v>0</v>
      </c>
      <c r="F60" s="17">
        <v>0</v>
      </c>
    </row>
    <row r="61" spans="2:6" ht="45" x14ac:dyDescent="0.2">
      <c r="B61" s="33" t="s">
        <v>369</v>
      </c>
      <c r="C61" s="42" t="s">
        <v>370</v>
      </c>
      <c r="D61" s="2" t="s">
        <v>371</v>
      </c>
      <c r="E61" s="17">
        <v>0</v>
      </c>
      <c r="F61" s="17">
        <v>0</v>
      </c>
    </row>
    <row r="62" spans="2:6" ht="15.75" x14ac:dyDescent="0.2">
      <c r="B62" s="33" t="s">
        <v>372</v>
      </c>
      <c r="C62" s="7" t="s">
        <v>373</v>
      </c>
      <c r="D62" s="2" t="s">
        <v>374</v>
      </c>
      <c r="E62" s="17">
        <v>0</v>
      </c>
      <c r="F62" s="17">
        <v>376000</v>
      </c>
    </row>
    <row r="63" spans="2:6" ht="31.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  <c r="F63" s="26">
        <f>SUM(F58:F62)</f>
        <v>376000</v>
      </c>
    </row>
    <row r="64" spans="2:6" ht="45" x14ac:dyDescent="0.2">
      <c r="B64" s="33" t="s">
        <v>378</v>
      </c>
      <c r="C64" s="45" t="s">
        <v>379</v>
      </c>
      <c r="D64" s="2" t="s">
        <v>380</v>
      </c>
      <c r="E64" s="17">
        <v>0</v>
      </c>
      <c r="F64" s="17">
        <v>0</v>
      </c>
    </row>
    <row r="65" spans="2:6" ht="45" x14ac:dyDescent="0.2">
      <c r="B65" s="33" t="s">
        <v>381</v>
      </c>
      <c r="C65" s="42" t="s">
        <v>382</v>
      </c>
      <c r="D65" s="2" t="s">
        <v>383</v>
      </c>
      <c r="E65" s="17">
        <v>0</v>
      </c>
      <c r="F65" s="17">
        <v>0</v>
      </c>
    </row>
    <row r="66" spans="2:6" ht="60" x14ac:dyDescent="0.2">
      <c r="B66" s="33" t="s">
        <v>384</v>
      </c>
      <c r="C66" s="42" t="s">
        <v>385</v>
      </c>
      <c r="D66" s="2" t="s">
        <v>386</v>
      </c>
      <c r="E66" s="17">
        <v>0</v>
      </c>
      <c r="F66" s="17">
        <v>0</v>
      </c>
    </row>
    <row r="67" spans="2:6" ht="45" x14ac:dyDescent="0.2">
      <c r="B67" s="33" t="s">
        <v>387</v>
      </c>
      <c r="C67" s="42" t="s">
        <v>388</v>
      </c>
      <c r="D67" s="2" t="s">
        <v>389</v>
      </c>
      <c r="E67" s="17">
        <v>0</v>
      </c>
      <c r="F67" s="17">
        <v>0</v>
      </c>
    </row>
    <row r="68" spans="2:6" ht="31.5" x14ac:dyDescent="0.2">
      <c r="B68" s="33" t="s">
        <v>390</v>
      </c>
      <c r="C68" s="7" t="s">
        <v>391</v>
      </c>
      <c r="D68" s="2" t="s">
        <v>392</v>
      </c>
      <c r="E68" s="17">
        <v>0</v>
      </c>
      <c r="F68" s="17">
        <v>0</v>
      </c>
    </row>
    <row r="69" spans="2:6" ht="31.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  <c r="F69" s="26">
        <f>SUM(F64:F68)</f>
        <v>0</v>
      </c>
    </row>
    <row r="70" spans="2:6" ht="31.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124187093</v>
      </c>
      <c r="F70" s="26">
        <f>F15+F21+F35+F51+F57+F63+F69</f>
        <v>124187093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2.1 melléklet
a 4/2019. (IV.02.) önkormányzati rendelethez
Az önkormányzat 2019.évi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1D8-755E-4E0D-8F6B-C4CB38A87E81}">
  <dimension ref="B1:F70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4.4257812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4" t="s">
        <v>0</v>
      </c>
      <c r="C1" s="115"/>
      <c r="D1" s="115"/>
      <c r="E1" s="116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0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0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0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0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100000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15523323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4218298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0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19841621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19841621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2.2 melléklet
a 4/2019. (IV.02.) önkormányzati rendelethez
Az önkormányzat költségvetési szervének 2019.évi költségvetési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91B3-6163-4C07-83FE-945B0DF0EC2F}">
  <dimension ref="A1:D33"/>
  <sheetViews>
    <sheetView view="pageLayout" zoomScaleNormal="100" workbookViewId="0">
      <selection activeCell="B27" sqref="B27"/>
    </sheetView>
  </sheetViews>
  <sheetFormatPr defaultRowHeight="15.75" x14ac:dyDescent="0.25"/>
  <cols>
    <col min="1" max="1" width="5.7109375" style="58" bestFit="1" customWidth="1"/>
    <col min="2" max="2" width="60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13" t="s">
        <v>0</v>
      </c>
      <c r="B1" s="117"/>
      <c r="C1" s="117"/>
      <c r="D1" s="117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3072330</v>
      </c>
    </row>
    <row r="16" spans="1:4" x14ac:dyDescent="0.25">
      <c r="A16" s="33">
        <v>14</v>
      </c>
      <c r="B16" s="30" t="s">
        <v>425</v>
      </c>
      <c r="C16" s="50" t="s">
        <v>426</v>
      </c>
      <c r="D16" s="51">
        <v>51866122</v>
      </c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54938452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54938452</v>
      </c>
    </row>
    <row r="33" spans="2:2" x14ac:dyDescent="0.25">
      <c r="B33" s="12"/>
    </row>
  </sheetData>
  <mergeCells count="1">
    <mergeCell ref="A1:D1"/>
  </mergeCells>
  <pageMargins left="0.7" right="0.7" top="0.92708333333333337" bottom="0.75" header="0.3" footer="0.3"/>
  <pageSetup paperSize="9" orientation="portrait" r:id="rId1"/>
  <headerFooter>
    <oddHeader>&amp;C 3. melléklet
a 4/2019. (IV.02.) önkormányzati rendelethez
Az önkormányzat 2019.évi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11E-ABA1-4490-8817-D114AC34FC17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9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3" t="s">
        <v>0</v>
      </c>
      <c r="B2" s="113"/>
      <c r="C2" s="113"/>
      <c r="D2" s="113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38847234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38847234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38847234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38847234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 melléklet
a 4/2019. (IV.02.) önkormányzati rendelethez
Az önkormányzat és költségvetési szervének 2019.évi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5D7C-AAD8-4498-83BD-BC153964D27B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60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3" t="s">
        <v>0</v>
      </c>
      <c r="B2" s="113"/>
      <c r="C2" s="113"/>
      <c r="D2" s="113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38847234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38847234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38847234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38847234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&amp;C 4.1 melléklet
a 4/2019. (IV.02.)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1.1. melléklet</vt:lpstr>
      <vt:lpstr>1.2. melléklet</vt:lpstr>
      <vt:lpstr>2. melléklet</vt:lpstr>
      <vt:lpstr>2.1. melléklet</vt:lpstr>
      <vt:lpstr>2.2.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2019-02-08T10:22:31Z</cp:lastPrinted>
  <dcterms:created xsi:type="dcterms:W3CDTF">2019-02-06T16:32:14Z</dcterms:created>
  <dcterms:modified xsi:type="dcterms:W3CDTF">2019-04-03T11:38:01Z</dcterms:modified>
</cp:coreProperties>
</file>