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40" firstSheet="1" activeTab="4"/>
  </bookViews>
  <sheets>
    <sheet name="1. Ktgv.mérlege" sheetId="1" r:id="rId1"/>
    <sheet name="2. Ktgv.egys." sheetId="19" r:id="rId2"/>
    <sheet name="3.államházt.belüli tám." sheetId="26" r:id="rId3"/>
    <sheet name="4.önk.ktgv.várh.bevételek" sheetId="5" r:id="rId4"/>
    <sheet name="5.Beruházások feladatonként" sheetId="14" r:id="rId5"/>
    <sheet name="Munka2" sheetId="23" r:id="rId6"/>
    <sheet name="Munka3" sheetId="25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'4.önk.ktgv.várh.bevételek'!$A$1:$K$59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F16" i="19" l="1"/>
  <c r="E16" i="19"/>
  <c r="D16" i="19"/>
  <c r="J7" i="26"/>
  <c r="L5" i="26" s="1"/>
  <c r="L14" i="26"/>
  <c r="J21" i="26"/>
  <c r="L18" i="26" s="1"/>
  <c r="M4" i="26" l="1"/>
  <c r="N3" i="26" s="1"/>
  <c r="C28" i="14"/>
  <c r="C19" i="14"/>
  <c r="C53" i="19"/>
  <c r="J53" i="5" l="1"/>
  <c r="J41" i="5"/>
  <c r="J13" i="5" l="1"/>
  <c r="J5" i="5" l="1"/>
  <c r="G57" i="19"/>
  <c r="C26" i="14"/>
  <c r="G63" i="19" l="1"/>
  <c r="C26" i="19" l="1"/>
  <c r="J20" i="5" l="1"/>
  <c r="G10" i="19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G19" i="19"/>
  <c r="G23" i="19"/>
  <c r="G24" i="19"/>
  <c r="G25" i="19"/>
  <c r="D26" i="19"/>
  <c r="D28" i="19" s="1"/>
  <c r="E26" i="19"/>
  <c r="F26" i="19"/>
  <c r="F28" i="19" s="1"/>
  <c r="G27" i="19"/>
  <c r="C28" i="19"/>
  <c r="E28" i="19"/>
  <c r="G29" i="19"/>
  <c r="C30" i="19"/>
  <c r="D30" i="19"/>
  <c r="E30" i="19"/>
  <c r="F30" i="19"/>
  <c r="G31" i="19"/>
  <c r="C35" i="19"/>
  <c r="D35" i="19"/>
  <c r="E35" i="19"/>
  <c r="F35" i="19"/>
  <c r="G36" i="19"/>
  <c r="G37" i="19"/>
  <c r="C38" i="19"/>
  <c r="D38" i="19"/>
  <c r="E38" i="19"/>
  <c r="F38" i="19"/>
  <c r="G39" i="19"/>
  <c r="G40" i="19"/>
  <c r="C41" i="19"/>
  <c r="D41" i="19"/>
  <c r="E41" i="19"/>
  <c r="F41" i="19"/>
  <c r="G42" i="19"/>
  <c r="G44" i="19"/>
  <c r="G45" i="19"/>
  <c r="C46" i="19"/>
  <c r="G47" i="19"/>
  <c r="G48" i="19"/>
  <c r="G50" i="19"/>
  <c r="G51" i="19"/>
  <c r="G52" i="19"/>
  <c r="D53" i="19"/>
  <c r="E53" i="19"/>
  <c r="F53" i="19"/>
  <c r="G56" i="19"/>
  <c r="G58" i="19"/>
  <c r="C59" i="19"/>
  <c r="C62" i="19" s="1"/>
  <c r="D59" i="19"/>
  <c r="D62" i="19" s="1"/>
  <c r="E59" i="19"/>
  <c r="E62" i="19" s="1"/>
  <c r="F59" i="19"/>
  <c r="F62" i="19" s="1"/>
  <c r="G60" i="19"/>
  <c r="G61" i="19"/>
  <c r="C67" i="19"/>
  <c r="G67" i="19" s="1"/>
  <c r="G68" i="19"/>
  <c r="G69" i="19"/>
  <c r="G70" i="19"/>
  <c r="G71" i="19"/>
  <c r="P18" i="1"/>
  <c r="P22" i="1"/>
  <c r="P25" i="1"/>
  <c r="H18" i="1"/>
  <c r="H22" i="1"/>
  <c r="H25" i="1"/>
  <c r="J48" i="5"/>
  <c r="I31" i="5"/>
  <c r="J26" i="5" s="1"/>
  <c r="D49" i="19" l="1"/>
  <c r="D54" i="19" s="1"/>
  <c r="D64" i="19" s="1"/>
  <c r="C32" i="19"/>
  <c r="G46" i="19"/>
  <c r="E32" i="19"/>
  <c r="F49" i="19"/>
  <c r="F54" i="19" s="1"/>
  <c r="F64" i="19" s="1"/>
  <c r="G38" i="19"/>
  <c r="G53" i="19"/>
  <c r="G59" i="19"/>
  <c r="E49" i="19"/>
  <c r="E54" i="19" s="1"/>
  <c r="E64" i="19" s="1"/>
  <c r="C49" i="19"/>
  <c r="J58" i="5"/>
  <c r="G28" i="19"/>
  <c r="P26" i="1"/>
  <c r="G26" i="19"/>
  <c r="G30" i="19" s="1"/>
  <c r="F32" i="19"/>
  <c r="G15" i="19"/>
  <c r="H26" i="1"/>
  <c r="G41" i="19"/>
  <c r="G35" i="19"/>
  <c r="G62" i="19"/>
  <c r="D18" i="19"/>
  <c r="G49" i="19" l="1"/>
  <c r="G54" i="19" s="1"/>
  <c r="G64" i="19" s="1"/>
  <c r="C54" i="19"/>
  <c r="C64" i="19" s="1"/>
  <c r="G18" i="19"/>
  <c r="G20" i="19" s="1"/>
  <c r="G21" i="19" s="1"/>
  <c r="G32" i="19" s="1"/>
  <c r="D20" i="19"/>
  <c r="D21" i="19" s="1"/>
  <c r="D32" i="1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<sst xmlns="http://schemas.openxmlformats.org/spreadsheetml/2006/main" count="233" uniqueCount="207">
  <si>
    <t>I.</t>
  </si>
  <si>
    <t>Helyi önkormányzatok működésének általános támogatása</t>
  </si>
  <si>
    <t>a)</t>
  </si>
  <si>
    <t>b)</t>
  </si>
  <si>
    <t>c)</t>
  </si>
  <si>
    <t>II.</t>
  </si>
  <si>
    <t>III.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</si>
  <si>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</si>
  <si>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</si>
  <si>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</si>
  <si>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</si>
  <si>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</si>
  <si>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</si>
  <si>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</si>
  <si>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</si>
  <si>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</si>
  <si>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</si>
  <si>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</si>
  <si>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</si>
  <si>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</si>
  <si>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</si>
  <si>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</si>
  <si>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</si>
  <si>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</si>
  <si>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</si>
  <si>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</si>
  <si>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</si>
  <si>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</si>
  <si>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</si>
  <si>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</si>
  <si>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</si>
  <si>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</si>
  <si>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</si>
  <si>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</si>
  <si>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</si>
  <si>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</si>
  <si>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</si>
  <si>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</si>
  <si>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VII.</t>
  </si>
  <si>
    <t>Finanszírozási bevételek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</si>
  <si>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</si>
  <si>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</si>
  <si>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</si>
  <si>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</si>
  <si>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</si>
  <si>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</si>
  <si>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</si>
  <si>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</si>
  <si>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</si>
  <si>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</si>
  <si>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</si>
  <si>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</si>
  <si>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</si>
  <si>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</si>
  <si>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</si>
  <si>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</si>
  <si>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</si>
  <si>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</si>
  <si>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</si>
  <si>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</si>
  <si>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</si>
  <si>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</si>
  <si>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</si>
  <si>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</si>
  <si>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</si>
  <si>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</si>
  <si>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</si>
  <si>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</si>
  <si>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</si>
  <si>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</si>
  <si>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</si>
  <si>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</si>
  <si>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</si>
  <si>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</si>
  <si>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</si>
  <si>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</si>
  <si>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</si>
  <si>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</si>
  <si>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</si>
  <si>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</si>
  <si>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</si>
  <si>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</si>
  <si>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</si>
  <si>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</si>
  <si>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</si>
  <si>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</si>
  <si>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</si>
  <si>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</si>
  <si>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</si>
  <si>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</si>
  <si>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</si>
  <si>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</si>
  <si>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</si>
  <si>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</si>
  <si>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</si>
  <si>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</si>
  <si>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</si>
  <si>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</si>
  <si>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</si>
  <si>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</si>
  <si>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</si>
  <si>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</si>
  <si>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</si>
  <si>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</si>
  <si>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</si>
  <si>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</si>
  <si>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</si>
  <si>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</si>
  <si>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</si>
  <si>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</si>
  <si>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</si>
  <si>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</si>
  <si>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</si>
  <si>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</si>
  <si>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</si>
  <si>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</si>
  <si>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</si>
  <si>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</si>
  <si>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</si>
  <si>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</si>
  <si>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</si>
  <si>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</si>
  <si>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</si>
  <si>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</si>
  <si>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</si>
  <si>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</si>
  <si>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</si>
  <si>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</si>
  <si>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</si>
  <si>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>Közfoglalkoztatási programokra pályázati támogatás</t>
  </si>
  <si>
    <t>Közfoglalkoztatás pályázat - eszköz beszerzés támogatása</t>
  </si>
  <si>
    <t xml:space="preserve">Önkormányzati bevételek részletezése feladatonként </t>
  </si>
  <si>
    <t>Beruházások összesen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</si>
  <si>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</si>
  <si>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</si>
  <si>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</si>
  <si>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 xml:space="preserve">2015. </t>
  </si>
  <si>
    <t>Bevételek 2015. költségvetési évre mindösszesen:</t>
  </si>
  <si>
    <t>2. Piaccsarnok létesítése (2.rész)</t>
  </si>
  <si>
    <t>2015.évi Önkormányzati beruházások feladatonként</t>
  </si>
  <si>
    <t>2015.évi Beruházási kiadások részletezése</t>
  </si>
  <si>
    <t>3. Közvilágítás- Balázspuszta</t>
  </si>
  <si>
    <t>4. Közvilágítás- Thököly</t>
  </si>
  <si>
    <t>5.Településrendezési terv (1.rész)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</si>
  <si>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</si>
  <si>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</si>
  <si>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</si>
  <si>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</si>
  <si>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1. Közmunkaprogram beruházási kiadásai</t>
  </si>
  <si>
    <t>Külső finansz. műveletek(műk.hitel felvétele)</t>
  </si>
  <si>
    <t>6. Energetikai beruházás közintézményekben- napelemes rendszer kiépítése önerő</t>
  </si>
  <si>
    <t>2015.évi Felújítási kiadások részletezése</t>
  </si>
  <si>
    <t>1. Fülöpszállás Kossuth L.utca és Kiskunság tér belterületi út és járda felújítása</t>
  </si>
  <si>
    <t>Felújítások összesen</t>
  </si>
  <si>
    <t>2015. m.ei (ezer Ft-ban)</t>
  </si>
  <si>
    <t>2015. er./mód.ei (ezer Ft-ban)</t>
  </si>
  <si>
    <t>2. Tető felújítás- Fülöpszállás 579/1 Hrsz.( szakiskola, konyha épület)</t>
  </si>
  <si>
    <t>Működési célú költségvetési kiegészítő támogatások</t>
  </si>
  <si>
    <t>Elszámolásból származó bevételek</t>
  </si>
  <si>
    <t>2.számú melléklet</t>
  </si>
  <si>
    <t>(intézményi bevételek nélkül)</t>
  </si>
  <si>
    <t>9. Földterület vásárlása- mg programhoz</t>
  </si>
  <si>
    <t>Nyári diákmunka program pályázati támogatás</t>
  </si>
  <si>
    <t>Hungaricumok gyűjtése pályázati támogatás</t>
  </si>
  <si>
    <t>3. Hungaricum pályázat - épület felújítása</t>
  </si>
  <si>
    <t>8.. Kisértékű tárgyi eszközök beszerzése (intézmények+pályázatok)</t>
  </si>
  <si>
    <t>Áht. 24.§ (4) a) szerint Fülöpszállás Községi Önkormányzat módosított összevont  mérlege közgazdasági tagolásban</t>
  </si>
  <si>
    <t xml:space="preserve">7.. Közösségi szolgáltatásokra falubusz beszerzése </t>
  </si>
  <si>
    <t>Napelemes rendszer telepítése fülöpszálláson- (EU) pály.támogatás</t>
  </si>
  <si>
    <t>Közösségi c.szolgáltatásra mikrobusz beszerzéséhez p.támogatás</t>
  </si>
  <si>
    <t>Hitel felvétele (piaccsarnok)</t>
  </si>
  <si>
    <t>Előfinanszírozási hitel (Falugondnoki  program 2015)</t>
  </si>
  <si>
    <t>10. Új óvoda építése (2015.évi részteljesítés)</t>
  </si>
  <si>
    <t>4.Szoc. dolgozók  ágazati pótléka</t>
  </si>
  <si>
    <t>Gyermekétkeztetés támogatása (finansz. elismert dolg bért+üzemeltetési.(5b)</t>
  </si>
  <si>
    <t>e)</t>
  </si>
  <si>
    <t>Házi segítségnyújtás (d)</t>
  </si>
  <si>
    <t>d)</t>
  </si>
  <si>
    <t>Szociális étkeztetés©</t>
  </si>
  <si>
    <t>Gyermekjóléti szolgálat- működési engedéllyel 70000 lakosig (a)</t>
  </si>
  <si>
    <t>Családsegítés- működési engedéllyel 70000 lakosig (a)</t>
  </si>
  <si>
    <t>3.Egyes szociális és gyermekjóléti alapszolgáltatások általános feladatai</t>
  </si>
  <si>
    <t>2.Hozzájárulás pénzbeli szociális ellátásokhoz (adóerőképesség beszámítás után)</t>
  </si>
  <si>
    <t>1.Egyes jövpótló támogatások-mód ei!</t>
  </si>
  <si>
    <t>Tellepülési önkormányzatok szociális és gyermekjóléti feladatainak támogatása</t>
  </si>
  <si>
    <t>2.Óvodaműködtetés támogatás</t>
  </si>
  <si>
    <t>1.Óvodapedagógusok és segítők bértámogatása</t>
  </si>
  <si>
    <t>Települési önk. egyes köznevelési és gyermekétekeztetési feladatainak támogatása</t>
  </si>
  <si>
    <t>3 Egyéb önkormányzati feladatok támogatása(6.318.000- beszámít:804.670)</t>
  </si>
  <si>
    <t>Közutak fenntartásának támogatása</t>
  </si>
  <si>
    <t>Köztemető fenntartással kapcsolatos feladatok támogatása</t>
  </si>
  <si>
    <t>Közvilágítás fenntartásának támogatása</t>
  </si>
  <si>
    <t>Zöldterület-gazdálkodással kapcsolatos feladatok ellátása</t>
  </si>
  <si>
    <t>2. Településüzemeltetéshez kapcsolódó feladatellátás támogatása</t>
  </si>
  <si>
    <t>1.Önkormányzati hivatal működésének támogatása</t>
  </si>
  <si>
    <t>2.sz. melléklet szerinti általános működési és ágazati feladatok támogatása</t>
  </si>
  <si>
    <t>Államháztartáson belülről származó támogatások előirányzatai 2015. költségvetési évre</t>
  </si>
  <si>
    <t>3.sz. melléklet</t>
  </si>
  <si>
    <t>11. Kamerák felszerelése (4 db bővítés)</t>
  </si>
  <si>
    <t>Tellepülési önkormányzatok kulturális feladatainak támogatása</t>
  </si>
  <si>
    <t>Működési célú költségvetési támogatások és kiegészítő támogatások</t>
  </si>
  <si>
    <t>Helyi önkormányzatok működésének általános támogatása és központosított elői.</t>
  </si>
  <si>
    <t>1.számú melléklet a18/2015.(X.5.) számú rendelethez/1. számú melléklet az 1/2015.(II.19.) számú rendelethez</t>
  </si>
  <si>
    <t>2.számú melléklet a18/2015.(X.5.) számú rendelethez/1. számú melléklet az 1/2015.(II.19.) számú rendelethez</t>
  </si>
  <si>
    <t>3.számú melléklet a18/2015.(X.5) számú rendelethez/3. számú melléklet az 1/2015.(II.19.) számú rendelethez</t>
  </si>
  <si>
    <t>4.számú melléklet a 18/2015.(X.5.) számú rendelethez/4. számú melléklet az 1/2015.(II.19.) számú rendelethez</t>
  </si>
  <si>
    <t>5.számú melléklet a 18/2015.(X.5.)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</si>
</sst>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C00000"/>
      <name val="Arial CE"/>
      <charset val="238"/>
    </font>
    <font>
      <b/>
      <i/>
      <sz val="12"/>
      <color rgb="FFC00000"/>
      <name val="Times New Roman"/>
      <family val="1"/>
      <charset val="238"/>
    </font>
    <font>
      <sz val="14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12"/>
      <color rgb="FFC00000"/>
      <name val="Times New Roman"/>
      <family val="1"/>
      <charset val="238"/>
    </font>
    <font>
      <sz val="14"/>
      <name val="Arial CE"/>
      <charset val="238"/>
    </font>
    <font>
      <sz val="11"/>
      <name val="Arial CE"/>
      <charset val="238"/>
    </font>
    <font>
      <sz val="16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2"/>
      <color rgb="FFC00000"/>
      <name val="Arial CE"/>
      <charset val="238"/>
    </font>
    <font>
      <b/>
      <sz val="10"/>
      <color rgb="FFC00000"/>
      <name val="Arial CE"/>
      <charset val="238"/>
    </font>
    <font>
      <b/>
      <sz val="14"/>
      <color rgb="FFC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30" fillId="0" borderId="0"/>
  </cellStyleXfs>
  <cellXfs count="228">
    <xf numFmtId="0" fontId="0" fillId="0" borderId="0" xfId="0"/>
    <xf numFmtId="0" fontId="1" fillId="0" borderId="0" xfId="2"/>
    <xf numFmtId="164" fontId="3" fillId="0" borderId="0" xfId="2" applyNumberFormat="1" applyFont="1"/>
    <xf numFmtId="0" fontId="1" fillId="0" borderId="0" xfId="2" applyFill="1" applyAlignment="1">
      <alignment horizontal="right"/>
    </xf>
    <xf numFmtId="0" fontId="6" fillId="0" borderId="0" xfId="2" applyFont="1" applyAlignment="1">
      <alignment horizontal="right"/>
    </xf>
    <xf numFmtId="164" fontId="3" fillId="0" borderId="0" xfId="2" applyNumberFormat="1" applyFont="1" applyAlignment="1"/>
    <xf numFmtId="0" fontId="4" fillId="0" borderId="0" xfId="2" applyFont="1"/>
    <xf numFmtId="164" fontId="4" fillId="0" borderId="0" xfId="2" applyNumberFormat="1" applyFont="1"/>
    <xf numFmtId="164" fontId="4" fillId="0" borderId="0" xfId="2" applyNumberFormat="1" applyFont="1" applyAlignment="1">
      <alignment shrinkToFit="1"/>
    </xf>
    <xf numFmtId="164" fontId="5" fillId="0" borderId="0" xfId="2" applyNumberFormat="1" applyFont="1" applyAlignment="1"/>
    <xf numFmtId="0" fontId="5" fillId="0" borderId="0" xfId="2" applyFont="1" applyAlignment="1"/>
    <xf numFmtId="0" fontId="8" fillId="0" borderId="2" xfId="2" applyFont="1" applyBorder="1" applyAlignment="1">
      <alignment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2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9" fillId="0" borderId="2" xfId="2" applyFont="1" applyFill="1" applyBorder="1" applyAlignment="1">
      <alignment horizontal="left" vertical="center" wrapText="1"/>
    </xf>
    <xf numFmtId="3" fontId="11" fillId="0" borderId="2" xfId="2" applyNumberFormat="1" applyFont="1" applyFill="1" applyBorder="1" applyAlignment="1">
      <alignment horizontal="right"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3" fontId="11" fillId="0" borderId="4" xfId="2" applyNumberFormat="1" applyFont="1" applyFill="1" applyBorder="1" applyAlignment="1">
      <alignment horizontal="right" vertical="center" wrapText="1"/>
    </xf>
    <xf numFmtId="0" fontId="15" fillId="0" borderId="2" xfId="2" applyFont="1" applyFill="1" applyBorder="1" applyAlignment="1">
      <alignment vertical="center" wrapText="1"/>
    </xf>
    <xf numFmtId="3" fontId="13" fillId="0" borderId="2" xfId="2" applyNumberFormat="1" applyFont="1" applyFill="1" applyBorder="1" applyAlignment="1">
      <alignment horizontal="righ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0" fontId="9" fillId="0" borderId="2" xfId="2" applyFont="1" applyFill="1" applyBorder="1" applyAlignment="1">
      <alignment vertical="center" wrapText="1"/>
    </xf>
    <xf numFmtId="0" fontId="15" fillId="3" borderId="5" xfId="2" applyFont="1" applyFill="1" applyBorder="1" applyAlignment="1">
      <alignment vertical="center" wrapText="1"/>
    </xf>
    <xf numFmtId="3" fontId="13" fillId="3" borderId="5" xfId="2" applyNumberFormat="1" applyFont="1" applyFill="1" applyBorder="1" applyAlignment="1">
      <alignment horizontal="right" vertical="center" wrapText="1"/>
    </xf>
    <xf numFmtId="3" fontId="11" fillId="3" borderId="5" xfId="2" applyNumberFormat="1" applyFont="1" applyFill="1" applyBorder="1" applyAlignment="1">
      <alignment horizontal="right" vertical="center" wrapText="1"/>
    </xf>
    <xf numFmtId="3" fontId="13" fillId="3" borderId="6" xfId="2" applyNumberFormat="1" applyFont="1" applyFill="1" applyBorder="1" applyAlignment="1">
      <alignment horizontal="right" vertical="center" wrapText="1"/>
    </xf>
    <xf numFmtId="3" fontId="8" fillId="3" borderId="7" xfId="2" applyNumberFormat="1" applyFont="1" applyFill="1" applyBorder="1" applyAlignment="1">
      <alignment horizontal="right" vertical="center" wrapText="1"/>
    </xf>
    <xf numFmtId="0" fontId="9" fillId="4" borderId="8" xfId="2" applyFont="1" applyFill="1" applyBorder="1" applyAlignment="1">
      <alignment vertical="center" wrapText="1"/>
    </xf>
    <xf numFmtId="3" fontId="14" fillId="4" borderId="9" xfId="2" applyNumberFormat="1" applyFont="1" applyFill="1" applyBorder="1" applyAlignment="1">
      <alignment horizontal="right" vertical="center" wrapText="1"/>
    </xf>
    <xf numFmtId="3" fontId="14" fillId="4" borderId="11" xfId="2" applyNumberFormat="1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vertical="center" wrapText="1"/>
    </xf>
    <xf numFmtId="3" fontId="8" fillId="3" borderId="11" xfId="2" applyNumberFormat="1" applyFont="1" applyFill="1" applyBorder="1" applyAlignment="1">
      <alignment horizontal="right" vertical="center" wrapText="1"/>
    </xf>
    <xf numFmtId="0" fontId="15" fillId="3" borderId="13" xfId="2" applyFont="1" applyFill="1" applyBorder="1" applyAlignment="1">
      <alignment vertical="center" wrapText="1"/>
    </xf>
    <xf numFmtId="3" fontId="11" fillId="3" borderId="13" xfId="2" applyNumberFormat="1" applyFont="1" applyFill="1" applyBorder="1" applyAlignment="1">
      <alignment horizontal="right" vertical="center" wrapText="1"/>
    </xf>
    <xf numFmtId="3" fontId="13" fillId="3" borderId="13" xfId="2" applyNumberFormat="1" applyFont="1" applyFill="1" applyBorder="1" applyAlignment="1">
      <alignment horizontal="center" vertical="center" wrapText="1"/>
    </xf>
    <xf numFmtId="3" fontId="13" fillId="3" borderId="14" xfId="2" applyNumberFormat="1" applyFont="1" applyFill="1" applyBorder="1" applyAlignment="1">
      <alignment horizontal="center" vertical="center" wrapText="1"/>
    </xf>
    <xf numFmtId="3" fontId="8" fillId="3" borderId="15" xfId="2" applyNumberFormat="1" applyFont="1" applyFill="1" applyBorder="1" applyAlignment="1">
      <alignment horizontal="right" vertical="center" wrapText="1"/>
    </xf>
    <xf numFmtId="3" fontId="7" fillId="0" borderId="2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Fill="1" applyBorder="1" applyAlignment="1">
      <alignment horizontal="center" vertical="center" wrapText="1"/>
    </xf>
    <xf numFmtId="3" fontId="14" fillId="0" borderId="3" xfId="2" applyNumberFormat="1" applyFont="1" applyFill="1" applyBorder="1" applyAlignment="1">
      <alignment horizontal="center" vertical="center" wrapText="1"/>
    </xf>
    <xf numFmtId="3" fontId="7" fillId="0" borderId="4" xfId="2" applyNumberFormat="1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3" fillId="3" borderId="2" xfId="2" applyNumberFormat="1" applyFont="1" applyFill="1" applyBorder="1" applyAlignment="1">
      <alignment horizontal="center" vertical="center" wrapText="1"/>
    </xf>
    <xf numFmtId="3" fontId="13" fillId="3" borderId="3" xfId="2" applyNumberFormat="1" applyFont="1" applyFill="1" applyBorder="1" applyAlignment="1">
      <alignment horizontal="center"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horizontal="center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3" fontId="13" fillId="3" borderId="3" xfId="2" applyNumberFormat="1" applyFont="1" applyFill="1" applyBorder="1" applyAlignment="1">
      <alignment horizontal="right"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11" fillId="3" borderId="3" xfId="2" applyNumberFormat="1" applyFont="1" applyFill="1" applyBorder="1" applyAlignment="1">
      <alignment horizontal="right" vertical="center" wrapText="1"/>
    </xf>
    <xf numFmtId="3" fontId="11" fillId="3" borderId="4" xfId="2" applyNumberFormat="1" applyFont="1" applyFill="1" applyBorder="1" applyAlignment="1">
      <alignment horizontal="right" vertical="center" wrapText="1"/>
    </xf>
    <xf numFmtId="0" fontId="8" fillId="3" borderId="2" xfId="2" applyFont="1" applyFill="1" applyBorder="1" applyAlignment="1">
      <alignment vertical="center" wrapText="1"/>
    </xf>
    <xf numFmtId="3" fontId="8" fillId="3" borderId="2" xfId="2" applyNumberFormat="1" applyFont="1" applyFill="1" applyBorder="1" applyAlignment="1">
      <alignment horizontal="right"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3" fontId="11" fillId="5" borderId="3" xfId="2" applyNumberFormat="1" applyFont="1" applyFill="1" applyBorder="1" applyAlignment="1">
      <alignment horizontal="right" vertical="center" wrapText="1"/>
    </xf>
    <xf numFmtId="3" fontId="8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7" fillId="0" borderId="2" xfId="2" applyNumberFormat="1" applyFont="1" applyBorder="1" applyAlignment="1">
      <alignment horizontal="right" vertical="center" wrapText="1"/>
    </xf>
    <xf numFmtId="3" fontId="7" fillId="0" borderId="3" xfId="2" applyNumberFormat="1" applyFont="1" applyBorder="1" applyAlignment="1">
      <alignment horizontal="right" vertical="center" wrapText="1"/>
    </xf>
    <xf numFmtId="3" fontId="7" fillId="0" borderId="4" xfId="2" applyNumberFormat="1" applyFont="1" applyBorder="1" applyAlignment="1">
      <alignment horizontal="right" vertical="center" wrapText="1"/>
    </xf>
    <xf numFmtId="0" fontId="13" fillId="0" borderId="2" xfId="2" applyFont="1" applyFill="1" applyBorder="1" applyAlignment="1">
      <alignment horizontal="center" vertical="center" wrapText="1"/>
    </xf>
    <xf numFmtId="3" fontId="9" fillId="0" borderId="2" xfId="2" applyNumberFormat="1" applyFont="1" applyFill="1" applyBorder="1" applyAlignment="1">
      <alignment horizontal="right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3" fontId="9" fillId="0" borderId="4" xfId="2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6" fillId="3" borderId="15" xfId="2" applyNumberFormat="1" applyFont="1" applyFill="1" applyBorder="1" applyAlignment="1">
      <alignment horizontal="right" vertical="center" wrapText="1"/>
    </xf>
    <xf numFmtId="0" fontId="7" fillId="4" borderId="16" xfId="2" applyFont="1" applyFill="1" applyBorder="1" applyAlignment="1">
      <alignment vertical="center" wrapText="1"/>
    </xf>
    <xf numFmtId="3" fontId="14" fillId="0" borderId="17" xfId="2" applyNumberFormat="1" applyFont="1" applyFill="1" applyBorder="1" applyAlignment="1">
      <alignment horizontal="right" vertical="center" wrapText="1"/>
    </xf>
    <xf numFmtId="3" fontId="14" fillId="4" borderId="17" xfId="2" applyNumberFormat="1" applyFont="1" applyFill="1" applyBorder="1" applyAlignment="1">
      <alignment horizontal="right" vertical="center" wrapText="1"/>
    </xf>
    <xf numFmtId="3" fontId="14" fillId="4" borderId="18" xfId="2" applyNumberFormat="1" applyFont="1" applyFill="1" applyBorder="1" applyAlignment="1">
      <alignment horizontal="right" vertical="center" wrapText="1"/>
    </xf>
    <xf numFmtId="3" fontId="14" fillId="4" borderId="19" xfId="2" applyNumberFormat="1" applyFont="1" applyFill="1" applyBorder="1" applyAlignment="1">
      <alignment horizontal="right" vertical="center" wrapText="1"/>
    </xf>
    <xf numFmtId="0" fontId="9" fillId="4" borderId="20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4" borderId="2" xfId="2" applyNumberFormat="1" applyFont="1" applyFill="1" applyBorder="1" applyAlignment="1">
      <alignment horizontal="right" vertical="center" wrapText="1"/>
    </xf>
    <xf numFmtId="3" fontId="16" fillId="4" borderId="3" xfId="2" applyNumberFormat="1" applyFont="1" applyFill="1" applyBorder="1" applyAlignment="1">
      <alignment horizontal="right" vertical="center" wrapText="1"/>
    </xf>
    <xf numFmtId="3" fontId="14" fillId="4" borderId="21" xfId="2" applyNumberFormat="1" applyFont="1" applyFill="1" applyBorder="1" applyAlignment="1">
      <alignment horizontal="right" vertical="center" wrapText="1"/>
    </xf>
    <xf numFmtId="0" fontId="7" fillId="4" borderId="20" xfId="2" applyFont="1" applyFill="1" applyBorder="1" applyAlignment="1">
      <alignment vertical="center" wrapText="1"/>
    </xf>
    <xf numFmtId="3" fontId="14" fillId="4" borderId="2" xfId="2" applyNumberFormat="1" applyFont="1" applyFill="1" applyBorder="1" applyAlignment="1">
      <alignment horizontal="right" vertical="center" wrapText="1"/>
    </xf>
    <xf numFmtId="3" fontId="14" fillId="4" borderId="3" xfId="2" applyNumberFormat="1" applyFont="1" applyFill="1" applyBorder="1" applyAlignment="1">
      <alignment horizontal="right" vertical="center" wrapText="1"/>
    </xf>
    <xf numFmtId="0" fontId="15" fillId="4" borderId="22" xfId="2" applyFont="1" applyFill="1" applyBorder="1" applyAlignment="1">
      <alignment vertical="center" wrapText="1"/>
    </xf>
    <xf numFmtId="3" fontId="16" fillId="0" borderId="23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9" fillId="3" borderId="13" xfId="2" applyFont="1" applyFill="1" applyBorder="1" applyAlignment="1">
      <alignment horizontal="center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4" fillId="6" borderId="13" xfId="2" applyNumberFormat="1" applyFont="1" applyFill="1" applyBorder="1" applyAlignment="1">
      <alignment horizontal="right" vertical="center" wrapText="1"/>
    </xf>
    <xf numFmtId="3" fontId="14" fillId="6" borderId="14" xfId="2" applyNumberFormat="1" applyFont="1" applyFill="1" applyBorder="1" applyAlignment="1">
      <alignment horizontal="right" vertical="center" wrapText="1"/>
    </xf>
    <xf numFmtId="3" fontId="14" fillId="3" borderId="26" xfId="2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horizontal="lef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 applyProtection="1">
      <alignment horizontal="center" vertical="center" wrapText="1"/>
    </xf>
    <xf numFmtId="3" fontId="16" fillId="0" borderId="3" xfId="1" applyNumberFormat="1" applyFont="1" applyFill="1" applyBorder="1" applyAlignment="1" applyProtection="1">
      <alignment horizontal="center" vertical="center" wrapText="1"/>
    </xf>
    <xf numFmtId="0" fontId="19" fillId="3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 wrapText="1"/>
    </xf>
    <xf numFmtId="3" fontId="8" fillId="5" borderId="2" xfId="2" applyNumberFormat="1" applyFont="1" applyFill="1" applyBorder="1" applyAlignment="1">
      <alignment horizontal="right" vertical="center" wrapText="1"/>
    </xf>
    <xf numFmtId="3" fontId="8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9" fillId="2" borderId="2" xfId="2" applyFont="1" applyFill="1" applyBorder="1" applyAlignment="1">
      <alignment vertical="center" wrapText="1"/>
    </xf>
    <xf numFmtId="165" fontId="9" fillId="2" borderId="2" xfId="2" applyNumberFormat="1" applyFont="1" applyFill="1" applyBorder="1" applyAlignment="1">
      <alignment horizontal="right" vertical="center" wrapText="1"/>
    </xf>
    <xf numFmtId="165" fontId="9" fillId="2" borderId="3" xfId="2" applyNumberFormat="1" applyFont="1" applyFill="1" applyBorder="1" applyAlignment="1">
      <alignment horizontal="right" vertical="center" wrapText="1"/>
    </xf>
    <xf numFmtId="165" fontId="9" fillId="2" borderId="4" xfId="2" applyNumberFormat="1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 wrapText="1"/>
    </xf>
    <xf numFmtId="165" fontId="7" fillId="2" borderId="2" xfId="2" applyNumberFormat="1" applyFont="1" applyFill="1" applyBorder="1" applyAlignment="1">
      <alignment horizontal="right" vertical="center" wrapText="1"/>
    </xf>
    <xf numFmtId="165" fontId="7" fillId="2" borderId="3" xfId="2" applyNumberFormat="1" applyFont="1" applyFill="1" applyBorder="1" applyAlignment="1">
      <alignment horizontal="right" vertical="center" wrapText="1"/>
    </xf>
    <xf numFmtId="165" fontId="7" fillId="2" borderId="4" xfId="2" applyNumberFormat="1" applyFont="1" applyFill="1" applyBorder="1" applyAlignment="1">
      <alignment horizontal="right" vertical="center" wrapText="1"/>
    </xf>
    <xf numFmtId="4" fontId="9" fillId="2" borderId="3" xfId="2" applyNumberFormat="1" applyFont="1" applyFill="1" applyBorder="1" applyAlignment="1">
      <alignment horizontal="right" vertical="center" wrapText="1"/>
    </xf>
    <xf numFmtId="2" fontId="9" fillId="2" borderId="4" xfId="2" applyNumberFormat="1" applyFont="1" applyFill="1" applyBorder="1" applyAlignment="1">
      <alignment horizontal="right" vertical="center" wrapText="1"/>
    </xf>
    <xf numFmtId="4" fontId="7" fillId="2" borderId="3" xfId="2" applyNumberFormat="1" applyFont="1" applyFill="1" applyBorder="1" applyAlignment="1">
      <alignment horizontal="right" vertical="center" wrapText="1"/>
    </xf>
    <xf numFmtId="2" fontId="7" fillId="2" borderId="4" xfId="2" applyNumberFormat="1" applyFont="1" applyFill="1" applyBorder="1" applyAlignment="1">
      <alignment horizontal="right" vertical="center" wrapText="1"/>
    </xf>
    <xf numFmtId="0" fontId="14" fillId="0" borderId="2" xfId="2" applyFont="1" applyBorder="1" applyAlignment="1">
      <alignment vertical="center" wrapText="1"/>
    </xf>
    <xf numFmtId="3" fontId="11" fillId="0" borderId="2" xfId="2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vertical="top" wrapText="1"/>
    </xf>
    <xf numFmtId="3" fontId="14" fillId="0" borderId="2" xfId="2" applyNumberFormat="1" applyFont="1" applyBorder="1" applyAlignment="1">
      <alignment vertical="center"/>
    </xf>
    <xf numFmtId="0" fontId="1" fillId="0" borderId="0" xfId="2" applyFont="1"/>
    <xf numFmtId="0" fontId="14" fillId="0" borderId="2" xfId="2" applyFont="1" applyBorder="1" applyAlignment="1">
      <alignment vertical="center"/>
    </xf>
    <xf numFmtId="0" fontId="24" fillId="0" borderId="0" xfId="0" applyFont="1"/>
    <xf numFmtId="0" fontId="14" fillId="0" borderId="2" xfId="2" applyFont="1" applyBorder="1" applyAlignment="1">
      <alignment horizontal="right" vertical="top" wrapText="1"/>
    </xf>
    <xf numFmtId="0" fontId="4" fillId="0" borderId="0" xfId="2" applyFont="1" applyAlignment="1">
      <alignment horizontal="right"/>
    </xf>
    <xf numFmtId="0" fontId="11" fillId="0" borderId="2" xfId="2" applyFont="1" applyBorder="1" applyAlignment="1">
      <alignment vertical="center"/>
    </xf>
    <xf numFmtId="3" fontId="31" fillId="0" borderId="2" xfId="2" applyNumberFormat="1" applyFont="1" applyFill="1" applyBorder="1" applyAlignment="1">
      <alignment horizontal="right" vertical="center" wrapText="1"/>
    </xf>
    <xf numFmtId="3" fontId="11" fillId="4" borderId="10" xfId="2" applyNumberFormat="1" applyFont="1" applyFill="1" applyBorder="1" applyAlignment="1">
      <alignment horizontal="right" vertical="center" wrapText="1"/>
    </xf>
    <xf numFmtId="0" fontId="32" fillId="0" borderId="0" xfId="0" applyFont="1"/>
    <xf numFmtId="3" fontId="11" fillId="0" borderId="2" xfId="2" applyNumberFormat="1" applyFont="1" applyBorder="1" applyAlignment="1">
      <alignment vertical="center"/>
    </xf>
    <xf numFmtId="3" fontId="31" fillId="0" borderId="2" xfId="2" applyNumberFormat="1" applyFont="1" applyBorder="1" applyAlignment="1">
      <alignment horizontal="right" vertical="center" wrapText="1"/>
    </xf>
    <xf numFmtId="164" fontId="35" fillId="0" borderId="0" xfId="2" applyNumberFormat="1" applyFont="1"/>
    <xf numFmtId="3" fontId="11" fillId="3" borderId="9" xfId="2" applyNumberFormat="1" applyFont="1" applyFill="1" applyBorder="1" applyAlignment="1">
      <alignment horizontal="right" vertical="center" wrapText="1"/>
    </xf>
    <xf numFmtId="3" fontId="11" fillId="3" borderId="10" xfId="2" applyNumberFormat="1" applyFont="1" applyFill="1" applyBorder="1" applyAlignment="1">
      <alignment horizontal="right" vertical="center" wrapText="1"/>
    </xf>
    <xf numFmtId="3" fontId="36" fillId="0" borderId="2" xfId="2" applyNumberFormat="1" applyFont="1" applyFill="1" applyBorder="1" applyAlignment="1">
      <alignment horizontal="right" vertical="center" wrapText="1"/>
    </xf>
    <xf numFmtId="0" fontId="1" fillId="0" borderId="0" xfId="2" applyAlignment="1"/>
    <xf numFmtId="0" fontId="4" fillId="0" borderId="0" xfId="2" applyFont="1" applyAlignment="1">
      <alignment shrinkToFit="1"/>
    </xf>
    <xf numFmtId="3" fontId="11" fillId="0" borderId="3" xfId="2" applyNumberFormat="1" applyFont="1" applyBorder="1" applyAlignment="1">
      <alignment horizontal="right" vertical="center" wrapText="1"/>
    </xf>
    <xf numFmtId="3" fontId="11" fillId="0" borderId="4" xfId="2" applyNumberFormat="1" applyFont="1" applyBorder="1" applyAlignment="1">
      <alignment horizontal="right" vertical="center" wrapText="1"/>
    </xf>
    <xf numFmtId="3" fontId="39" fillId="0" borderId="2" xfId="2" applyNumberFormat="1" applyFont="1" applyBorder="1" applyAlignment="1">
      <alignment horizontal="right" vertical="center" wrapText="1"/>
    </xf>
    <xf numFmtId="3" fontId="39" fillId="0" borderId="3" xfId="2" applyNumberFormat="1" applyFont="1" applyBorder="1" applyAlignment="1">
      <alignment horizontal="right" vertical="center" wrapText="1"/>
    </xf>
    <xf numFmtId="3" fontId="0" fillId="0" borderId="0" xfId="0" applyNumberFormat="1"/>
    <xf numFmtId="0" fontId="31" fillId="0" borderId="2" xfId="2" applyFont="1" applyBorder="1" applyAlignment="1">
      <alignment vertical="center"/>
    </xf>
    <xf numFmtId="0" fontId="1" fillId="0" borderId="1" xfId="2" applyBorder="1"/>
    <xf numFmtId="164" fontId="40" fillId="0" borderId="0" xfId="2" applyNumberFormat="1" applyFont="1" applyFill="1" applyAlignment="1"/>
    <xf numFmtId="0" fontId="1" fillId="0" borderId="0" xfId="2" applyFill="1" applyAlignment="1"/>
    <xf numFmtId="164" fontId="4" fillId="0" borderId="0" xfId="2" applyNumberFormat="1" applyFont="1" applyAlignment="1"/>
    <xf numFmtId="164" fontId="40" fillId="2" borderId="0" xfId="2" applyNumberFormat="1" applyFont="1" applyFill="1" applyAlignment="1"/>
    <xf numFmtId="0" fontId="1" fillId="2" borderId="0" xfId="2" applyFill="1" applyAlignment="1">
      <alignment horizontal="right"/>
    </xf>
    <xf numFmtId="164" fontId="1" fillId="0" borderId="0" xfId="2" applyNumberFormat="1" applyAlignment="1"/>
    <xf numFmtId="0" fontId="40" fillId="0" borderId="0" xfId="2" applyFont="1" applyAlignment="1">
      <alignment horizontal="right"/>
    </xf>
    <xf numFmtId="164" fontId="1" fillId="0" borderId="0" xfId="2" applyNumberFormat="1" applyAlignment="1">
      <alignment horizontal="left" vertical="center" shrinkToFit="1"/>
    </xf>
    <xf numFmtId="0" fontId="40" fillId="0" borderId="0" xfId="2" applyFont="1" applyAlignment="1"/>
    <xf numFmtId="0" fontId="1" fillId="2" borderId="0" xfId="2" applyFill="1" applyAlignment="1"/>
    <xf numFmtId="164" fontId="2" fillId="0" borderId="0" xfId="2" applyNumberFormat="1" applyFont="1"/>
    <xf numFmtId="164" fontId="46" fillId="0" borderId="0" xfId="2" applyNumberFormat="1" applyFont="1" applyAlignment="1"/>
    <xf numFmtId="164" fontId="45" fillId="0" borderId="0" xfId="2" applyNumberFormat="1" applyFont="1" applyAlignment="1"/>
    <xf numFmtId="164" fontId="47" fillId="2" borderId="0" xfId="2" applyNumberFormat="1" applyFont="1" applyFill="1" applyAlignment="1"/>
    <xf numFmtId="3" fontId="31" fillId="3" borderId="2" xfId="2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34" fillId="0" borderId="2" xfId="0" applyFont="1" applyBorder="1" applyAlignment="1"/>
    <xf numFmtId="3" fontId="34" fillId="0" borderId="2" xfId="0" applyNumberFormat="1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33" fillId="0" borderId="2" xfId="0" applyFont="1" applyBorder="1" applyAlignment="1"/>
    <xf numFmtId="0" fontId="34" fillId="0" borderId="2" xfId="0" applyFont="1" applyBorder="1" applyAlignment="1">
      <alignment horizontal="center"/>
    </xf>
    <xf numFmtId="0" fontId="25" fillId="0" borderId="2" xfId="0" applyFont="1" applyBorder="1" applyAlignment="1"/>
    <xf numFmtId="0" fontId="23" fillId="0" borderId="2" xfId="0" applyFont="1" applyBorder="1" applyAlignment="1"/>
    <xf numFmtId="0" fontId="24" fillId="0" borderId="2" xfId="0" applyFont="1" applyBorder="1" applyAlignment="1"/>
    <xf numFmtId="0" fontId="21" fillId="0" borderId="2" xfId="0" applyFont="1" applyBorder="1" applyAlignment="1">
      <alignment horizontal="center"/>
    </xf>
    <xf numFmtId="0" fontId="25" fillId="0" borderId="2" xfId="0" applyFont="1" applyBorder="1" applyAlignment="1">
      <alignment shrinkToFit="1"/>
    </xf>
    <xf numFmtId="3" fontId="38" fillId="0" borderId="2" xfId="0" applyNumberFormat="1" applyFont="1" applyBorder="1" applyAlignment="1">
      <alignment horizontal="right"/>
    </xf>
    <xf numFmtId="0" fontId="34" fillId="0" borderId="2" xfId="0" applyFont="1" applyBorder="1" applyAlignment="1">
      <alignment shrinkToFit="1"/>
    </xf>
    <xf numFmtId="0" fontId="26" fillId="0" borderId="2" xfId="0" applyFont="1" applyBorder="1" applyAlignment="1"/>
    <xf numFmtId="0" fontId="37" fillId="0" borderId="2" xfId="0" applyFont="1" applyBorder="1" applyAlignment="1"/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 wrapText="1"/>
    </xf>
    <xf numFmtId="3" fontId="34" fillId="0" borderId="3" xfId="0" applyNumberFormat="1" applyFont="1" applyBorder="1" applyAlignment="1">
      <alignment horizontal="left"/>
    </xf>
    <xf numFmtId="3" fontId="34" fillId="0" borderId="29" xfId="0" applyNumberFormat="1" applyFont="1" applyBorder="1" applyAlignment="1">
      <alignment horizontal="left"/>
    </xf>
    <xf numFmtId="0" fontId="7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3" fillId="0" borderId="0" xfId="2" applyFont="1" applyAlignment="1">
      <alignment horizontal="center" wrapText="1"/>
    </xf>
    <xf numFmtId="0" fontId="3" fillId="0" borderId="28" xfId="2" applyFont="1" applyBorder="1" applyAlignment="1">
      <alignment horizontal="center" wrapText="1"/>
    </xf>
    <xf numFmtId="0" fontId="1" fillId="0" borderId="0" xfId="2" applyAlignment="1"/>
    <xf numFmtId="0" fontId="40" fillId="2" borderId="0" xfId="2" applyFont="1" applyFill="1" applyAlignment="1"/>
    <xf numFmtId="0" fontId="1" fillId="2" borderId="0" xfId="2" applyFill="1" applyAlignment="1"/>
    <xf numFmtId="0" fontId="41" fillId="0" borderId="0" xfId="2" applyFont="1" applyAlignment="1"/>
    <xf numFmtId="164" fontId="1" fillId="0" borderId="0" xfId="2" applyNumberForma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41" fillId="0" borderId="0" xfId="2" applyFont="1" applyAlignment="1">
      <alignment shrinkToFit="1"/>
    </xf>
    <xf numFmtId="0" fontId="4" fillId="0" borderId="0" xfId="2" applyFont="1" applyAlignment="1">
      <alignment shrinkToFit="1"/>
    </xf>
    <xf numFmtId="0" fontId="4" fillId="0" borderId="0" xfId="2" applyFont="1" applyAlignment="1"/>
    <xf numFmtId="0" fontId="4" fillId="0" borderId="0" xfId="2" applyFont="1" applyAlignment="1">
      <alignment horizontal="right"/>
    </xf>
    <xf numFmtId="0" fontId="42" fillId="0" borderId="0" xfId="2" applyFont="1" applyAlignment="1"/>
    <xf numFmtId="0" fontId="40" fillId="0" borderId="0" xfId="2" applyFont="1" applyAlignment="1"/>
    <xf numFmtId="0" fontId="4" fillId="0" borderId="0" xfId="2" applyFont="1" applyAlignment="1">
      <alignment horizontal="left"/>
    </xf>
    <xf numFmtId="0" fontId="0" fillId="0" borderId="0" xfId="0" applyAlignment="1">
      <alignment horizontal="left"/>
    </xf>
    <xf numFmtId="0" fontId="3" fillId="0" borderId="0" xfId="2" applyFont="1" applyAlignment="1"/>
    <xf numFmtId="0" fontId="5" fillId="0" borderId="0" xfId="2" applyFont="1" applyAlignment="1">
      <alignment shrinkToFit="1"/>
    </xf>
    <xf numFmtId="0" fontId="1" fillId="0" borderId="0" xfId="2" applyAlignment="1">
      <alignment shrinkToFit="1"/>
    </xf>
    <xf numFmtId="0" fontId="5" fillId="0" borderId="0" xfId="2" applyFont="1" applyAlignment="1"/>
    <xf numFmtId="0" fontId="29" fillId="0" borderId="0" xfId="2" applyFont="1" applyAlignment="1">
      <alignment horizontal="center" shrinkToFit="1"/>
    </xf>
    <xf numFmtId="0" fontId="2" fillId="0" borderId="0" xfId="2" applyFont="1" applyAlignment="1">
      <alignment horizontal="center"/>
    </xf>
    <xf numFmtId="0" fontId="13" fillId="0" borderId="3" xfId="2" applyFont="1" applyBorder="1" applyAlignment="1">
      <alignment horizontal="right" vertical="center" wrapText="1"/>
    </xf>
    <xf numFmtId="0" fontId="11" fillId="0" borderId="29" xfId="2" applyFont="1" applyBorder="1" applyAlignment="1">
      <alignment horizontal="right" vertical="center" wrapText="1"/>
    </xf>
    <xf numFmtId="0" fontId="8" fillId="0" borderId="28" xfId="2" applyFont="1" applyBorder="1" applyAlignment="1"/>
    <xf numFmtId="0" fontId="4" fillId="0" borderId="28" xfId="2" applyFont="1" applyBorder="1" applyAlignment="1"/>
    <xf numFmtId="0" fontId="13" fillId="0" borderId="3" xfId="2" applyFont="1" applyBorder="1" applyAlignment="1">
      <alignment vertical="center" wrapText="1"/>
    </xf>
    <xf numFmtId="0" fontId="11" fillId="0" borderId="29" xfId="2" applyFont="1" applyBorder="1" applyAlignment="1">
      <alignment vertical="center" wrapText="1"/>
    </xf>
    <xf numFmtId="0" fontId="28" fillId="0" borderId="0" xfId="0" applyFont="1" applyAlignment="1">
      <alignment horizontal="center" vertical="center" shrinkToFi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view="pageBreakPreview" zoomScale="60" zoomScaleNormal="100" workbookViewId="0">
      <selection activeCell="U10" sqref="U10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47"/>
    </row>
    <row r="5" spans="1:17" x14ac:dyDescent="0.25">
      <c r="O5" s="193" t="s">
        <v>128</v>
      </c>
      <c r="P5" s="193"/>
      <c r="Q5" s="193"/>
    </row>
    <row r="7" spans="1:17" x14ac:dyDescent="0.25">
      <c r="A7" s="178" t="s">
        <v>202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</row>
    <row r="8" spans="1:17" x14ac:dyDescent="0.25">
      <c r="B8" s="194" t="s">
        <v>166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</row>
    <row r="9" spans="1:17" x14ac:dyDescent="0.25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</row>
    <row r="11" spans="1:17" ht="24.95" customHeight="1" x14ac:dyDescent="0.3">
      <c r="B11" s="185" t="s">
        <v>99</v>
      </c>
      <c r="C11" s="185"/>
      <c r="D11" s="185"/>
      <c r="E11" s="185"/>
      <c r="F11" s="185"/>
      <c r="G11" s="186"/>
      <c r="H11" s="187" t="s">
        <v>100</v>
      </c>
      <c r="I11" s="187"/>
      <c r="J11" s="185" t="s">
        <v>68</v>
      </c>
      <c r="K11" s="186"/>
      <c r="L11" s="186"/>
      <c r="M11" s="186"/>
      <c r="N11" s="186"/>
      <c r="O11" s="186"/>
      <c r="P11" s="187" t="s">
        <v>100</v>
      </c>
      <c r="Q11" s="187"/>
    </row>
    <row r="12" spans="1:17" ht="24.95" customHeight="1" x14ac:dyDescent="0.25">
      <c r="B12" s="184" t="s">
        <v>111</v>
      </c>
      <c r="C12" s="184"/>
      <c r="D12" s="184"/>
      <c r="E12" s="184"/>
      <c r="F12" s="184"/>
      <c r="G12" s="184"/>
      <c r="H12" s="189">
        <v>148965</v>
      </c>
      <c r="I12" s="189"/>
      <c r="J12" s="179" t="s">
        <v>101</v>
      </c>
      <c r="K12" s="179"/>
      <c r="L12" s="179"/>
      <c r="M12" s="179"/>
      <c r="N12" s="179"/>
      <c r="O12" s="179"/>
      <c r="P12" s="189">
        <v>128853</v>
      </c>
      <c r="Q12" s="189"/>
    </row>
    <row r="13" spans="1:17" ht="24.95" customHeight="1" x14ac:dyDescent="0.25">
      <c r="B13" s="188" t="s">
        <v>112</v>
      </c>
      <c r="C13" s="188"/>
      <c r="D13" s="188"/>
      <c r="E13" s="188"/>
      <c r="F13" s="188"/>
      <c r="G13" s="188"/>
      <c r="H13" s="189">
        <v>53774</v>
      </c>
      <c r="I13" s="189"/>
      <c r="J13" s="190" t="s">
        <v>102</v>
      </c>
      <c r="K13" s="190"/>
      <c r="L13" s="190"/>
      <c r="M13" s="190"/>
      <c r="N13" s="190"/>
      <c r="O13" s="190"/>
      <c r="P13" s="189">
        <v>29396</v>
      </c>
      <c r="Q13" s="189"/>
    </row>
    <row r="14" spans="1:17" ht="24.95" customHeight="1" x14ac:dyDescent="0.25">
      <c r="B14" s="184" t="s">
        <v>113</v>
      </c>
      <c r="C14" s="184"/>
      <c r="D14" s="184"/>
      <c r="E14" s="184"/>
      <c r="F14" s="184"/>
      <c r="G14" s="184"/>
      <c r="H14" s="180">
        <v>29350</v>
      </c>
      <c r="I14" s="180"/>
      <c r="J14" s="179" t="s">
        <v>103</v>
      </c>
      <c r="K14" s="179"/>
      <c r="L14" s="179"/>
      <c r="M14" s="179"/>
      <c r="N14" s="179"/>
      <c r="O14" s="179"/>
      <c r="P14" s="189">
        <v>67610</v>
      </c>
      <c r="Q14" s="189"/>
    </row>
    <row r="15" spans="1:17" ht="24.95" customHeight="1" x14ac:dyDescent="0.25">
      <c r="B15" s="184" t="s">
        <v>114</v>
      </c>
      <c r="C15" s="184"/>
      <c r="D15" s="184"/>
      <c r="E15" s="184"/>
      <c r="F15" s="184"/>
      <c r="G15" s="184"/>
      <c r="H15" s="180">
        <v>12078</v>
      </c>
      <c r="I15" s="180"/>
      <c r="J15" s="179" t="s">
        <v>147</v>
      </c>
      <c r="K15" s="179"/>
      <c r="L15" s="179"/>
      <c r="M15" s="179"/>
      <c r="N15" s="179"/>
      <c r="O15" s="179"/>
      <c r="P15" s="180">
        <v>17861</v>
      </c>
      <c r="Q15" s="180"/>
    </row>
    <row r="16" spans="1:17" ht="24.95" customHeight="1" x14ac:dyDescent="0.25">
      <c r="B16" s="184" t="s">
        <v>115</v>
      </c>
      <c r="C16" s="184"/>
      <c r="D16" s="184"/>
      <c r="E16" s="184"/>
      <c r="F16" s="184"/>
      <c r="G16" s="184"/>
      <c r="H16" s="180">
        <v>160</v>
      </c>
      <c r="I16" s="180"/>
      <c r="J16" s="179" t="s">
        <v>104</v>
      </c>
      <c r="K16" s="179"/>
      <c r="L16" s="179"/>
      <c r="M16" s="179"/>
      <c r="N16" s="179"/>
      <c r="O16" s="179"/>
      <c r="P16" s="180">
        <v>6689</v>
      </c>
      <c r="Q16" s="180"/>
    </row>
    <row r="17" spans="2:17" ht="24.95" customHeight="1" x14ac:dyDescent="0.3">
      <c r="B17" s="185"/>
      <c r="C17" s="185"/>
      <c r="D17" s="185"/>
      <c r="E17" s="185"/>
      <c r="F17" s="185"/>
      <c r="G17" s="186"/>
      <c r="H17" s="180"/>
      <c r="I17" s="180"/>
      <c r="J17" s="183" t="s">
        <v>105</v>
      </c>
      <c r="K17" s="183"/>
      <c r="L17" s="183"/>
      <c r="M17" s="183"/>
      <c r="N17" s="183"/>
      <c r="O17" s="183"/>
      <c r="P17" s="195">
        <v>756</v>
      </c>
      <c r="Q17" s="196"/>
    </row>
    <row r="18" spans="2:17" ht="24.95" customHeight="1" x14ac:dyDescent="0.25">
      <c r="B18" s="191" t="s">
        <v>116</v>
      </c>
      <c r="C18" s="191"/>
      <c r="D18" s="191"/>
      <c r="E18" s="191"/>
      <c r="F18" s="191"/>
      <c r="G18" s="191"/>
      <c r="H18" s="181">
        <f>SUM(H12:I17)</f>
        <v>244327</v>
      </c>
      <c r="I18" s="181"/>
      <c r="J18" s="182" t="s">
        <v>106</v>
      </c>
      <c r="K18" s="182"/>
      <c r="L18" s="182"/>
      <c r="M18" s="182"/>
      <c r="N18" s="182"/>
      <c r="O18" s="182"/>
      <c r="P18" s="181">
        <f>SUM(P12:Q16)</f>
        <v>250409</v>
      </c>
      <c r="Q18" s="181"/>
    </row>
    <row r="19" spans="2:17" ht="24.95" customHeight="1" x14ac:dyDescent="0.25">
      <c r="B19" s="184" t="s">
        <v>117</v>
      </c>
      <c r="C19" s="184"/>
      <c r="D19" s="184"/>
      <c r="E19" s="184"/>
      <c r="F19" s="184"/>
      <c r="G19" s="184"/>
      <c r="H19" s="180">
        <v>64282</v>
      </c>
      <c r="I19" s="180"/>
      <c r="J19" s="179" t="s">
        <v>107</v>
      </c>
      <c r="K19" s="179"/>
      <c r="L19" s="179"/>
      <c r="M19" s="179"/>
      <c r="N19" s="179"/>
      <c r="O19" s="179"/>
      <c r="P19" s="189">
        <v>78505</v>
      </c>
      <c r="Q19" s="189"/>
    </row>
    <row r="20" spans="2:17" ht="24.95" customHeight="1" x14ac:dyDescent="0.25">
      <c r="B20" s="184" t="s">
        <v>118</v>
      </c>
      <c r="C20" s="184"/>
      <c r="D20" s="184"/>
      <c r="E20" s="184"/>
      <c r="F20" s="184"/>
      <c r="G20" s="184"/>
      <c r="H20" s="180">
        <v>0</v>
      </c>
      <c r="I20" s="180"/>
      <c r="J20" s="179" t="s">
        <v>108</v>
      </c>
      <c r="K20" s="179"/>
      <c r="L20" s="179"/>
      <c r="M20" s="179"/>
      <c r="N20" s="179"/>
      <c r="O20" s="179"/>
      <c r="P20" s="180">
        <v>2770</v>
      </c>
      <c r="Q20" s="180"/>
    </row>
    <row r="21" spans="2:17" ht="24.95" customHeight="1" x14ac:dyDescent="0.25">
      <c r="B21" s="184" t="s">
        <v>119</v>
      </c>
      <c r="C21" s="184"/>
      <c r="D21" s="184"/>
      <c r="E21" s="184"/>
      <c r="F21" s="184"/>
      <c r="G21" s="184"/>
      <c r="H21" s="180">
        <v>0</v>
      </c>
      <c r="I21" s="180"/>
      <c r="J21" s="179" t="s">
        <v>109</v>
      </c>
      <c r="K21" s="179"/>
      <c r="L21" s="179"/>
      <c r="M21" s="179"/>
      <c r="N21" s="179"/>
      <c r="O21" s="179"/>
      <c r="P21" s="180">
        <v>0</v>
      </c>
      <c r="Q21" s="180"/>
    </row>
    <row r="22" spans="2:17" ht="24.95" customHeight="1" x14ac:dyDescent="0.25">
      <c r="B22" s="191" t="s">
        <v>120</v>
      </c>
      <c r="C22" s="191"/>
      <c r="D22" s="191"/>
      <c r="E22" s="191"/>
      <c r="F22" s="191"/>
      <c r="G22" s="191"/>
      <c r="H22" s="181">
        <f>SUM(H19:I21)</f>
        <v>64282</v>
      </c>
      <c r="I22" s="181"/>
      <c r="J22" s="179" t="s">
        <v>110</v>
      </c>
      <c r="K22" s="179"/>
      <c r="L22" s="179"/>
      <c r="M22" s="179"/>
      <c r="N22" s="179"/>
      <c r="O22" s="179"/>
      <c r="P22" s="181">
        <f>SUM(P19:Q21)</f>
        <v>81275</v>
      </c>
      <c r="Q22" s="181"/>
    </row>
    <row r="23" spans="2:17" ht="24.95" customHeight="1" x14ac:dyDescent="0.25">
      <c r="B23" s="184" t="s">
        <v>122</v>
      </c>
      <c r="C23" s="184"/>
      <c r="D23" s="184"/>
      <c r="E23" s="184"/>
      <c r="F23" s="184"/>
      <c r="G23" s="184"/>
      <c r="H23" s="180">
        <v>33366</v>
      </c>
      <c r="I23" s="180"/>
      <c r="J23" s="179" t="s">
        <v>121</v>
      </c>
      <c r="K23" s="179"/>
      <c r="L23" s="179"/>
      <c r="M23" s="179"/>
      <c r="N23" s="179"/>
      <c r="O23" s="179"/>
      <c r="P23" s="180">
        <v>33366</v>
      </c>
      <c r="Q23" s="180"/>
    </row>
    <row r="24" spans="2:17" ht="24.95" customHeight="1" x14ac:dyDescent="0.25">
      <c r="B24" s="184" t="s">
        <v>123</v>
      </c>
      <c r="C24" s="184"/>
      <c r="D24" s="184"/>
      <c r="E24" s="184"/>
      <c r="F24" s="184"/>
      <c r="G24" s="184"/>
      <c r="H24" s="180">
        <v>23075</v>
      </c>
      <c r="I24" s="180"/>
      <c r="J24" s="179"/>
      <c r="K24" s="179"/>
      <c r="L24" s="179"/>
      <c r="M24" s="179"/>
      <c r="N24" s="179"/>
      <c r="O24" s="179"/>
      <c r="P24" s="180"/>
      <c r="Q24" s="180"/>
    </row>
    <row r="25" spans="2:17" ht="24.95" customHeight="1" x14ac:dyDescent="0.25">
      <c r="B25" s="191" t="s">
        <v>124</v>
      </c>
      <c r="C25" s="191"/>
      <c r="D25" s="191"/>
      <c r="E25" s="191"/>
      <c r="F25" s="191"/>
      <c r="G25" s="191"/>
      <c r="H25" s="181">
        <f>SUM(H23:I24)</f>
        <v>56441</v>
      </c>
      <c r="I25" s="181"/>
      <c r="J25" s="182" t="s">
        <v>125</v>
      </c>
      <c r="K25" s="182"/>
      <c r="L25" s="182"/>
      <c r="M25" s="182"/>
      <c r="N25" s="182"/>
      <c r="O25" s="182"/>
      <c r="P25" s="181">
        <f>SUM(P23:Q24)</f>
        <v>33366</v>
      </c>
      <c r="Q25" s="181"/>
    </row>
    <row r="26" spans="2:17" ht="24.95" customHeight="1" x14ac:dyDescent="0.3">
      <c r="B26" s="185" t="s">
        <v>126</v>
      </c>
      <c r="C26" s="185"/>
      <c r="D26" s="185"/>
      <c r="E26" s="185"/>
      <c r="F26" s="185"/>
      <c r="G26" s="186"/>
      <c r="H26" s="180">
        <f>H18+H22+H25</f>
        <v>365050</v>
      </c>
      <c r="I26" s="180"/>
      <c r="J26" s="192" t="s">
        <v>127</v>
      </c>
      <c r="K26" s="192"/>
      <c r="L26" s="192"/>
      <c r="M26" s="192"/>
      <c r="N26" s="192"/>
      <c r="O26" s="192"/>
      <c r="P26" s="180">
        <f>P18+P22+P25</f>
        <v>365050</v>
      </c>
      <c r="Q26" s="18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12:G12"/>
    <mergeCell ref="B13:G13"/>
    <mergeCell ref="H12:I12"/>
    <mergeCell ref="J12:O12"/>
    <mergeCell ref="J13:O13"/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</mergeCells>
  <phoneticPr fontId="2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150" zoomScaleNormal="150" workbookViewId="0">
      <pane xSplit="2" ySplit="8" topLeftCell="E48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8" ht="15" x14ac:dyDescent="0.25">
      <c r="A1" s="201" t="s">
        <v>203</v>
      </c>
      <c r="B1" s="178"/>
      <c r="C1" s="178"/>
      <c r="D1" s="178"/>
      <c r="E1" s="178"/>
      <c r="F1" s="178"/>
      <c r="G1" s="178"/>
    </row>
    <row r="2" spans="1:8" ht="30.75" customHeight="1" x14ac:dyDescent="0.2">
      <c r="B2" s="197"/>
      <c r="C2" s="198"/>
      <c r="D2" s="198"/>
      <c r="E2" s="198"/>
      <c r="F2" s="198"/>
      <c r="G2" s="198"/>
    </row>
    <row r="3" spans="1:8" ht="15" x14ac:dyDescent="0.25">
      <c r="B3" s="193"/>
      <c r="C3" s="193"/>
      <c r="D3" s="193"/>
      <c r="E3" s="193" t="s">
        <v>159</v>
      </c>
      <c r="F3" s="193"/>
      <c r="G3" s="193"/>
    </row>
    <row r="4" spans="1:8" x14ac:dyDescent="0.2">
      <c r="B4" s="199" t="s">
        <v>41</v>
      </c>
      <c r="C4" s="199"/>
      <c r="D4" s="199"/>
      <c r="E4" s="199"/>
      <c r="F4" s="199"/>
      <c r="G4" s="199"/>
    </row>
    <row r="5" spans="1:8" x14ac:dyDescent="0.2">
      <c r="B5" s="199"/>
      <c r="C5" s="199"/>
      <c r="D5" s="199"/>
      <c r="E5" s="199"/>
      <c r="F5" s="199"/>
      <c r="G5" s="199"/>
    </row>
    <row r="6" spans="1:8" ht="24.95" customHeight="1" x14ac:dyDescent="0.2">
      <c r="B6" s="200"/>
      <c r="C6" s="200"/>
      <c r="D6" s="200"/>
      <c r="E6" s="200"/>
      <c r="F6" s="200"/>
      <c r="G6" s="200"/>
    </row>
    <row r="7" spans="1:8" ht="62.25" customHeight="1" x14ac:dyDescent="0.2">
      <c r="B7" s="11" t="s">
        <v>42</v>
      </c>
      <c r="C7" s="12" t="s">
        <v>43</v>
      </c>
      <c r="D7" s="12" t="s">
        <v>44</v>
      </c>
      <c r="E7" s="12" t="s">
        <v>45</v>
      </c>
      <c r="F7" s="13" t="s">
        <v>46</v>
      </c>
      <c r="G7" s="14" t="s">
        <v>47</v>
      </c>
    </row>
    <row r="8" spans="1:8" ht="24.95" customHeight="1" x14ac:dyDescent="0.2">
      <c r="B8" s="15" t="s">
        <v>48</v>
      </c>
      <c r="C8" s="16" t="s">
        <v>134</v>
      </c>
      <c r="D8" s="16" t="s">
        <v>135</v>
      </c>
      <c r="E8" s="16" t="s">
        <v>135</v>
      </c>
      <c r="F8" s="17" t="s">
        <v>135</v>
      </c>
      <c r="G8" s="18" t="s">
        <v>135</v>
      </c>
    </row>
    <row r="9" spans="1:8" ht="24.95" customHeight="1" x14ac:dyDescent="0.2">
      <c r="B9" s="19" t="s">
        <v>23</v>
      </c>
      <c r="C9" s="20"/>
      <c r="D9" s="20"/>
      <c r="E9" s="20"/>
      <c r="F9" s="21"/>
      <c r="G9" s="22"/>
      <c r="H9" s="139"/>
    </row>
    <row r="10" spans="1:8" ht="24.95" customHeight="1" x14ac:dyDescent="0.2">
      <c r="B10" s="23" t="s">
        <v>49</v>
      </c>
      <c r="C10" s="145">
        <v>148965</v>
      </c>
      <c r="D10" s="24"/>
      <c r="E10" s="24"/>
      <c r="F10" s="25"/>
      <c r="G10" s="26">
        <f t="shared" ref="G10:G17" si="0">SUM(C10:F10)</f>
        <v>148965</v>
      </c>
      <c r="H10" s="139"/>
    </row>
    <row r="11" spans="1:8" ht="25.15" customHeight="1" x14ac:dyDescent="0.2">
      <c r="B11" s="27" t="s">
        <v>50</v>
      </c>
      <c r="C11" s="145">
        <v>53774</v>
      </c>
      <c r="D11" s="28"/>
      <c r="E11" s="28"/>
      <c r="F11" s="29"/>
      <c r="G11" s="30">
        <f t="shared" si="0"/>
        <v>53774</v>
      </c>
      <c r="H11" s="139"/>
    </row>
    <row r="12" spans="1:8" ht="24.95" customHeight="1" x14ac:dyDescent="0.2">
      <c r="B12" s="23" t="s">
        <v>17</v>
      </c>
      <c r="C12" s="24">
        <v>29350</v>
      </c>
      <c r="D12" s="24"/>
      <c r="E12" s="31"/>
      <c r="F12" s="32"/>
      <c r="G12" s="26">
        <f t="shared" si="0"/>
        <v>29350</v>
      </c>
      <c r="H12" s="139"/>
    </row>
    <row r="13" spans="1:8" ht="24.95" customHeight="1" x14ac:dyDescent="0.2">
      <c r="B13" s="33" t="s">
        <v>23</v>
      </c>
      <c r="C13" s="24">
        <v>11823</v>
      </c>
      <c r="D13" s="24">
        <v>105</v>
      </c>
      <c r="E13" s="24"/>
      <c r="F13" s="25">
        <v>150</v>
      </c>
      <c r="G13" s="26">
        <f t="shared" si="0"/>
        <v>12078</v>
      </c>
      <c r="H13" s="139"/>
    </row>
    <row r="14" spans="1:8" ht="24.95" customHeight="1" x14ac:dyDescent="0.2">
      <c r="B14" s="23" t="s">
        <v>51</v>
      </c>
      <c r="C14" s="24">
        <v>0</v>
      </c>
      <c r="D14" s="24"/>
      <c r="E14" s="24"/>
      <c r="F14" s="25">
        <v>160</v>
      </c>
      <c r="G14" s="26">
        <f t="shared" si="0"/>
        <v>160</v>
      </c>
      <c r="H14" s="139"/>
    </row>
    <row r="15" spans="1:8" ht="24.95" customHeight="1" thickBot="1" x14ac:dyDescent="0.25">
      <c r="B15" s="34" t="s">
        <v>52</v>
      </c>
      <c r="C15" s="35">
        <f>SUM(C10:C14)</f>
        <v>243912</v>
      </c>
      <c r="D15" s="36">
        <f>SUM(D10:D14)</f>
        <v>105</v>
      </c>
      <c r="E15" s="35">
        <f>SUM(E10:E14)</f>
        <v>0</v>
      </c>
      <c r="F15" s="37">
        <f>SUM(F10:F14)</f>
        <v>310</v>
      </c>
      <c r="G15" s="38">
        <f t="shared" si="0"/>
        <v>244327</v>
      </c>
      <c r="H15" s="139"/>
    </row>
    <row r="16" spans="1:8" ht="24.95" customHeight="1" thickTop="1" thickBot="1" x14ac:dyDescent="0.25">
      <c r="B16" s="39" t="s">
        <v>53</v>
      </c>
      <c r="C16" s="151"/>
      <c r="D16" s="40">
        <f>C50</f>
        <v>52225</v>
      </c>
      <c r="E16" s="40">
        <f>C52</f>
        <v>41831</v>
      </c>
      <c r="F16" s="146">
        <f>C51</f>
        <v>4667</v>
      </c>
      <c r="G16" s="41">
        <f t="shared" si="0"/>
        <v>98723</v>
      </c>
      <c r="H16" s="139"/>
    </row>
    <row r="17" spans="2:8" ht="24.95" customHeight="1" thickTop="1" thickBot="1" x14ac:dyDescent="0.25">
      <c r="B17" s="42" t="s">
        <v>54</v>
      </c>
      <c r="C17" s="151">
        <v>22888</v>
      </c>
      <c r="D17" s="151">
        <v>88</v>
      </c>
      <c r="E17" s="151">
        <v>52</v>
      </c>
      <c r="F17" s="152">
        <v>47</v>
      </c>
      <c r="G17" s="43">
        <f t="shared" si="0"/>
        <v>23075</v>
      </c>
      <c r="H17" s="139"/>
    </row>
    <row r="18" spans="2:8" ht="24.95" customHeight="1" thickTop="1" x14ac:dyDescent="0.2">
      <c r="B18" s="44" t="s">
        <v>55</v>
      </c>
      <c r="C18" s="45">
        <f>SUM(C15:C17)</f>
        <v>266800</v>
      </c>
      <c r="D18" s="46">
        <f>SUM(D15:D17)</f>
        <v>52418</v>
      </c>
      <c r="E18" s="46">
        <f>SUM(E15:E17)</f>
        <v>41883</v>
      </c>
      <c r="F18" s="47">
        <f>SUM(F15:F17)</f>
        <v>5024</v>
      </c>
      <c r="G18" s="48">
        <f>SUM(C18:F18)-G16</f>
        <v>267402</v>
      </c>
      <c r="H18" s="139"/>
    </row>
    <row r="19" spans="2:8" ht="24.95" customHeight="1" x14ac:dyDescent="0.2">
      <c r="B19" s="33" t="s">
        <v>56</v>
      </c>
      <c r="C19" s="49">
        <v>0</v>
      </c>
      <c r="D19" s="50">
        <v>0</v>
      </c>
      <c r="E19" s="50">
        <v>0</v>
      </c>
      <c r="F19" s="51">
        <v>0</v>
      </c>
      <c r="G19" s="52">
        <f>SUM(C19:F19)</f>
        <v>0</v>
      </c>
      <c r="H19" s="139"/>
    </row>
    <row r="20" spans="2:8" ht="24.95" customHeight="1" x14ac:dyDescent="0.2">
      <c r="B20" s="53" t="s">
        <v>57</v>
      </c>
      <c r="C20" s="54">
        <f>C18</f>
        <v>266800</v>
      </c>
      <c r="D20" s="55">
        <f>SUM(D18:D19)</f>
        <v>52418</v>
      </c>
      <c r="E20" s="55">
        <f>SUM(E18:E19)</f>
        <v>41883</v>
      </c>
      <c r="F20" s="56">
        <f>SUM(F18:F19)</f>
        <v>5024</v>
      </c>
      <c r="G20" s="57">
        <f>SUM(G18:G19)</f>
        <v>267402</v>
      </c>
      <c r="H20" s="139"/>
    </row>
    <row r="21" spans="2:8" ht="33.75" customHeight="1" x14ac:dyDescent="0.2">
      <c r="B21" s="58" t="s">
        <v>58</v>
      </c>
      <c r="C21" s="54">
        <f>SUM(C20)</f>
        <v>266800</v>
      </c>
      <c r="D21" s="55">
        <f>SUM(D20)</f>
        <v>52418</v>
      </c>
      <c r="E21" s="55">
        <f>SUM(E20)</f>
        <v>41883</v>
      </c>
      <c r="F21" s="56">
        <f>SUM(F20)</f>
        <v>5024</v>
      </c>
      <c r="G21" s="57">
        <f>G20</f>
        <v>267402</v>
      </c>
      <c r="H21" s="139"/>
    </row>
    <row r="22" spans="2:8" ht="24.95" customHeight="1" x14ac:dyDescent="0.2">
      <c r="B22" s="19" t="s">
        <v>59</v>
      </c>
      <c r="C22" s="20"/>
      <c r="D22" s="20"/>
      <c r="E22" s="20"/>
      <c r="F22" s="21"/>
      <c r="G22" s="22"/>
      <c r="H22" s="139"/>
    </row>
    <row r="23" spans="2:8" ht="24.95" customHeight="1" x14ac:dyDescent="0.2">
      <c r="B23" s="33" t="s">
        <v>34</v>
      </c>
      <c r="C23" s="24">
        <v>64282</v>
      </c>
      <c r="D23" s="24"/>
      <c r="E23" s="24"/>
      <c r="F23" s="25"/>
      <c r="G23" s="26">
        <f>SUM(C23:F23)</f>
        <v>64282</v>
      </c>
      <c r="H23" s="139"/>
    </row>
    <row r="24" spans="2:8" ht="24.95" customHeight="1" x14ac:dyDescent="0.2">
      <c r="B24" s="33" t="s">
        <v>60</v>
      </c>
      <c r="C24" s="24"/>
      <c r="D24" s="24"/>
      <c r="E24" s="24"/>
      <c r="F24" s="25"/>
      <c r="G24" s="59">
        <f>SUM(C24:F24)</f>
        <v>0</v>
      </c>
      <c r="H24" s="139"/>
    </row>
    <row r="25" spans="2:8" ht="24.95" customHeight="1" x14ac:dyDescent="0.2">
      <c r="B25" s="33" t="s">
        <v>61</v>
      </c>
      <c r="C25" s="24"/>
      <c r="D25" s="24"/>
      <c r="E25" s="24"/>
      <c r="F25" s="25"/>
      <c r="G25" s="59">
        <f>SUM(C25:F25)</f>
        <v>0</v>
      </c>
      <c r="H25" s="139"/>
    </row>
    <row r="26" spans="2:8" ht="24.95" customHeight="1" x14ac:dyDescent="0.2">
      <c r="B26" s="53" t="s">
        <v>62</v>
      </c>
      <c r="C26" s="54">
        <f>SUM(C23:C25)</f>
        <v>64282</v>
      </c>
      <c r="D26" s="54">
        <f>SUM(D23:D25)</f>
        <v>0</v>
      </c>
      <c r="E26" s="54">
        <f>SUM(E23:E25)</f>
        <v>0</v>
      </c>
      <c r="F26" s="60">
        <f>SUM(F23:F25)</f>
        <v>0</v>
      </c>
      <c r="G26" s="57">
        <f>SUM(G23:G25)</f>
        <v>64282</v>
      </c>
      <c r="H26" s="139"/>
    </row>
    <row r="27" spans="2:8" ht="24.95" customHeight="1" x14ac:dyDescent="0.2">
      <c r="B27" s="33" t="s">
        <v>63</v>
      </c>
      <c r="C27" s="24"/>
      <c r="D27" s="24"/>
      <c r="E27" s="24"/>
      <c r="F27" s="25"/>
      <c r="G27" s="26">
        <f>SUM(C27:F27)</f>
        <v>0</v>
      </c>
      <c r="H27" s="139"/>
    </row>
    <row r="28" spans="2:8" ht="24.95" customHeight="1" x14ac:dyDescent="0.2">
      <c r="B28" s="53" t="s">
        <v>64</v>
      </c>
      <c r="C28" s="61">
        <f>SUM(C26+BC27)</f>
        <v>64282</v>
      </c>
      <c r="D28" s="61">
        <f>SUM(D26+BD27)</f>
        <v>0</v>
      </c>
      <c r="E28" s="61">
        <f>SUM(E26+BE27)</f>
        <v>0</v>
      </c>
      <c r="F28" s="62">
        <f>SUM(F26+BF27)</f>
        <v>0</v>
      </c>
      <c r="G28" s="63">
        <f>SUM(C28:F28)</f>
        <v>64282</v>
      </c>
      <c r="H28" s="139"/>
    </row>
    <row r="29" spans="2:8" ht="24.95" customHeight="1" x14ac:dyDescent="0.2">
      <c r="B29" s="33" t="s">
        <v>65</v>
      </c>
      <c r="C29" s="24">
        <v>0</v>
      </c>
      <c r="D29" s="24">
        <v>0</v>
      </c>
      <c r="E29" s="24">
        <v>0</v>
      </c>
      <c r="F29" s="25">
        <v>0</v>
      </c>
      <c r="G29" s="26">
        <f>SUM(C29:F29)</f>
        <v>0</v>
      </c>
      <c r="H29" s="139"/>
    </row>
    <row r="30" spans="2:8" ht="24.95" customHeight="1" x14ac:dyDescent="0.2">
      <c r="B30" s="53" t="s">
        <v>66</v>
      </c>
      <c r="C30" s="54">
        <f>SUM(C26+C27+C29)</f>
        <v>64282</v>
      </c>
      <c r="D30" s="54">
        <f>SUM(D26+D27+D29)</f>
        <v>0</v>
      </c>
      <c r="E30" s="54">
        <f>SUM(E26+E27+E29)</f>
        <v>0</v>
      </c>
      <c r="F30" s="60">
        <f>SUM(F26+F27+F29)</f>
        <v>0</v>
      </c>
      <c r="G30" s="57">
        <f>SUM(G26+G27+G29)</f>
        <v>64282</v>
      </c>
      <c r="H30" s="139"/>
    </row>
    <row r="31" spans="2:8" ht="24.95" customHeight="1" x14ac:dyDescent="0.2">
      <c r="B31" s="33" t="s">
        <v>149</v>
      </c>
      <c r="C31" s="24">
        <v>33366</v>
      </c>
      <c r="D31" s="20"/>
      <c r="E31" s="20"/>
      <c r="F31" s="21"/>
      <c r="G31" s="26">
        <f>SUM(C31:F31)</f>
        <v>33366</v>
      </c>
      <c r="H31" s="139"/>
    </row>
    <row r="32" spans="2:8" ht="24.95" customHeight="1" x14ac:dyDescent="0.2">
      <c r="B32" s="64" t="s">
        <v>67</v>
      </c>
      <c r="C32" s="65">
        <f>SUM(C21+C30+C31)</f>
        <v>364448</v>
      </c>
      <c r="D32" s="66">
        <f>SUM(D21+D30)</f>
        <v>52418</v>
      </c>
      <c r="E32" s="66">
        <f>SUM(E21+E30)</f>
        <v>41883</v>
      </c>
      <c r="F32" s="67">
        <f>SUM(F21+F30)</f>
        <v>5024</v>
      </c>
      <c r="G32" s="68">
        <f>SUM(G21+G30+G31)</f>
        <v>365050</v>
      </c>
      <c r="H32" s="139"/>
    </row>
    <row r="33" spans="2:8" ht="24.95" customHeight="1" x14ac:dyDescent="0.2">
      <c r="B33" s="69" t="s">
        <v>68</v>
      </c>
      <c r="C33" s="70"/>
      <c r="D33" s="70"/>
      <c r="E33" s="70"/>
      <c r="F33" s="71"/>
      <c r="G33" s="72"/>
      <c r="H33" s="139"/>
    </row>
    <row r="34" spans="2:8" ht="24.95" customHeight="1" x14ac:dyDescent="0.2">
      <c r="B34" s="73" t="s">
        <v>69</v>
      </c>
      <c r="C34" s="74"/>
      <c r="D34" s="74"/>
      <c r="E34" s="74"/>
      <c r="F34" s="75"/>
      <c r="G34" s="76"/>
      <c r="H34" s="139"/>
    </row>
    <row r="35" spans="2:8" ht="24.95" customHeight="1" x14ac:dyDescent="0.2">
      <c r="B35" s="77" t="s">
        <v>70</v>
      </c>
      <c r="C35" s="78">
        <f>SUM(C36+C37)</f>
        <v>67338</v>
      </c>
      <c r="D35" s="78">
        <f>SUM(D36+D37)</f>
        <v>29383</v>
      </c>
      <c r="E35" s="78">
        <f>SUM(E36+E37)</f>
        <v>30137</v>
      </c>
      <c r="F35" s="79">
        <f>SUM(F36+F37)</f>
        <v>1995</v>
      </c>
      <c r="G35" s="80">
        <f>SUM(G36+G37)</f>
        <v>128853</v>
      </c>
      <c r="H35" s="139"/>
    </row>
    <row r="36" spans="2:8" ht="24.95" customHeight="1" x14ac:dyDescent="0.2">
      <c r="B36" s="81" t="s">
        <v>71</v>
      </c>
      <c r="C36" s="158">
        <v>66483</v>
      </c>
      <c r="D36" s="158">
        <v>28115</v>
      </c>
      <c r="E36" s="158">
        <v>29246</v>
      </c>
      <c r="F36" s="159">
        <v>1907</v>
      </c>
      <c r="G36" s="22">
        <f>SUM(C36:F36)</f>
        <v>125751</v>
      </c>
      <c r="H36" s="139"/>
    </row>
    <row r="37" spans="2:8" ht="24.95" customHeight="1" x14ac:dyDescent="0.2">
      <c r="B37" s="81" t="s">
        <v>72</v>
      </c>
      <c r="C37" s="20">
        <v>855</v>
      </c>
      <c r="D37" s="20">
        <v>1268</v>
      </c>
      <c r="E37" s="20">
        <v>891</v>
      </c>
      <c r="F37" s="21">
        <v>88</v>
      </c>
      <c r="G37" s="22">
        <f>SUM(C37:F37)</f>
        <v>3102</v>
      </c>
      <c r="H37" s="139"/>
    </row>
    <row r="38" spans="2:8" ht="24.95" customHeight="1" x14ac:dyDescent="0.2">
      <c r="B38" s="77" t="s">
        <v>73</v>
      </c>
      <c r="C38" s="78">
        <f>SUM(C39+C40)</f>
        <v>12693</v>
      </c>
      <c r="D38" s="78">
        <f>SUM(D39+D40)</f>
        <v>7944</v>
      </c>
      <c r="E38" s="78">
        <f>SUM(E39+E40)</f>
        <v>8214</v>
      </c>
      <c r="F38" s="79">
        <f>SUM(F39+F40)</f>
        <v>545</v>
      </c>
      <c r="G38" s="80">
        <f>SUM(G39+G40)</f>
        <v>29396</v>
      </c>
      <c r="H38" s="139"/>
    </row>
    <row r="39" spans="2:8" ht="24.95" customHeight="1" x14ac:dyDescent="0.2">
      <c r="B39" s="81" t="s">
        <v>74</v>
      </c>
      <c r="C39" s="158">
        <v>12388</v>
      </c>
      <c r="D39" s="158">
        <v>7491</v>
      </c>
      <c r="E39" s="158">
        <v>7896</v>
      </c>
      <c r="F39" s="159">
        <v>513</v>
      </c>
      <c r="G39" s="22">
        <f>SUM(C39:F39)</f>
        <v>28288</v>
      </c>
      <c r="H39" s="139"/>
    </row>
    <row r="40" spans="2:8" ht="24.95" customHeight="1" x14ac:dyDescent="0.2">
      <c r="B40" s="81" t="s">
        <v>75</v>
      </c>
      <c r="C40" s="20">
        <v>305</v>
      </c>
      <c r="D40" s="20">
        <v>453</v>
      </c>
      <c r="E40" s="20">
        <v>318</v>
      </c>
      <c r="F40" s="21">
        <v>32</v>
      </c>
      <c r="G40" s="22">
        <f>SUM(C40:F40)</f>
        <v>1108</v>
      </c>
      <c r="H40" s="139"/>
    </row>
    <row r="41" spans="2:8" ht="24.95" customHeight="1" x14ac:dyDescent="0.2">
      <c r="B41" s="77" t="s">
        <v>76</v>
      </c>
      <c r="C41" s="78">
        <f>SUM(C42+C43)</f>
        <v>53709</v>
      </c>
      <c r="D41" s="78">
        <f>SUM(D42+D43)</f>
        <v>7893</v>
      </c>
      <c r="E41" s="78">
        <f>SUM(E42+E43)</f>
        <v>3524</v>
      </c>
      <c r="F41" s="79">
        <f>SUM(F42+F43)</f>
        <v>2484</v>
      </c>
      <c r="G41" s="80">
        <f>SUM(G42+G43)</f>
        <v>67610</v>
      </c>
      <c r="H41" s="139"/>
    </row>
    <row r="42" spans="2:8" ht="24.95" customHeight="1" x14ac:dyDescent="0.2">
      <c r="B42" s="81" t="s">
        <v>77</v>
      </c>
      <c r="C42" s="149">
        <v>53709</v>
      </c>
      <c r="D42" s="136">
        <v>7893</v>
      </c>
      <c r="E42" s="136">
        <v>3524</v>
      </c>
      <c r="F42" s="156">
        <v>2484</v>
      </c>
      <c r="G42" s="157">
        <f>SUM(C42:F42)</f>
        <v>67610</v>
      </c>
      <c r="H42" s="139"/>
    </row>
    <row r="43" spans="2:8" ht="11.25" customHeight="1" x14ac:dyDescent="0.2">
      <c r="B43" s="81"/>
      <c r="C43" s="20"/>
      <c r="D43" s="20"/>
      <c r="E43" s="20"/>
      <c r="F43" s="21"/>
      <c r="G43" s="22"/>
      <c r="H43" s="139"/>
    </row>
    <row r="44" spans="2:8" ht="24.95" customHeight="1" x14ac:dyDescent="0.2">
      <c r="B44" s="77" t="s">
        <v>144</v>
      </c>
      <c r="C44" s="61">
        <v>10670</v>
      </c>
      <c r="D44" s="61">
        <v>7191</v>
      </c>
      <c r="E44" s="78"/>
      <c r="F44" s="79"/>
      <c r="G44" s="80">
        <f>SUM(C44:F44)</f>
        <v>17861</v>
      </c>
      <c r="H44" s="139"/>
    </row>
    <row r="45" spans="2:8" ht="24.95" customHeight="1" x14ac:dyDescent="0.2">
      <c r="B45" s="77" t="s">
        <v>78</v>
      </c>
      <c r="C45" s="61">
        <v>5933</v>
      </c>
      <c r="D45" s="78"/>
      <c r="E45" s="78"/>
      <c r="F45" s="79"/>
      <c r="G45" s="80">
        <f>SUM(C45:F45)</f>
        <v>5933</v>
      </c>
      <c r="H45" s="139"/>
    </row>
    <row r="46" spans="2:8" ht="24.95" customHeight="1" x14ac:dyDescent="0.2">
      <c r="B46" s="77" t="s">
        <v>79</v>
      </c>
      <c r="C46" s="78">
        <f>SUM(C47+C48)</f>
        <v>756</v>
      </c>
      <c r="D46" s="78"/>
      <c r="E46" s="78"/>
      <c r="F46" s="79"/>
      <c r="G46" s="80">
        <f>SUM(G47+G48)</f>
        <v>756</v>
      </c>
      <c r="H46" s="139"/>
    </row>
    <row r="47" spans="2:8" ht="24.95" customHeight="1" x14ac:dyDescent="0.2">
      <c r="B47" s="81" t="s">
        <v>80</v>
      </c>
      <c r="C47" s="20">
        <v>756</v>
      </c>
      <c r="D47" s="20"/>
      <c r="E47" s="20"/>
      <c r="F47" s="21"/>
      <c r="G47" s="22">
        <f t="shared" ref="G47:G53" si="1">SUM(C47:F47)</f>
        <v>756</v>
      </c>
      <c r="H47" s="139"/>
    </row>
    <row r="48" spans="2:8" ht="24.95" customHeight="1" x14ac:dyDescent="0.2">
      <c r="B48" s="81" t="s">
        <v>81</v>
      </c>
      <c r="C48" s="20"/>
      <c r="D48" s="20"/>
      <c r="E48" s="20"/>
      <c r="F48" s="21"/>
      <c r="G48" s="22">
        <f t="shared" si="1"/>
        <v>0</v>
      </c>
      <c r="H48" s="139"/>
    </row>
    <row r="49" spans="2:8" ht="33" customHeight="1" thickBot="1" x14ac:dyDescent="0.25">
      <c r="B49" s="34" t="s">
        <v>82</v>
      </c>
      <c r="C49" s="82">
        <f>SUM(C35+C38+C41+C44+C45+C46)</f>
        <v>151099</v>
      </c>
      <c r="D49" s="82">
        <f>SUM(D35+D38+D41+D44+D45+D46)</f>
        <v>52411</v>
      </c>
      <c r="E49" s="82">
        <f>SUM(E35+E38+E41+E44+E45+E46)</f>
        <v>41875</v>
      </c>
      <c r="F49" s="83">
        <f>SUM(F35+F38+F41+F44+F45+F46)</f>
        <v>5024</v>
      </c>
      <c r="G49" s="84">
        <f t="shared" si="1"/>
        <v>250409</v>
      </c>
      <c r="H49" s="139"/>
    </row>
    <row r="50" spans="2:8" ht="24.95" customHeight="1" thickTop="1" x14ac:dyDescent="0.2">
      <c r="B50" s="85" t="s">
        <v>83</v>
      </c>
      <c r="C50" s="86">
        <v>52225</v>
      </c>
      <c r="D50" s="87"/>
      <c r="E50" s="87"/>
      <c r="F50" s="88"/>
      <c r="G50" s="89">
        <f t="shared" si="1"/>
        <v>52225</v>
      </c>
      <c r="H50" s="139"/>
    </row>
    <row r="51" spans="2:8" ht="24.95" customHeight="1" x14ac:dyDescent="0.2">
      <c r="B51" s="90" t="s">
        <v>84</v>
      </c>
      <c r="C51" s="91">
        <v>4667</v>
      </c>
      <c r="D51" s="92"/>
      <c r="E51" s="92"/>
      <c r="F51" s="93"/>
      <c r="G51" s="94">
        <f t="shared" si="1"/>
        <v>4667</v>
      </c>
      <c r="H51" s="139"/>
    </row>
    <row r="52" spans="2:8" ht="24.95" customHeight="1" x14ac:dyDescent="0.2">
      <c r="B52" s="95" t="s">
        <v>85</v>
      </c>
      <c r="C52" s="31">
        <v>41831</v>
      </c>
      <c r="D52" s="96"/>
      <c r="E52" s="96"/>
      <c r="F52" s="97"/>
      <c r="G52" s="94">
        <f t="shared" si="1"/>
        <v>41831</v>
      </c>
      <c r="H52" s="139"/>
    </row>
    <row r="53" spans="2:8" ht="24.95" customHeight="1" thickBot="1" x14ac:dyDescent="0.25">
      <c r="B53" s="98" t="s">
        <v>86</v>
      </c>
      <c r="C53" s="99">
        <f>SUM(C50:C52)</f>
        <v>98723</v>
      </c>
      <c r="D53" s="100">
        <f>SUM(D50:D52)</f>
        <v>0</v>
      </c>
      <c r="E53" s="100">
        <f>SUM(E50:E52)</f>
        <v>0</v>
      </c>
      <c r="F53" s="101">
        <f>SUM(F50:F52)</f>
        <v>0</v>
      </c>
      <c r="G53" s="102">
        <f t="shared" si="1"/>
        <v>98723</v>
      </c>
      <c r="H53" s="139"/>
    </row>
    <row r="54" spans="2:8" ht="24.95" customHeight="1" thickTop="1" x14ac:dyDescent="0.2">
      <c r="B54" s="103" t="s">
        <v>87</v>
      </c>
      <c r="C54" s="104">
        <f>SUM(C49+C53)</f>
        <v>249822</v>
      </c>
      <c r="D54" s="105">
        <f>SUM(D49+D53)</f>
        <v>52411</v>
      </c>
      <c r="E54" s="105">
        <f>SUM(E49+E53)</f>
        <v>41875</v>
      </c>
      <c r="F54" s="106">
        <f>SUM(F49+F53)</f>
        <v>5024</v>
      </c>
      <c r="G54" s="107">
        <f>SUM(G49)</f>
        <v>250409</v>
      </c>
      <c r="H54" s="139"/>
    </row>
    <row r="55" spans="2:8" ht="24.95" customHeight="1" x14ac:dyDescent="0.2">
      <c r="B55" s="19" t="s">
        <v>88</v>
      </c>
      <c r="C55" s="20"/>
      <c r="D55" s="20"/>
      <c r="E55" s="20"/>
      <c r="F55" s="21"/>
      <c r="G55" s="22"/>
      <c r="H55" s="139"/>
    </row>
    <row r="56" spans="2:8" ht="24.95" customHeight="1" x14ac:dyDescent="0.2">
      <c r="B56" s="108" t="s">
        <v>89</v>
      </c>
      <c r="C56" s="177">
        <v>78490</v>
      </c>
      <c r="D56" s="78">
        <v>7</v>
      </c>
      <c r="E56" s="78">
        <v>8</v>
      </c>
      <c r="F56" s="79"/>
      <c r="G56" s="57">
        <f>SUM(C56:F56)</f>
        <v>78505</v>
      </c>
      <c r="H56" s="139"/>
    </row>
    <row r="57" spans="2:8" ht="24.95" customHeight="1" x14ac:dyDescent="0.2">
      <c r="B57" s="108" t="s">
        <v>90</v>
      </c>
      <c r="C57" s="61">
        <v>2770</v>
      </c>
      <c r="D57" s="78"/>
      <c r="E57" s="78"/>
      <c r="F57" s="79"/>
      <c r="G57" s="109">
        <f>SUM(C57:F57)</f>
        <v>2770</v>
      </c>
      <c r="H57" s="139"/>
    </row>
    <row r="58" spans="2:8" ht="24.95" customHeight="1" x14ac:dyDescent="0.2">
      <c r="B58" s="77" t="s">
        <v>91</v>
      </c>
      <c r="C58" s="78"/>
      <c r="D58" s="78"/>
      <c r="E58" s="78"/>
      <c r="F58" s="79"/>
      <c r="G58" s="109">
        <f t="shared" ref="G58:G63" si="2">SUM(C58:F58)</f>
        <v>0</v>
      </c>
      <c r="H58" s="139"/>
    </row>
    <row r="59" spans="2:8" ht="30.75" customHeight="1" x14ac:dyDescent="0.2">
      <c r="B59" s="53" t="s">
        <v>92</v>
      </c>
      <c r="C59" s="110">
        <f>SUM(C56:C58)</f>
        <v>81260</v>
      </c>
      <c r="D59" s="110">
        <f>SUM(D56:D58)</f>
        <v>7</v>
      </c>
      <c r="E59" s="110">
        <f>SUM(E56:E58)</f>
        <v>8</v>
      </c>
      <c r="F59" s="111">
        <f>SUM(F56:F58)</f>
        <v>0</v>
      </c>
      <c r="G59" s="109">
        <f t="shared" si="2"/>
        <v>81275</v>
      </c>
    </row>
    <row r="60" spans="2:8" ht="12.75" customHeight="1" x14ac:dyDescent="0.2">
      <c r="B60" s="27"/>
      <c r="C60" s="91"/>
      <c r="D60" s="91"/>
      <c r="E60" s="91"/>
      <c r="F60" s="112"/>
      <c r="G60" s="113">
        <f t="shared" si="2"/>
        <v>0</v>
      </c>
    </row>
    <row r="61" spans="2:8" ht="13.5" customHeight="1" x14ac:dyDescent="0.2">
      <c r="B61" s="114"/>
      <c r="C61" s="115"/>
      <c r="D61" s="115"/>
      <c r="E61" s="115"/>
      <c r="F61" s="116"/>
      <c r="G61" s="113">
        <f t="shared" si="2"/>
        <v>0</v>
      </c>
    </row>
    <row r="62" spans="2:8" ht="24.95" customHeight="1" x14ac:dyDescent="0.2">
      <c r="B62" s="117" t="s">
        <v>94</v>
      </c>
      <c r="C62" s="110">
        <f>SUM(C59:C61)</f>
        <v>81260</v>
      </c>
      <c r="D62" s="110">
        <f>SUM(D59+D61)</f>
        <v>7</v>
      </c>
      <c r="E62" s="110">
        <f>SUM(E59+E61)</f>
        <v>8</v>
      </c>
      <c r="F62" s="111">
        <f>SUM(F59+F61)</f>
        <v>0</v>
      </c>
      <c r="G62" s="109">
        <f t="shared" si="2"/>
        <v>81275</v>
      </c>
      <c r="H62" s="3"/>
    </row>
    <row r="63" spans="2:8" ht="15" customHeight="1" x14ac:dyDescent="0.2">
      <c r="B63" s="27" t="s">
        <v>93</v>
      </c>
      <c r="C63" s="153">
        <v>33366</v>
      </c>
      <c r="D63" s="70"/>
      <c r="E63" s="70"/>
      <c r="F63" s="71"/>
      <c r="G63" s="113">
        <f t="shared" si="2"/>
        <v>33366</v>
      </c>
    </row>
    <row r="64" spans="2:8" ht="24.95" customHeight="1" x14ac:dyDescent="0.2">
      <c r="B64" s="64" t="s">
        <v>95</v>
      </c>
      <c r="C64" s="65">
        <f>SUM(C54+C62+C63)</f>
        <v>364448</v>
      </c>
      <c r="D64" s="119">
        <f>SUM(D54+D62)</f>
        <v>52418</v>
      </c>
      <c r="E64" s="119">
        <f>SUM(E54+E62)</f>
        <v>41883</v>
      </c>
      <c r="F64" s="120">
        <f>SUM(F54+F62)</f>
        <v>5024</v>
      </c>
      <c r="G64" s="68">
        <f>G54+G62+G63</f>
        <v>365050</v>
      </c>
    </row>
    <row r="65" spans="2:7" ht="24.95" customHeight="1" x14ac:dyDescent="0.2">
      <c r="B65" s="118"/>
      <c r="C65" s="70"/>
      <c r="D65" s="70"/>
      <c r="E65" s="70"/>
      <c r="F65" s="71"/>
      <c r="G65" s="70"/>
    </row>
    <row r="66" spans="2:7" ht="24.95" customHeight="1" x14ac:dyDescent="0.2">
      <c r="B66" s="121"/>
      <c r="C66" s="121"/>
      <c r="D66" s="121"/>
      <c r="E66" s="121"/>
      <c r="F66" s="121"/>
      <c r="G66" s="122"/>
    </row>
    <row r="67" spans="2:7" ht="24.95" customHeight="1" x14ac:dyDescent="0.2">
      <c r="B67" s="123" t="s">
        <v>96</v>
      </c>
      <c r="C67" s="124">
        <f>SUM(C68)</f>
        <v>9</v>
      </c>
      <c r="D67" s="124">
        <v>9</v>
      </c>
      <c r="E67" s="124">
        <v>10</v>
      </c>
      <c r="F67" s="125">
        <v>1</v>
      </c>
      <c r="G67" s="126">
        <f>SUM(C67:F67)</f>
        <v>29</v>
      </c>
    </row>
    <row r="68" spans="2:7" ht="24.95" customHeight="1" x14ac:dyDescent="0.2">
      <c r="B68" s="127" t="s">
        <v>97</v>
      </c>
      <c r="C68" s="128">
        <v>9</v>
      </c>
      <c r="D68" s="128">
        <v>8</v>
      </c>
      <c r="E68" s="128">
        <v>10</v>
      </c>
      <c r="F68" s="129">
        <v>1</v>
      </c>
      <c r="G68" s="130">
        <f>SUM(C68:F68)</f>
        <v>28</v>
      </c>
    </row>
    <row r="69" spans="2:7" ht="24.95" customHeight="1" x14ac:dyDescent="0.2">
      <c r="B69" s="123" t="s">
        <v>133</v>
      </c>
      <c r="C69" s="124">
        <v>8</v>
      </c>
      <c r="D69" s="124">
        <v>9</v>
      </c>
      <c r="E69" s="124">
        <v>10</v>
      </c>
      <c r="F69" s="131">
        <v>1</v>
      </c>
      <c r="G69" s="132">
        <f>SUM(C69:F69)</f>
        <v>28</v>
      </c>
    </row>
    <row r="70" spans="2:7" ht="24.95" customHeight="1" x14ac:dyDescent="0.2">
      <c r="B70" s="127" t="s">
        <v>97</v>
      </c>
      <c r="C70" s="128">
        <v>8</v>
      </c>
      <c r="D70" s="128">
        <v>8</v>
      </c>
      <c r="E70" s="128">
        <v>10</v>
      </c>
      <c r="F70" s="133">
        <v>1</v>
      </c>
      <c r="G70" s="134">
        <f>SUM(C70:F70)</f>
        <v>27</v>
      </c>
    </row>
    <row r="71" spans="2:7" ht="24.95" customHeight="1" x14ac:dyDescent="0.2">
      <c r="B71" s="123" t="s">
        <v>98</v>
      </c>
      <c r="C71" s="124">
        <v>55</v>
      </c>
      <c r="D71" s="124">
        <v>0</v>
      </c>
      <c r="E71" s="124">
        <v>0</v>
      </c>
      <c r="F71" s="125">
        <v>0</v>
      </c>
      <c r="G71" s="126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22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10" t="s">
        <v>197</v>
      </c>
      <c r="N1" s="210"/>
    </row>
    <row r="2" spans="1:14" ht="15" x14ac:dyDescent="0.25">
      <c r="A2" s="201" t="s">
        <v>204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ht="25.15" customHeight="1" x14ac:dyDescent="0.3">
      <c r="B3" s="211" t="s">
        <v>196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N3" s="173">
        <f>SUM(M4:M34)</f>
        <v>148964657</v>
      </c>
    </row>
    <row r="4" spans="1:14" ht="25.15" customHeight="1" x14ac:dyDescent="0.25">
      <c r="B4" s="212" t="s">
        <v>195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">
        <f>SUM(L5:L31)</f>
        <v>148964657</v>
      </c>
    </row>
    <row r="5" spans="1:14" ht="25.15" customHeight="1" x14ac:dyDescent="0.25">
      <c r="A5" s="167" t="s">
        <v>0</v>
      </c>
      <c r="B5" s="202" t="s">
        <v>201</v>
      </c>
      <c r="C5" s="203"/>
      <c r="D5" s="203"/>
      <c r="E5" s="203"/>
      <c r="F5" s="203"/>
      <c r="G5" s="203"/>
      <c r="H5" s="203"/>
      <c r="I5" s="203"/>
      <c r="J5" s="203"/>
      <c r="K5" s="172"/>
      <c r="L5" s="166">
        <f>SUM(J6:J13)</f>
        <v>62854126</v>
      </c>
    </row>
    <row r="6" spans="1:14" ht="25.15" customHeight="1" x14ac:dyDescent="0.2">
      <c r="B6" s="209" t="s">
        <v>194</v>
      </c>
      <c r="C6" s="209"/>
      <c r="D6" s="209"/>
      <c r="E6" s="209"/>
      <c r="F6" s="209"/>
      <c r="G6" s="209"/>
      <c r="H6" s="209"/>
      <c r="I6" s="209"/>
      <c r="J6" s="165">
        <v>30594400</v>
      </c>
      <c r="K6" s="205"/>
      <c r="L6" s="154"/>
    </row>
    <row r="7" spans="1:14" ht="25.15" customHeight="1" x14ac:dyDescent="0.2">
      <c r="B7" s="209" t="s">
        <v>193</v>
      </c>
      <c r="C7" s="209"/>
      <c r="D7" s="209"/>
      <c r="E7" s="209"/>
      <c r="F7" s="209"/>
      <c r="G7" s="209"/>
      <c r="H7" s="209"/>
      <c r="I7" s="209"/>
      <c r="J7" s="165">
        <f>SUM(I8:I12)</f>
        <v>26746396</v>
      </c>
      <c r="K7" s="206"/>
      <c r="L7" s="154"/>
    </row>
    <row r="8" spans="1:14" ht="25.15" customHeight="1" x14ac:dyDescent="0.25">
      <c r="B8" s="169" t="s">
        <v>2</v>
      </c>
      <c r="C8" s="207" t="s">
        <v>192</v>
      </c>
      <c r="D8" s="207"/>
      <c r="E8" s="207"/>
      <c r="F8" s="207"/>
      <c r="G8" s="207"/>
      <c r="H8" s="207"/>
      <c r="I8" s="168">
        <v>5938566</v>
      </c>
      <c r="J8" s="154"/>
      <c r="K8" s="206"/>
      <c r="L8" s="154"/>
    </row>
    <row r="9" spans="1:14" ht="25.15" customHeight="1" x14ac:dyDescent="0.25">
      <c r="B9" s="169" t="s">
        <v>3</v>
      </c>
      <c r="C9" s="204" t="s">
        <v>191</v>
      </c>
      <c r="D9" s="204"/>
      <c r="E9" s="204"/>
      <c r="F9" s="204"/>
      <c r="G9" s="204"/>
      <c r="H9" s="204"/>
      <c r="I9" s="168">
        <v>15104000</v>
      </c>
      <c r="J9" s="154"/>
      <c r="K9" s="206"/>
      <c r="L9" s="154"/>
    </row>
    <row r="10" spans="1:14" ht="25.15" customHeight="1" x14ac:dyDescent="0.25">
      <c r="B10" s="169" t="s">
        <v>4</v>
      </c>
      <c r="C10" s="204" t="s">
        <v>190</v>
      </c>
      <c r="D10" s="204"/>
      <c r="E10" s="204"/>
      <c r="F10" s="204"/>
      <c r="G10" s="204"/>
      <c r="H10" s="204"/>
      <c r="I10" s="168">
        <v>100000</v>
      </c>
      <c r="J10" s="154"/>
      <c r="K10" s="206"/>
      <c r="L10" s="154"/>
    </row>
    <row r="11" spans="1:14" ht="25.15" customHeight="1" x14ac:dyDescent="0.25">
      <c r="B11" s="169" t="s">
        <v>177</v>
      </c>
      <c r="C11" s="204" t="s">
        <v>189</v>
      </c>
      <c r="D11" s="204"/>
      <c r="E11" s="204"/>
      <c r="F11" s="204"/>
      <c r="G11" s="204"/>
      <c r="H11" s="204"/>
      <c r="I11" s="168">
        <v>4866880</v>
      </c>
      <c r="J11" s="154"/>
      <c r="K11" s="206"/>
      <c r="L11" s="154"/>
    </row>
    <row r="12" spans="1:14" ht="25.15" customHeight="1" x14ac:dyDescent="0.25">
      <c r="B12" s="169" t="s">
        <v>175</v>
      </c>
      <c r="C12" s="204" t="s">
        <v>12</v>
      </c>
      <c r="D12" s="204"/>
      <c r="E12" s="204"/>
      <c r="F12" s="204"/>
      <c r="G12" s="204"/>
      <c r="H12" s="204"/>
      <c r="I12" s="168">
        <v>736950</v>
      </c>
      <c r="J12" s="154"/>
      <c r="K12" s="206"/>
      <c r="L12" s="154"/>
    </row>
    <row r="13" spans="1:14" ht="25.15" customHeight="1" x14ac:dyDescent="0.2">
      <c r="B13" s="209" t="s">
        <v>188</v>
      </c>
      <c r="C13" s="209"/>
      <c r="D13" s="209"/>
      <c r="E13" s="209"/>
      <c r="F13" s="209"/>
      <c r="G13" s="209"/>
      <c r="H13" s="209"/>
      <c r="I13" s="209"/>
      <c r="J13" s="165">
        <v>5513330</v>
      </c>
      <c r="K13" s="206"/>
      <c r="L13" s="154"/>
    </row>
    <row r="14" spans="1:14" ht="25.15" customHeight="1" x14ac:dyDescent="0.25">
      <c r="A14" s="167" t="s">
        <v>5</v>
      </c>
      <c r="B14" s="202" t="s">
        <v>187</v>
      </c>
      <c r="C14" s="203"/>
      <c r="D14" s="203"/>
      <c r="E14" s="203"/>
      <c r="F14" s="203"/>
      <c r="G14" s="203"/>
      <c r="H14" s="203"/>
      <c r="I14" s="203"/>
      <c r="J14" s="203"/>
      <c r="K14" s="203"/>
      <c r="L14" s="166">
        <f>SUM(J15:J16)</f>
        <v>36582866</v>
      </c>
    </row>
    <row r="15" spans="1:14" ht="25.15" customHeight="1" x14ac:dyDescent="0.25">
      <c r="B15" s="209" t="s">
        <v>186</v>
      </c>
      <c r="C15" s="209"/>
      <c r="D15" s="209"/>
      <c r="E15" s="209"/>
      <c r="F15" s="209"/>
      <c r="G15" s="209"/>
      <c r="H15" s="209"/>
      <c r="I15" s="209"/>
      <c r="J15" s="175">
        <v>31636200</v>
      </c>
      <c r="K15" s="154"/>
      <c r="L15" s="154"/>
    </row>
    <row r="16" spans="1:14" ht="25.15" customHeight="1" x14ac:dyDescent="0.25">
      <c r="B16" s="209" t="s">
        <v>185</v>
      </c>
      <c r="C16" s="209"/>
      <c r="D16" s="209"/>
      <c r="E16" s="209"/>
      <c r="F16" s="209"/>
      <c r="G16" s="209"/>
      <c r="H16" s="209"/>
      <c r="I16" s="209"/>
      <c r="J16" s="175">
        <v>4946666</v>
      </c>
      <c r="K16" s="154"/>
      <c r="L16" s="154"/>
    </row>
    <row r="17" spans="1:12" ht="25.15" customHeight="1" x14ac:dyDescent="0.25">
      <c r="B17" s="171"/>
      <c r="C17" s="171"/>
      <c r="D17" s="171"/>
      <c r="E17" s="171"/>
      <c r="F17" s="171"/>
      <c r="G17" s="171"/>
      <c r="H17" s="171"/>
      <c r="I17" s="154"/>
      <c r="J17" s="165"/>
      <c r="K17" s="154"/>
      <c r="L17" s="154"/>
    </row>
    <row r="18" spans="1:12" ht="25.15" customHeight="1" x14ac:dyDescent="0.25">
      <c r="A18" s="167" t="s">
        <v>6</v>
      </c>
      <c r="B18" s="202" t="s">
        <v>184</v>
      </c>
      <c r="C18" s="203"/>
      <c r="D18" s="203"/>
      <c r="E18" s="203"/>
      <c r="F18" s="203"/>
      <c r="G18" s="203"/>
      <c r="H18" s="203"/>
      <c r="I18" s="203"/>
      <c r="J18" s="203"/>
      <c r="K18" s="203"/>
      <c r="L18" s="166">
        <f>SUM(J19:J27)</f>
        <v>40426730</v>
      </c>
    </row>
    <row r="19" spans="1:12" ht="25.15" customHeight="1" x14ac:dyDescent="0.25">
      <c r="A19" s="3"/>
      <c r="B19" s="208" t="s">
        <v>183</v>
      </c>
      <c r="C19" s="208"/>
      <c r="D19" s="208"/>
      <c r="E19" s="208"/>
      <c r="F19" s="208"/>
      <c r="G19" s="208"/>
      <c r="H19" s="208"/>
      <c r="I19" s="208"/>
      <c r="J19" s="165">
        <v>5376000</v>
      </c>
      <c r="K19" s="164"/>
      <c r="L19" s="163"/>
    </row>
    <row r="20" spans="1:12" ht="25.15" customHeight="1" x14ac:dyDescent="0.2">
      <c r="B20" s="208" t="s">
        <v>182</v>
      </c>
      <c r="C20" s="208"/>
      <c r="D20" s="208"/>
      <c r="E20" s="208"/>
      <c r="F20" s="208"/>
      <c r="G20" s="208"/>
      <c r="H20" s="208"/>
      <c r="I20" s="208"/>
      <c r="J20" s="165">
        <v>12868180</v>
      </c>
      <c r="K20" s="154"/>
      <c r="L20" s="170"/>
    </row>
    <row r="21" spans="1:12" ht="25.15" customHeight="1" x14ac:dyDescent="0.2">
      <c r="B21" s="208" t="s">
        <v>181</v>
      </c>
      <c r="C21" s="208"/>
      <c r="D21" s="208"/>
      <c r="E21" s="208"/>
      <c r="F21" s="208"/>
      <c r="G21" s="208"/>
      <c r="H21" s="208"/>
      <c r="I21" s="208"/>
      <c r="J21" s="165">
        <f>SUM(I22:I26)</f>
        <v>22119550</v>
      </c>
      <c r="K21" s="154"/>
      <c r="L21" s="154"/>
    </row>
    <row r="22" spans="1:12" ht="25.15" customHeight="1" x14ac:dyDescent="0.25">
      <c r="B22" s="169" t="s">
        <v>2</v>
      </c>
      <c r="C22" s="204" t="s">
        <v>180</v>
      </c>
      <c r="D22" s="204"/>
      <c r="E22" s="204"/>
      <c r="F22" s="204"/>
      <c r="G22" s="204"/>
      <c r="H22" s="204"/>
      <c r="I22" s="168">
        <v>924300</v>
      </c>
      <c r="J22" s="165"/>
      <c r="K22" s="154"/>
      <c r="L22" s="154"/>
    </row>
    <row r="23" spans="1:12" ht="25.15" customHeight="1" x14ac:dyDescent="0.25">
      <c r="B23" s="169" t="s">
        <v>3</v>
      </c>
      <c r="C23" s="207" t="s">
        <v>179</v>
      </c>
      <c r="D23" s="207"/>
      <c r="E23" s="207"/>
      <c r="F23" s="207"/>
      <c r="G23" s="207"/>
      <c r="H23" s="207"/>
      <c r="I23" s="168">
        <v>924300</v>
      </c>
      <c r="J23" s="165"/>
      <c r="K23" s="154"/>
      <c r="L23" s="154"/>
    </row>
    <row r="24" spans="1:12" ht="25.15" customHeight="1" x14ac:dyDescent="0.25">
      <c r="B24" s="169" t="s">
        <v>4</v>
      </c>
      <c r="C24" s="204" t="s">
        <v>178</v>
      </c>
      <c r="D24" s="204"/>
      <c r="E24" s="204"/>
      <c r="F24" s="204"/>
      <c r="G24" s="204"/>
      <c r="H24" s="204"/>
      <c r="I24" s="174">
        <v>664320</v>
      </c>
      <c r="J24" s="154"/>
      <c r="K24" s="154"/>
      <c r="L24" s="154"/>
    </row>
    <row r="25" spans="1:12" ht="25.15" customHeight="1" x14ac:dyDescent="0.25">
      <c r="B25" s="169" t="s">
        <v>177</v>
      </c>
      <c r="C25" s="204" t="s">
        <v>176</v>
      </c>
      <c r="D25" s="204"/>
      <c r="E25" s="204"/>
      <c r="F25" s="204"/>
      <c r="G25" s="204"/>
      <c r="H25" s="204"/>
      <c r="I25" s="168">
        <v>725000</v>
      </c>
      <c r="J25" s="154"/>
      <c r="K25" s="154"/>
      <c r="L25" s="154"/>
    </row>
    <row r="26" spans="1:12" ht="25.15" customHeight="1" x14ac:dyDescent="0.25">
      <c r="B26" s="169" t="s">
        <v>175</v>
      </c>
      <c r="C26" s="207" t="s">
        <v>174</v>
      </c>
      <c r="D26" s="207"/>
      <c r="E26" s="207"/>
      <c r="F26" s="207"/>
      <c r="G26" s="207"/>
      <c r="H26" s="207"/>
      <c r="I26" s="174">
        <v>18881630</v>
      </c>
      <c r="J26" s="154"/>
      <c r="K26" s="154"/>
      <c r="L26" s="154"/>
    </row>
    <row r="27" spans="1:12" ht="25.15" customHeight="1" x14ac:dyDescent="0.2">
      <c r="B27" s="208" t="s">
        <v>173</v>
      </c>
      <c r="C27" s="208"/>
      <c r="D27" s="208"/>
      <c r="E27" s="208"/>
      <c r="F27" s="208"/>
      <c r="G27" s="208"/>
      <c r="H27" s="208"/>
      <c r="I27" s="208"/>
      <c r="J27" s="165">
        <v>63000</v>
      </c>
      <c r="K27" s="154"/>
      <c r="L27" s="154"/>
    </row>
    <row r="28" spans="1:12" ht="25.15" customHeight="1" x14ac:dyDescent="0.2">
      <c r="B28" s="155"/>
      <c r="C28" s="155"/>
      <c r="D28" s="155"/>
      <c r="E28" s="155"/>
      <c r="F28" s="155"/>
      <c r="G28" s="155"/>
      <c r="H28" s="155"/>
      <c r="I28" s="155"/>
      <c r="J28" s="165"/>
      <c r="K28" s="154"/>
      <c r="L28" s="154"/>
    </row>
    <row r="29" spans="1:12" ht="25.15" customHeight="1" x14ac:dyDescent="0.25">
      <c r="A29" s="167" t="s">
        <v>7</v>
      </c>
      <c r="B29" s="202" t="s">
        <v>199</v>
      </c>
      <c r="C29" s="203"/>
      <c r="D29" s="203"/>
      <c r="E29" s="203"/>
      <c r="F29" s="203"/>
      <c r="G29" s="203"/>
      <c r="H29" s="203"/>
      <c r="I29" s="203"/>
      <c r="J29" s="203"/>
      <c r="K29" s="203"/>
      <c r="L29" s="166">
        <v>2667600</v>
      </c>
    </row>
    <row r="30" spans="1:12" ht="25.15" customHeight="1" x14ac:dyDescent="0.25">
      <c r="A30" s="167" t="s">
        <v>33</v>
      </c>
      <c r="B30" s="202" t="s">
        <v>200</v>
      </c>
      <c r="C30" s="203"/>
      <c r="D30" s="203"/>
      <c r="E30" s="203"/>
      <c r="F30" s="203"/>
      <c r="G30" s="203"/>
      <c r="H30" s="203"/>
      <c r="I30" s="203"/>
      <c r="J30" s="203"/>
      <c r="K30" s="203"/>
      <c r="L30" s="176">
        <v>3266757</v>
      </c>
    </row>
    <row r="31" spans="1:12" ht="25.15" customHeight="1" x14ac:dyDescent="0.25">
      <c r="A31" s="167" t="s">
        <v>36</v>
      </c>
      <c r="B31" s="202" t="s">
        <v>158</v>
      </c>
      <c r="C31" s="203"/>
      <c r="D31" s="203"/>
      <c r="E31" s="203"/>
      <c r="F31" s="203"/>
      <c r="G31" s="203"/>
      <c r="H31" s="203"/>
      <c r="I31" s="203"/>
      <c r="J31" s="203"/>
      <c r="K31" s="203"/>
      <c r="L31" s="176">
        <v>3166578</v>
      </c>
    </row>
    <row r="32" spans="1:12" ht="25.15" customHeight="1" x14ac:dyDescent="0.2">
      <c r="B32" s="155"/>
      <c r="C32" s="155"/>
      <c r="D32" s="155"/>
      <c r="E32" s="155"/>
      <c r="F32" s="155"/>
      <c r="G32" s="155"/>
      <c r="H32" s="155"/>
      <c r="I32" s="155"/>
      <c r="J32" s="165"/>
      <c r="K32" s="154"/>
      <c r="L32" s="154"/>
    </row>
    <row r="33" spans="2:16" ht="25.15" customHeight="1" x14ac:dyDescent="0.2">
      <c r="B33" s="155"/>
      <c r="C33" s="155"/>
      <c r="D33" s="155"/>
      <c r="E33" s="155"/>
      <c r="F33" s="155"/>
      <c r="G33" s="155"/>
      <c r="H33" s="155"/>
      <c r="I33" s="155"/>
      <c r="J33" s="165"/>
      <c r="K33" s="154"/>
      <c r="L33" s="154"/>
    </row>
    <row r="35" spans="2:16" ht="13.5" thickBot="1" x14ac:dyDescent="0.25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</row>
  </sheetData>
  <mergeCells count="30">
    <mergeCell ref="C26:H26"/>
    <mergeCell ref="B7:I7"/>
    <mergeCell ref="B5:J5"/>
    <mergeCell ref="C10:H10"/>
    <mergeCell ref="M1:N1"/>
    <mergeCell ref="B15:I15"/>
    <mergeCell ref="C11:H11"/>
    <mergeCell ref="B13:I13"/>
    <mergeCell ref="B14:K14"/>
    <mergeCell ref="C9:H9"/>
    <mergeCell ref="C8:H8"/>
    <mergeCell ref="B3:L3"/>
    <mergeCell ref="B4:L4"/>
    <mergeCell ref="B6:I6"/>
    <mergeCell ref="B30:K30"/>
    <mergeCell ref="B31:K31"/>
    <mergeCell ref="A2:M2"/>
    <mergeCell ref="C12:H12"/>
    <mergeCell ref="K6:K13"/>
    <mergeCell ref="B29:K29"/>
    <mergeCell ref="C25:H25"/>
    <mergeCell ref="C23:H23"/>
    <mergeCell ref="B20:I20"/>
    <mergeCell ref="B21:I21"/>
    <mergeCell ref="B18:K18"/>
    <mergeCell ref="C22:H22"/>
    <mergeCell ref="B16:I16"/>
    <mergeCell ref="C24:H24"/>
    <mergeCell ref="B19:I19"/>
    <mergeCell ref="B27:I27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8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13" t="s">
        <v>205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2" ht="26.25" x14ac:dyDescent="0.4">
      <c r="B3" s="219" t="s">
        <v>131</v>
      </c>
      <c r="C3" s="219"/>
      <c r="D3" s="219"/>
      <c r="E3" s="219"/>
      <c r="F3" s="219"/>
      <c r="G3" s="219"/>
      <c r="H3" s="219"/>
      <c r="I3" s="219"/>
      <c r="J3" s="219"/>
      <c r="K3" s="219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1:22" ht="25.5" customHeight="1" x14ac:dyDescent="0.3">
      <c r="B4" s="220" t="s">
        <v>136</v>
      </c>
      <c r="C4" s="220"/>
      <c r="D4" s="220"/>
      <c r="E4" s="220"/>
      <c r="F4" s="220"/>
      <c r="G4" s="220"/>
      <c r="H4" s="220"/>
      <c r="I4" s="220"/>
      <c r="J4" s="220"/>
      <c r="K4" s="220"/>
    </row>
    <row r="5" spans="1:22" ht="24.95" customHeight="1" x14ac:dyDescent="0.25">
      <c r="A5" s="4" t="s">
        <v>0</v>
      </c>
      <c r="B5" s="215" t="s">
        <v>8</v>
      </c>
      <c r="C5" s="215"/>
      <c r="D5" s="215"/>
      <c r="E5" s="215"/>
      <c r="F5" s="215"/>
      <c r="G5" s="215"/>
      <c r="H5" s="215"/>
      <c r="I5" s="215"/>
      <c r="J5" s="5">
        <f>SUM(I6:I12)</f>
        <v>148965000</v>
      </c>
    </row>
    <row r="6" spans="1:22" ht="24.95" customHeight="1" x14ac:dyDescent="0.2">
      <c r="B6" s="6">
        <v>1</v>
      </c>
      <c r="C6" s="208" t="s">
        <v>1</v>
      </c>
      <c r="D6" s="208"/>
      <c r="E6" s="208"/>
      <c r="F6" s="208"/>
      <c r="G6" s="208"/>
      <c r="H6" s="208"/>
      <c r="I6" s="7">
        <v>62117000</v>
      </c>
    </row>
    <row r="7" spans="1:22" ht="24.95" customHeight="1" x14ac:dyDescent="0.2">
      <c r="B7" s="6">
        <v>2</v>
      </c>
      <c r="C7" s="208" t="s">
        <v>9</v>
      </c>
      <c r="D7" s="208"/>
      <c r="E7" s="208"/>
      <c r="F7" s="208"/>
      <c r="G7" s="208"/>
      <c r="H7" s="208"/>
      <c r="I7" s="150">
        <v>36582000</v>
      </c>
    </row>
    <row r="8" spans="1:22" ht="24.95" customHeight="1" x14ac:dyDescent="0.2">
      <c r="B8" s="6">
        <v>3</v>
      </c>
      <c r="C8" s="208" t="s">
        <v>10</v>
      </c>
      <c r="D8" s="208"/>
      <c r="E8" s="208"/>
      <c r="F8" s="208"/>
      <c r="G8" s="208"/>
      <c r="H8" s="208"/>
      <c r="I8" s="150">
        <v>40427000</v>
      </c>
      <c r="J8" s="139"/>
    </row>
    <row r="9" spans="1:22" ht="24.95" customHeight="1" x14ac:dyDescent="0.2">
      <c r="B9" s="6">
        <v>4</v>
      </c>
      <c r="C9" s="208" t="s">
        <v>11</v>
      </c>
      <c r="D9" s="208"/>
      <c r="E9" s="208"/>
      <c r="F9" s="208"/>
      <c r="G9" s="208"/>
      <c r="H9" s="208"/>
      <c r="I9" s="7">
        <v>2668000</v>
      </c>
      <c r="J9" s="139"/>
    </row>
    <row r="10" spans="1:22" ht="24.95" customHeight="1" x14ac:dyDescent="0.2">
      <c r="B10" s="6">
        <v>5</v>
      </c>
      <c r="C10" s="208" t="s">
        <v>12</v>
      </c>
      <c r="D10" s="208"/>
      <c r="E10" s="208"/>
      <c r="F10" s="208"/>
      <c r="G10" s="208"/>
      <c r="H10" s="208"/>
      <c r="I10" s="7">
        <v>737000</v>
      </c>
      <c r="J10" s="139"/>
    </row>
    <row r="11" spans="1:22" ht="24.95" customHeight="1" x14ac:dyDescent="0.2">
      <c r="B11" s="6">
        <v>6</v>
      </c>
      <c r="C11" s="208" t="s">
        <v>157</v>
      </c>
      <c r="D11" s="208"/>
      <c r="E11" s="208"/>
      <c r="F11" s="208"/>
      <c r="G11" s="208"/>
      <c r="H11" s="208"/>
      <c r="I11" s="150">
        <v>3267000</v>
      </c>
      <c r="J11" s="139"/>
    </row>
    <row r="12" spans="1:22" ht="24.95" customHeight="1" x14ac:dyDescent="0.2">
      <c r="B12" s="6">
        <v>7</v>
      </c>
      <c r="C12" s="208" t="s">
        <v>158</v>
      </c>
      <c r="D12" s="208"/>
      <c r="E12" s="208"/>
      <c r="F12" s="208"/>
      <c r="G12" s="208"/>
      <c r="H12" s="208"/>
      <c r="I12" s="150">
        <v>3167000</v>
      </c>
      <c r="J12" s="139"/>
    </row>
    <row r="13" spans="1:22" ht="24.95" customHeight="1" x14ac:dyDescent="0.25">
      <c r="A13" s="4" t="s">
        <v>5</v>
      </c>
      <c r="B13" s="215" t="s">
        <v>13</v>
      </c>
      <c r="C13" s="215"/>
      <c r="D13" s="215"/>
      <c r="E13" s="215"/>
      <c r="F13" s="215"/>
      <c r="G13" s="215"/>
      <c r="H13" s="215"/>
      <c r="I13" s="215"/>
      <c r="J13" s="5">
        <f>SUM(I14:I19)</f>
        <v>53774000</v>
      </c>
    </row>
    <row r="14" spans="1:22" ht="24.95" customHeight="1" x14ac:dyDescent="0.2">
      <c r="B14" s="6">
        <v>1</v>
      </c>
      <c r="C14" s="208" t="s">
        <v>14</v>
      </c>
      <c r="D14" s="208"/>
      <c r="E14" s="208"/>
      <c r="F14" s="208"/>
      <c r="G14" s="208"/>
      <c r="H14" s="208"/>
      <c r="I14" s="7">
        <v>4400000</v>
      </c>
      <c r="J14" s="139"/>
    </row>
    <row r="15" spans="1:22" ht="24.95" customHeight="1" x14ac:dyDescent="0.2">
      <c r="B15" s="6">
        <v>2</v>
      </c>
      <c r="C15" s="208" t="s">
        <v>15</v>
      </c>
      <c r="D15" s="208"/>
      <c r="E15" s="208"/>
      <c r="F15" s="208"/>
      <c r="G15" s="208"/>
      <c r="H15" s="208"/>
      <c r="I15" s="7">
        <v>2324000</v>
      </c>
      <c r="J15" s="139"/>
    </row>
    <row r="16" spans="1:22" ht="24.95" customHeight="1" x14ac:dyDescent="0.2">
      <c r="B16" s="6">
        <v>3</v>
      </c>
      <c r="C16" s="208" t="s">
        <v>16</v>
      </c>
      <c r="D16" s="208"/>
      <c r="E16" s="208"/>
      <c r="F16" s="208"/>
      <c r="G16" s="208"/>
      <c r="H16" s="208"/>
      <c r="I16" s="150">
        <v>0</v>
      </c>
      <c r="J16" s="139"/>
    </row>
    <row r="17" spans="1:10" ht="24.95" customHeight="1" x14ac:dyDescent="0.2">
      <c r="B17" s="6">
        <v>4</v>
      </c>
      <c r="C17" s="208" t="s">
        <v>129</v>
      </c>
      <c r="D17" s="208"/>
      <c r="E17" s="208"/>
      <c r="F17" s="208"/>
      <c r="G17" s="208"/>
      <c r="H17" s="208"/>
      <c r="I17" s="7">
        <v>44980000</v>
      </c>
      <c r="J17" s="139"/>
    </row>
    <row r="18" spans="1:10" ht="24.95" customHeight="1" x14ac:dyDescent="0.2">
      <c r="B18" s="6">
        <v>5</v>
      </c>
      <c r="C18" s="208" t="s">
        <v>162</v>
      </c>
      <c r="D18" s="208"/>
      <c r="E18" s="208"/>
      <c r="F18" s="208"/>
      <c r="G18" s="208"/>
      <c r="H18" s="208"/>
      <c r="I18" s="7">
        <v>581000</v>
      </c>
      <c r="J18" s="139"/>
    </row>
    <row r="19" spans="1:10" ht="24.95" customHeight="1" x14ac:dyDescent="0.2">
      <c r="B19" s="6">
        <v>6</v>
      </c>
      <c r="C19" s="208" t="s">
        <v>163</v>
      </c>
      <c r="D19" s="208"/>
      <c r="E19" s="208"/>
      <c r="F19" s="208"/>
      <c r="G19" s="208"/>
      <c r="H19" s="208"/>
      <c r="I19" s="7">
        <v>1489000</v>
      </c>
      <c r="J19" s="139"/>
    </row>
    <row r="20" spans="1:10" ht="24.95" customHeight="1" x14ac:dyDescent="0.25">
      <c r="A20" s="4" t="s">
        <v>6</v>
      </c>
      <c r="B20" s="215" t="s">
        <v>17</v>
      </c>
      <c r="C20" s="215"/>
      <c r="D20" s="215"/>
      <c r="E20" s="215"/>
      <c r="F20" s="215"/>
      <c r="G20" s="215"/>
      <c r="H20" s="215"/>
      <c r="I20" s="215"/>
      <c r="J20" s="5">
        <f>SUM(I21:I25)</f>
        <v>29350000</v>
      </c>
    </row>
    <row r="21" spans="1:10" ht="24.95" customHeight="1" x14ac:dyDescent="0.2">
      <c r="B21" s="6">
        <v>1</v>
      </c>
      <c r="C21" s="208" t="s">
        <v>18</v>
      </c>
      <c r="D21" s="208"/>
      <c r="E21" s="208"/>
      <c r="F21" s="208"/>
      <c r="G21" s="208"/>
      <c r="H21" s="208"/>
      <c r="I21" s="7">
        <v>3800000</v>
      </c>
      <c r="J21" s="139"/>
    </row>
    <row r="22" spans="1:10" ht="24.95" customHeight="1" x14ac:dyDescent="0.2">
      <c r="B22" s="6">
        <v>2</v>
      </c>
      <c r="C22" s="208" t="s">
        <v>19</v>
      </c>
      <c r="D22" s="208"/>
      <c r="E22" s="208"/>
      <c r="F22" s="208"/>
      <c r="G22" s="208"/>
      <c r="H22" s="208"/>
      <c r="I22" s="7">
        <v>24000000</v>
      </c>
      <c r="J22" s="139"/>
    </row>
    <row r="23" spans="1:10" ht="24.95" customHeight="1" x14ac:dyDescent="0.2">
      <c r="B23" s="6">
        <v>3</v>
      </c>
      <c r="C23" s="208" t="s">
        <v>20</v>
      </c>
      <c r="D23" s="208"/>
      <c r="E23" s="208"/>
      <c r="F23" s="208"/>
      <c r="G23" s="208"/>
      <c r="H23" s="208"/>
      <c r="I23" s="7">
        <v>500000</v>
      </c>
      <c r="J23" s="139"/>
    </row>
    <row r="24" spans="1:10" ht="24.95" customHeight="1" x14ac:dyDescent="0.2">
      <c r="B24" s="6">
        <v>4</v>
      </c>
      <c r="C24" s="208" t="s">
        <v>21</v>
      </c>
      <c r="D24" s="208"/>
      <c r="E24" s="208"/>
      <c r="F24" s="208"/>
      <c r="G24" s="208"/>
      <c r="H24" s="208"/>
      <c r="I24" s="7">
        <v>500000</v>
      </c>
      <c r="J24" s="139"/>
    </row>
    <row r="25" spans="1:10" ht="24.95" customHeight="1" x14ac:dyDescent="0.2">
      <c r="B25" s="6">
        <v>5</v>
      </c>
      <c r="C25" s="208" t="s">
        <v>22</v>
      </c>
      <c r="D25" s="208"/>
      <c r="E25" s="208"/>
      <c r="F25" s="208"/>
      <c r="G25" s="208"/>
      <c r="H25" s="208"/>
      <c r="I25" s="7">
        <v>550000</v>
      </c>
      <c r="J25" s="139"/>
    </row>
    <row r="26" spans="1:10" ht="24.95" customHeight="1" x14ac:dyDescent="0.25">
      <c r="A26" s="4" t="s">
        <v>7</v>
      </c>
      <c r="B26" s="215" t="s">
        <v>23</v>
      </c>
      <c r="C26" s="215"/>
      <c r="D26" s="215"/>
      <c r="E26" s="215"/>
      <c r="F26" s="215"/>
      <c r="G26" s="215"/>
      <c r="H26" s="215"/>
      <c r="I26" s="215"/>
      <c r="J26" s="5">
        <f>SUM(I27:I37)</f>
        <v>11823000</v>
      </c>
    </row>
    <row r="27" spans="1:10" ht="24.95" customHeight="1" x14ac:dyDescent="0.25">
      <c r="B27" s="6">
        <v>1</v>
      </c>
      <c r="C27" s="208" t="s">
        <v>24</v>
      </c>
      <c r="D27" s="208"/>
      <c r="E27" s="208"/>
      <c r="F27" s="208"/>
      <c r="G27" s="208"/>
      <c r="H27" s="208"/>
      <c r="I27" s="2">
        <v>257000</v>
      </c>
      <c r="J27" s="139"/>
    </row>
    <row r="28" spans="1:10" ht="24.95" customHeight="1" x14ac:dyDescent="0.2">
      <c r="B28" s="6">
        <v>2</v>
      </c>
      <c r="C28" s="208" t="s">
        <v>25</v>
      </c>
      <c r="D28" s="208"/>
      <c r="E28" s="208"/>
      <c r="F28" s="208"/>
      <c r="G28" s="208"/>
      <c r="H28" s="208"/>
      <c r="I28" s="7">
        <v>4940000</v>
      </c>
      <c r="J28" s="139"/>
    </row>
    <row r="29" spans="1:10" ht="24.95" customHeight="1" x14ac:dyDescent="0.2">
      <c r="B29" s="6">
        <v>3</v>
      </c>
      <c r="C29" s="208" t="s">
        <v>26</v>
      </c>
      <c r="D29" s="208"/>
      <c r="E29" s="208"/>
      <c r="F29" s="208"/>
      <c r="G29" s="208"/>
      <c r="H29" s="208"/>
      <c r="I29" s="7">
        <v>1000000</v>
      </c>
      <c r="J29" s="139"/>
    </row>
    <row r="30" spans="1:10" ht="24.95" customHeight="1" x14ac:dyDescent="0.2">
      <c r="B30" s="6">
        <v>4</v>
      </c>
      <c r="C30" s="208" t="s">
        <v>27</v>
      </c>
      <c r="D30" s="208"/>
      <c r="E30" s="208"/>
      <c r="F30" s="208"/>
      <c r="G30" s="208"/>
      <c r="H30" s="208"/>
      <c r="I30" s="7">
        <v>150000</v>
      </c>
      <c r="J30" s="139"/>
    </row>
    <row r="31" spans="1:10" ht="24.95" customHeight="1" x14ac:dyDescent="0.2">
      <c r="B31" s="6">
        <v>5</v>
      </c>
      <c r="C31" s="208" t="s">
        <v>28</v>
      </c>
      <c r="D31" s="208"/>
      <c r="E31" s="208"/>
      <c r="F31" s="208"/>
      <c r="G31" s="208"/>
      <c r="H31" s="208"/>
      <c r="I31" s="7">
        <f>SUM(H32:H35)</f>
        <v>4115000</v>
      </c>
      <c r="J31" s="139"/>
    </row>
    <row r="32" spans="1:10" ht="24.95" customHeight="1" x14ac:dyDescent="0.2">
      <c r="B32" s="6"/>
      <c r="C32" s="143" t="s">
        <v>2</v>
      </c>
      <c r="D32" s="208" t="s">
        <v>29</v>
      </c>
      <c r="E32" s="208"/>
      <c r="F32" s="208"/>
      <c r="G32" s="208"/>
      <c r="H32" s="8">
        <v>1770000</v>
      </c>
      <c r="I32" s="7"/>
      <c r="J32" s="139"/>
    </row>
    <row r="33" spans="1:10" ht="24.95" customHeight="1" x14ac:dyDescent="0.2">
      <c r="B33" s="6"/>
      <c r="C33" s="143" t="s">
        <v>3</v>
      </c>
      <c r="D33" s="208" t="s">
        <v>145</v>
      </c>
      <c r="E33" s="208"/>
      <c r="F33" s="208"/>
      <c r="G33" s="208"/>
      <c r="H33" s="8">
        <v>1690000</v>
      </c>
      <c r="I33" s="7"/>
      <c r="J33" s="139"/>
    </row>
    <row r="34" spans="1:10" ht="24.95" customHeight="1" x14ac:dyDescent="0.2">
      <c r="B34" s="6"/>
      <c r="C34" s="143" t="s">
        <v>4</v>
      </c>
      <c r="D34" s="208" t="s">
        <v>146</v>
      </c>
      <c r="E34" s="208"/>
      <c r="F34" s="208"/>
      <c r="G34" s="208"/>
      <c r="H34" s="8">
        <v>655000</v>
      </c>
      <c r="I34" s="7"/>
      <c r="J34" s="139"/>
    </row>
    <row r="35" spans="1:10" ht="24.95" customHeight="1" x14ac:dyDescent="0.2">
      <c r="B35" s="6"/>
      <c r="C35" s="143"/>
      <c r="D35" s="208"/>
      <c r="E35" s="208"/>
      <c r="F35" s="208"/>
      <c r="G35" s="208"/>
      <c r="H35" s="8"/>
      <c r="I35" s="7"/>
      <c r="J35" s="139"/>
    </row>
    <row r="36" spans="1:10" ht="24.95" customHeight="1" x14ac:dyDescent="0.2">
      <c r="B36" s="6">
        <v>6</v>
      </c>
      <c r="C36" s="208" t="s">
        <v>30</v>
      </c>
      <c r="D36" s="208"/>
      <c r="E36" s="208"/>
      <c r="F36" s="208"/>
      <c r="G36" s="208"/>
      <c r="H36" s="208"/>
      <c r="I36" s="7">
        <v>1111000</v>
      </c>
      <c r="J36" s="139"/>
    </row>
    <row r="37" spans="1:10" ht="24.95" customHeight="1" x14ac:dyDescent="0.2">
      <c r="B37" s="6">
        <v>7</v>
      </c>
      <c r="C37" s="208" t="s">
        <v>31</v>
      </c>
      <c r="D37" s="208"/>
      <c r="E37" s="208"/>
      <c r="F37" s="208"/>
      <c r="G37" s="208"/>
      <c r="H37" s="208"/>
      <c r="I37" s="7">
        <v>250000</v>
      </c>
      <c r="J37" s="139"/>
    </row>
    <row r="38" spans="1:10" ht="24.95" hidden="1" customHeight="1" x14ac:dyDescent="0.2">
      <c r="B38" s="6">
        <v>8</v>
      </c>
      <c r="C38" s="208" t="s">
        <v>32</v>
      </c>
      <c r="D38" s="208"/>
      <c r="E38" s="208"/>
      <c r="F38" s="208"/>
      <c r="G38" s="208"/>
      <c r="H38" s="208"/>
      <c r="I38" s="7">
        <v>0</v>
      </c>
      <c r="J38" s="139"/>
    </row>
    <row r="39" spans="1:10" ht="24.95" customHeight="1" x14ac:dyDescent="0.2">
      <c r="B39" s="139"/>
      <c r="C39" s="139"/>
      <c r="D39" s="139"/>
      <c r="E39" s="139"/>
      <c r="F39" s="139"/>
      <c r="G39" s="139"/>
      <c r="H39" s="139"/>
      <c r="I39" s="7"/>
      <c r="J39" s="139"/>
    </row>
    <row r="40" spans="1:10" ht="24.95" customHeight="1" x14ac:dyDescent="0.2">
      <c r="B40" s="139"/>
      <c r="C40" s="139"/>
      <c r="D40" s="139"/>
      <c r="E40" s="139"/>
      <c r="F40" s="139"/>
      <c r="G40" s="139"/>
      <c r="H40" s="139"/>
      <c r="I40" s="7"/>
      <c r="J40" s="139"/>
    </row>
    <row r="41" spans="1:10" ht="24.95" customHeight="1" x14ac:dyDescent="0.25">
      <c r="A41" s="4" t="s">
        <v>33</v>
      </c>
      <c r="B41" s="215" t="s">
        <v>34</v>
      </c>
      <c r="C41" s="215"/>
      <c r="D41" s="215"/>
      <c r="E41" s="215"/>
      <c r="F41" s="215"/>
      <c r="G41" s="215"/>
      <c r="H41" s="215"/>
      <c r="I41" s="215"/>
      <c r="J41" s="5">
        <f>SUM(I42:I47)</f>
        <v>64282000</v>
      </c>
    </row>
    <row r="42" spans="1:10" ht="24.95" customHeight="1" x14ac:dyDescent="0.2">
      <c r="B42" s="6">
        <v>1</v>
      </c>
      <c r="C42" s="208" t="s">
        <v>35</v>
      </c>
      <c r="D42" s="208"/>
      <c r="E42" s="208"/>
      <c r="F42" s="208"/>
      <c r="G42" s="208"/>
      <c r="H42" s="208"/>
      <c r="I42" s="7">
        <v>25362000</v>
      </c>
      <c r="J42" s="139"/>
    </row>
    <row r="43" spans="1:10" ht="24.95" customHeight="1" x14ac:dyDescent="0.2">
      <c r="B43" s="6">
        <v>2</v>
      </c>
      <c r="C43" s="208" t="s">
        <v>130</v>
      </c>
      <c r="D43" s="208"/>
      <c r="E43" s="208"/>
      <c r="F43" s="208"/>
      <c r="G43" s="208"/>
      <c r="H43" s="208"/>
      <c r="I43" s="7">
        <v>3576000</v>
      </c>
      <c r="J43" s="139"/>
    </row>
    <row r="44" spans="1:10" ht="24.95" customHeight="1" x14ac:dyDescent="0.2">
      <c r="B44" s="6">
        <v>3</v>
      </c>
      <c r="C44" s="208" t="s">
        <v>168</v>
      </c>
      <c r="D44" s="208"/>
      <c r="E44" s="208"/>
      <c r="F44" s="208"/>
      <c r="G44" s="208"/>
      <c r="H44" s="208"/>
      <c r="I44" s="7">
        <v>27354000</v>
      </c>
      <c r="J44" s="139"/>
    </row>
    <row r="45" spans="1:10" ht="24.95" customHeight="1" x14ac:dyDescent="0.2">
      <c r="B45" s="6">
        <v>4</v>
      </c>
      <c r="C45" s="208" t="s">
        <v>169</v>
      </c>
      <c r="D45" s="208"/>
      <c r="E45" s="208"/>
      <c r="F45" s="208"/>
      <c r="G45" s="208"/>
      <c r="H45" s="208"/>
      <c r="I45" s="7">
        <v>7990000</v>
      </c>
      <c r="J45" s="139"/>
    </row>
    <row r="46" spans="1:10" ht="24.95" hidden="1" customHeight="1" x14ac:dyDescent="0.2">
      <c r="B46" s="6">
        <v>5</v>
      </c>
      <c r="C46" s="208"/>
      <c r="D46" s="208"/>
      <c r="E46" s="208"/>
      <c r="F46" s="208"/>
      <c r="G46" s="208"/>
      <c r="H46" s="208"/>
      <c r="I46" s="7">
        <v>0</v>
      </c>
      <c r="J46" s="139"/>
    </row>
    <row r="47" spans="1:10" ht="24.95" hidden="1" customHeight="1" x14ac:dyDescent="0.2">
      <c r="B47" s="6">
        <v>6</v>
      </c>
      <c r="C47" s="139"/>
      <c r="D47" s="139"/>
      <c r="E47" s="139"/>
      <c r="F47" s="139"/>
      <c r="G47" s="139"/>
      <c r="H47" s="139"/>
      <c r="I47" s="7">
        <v>0</v>
      </c>
      <c r="J47" s="139"/>
    </row>
    <row r="48" spans="1:10" ht="24.95" customHeight="1" x14ac:dyDescent="0.25">
      <c r="A48" s="4" t="s">
        <v>36</v>
      </c>
      <c r="B48" s="215" t="s">
        <v>37</v>
      </c>
      <c r="C48" s="215"/>
      <c r="D48" s="215"/>
      <c r="E48" s="215"/>
      <c r="F48" s="215"/>
      <c r="G48" s="215"/>
      <c r="H48" s="215"/>
      <c r="I48" s="215"/>
      <c r="J48" s="5">
        <f>SUM(I49:I51)</f>
        <v>0</v>
      </c>
    </row>
    <row r="49" spans="1:11" ht="24.95" customHeight="1" x14ac:dyDescent="0.2">
      <c r="B49" s="6">
        <v>1</v>
      </c>
      <c r="C49" s="208"/>
      <c r="D49" s="208"/>
      <c r="E49" s="208"/>
      <c r="F49" s="208"/>
      <c r="G49" s="208"/>
      <c r="H49" s="208"/>
      <c r="I49" s="7"/>
      <c r="J49" s="139"/>
    </row>
    <row r="50" spans="1:11" ht="24.95" hidden="1" customHeight="1" x14ac:dyDescent="0.2">
      <c r="B50" s="6">
        <v>2</v>
      </c>
      <c r="C50" s="208"/>
      <c r="D50" s="208"/>
      <c r="E50" s="208"/>
      <c r="F50" s="208"/>
      <c r="G50" s="208"/>
      <c r="H50" s="208"/>
      <c r="I50" s="7">
        <v>0</v>
      </c>
      <c r="J50" s="139"/>
    </row>
    <row r="51" spans="1:11" ht="24.95" hidden="1" customHeight="1" x14ac:dyDescent="0.2">
      <c r="B51" s="6">
        <v>3</v>
      </c>
      <c r="C51" s="208"/>
      <c r="D51" s="208"/>
      <c r="E51" s="208"/>
      <c r="F51" s="208"/>
      <c r="G51" s="208"/>
      <c r="H51" s="208"/>
      <c r="I51" s="7">
        <v>0</v>
      </c>
      <c r="J51" s="139"/>
    </row>
    <row r="52" spans="1:11" ht="24.95" customHeight="1" x14ac:dyDescent="0.2">
      <c r="B52" s="139"/>
      <c r="C52" s="139"/>
      <c r="D52" s="139"/>
      <c r="E52" s="139"/>
      <c r="F52" s="139"/>
      <c r="G52" s="139"/>
      <c r="H52" s="139"/>
      <c r="I52" s="139"/>
      <c r="J52" s="139"/>
    </row>
    <row r="53" spans="1:11" ht="24.95" customHeight="1" x14ac:dyDescent="0.25">
      <c r="A53" s="4" t="s">
        <v>38</v>
      </c>
      <c r="B53" s="215" t="s">
        <v>39</v>
      </c>
      <c r="C53" s="215"/>
      <c r="D53" s="215"/>
      <c r="E53" s="215"/>
      <c r="F53" s="215"/>
      <c r="G53" s="215"/>
      <c r="H53" s="215"/>
      <c r="I53" s="215"/>
      <c r="J53" s="5">
        <f>SUM(I54:I57)</f>
        <v>56254000</v>
      </c>
    </row>
    <row r="54" spans="1:11" ht="24.95" customHeight="1" x14ac:dyDescent="0.2">
      <c r="B54" s="6">
        <v>1</v>
      </c>
      <c r="C54" s="208" t="s">
        <v>170</v>
      </c>
      <c r="D54" s="208"/>
      <c r="E54" s="208"/>
      <c r="F54" s="208"/>
      <c r="G54" s="208"/>
      <c r="H54" s="208"/>
      <c r="I54" s="7">
        <v>25376000</v>
      </c>
      <c r="J54" s="139"/>
    </row>
    <row r="55" spans="1:11" ht="24.95" customHeight="1" x14ac:dyDescent="0.2">
      <c r="B55" s="6">
        <v>2</v>
      </c>
      <c r="C55" s="208" t="s">
        <v>40</v>
      </c>
      <c r="D55" s="208"/>
      <c r="E55" s="208"/>
      <c r="F55" s="208"/>
      <c r="G55" s="208"/>
      <c r="H55" s="208"/>
      <c r="I55" s="7">
        <v>22888000</v>
      </c>
      <c r="J55" s="139"/>
    </row>
    <row r="56" spans="1:11" ht="24.95" customHeight="1" x14ac:dyDescent="0.2">
      <c r="B56" s="6">
        <v>3</v>
      </c>
      <c r="C56" s="208" t="s">
        <v>171</v>
      </c>
      <c r="D56" s="208"/>
      <c r="E56" s="208"/>
      <c r="F56" s="208"/>
      <c r="G56" s="208"/>
      <c r="H56" s="208"/>
      <c r="I56" s="7">
        <v>7990000</v>
      </c>
    </row>
    <row r="57" spans="1:11" ht="24.95" hidden="1" customHeight="1" x14ac:dyDescent="0.2">
      <c r="B57" s="6">
        <v>4</v>
      </c>
      <c r="I57" s="7">
        <v>0</v>
      </c>
    </row>
    <row r="58" spans="1:11" ht="24.95" customHeight="1" x14ac:dyDescent="0.35">
      <c r="A58" s="216" t="s">
        <v>137</v>
      </c>
      <c r="B58" s="217"/>
      <c r="C58" s="217"/>
      <c r="D58" s="217"/>
      <c r="E58" s="217"/>
      <c r="F58" s="217"/>
      <c r="G58" s="217"/>
      <c r="H58" s="217"/>
      <c r="I58" s="217"/>
      <c r="J58" s="9">
        <f>SUM(J5:J57)</f>
        <v>364448000</v>
      </c>
      <c r="K58" s="10"/>
    </row>
    <row r="59" spans="1:11" ht="24.95" customHeight="1" x14ac:dyDescent="0.2">
      <c r="A59" s="208" t="s">
        <v>160</v>
      </c>
      <c r="B59" s="208"/>
      <c r="C59" s="208"/>
      <c r="D59" s="208"/>
      <c r="E59" s="208"/>
      <c r="F59" s="208"/>
    </row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</sheetData>
  <mergeCells count="54">
    <mergeCell ref="A59:F59"/>
    <mergeCell ref="L3:V3"/>
    <mergeCell ref="B5:I5"/>
    <mergeCell ref="C6:H6"/>
    <mergeCell ref="C7:H7"/>
    <mergeCell ref="B3:K3"/>
    <mergeCell ref="B4:K4"/>
    <mergeCell ref="C8:H8"/>
    <mergeCell ref="C9:H9"/>
    <mergeCell ref="C23:H23"/>
    <mergeCell ref="C24:H24"/>
    <mergeCell ref="C17:H17"/>
    <mergeCell ref="B20:I20"/>
    <mergeCell ref="C21:H21"/>
    <mergeCell ref="C22:H22"/>
    <mergeCell ref="C42:H42"/>
    <mergeCell ref="C11:H11"/>
    <mergeCell ref="C12:H12"/>
    <mergeCell ref="B13:I13"/>
    <mergeCell ref="D33:G33"/>
    <mergeCell ref="C30:H30"/>
    <mergeCell ref="C18:H18"/>
    <mergeCell ref="C19:H19"/>
    <mergeCell ref="C15:H15"/>
    <mergeCell ref="C16:H16"/>
    <mergeCell ref="D32:G32"/>
    <mergeCell ref="C25:H25"/>
    <mergeCell ref="C45:H45"/>
    <mergeCell ref="A58:I58"/>
    <mergeCell ref="B48:I48"/>
    <mergeCell ref="C49:H49"/>
    <mergeCell ref="C50:H50"/>
    <mergeCell ref="C51:H51"/>
    <mergeCell ref="B53:I53"/>
    <mergeCell ref="C54:H54"/>
    <mergeCell ref="C55:H55"/>
    <mergeCell ref="C56:H56"/>
    <mergeCell ref="C46:H46"/>
    <mergeCell ref="A2:K2"/>
    <mergeCell ref="C44:H44"/>
    <mergeCell ref="C43:H43"/>
    <mergeCell ref="D34:G34"/>
    <mergeCell ref="C38:H38"/>
    <mergeCell ref="D35:G35"/>
    <mergeCell ref="C36:H36"/>
    <mergeCell ref="C10:H10"/>
    <mergeCell ref="C29:H29"/>
    <mergeCell ref="C31:H31"/>
    <mergeCell ref="C28:H28"/>
    <mergeCell ref="B26:I26"/>
    <mergeCell ref="C27:H27"/>
    <mergeCell ref="C14:H14"/>
    <mergeCell ref="C37:H37"/>
    <mergeCell ref="B41:I41"/>
  </mergeCells>
  <phoneticPr fontId="22" type="noConversion"/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tabSelected="1" view="pageBreakPreview" zoomScale="60" zoomScaleNormal="100" workbookViewId="0">
      <selection activeCell="E8" sqref="E8"/>
    </sheetView>
  </sheetViews>
  <sheetFormatPr defaultRowHeight="15" x14ac:dyDescent="0.25"/>
  <cols>
    <col min="2" max="2" width="80" customWidth="1"/>
    <col min="3" max="3" width="46.42578125" customWidth="1"/>
  </cols>
  <sheetData>
    <row r="2" spans="2:3" x14ac:dyDescent="0.25">
      <c r="B2" s="193" t="s">
        <v>206</v>
      </c>
      <c r="C2" s="178"/>
    </row>
    <row r="3" spans="2:3" ht="28.5" customHeight="1" x14ac:dyDescent="0.25">
      <c r="B3" s="227" t="s">
        <v>139</v>
      </c>
      <c r="C3" s="227"/>
    </row>
    <row r="4" spans="2:3" ht="18.75" x14ac:dyDescent="0.3">
      <c r="B4" s="223" t="s">
        <v>140</v>
      </c>
      <c r="C4" s="224"/>
    </row>
    <row r="5" spans="2:3" ht="15.75" x14ac:dyDescent="0.25">
      <c r="B5" s="225"/>
      <c r="C5" s="226"/>
    </row>
    <row r="6" spans="2:3" ht="15.75" x14ac:dyDescent="0.25">
      <c r="B6" s="137"/>
      <c r="C6" s="142" t="s">
        <v>155</v>
      </c>
    </row>
    <row r="7" spans="2:3" ht="24.95" customHeight="1" x14ac:dyDescent="0.25">
      <c r="B7" s="135" t="s">
        <v>148</v>
      </c>
      <c r="C7" s="20">
        <v>3576</v>
      </c>
    </row>
    <row r="8" spans="2:3" ht="24.95" customHeight="1" x14ac:dyDescent="0.25">
      <c r="B8" s="140" t="s">
        <v>138</v>
      </c>
      <c r="C8" s="138">
        <v>25359</v>
      </c>
    </row>
    <row r="9" spans="2:3" ht="24.95" customHeight="1" x14ac:dyDescent="0.25">
      <c r="B9" s="140" t="s">
        <v>141</v>
      </c>
      <c r="C9" s="20">
        <v>636</v>
      </c>
    </row>
    <row r="10" spans="2:3" ht="24.95" customHeight="1" x14ac:dyDescent="0.25">
      <c r="B10" s="140" t="s">
        <v>142</v>
      </c>
      <c r="C10" s="20">
        <v>105</v>
      </c>
    </row>
    <row r="11" spans="2:3" ht="24.95" customHeight="1" x14ac:dyDescent="0.25">
      <c r="B11" s="140" t="s">
        <v>143</v>
      </c>
      <c r="C11" s="20">
        <v>3500</v>
      </c>
    </row>
    <row r="12" spans="2:3" ht="24.95" customHeight="1" x14ac:dyDescent="0.25">
      <c r="B12" s="144" t="s">
        <v>150</v>
      </c>
      <c r="C12" s="20">
        <v>28354</v>
      </c>
    </row>
    <row r="13" spans="2:3" ht="24.95" customHeight="1" x14ac:dyDescent="0.25">
      <c r="B13" s="144" t="s">
        <v>167</v>
      </c>
      <c r="C13" s="20">
        <v>10125</v>
      </c>
    </row>
    <row r="14" spans="2:3" ht="24.95" customHeight="1" x14ac:dyDescent="0.25">
      <c r="B14" s="144" t="s">
        <v>165</v>
      </c>
      <c r="C14" s="136">
        <v>455</v>
      </c>
    </row>
    <row r="15" spans="2:3" ht="24.95" customHeight="1" x14ac:dyDescent="0.25">
      <c r="B15" s="144" t="s">
        <v>161</v>
      </c>
      <c r="C15" s="136">
        <v>300</v>
      </c>
    </row>
    <row r="16" spans="2:3" ht="24.95" customHeight="1" x14ac:dyDescent="0.25">
      <c r="B16" s="161" t="s">
        <v>172</v>
      </c>
      <c r="C16" s="149">
        <v>5495</v>
      </c>
    </row>
    <row r="17" spans="2:3" ht="24.95" customHeight="1" x14ac:dyDescent="0.25">
      <c r="B17" s="161" t="s">
        <v>198</v>
      </c>
      <c r="C17" s="149">
        <v>600</v>
      </c>
    </row>
    <row r="18" spans="2:3" ht="24.95" customHeight="1" x14ac:dyDescent="0.25">
      <c r="B18" s="144"/>
      <c r="C18" s="136"/>
    </row>
    <row r="19" spans="2:3" ht="30" customHeight="1" x14ac:dyDescent="0.25">
      <c r="B19" s="64" t="s">
        <v>132</v>
      </c>
      <c r="C19" s="65">
        <f>SUM(C7:C17)</f>
        <v>78505</v>
      </c>
    </row>
    <row r="20" spans="2:3" ht="18.75" x14ac:dyDescent="0.3">
      <c r="B20" s="141"/>
      <c r="C20" s="141"/>
    </row>
    <row r="21" spans="2:3" ht="18.75" x14ac:dyDescent="0.3">
      <c r="B21" s="223" t="s">
        <v>151</v>
      </c>
      <c r="C21" s="224"/>
    </row>
    <row r="22" spans="2:3" ht="15.75" x14ac:dyDescent="0.25">
      <c r="B22" s="221" t="s">
        <v>154</v>
      </c>
      <c r="C22" s="222"/>
    </row>
    <row r="23" spans="2:3" ht="15.75" x14ac:dyDescent="0.25">
      <c r="B23" s="144" t="s">
        <v>152</v>
      </c>
      <c r="C23" s="136">
        <v>0</v>
      </c>
    </row>
    <row r="24" spans="2:3" ht="15.75" x14ac:dyDescent="0.25">
      <c r="B24" s="144" t="s">
        <v>156</v>
      </c>
      <c r="C24" s="136">
        <v>2220</v>
      </c>
    </row>
    <row r="25" spans="2:3" ht="15.75" x14ac:dyDescent="0.25">
      <c r="B25" s="144" t="s">
        <v>164</v>
      </c>
      <c r="C25" s="148">
        <v>550</v>
      </c>
    </row>
    <row r="26" spans="2:3" ht="18.75" x14ac:dyDescent="0.25">
      <c r="B26" s="64" t="s">
        <v>153</v>
      </c>
      <c r="C26" s="65">
        <f>SUM(C23:C25)</f>
        <v>2770</v>
      </c>
    </row>
    <row r="28" spans="2:3" x14ac:dyDescent="0.25">
      <c r="C28" s="160">
        <f>C19+C26</f>
        <v>81275</v>
      </c>
    </row>
  </sheetData>
  <mergeCells count="6">
    <mergeCell ref="B22:C22"/>
    <mergeCell ref="B2:C2"/>
    <mergeCell ref="B4:C4"/>
    <mergeCell ref="B5:C5"/>
    <mergeCell ref="B3:C3"/>
    <mergeCell ref="B21:C21"/>
  </mergeCells>
  <phoneticPr fontId="22" type="noConversion"/>
  <pageMargins left="0.75" right="0.75" top="1" bottom="1" header="0.5" footer="0.5"/>
  <pageSetup paperSize="9" scale="83" orientation="landscape" horizontalDpi="300" verticalDpi="300" r:id="rId1"/>
  <headerFooter alignWithMargins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1. Ktgv.mérlege</vt:lpstr>
      <vt:lpstr>2. Ktgv.egys.</vt:lpstr>
      <vt:lpstr>3.államházt.belüli tám.</vt:lpstr>
      <vt:lpstr>4.önk.ktgv.várh.bevételek</vt:lpstr>
      <vt:lpstr>5.Beruházások feladatonként</vt:lpstr>
      <vt:lpstr>Munka2</vt:lpstr>
      <vt:lpstr>Munka3</vt:lpstr>
      <vt:lpstr>'2. Ktgv.egys.'!Nyomtatási_cím</vt:lpstr>
      <vt:lpstr>'4.önk.ktgv.várh.bevételek'!Nyomtatási_terület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2015-10-07T13:15:45Z</dcterms:modified>
</cp:coreProperties>
</file>