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<sst xmlns="http://schemas.openxmlformats.org/spreadsheetml/2006/main" count="215" uniqueCount="64">
  <si>
    <t>Megnevezés</t>
  </si>
  <si>
    <t>Összesen</t>
  </si>
  <si>
    <t xml:space="preserve">Kiadás Mindösszesen    </t>
  </si>
  <si>
    <t>Személyi</t>
  </si>
  <si>
    <t>Járulék</t>
  </si>
  <si>
    <t>Dologi</t>
  </si>
  <si>
    <t>adatok ezer Ft-ban</t>
  </si>
  <si>
    <t xml:space="preserve">3. melléklet </t>
  </si>
  <si>
    <t>I.</t>
  </si>
  <si>
    <t>II.</t>
  </si>
  <si>
    <t>Körjegyzőség támogatása</t>
  </si>
  <si>
    <t>Munkaügyes támogatás</t>
  </si>
  <si>
    <t>Fenntartói hozzájárulás</t>
  </si>
  <si>
    <t>Összes bevétel</t>
  </si>
  <si>
    <t>Összes kiadás</t>
  </si>
  <si>
    <t>Pénzeszköz átadások</t>
  </si>
  <si>
    <t>Dologi kiadások</t>
  </si>
  <si>
    <t>Munkaadót terhelő járulékok</t>
  </si>
  <si>
    <t>Személyi kiadások</t>
  </si>
  <si>
    <t>Eredeti</t>
  </si>
  <si>
    <t>előirányzat</t>
  </si>
  <si>
    <t>Módosított</t>
  </si>
  <si>
    <t>Teljesítés</t>
  </si>
  <si>
    <t>adata</t>
  </si>
  <si>
    <t>%-a</t>
  </si>
  <si>
    <t>Polg hiv</t>
  </si>
  <si>
    <t>Iskola</t>
  </si>
  <si>
    <t>Óvoda</t>
  </si>
  <si>
    <t>Normatív támogatás</t>
  </si>
  <si>
    <t>Normatív kötött felhasználású támogatás</t>
  </si>
  <si>
    <t>Normatív pótigény</t>
  </si>
  <si>
    <t>Többcélú támogatás</t>
  </si>
  <si>
    <t>Átvett étkezői normatíva Óvoda</t>
  </si>
  <si>
    <t>Intézményi bevétel</t>
  </si>
  <si>
    <t>Pénzeszköz átadások, támogatások</t>
  </si>
  <si>
    <t xml:space="preserve">Átadott étkezői normatíva </t>
  </si>
  <si>
    <t>Őriszentpéter Városi Önkormányzat</t>
  </si>
  <si>
    <t>eredeti</t>
  </si>
  <si>
    <t>teljesítés</t>
  </si>
  <si>
    <t>módosított</t>
  </si>
  <si>
    <t>%</t>
  </si>
  <si>
    <t>-</t>
  </si>
  <si>
    <t>Önkormányzati feladatok:</t>
  </si>
  <si>
    <t>III.</t>
  </si>
  <si>
    <t>IV.</t>
  </si>
  <si>
    <t>Katica Óvoda</t>
  </si>
  <si>
    <t>Művelődési Ház</t>
  </si>
  <si>
    <t>Közös Önkorm. Hivatal:</t>
  </si>
  <si>
    <t>1. Közös Önkorm. Hivatal</t>
  </si>
  <si>
    <t>1. Képv-tst. működési költségek</t>
  </si>
  <si>
    <t>2. Kihely. munkaügyi kiadások</t>
  </si>
  <si>
    <t>3. Önk. felhalmozási kiadásai</t>
  </si>
  <si>
    <t>5. Településig. és városgazd. fa</t>
  </si>
  <si>
    <t>6. Eü. feladatok</t>
  </si>
  <si>
    <t>7. Egyéb szociális feladatok</t>
  </si>
  <si>
    <t>4. Intézményi konyha</t>
  </si>
  <si>
    <t>1. Katica Óvoda</t>
  </si>
  <si>
    <t>1. Művelődési Ház</t>
  </si>
  <si>
    <t xml:space="preserve">Pe.átadás </t>
  </si>
  <si>
    <t>Felhalm.</t>
  </si>
  <si>
    <t>Őriszentpéter Város Önkormányzata</t>
  </si>
  <si>
    <t>Őriszentpéteri Katica Egységes Óvoda-bölcsőde Intézményfenntartó Társulás</t>
  </si>
  <si>
    <t>2013. évi költségvetési előirányzatai és azok teljesítése</t>
  </si>
  <si>
    <t>Óvoda fenntartó Társulás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</si>
</sst>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"/>
    <numFmt numFmtId="170" formatCode="0.000"/>
    <numFmt numFmtId="171" formatCode="0.0"/>
  </numFmts>
  <fonts count="47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5" fontId="4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165" fontId="1" fillId="0" borderId="0" xfId="40" applyNumberFormat="1" applyFont="1" applyAlignment="1">
      <alignment horizontal="center"/>
    </xf>
    <xf numFmtId="165" fontId="4" fillId="0" borderId="0" xfId="40" applyNumberFormat="1" applyFont="1" applyAlignment="1">
      <alignment/>
    </xf>
    <xf numFmtId="165" fontId="3" fillId="0" borderId="10" xfId="40" applyNumberFormat="1" applyFont="1" applyBorder="1" applyAlignment="1">
      <alignment horizontal="center" vertical="top" wrapText="1"/>
    </xf>
    <xf numFmtId="165" fontId="3" fillId="0" borderId="11" xfId="40" applyNumberFormat="1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/>
    </xf>
    <xf numFmtId="165" fontId="3" fillId="0" borderId="0" xfId="40" applyNumberFormat="1" applyFont="1" applyAlignment="1">
      <alignment/>
    </xf>
    <xf numFmtId="0" fontId="2" fillId="0" borderId="0" xfId="40" applyNumberFormat="1" applyFont="1" applyAlignment="1">
      <alignment/>
    </xf>
    <xf numFmtId="165" fontId="3" fillId="0" borderId="0" xfId="40" applyNumberFormat="1" applyFont="1" applyAlignment="1">
      <alignment/>
    </xf>
    <xf numFmtId="165" fontId="4" fillId="0" borderId="0" xfId="40" applyNumberFormat="1" applyFont="1" applyAlignment="1">
      <alignment horizontal="left"/>
    </xf>
    <xf numFmtId="0" fontId="2" fillId="0" borderId="0" xfId="40" applyNumberFormat="1" applyFont="1" applyBorder="1" applyAlignment="1">
      <alignment/>
    </xf>
    <xf numFmtId="0" fontId="4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0" fontId="3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0" fontId="4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0" fontId="3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1" xfId="40" applyNumberFormat="1" applyFont="1" applyBorder="1" applyAlignment="1">
      <alignment/>
    </xf>
    <xf numFmtId="0" fontId="3" fillId="0" borderId="10" xfId="40" applyNumberFormat="1" applyFont="1" applyBorder="1" applyAlignment="1">
      <alignment horizontal="center"/>
    </xf>
    <xf numFmtId="0" fontId="4" fillId="0" borderId="0" xfId="40" applyNumberFormat="1" applyFont="1" applyAlignment="1">
      <alignment horizontal="right"/>
    </xf>
    <xf numFmtId="165" fontId="4" fillId="0" borderId="0" xfId="40" applyNumberFormat="1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65" fontId="2" fillId="0" borderId="0" xfId="40" applyNumberFormat="1" applyFont="1" applyBorder="1" applyAlignment="1">
      <alignment vertical="top" wrapText="1"/>
    </xf>
    <xf numFmtId="165" fontId="4" fillId="0" borderId="0" xfId="40" applyNumberFormat="1" applyFont="1" applyBorder="1" applyAlignment="1">
      <alignment horizontal="right" vertical="top" wrapText="1"/>
    </xf>
    <xf numFmtId="0" fontId="8" fillId="0" borderId="0" xfId="40" applyNumberFormat="1" applyFont="1" applyBorder="1" applyAlignment="1">
      <alignment/>
    </xf>
    <xf numFmtId="165" fontId="8" fillId="0" borderId="0" xfId="40" applyNumberFormat="1" applyFont="1" applyBorder="1" applyAlignment="1">
      <alignment/>
    </xf>
    <xf numFmtId="165" fontId="8" fillId="0" borderId="0" xfId="40" applyNumberFormat="1" applyFont="1" applyAlignment="1">
      <alignment/>
    </xf>
    <xf numFmtId="0" fontId="3" fillId="0" borderId="12" xfId="40" applyNumberFormat="1" applyFont="1" applyBorder="1" applyAlignment="1">
      <alignment horizontal="center"/>
    </xf>
    <xf numFmtId="165" fontId="3" fillId="0" borderId="12" xfId="40" applyNumberFormat="1" applyFont="1" applyBorder="1" applyAlignment="1">
      <alignment horizontal="right" vertical="top" wrapText="1"/>
    </xf>
    <xf numFmtId="0" fontId="4" fillId="0" borderId="0" xfId="4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4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5" fontId="4" fillId="0" borderId="0" xfId="40" applyNumberFormat="1" applyFont="1" applyBorder="1" applyAlignment="1">
      <alignment vertical="top" wrapText="1"/>
    </xf>
    <xf numFmtId="165" fontId="4" fillId="0" borderId="0" xfId="40" applyNumberFormat="1" applyFont="1" applyAlignment="1">
      <alignment horizontal="center"/>
    </xf>
    <xf numFmtId="165" fontId="3" fillId="0" borderId="0" xfId="40" applyNumberFormat="1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40" applyNumberFormat="1" applyFont="1" applyBorder="1" applyAlignment="1">
      <alignment horizontal="left" vertical="top" wrapText="1"/>
    </xf>
    <xf numFmtId="165" fontId="3" fillId="0" borderId="0" xfId="40" applyNumberFormat="1" applyFont="1" applyBorder="1" applyAlignment="1">
      <alignment horizontal="left"/>
    </xf>
    <xf numFmtId="165" fontId="4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165" fontId="5" fillId="0" borderId="13" xfId="40" applyNumberFormat="1" applyFont="1" applyBorder="1" applyAlignment="1">
      <alignment horizontal="right" vertical="top" wrapText="1"/>
    </xf>
    <xf numFmtId="165" fontId="6" fillId="0" borderId="10" xfId="40" applyNumberFormat="1" applyFont="1" applyBorder="1" applyAlignment="1">
      <alignment/>
    </xf>
    <xf numFmtId="165" fontId="5" fillId="0" borderId="10" xfId="4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165" fontId="5" fillId="0" borderId="12" xfId="40" applyNumberFormat="1" applyFont="1" applyBorder="1" applyAlignment="1">
      <alignment horizontal="right" vertical="top" wrapText="1"/>
    </xf>
    <xf numFmtId="0" fontId="3" fillId="0" borderId="14" xfId="40" applyNumberFormat="1" applyFont="1" applyBorder="1" applyAlignment="1">
      <alignment horizontal="center"/>
    </xf>
    <xf numFmtId="1" fontId="6" fillId="0" borderId="13" xfId="40" applyNumberFormat="1" applyFont="1" applyBorder="1" applyAlignment="1">
      <alignment horizontal="center" vertical="top" wrapText="1"/>
    </xf>
    <xf numFmtId="1" fontId="5" fillId="0" borderId="13" xfId="40" applyNumberFormat="1" applyFont="1" applyBorder="1" applyAlignment="1">
      <alignment horizontal="center" vertical="top" wrapText="1"/>
    </xf>
    <xf numFmtId="1" fontId="5" fillId="0" borderId="15" xfId="40" applyNumberFormat="1" applyFont="1" applyBorder="1" applyAlignment="1">
      <alignment horizontal="center" vertical="top" wrapText="1"/>
    </xf>
    <xf numFmtId="1" fontId="6" fillId="0" borderId="15" xfId="40" applyNumberFormat="1" applyFont="1" applyBorder="1" applyAlignment="1">
      <alignment horizontal="center" vertical="top" wrapText="1"/>
    </xf>
    <xf numFmtId="1" fontId="6" fillId="0" borderId="13" xfId="40" applyNumberFormat="1" applyFont="1" applyBorder="1" applyAlignment="1">
      <alignment horizontal="center" vertical="top" wrapText="1"/>
    </xf>
    <xf numFmtId="1" fontId="5" fillId="0" borderId="10" xfId="40" applyNumberFormat="1" applyFont="1" applyBorder="1" applyAlignment="1">
      <alignment horizontal="center" vertical="top" wrapText="1"/>
    </xf>
    <xf numFmtId="1" fontId="6" fillId="0" borderId="10" xfId="40" applyNumberFormat="1" applyFont="1" applyBorder="1" applyAlignment="1">
      <alignment horizontal="center" vertical="top" wrapText="1"/>
    </xf>
    <xf numFmtId="165" fontId="4" fillId="0" borderId="10" xfId="40" applyNumberFormat="1" applyFont="1" applyBorder="1" applyAlignment="1">
      <alignment/>
    </xf>
    <xf numFmtId="165" fontId="4" fillId="0" borderId="10" xfId="40" applyNumberFormat="1" applyFont="1" applyBorder="1" applyAlignment="1">
      <alignment horizontal="left"/>
    </xf>
    <xf numFmtId="165" fontId="12" fillId="0" borderId="0" xfId="4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4"/>
  <sheetViews>
    <sheetView tabSelected="1" zoomScalePageLayoutView="0" workbookViewId="0" topLeftCell="I10">
      <selection activeCell="O14" sqref="O14"/>
    </sheetView>
  </sheetViews>
  <sheetFormatPr defaultColWidth="9.00390625" defaultRowHeight="12.75"/>
  <cols>
    <col min="1" max="1" width="3.875" style="2" customWidth="1"/>
    <col min="2" max="2" width="29.75390625" style="2" customWidth="1"/>
    <col min="3" max="3" width="11.375" style="2" customWidth="1"/>
    <col min="4" max="4" width="11.25390625" style="2" customWidth="1"/>
    <col min="5" max="5" width="11.625" style="12" customWidth="1"/>
    <col min="6" max="6" width="4.75390625" style="12" customWidth="1"/>
    <col min="7" max="7" width="11.125" style="10" customWidth="1"/>
    <col min="8" max="9" width="10.00390625" style="10" customWidth="1"/>
    <col min="10" max="10" width="4.75390625" style="10" customWidth="1"/>
    <col min="11" max="12" width="11.125" style="13" customWidth="1"/>
    <col min="13" max="13" width="11.25390625" style="13" customWidth="1"/>
    <col min="14" max="14" width="4.75390625" style="13" customWidth="1"/>
    <col min="15" max="16" width="11.25390625" style="15" customWidth="1"/>
    <col min="17" max="17" width="11.25390625" style="43" customWidth="1"/>
    <col min="18" max="18" width="4.75390625" style="43" customWidth="1"/>
    <col min="19" max="21" width="11.25390625" style="43" customWidth="1"/>
    <col min="22" max="22" width="4.75390625" style="43" customWidth="1"/>
    <col min="23" max="24" width="11.125" style="15" customWidth="1"/>
    <col min="25" max="25" width="11.875" style="15" customWidth="1"/>
    <col min="26" max="26" width="4.75390625" style="15" customWidth="1"/>
    <col min="27" max="27" width="11.125" style="43" customWidth="1"/>
    <col min="28" max="29" width="11.125" style="15" customWidth="1"/>
    <col min="30" max="30" width="11.125" style="3" customWidth="1"/>
    <col min="31" max="31" width="4.75390625" style="43" customWidth="1"/>
    <col min="32" max="32" width="4.75390625" style="44" customWidth="1"/>
    <col min="33" max="33" width="4.75390625" style="13" hidden="1" customWidth="1"/>
    <col min="34" max="38" width="12.75390625" style="3" customWidth="1"/>
    <col min="39" max="67" width="9.125" style="3" customWidth="1"/>
    <col min="68" max="16384" width="9.125" style="2" customWidth="1"/>
  </cols>
  <sheetData>
    <row r="1" spans="9:33" ht="18.75">
      <c r="I1" s="58" t="s">
        <v>36</v>
      </c>
      <c r="J1" s="58"/>
      <c r="K1" s="4"/>
      <c r="M1" s="14"/>
      <c r="N1" s="14"/>
      <c r="W1" s="46"/>
      <c r="Y1" s="29"/>
      <c r="Z1" s="29" t="s">
        <v>7</v>
      </c>
      <c r="AG1" s="14"/>
    </row>
    <row r="2" spans="9:33" ht="15" customHeight="1">
      <c r="I2" s="58" t="s">
        <v>62</v>
      </c>
      <c r="J2" s="58"/>
      <c r="K2" s="4"/>
      <c r="L2" s="14"/>
      <c r="M2" s="14"/>
      <c r="N2" s="14"/>
      <c r="W2" s="46"/>
      <c r="Y2" s="44"/>
      <c r="Z2" s="44"/>
      <c r="AG2" s="14"/>
    </row>
    <row r="3" spans="9:33" ht="15" customHeight="1">
      <c r="I3" s="58"/>
      <c r="J3" s="58"/>
      <c r="K3" s="4"/>
      <c r="L3" s="14"/>
      <c r="M3" s="14"/>
      <c r="N3" s="14"/>
      <c r="W3" s="46"/>
      <c r="Y3" s="44"/>
      <c r="Z3" s="44"/>
      <c r="AG3" s="14"/>
    </row>
    <row r="4" spans="9:33" ht="15" customHeight="1">
      <c r="I4" s="58"/>
      <c r="J4" s="58"/>
      <c r="K4" s="4"/>
      <c r="L4" s="14"/>
      <c r="M4" s="14"/>
      <c r="N4" s="14"/>
      <c r="W4" s="46"/>
      <c r="Y4" s="44"/>
      <c r="Z4" s="44"/>
      <c r="AG4" s="14"/>
    </row>
    <row r="5" spans="9:33" ht="15" customHeight="1">
      <c r="I5" s="58"/>
      <c r="J5" s="58"/>
      <c r="K5" s="4"/>
      <c r="L5" s="14"/>
      <c r="M5" s="14"/>
      <c r="N5" s="14"/>
      <c r="W5" s="46"/>
      <c r="Y5" s="44"/>
      <c r="Z5" s="44"/>
      <c r="AG5" s="14"/>
    </row>
    <row r="6" spans="1:33" ht="15" customHeight="1">
      <c r="A6" s="11" t="s">
        <v>60</v>
      </c>
      <c r="I6" s="58"/>
      <c r="J6" s="58"/>
      <c r="K6" s="4"/>
      <c r="L6" s="14"/>
      <c r="M6" s="14"/>
      <c r="N6" s="14"/>
      <c r="W6" s="46"/>
      <c r="Y6" s="44"/>
      <c r="Z6" s="44"/>
      <c r="AG6" s="14"/>
    </row>
    <row r="7" spans="7:67" s="5" customFormat="1" ht="15.75" customHeight="1">
      <c r="G7" s="42"/>
      <c r="K7" s="14"/>
      <c r="L7" s="14"/>
      <c r="M7" s="14"/>
      <c r="N7" s="14"/>
      <c r="O7" s="1"/>
      <c r="P7" s="1"/>
      <c r="Q7" s="14"/>
      <c r="R7" s="14"/>
      <c r="S7" s="14"/>
      <c r="T7" s="14"/>
      <c r="U7" s="14"/>
      <c r="V7" s="14"/>
      <c r="W7" s="1"/>
      <c r="X7" s="1"/>
      <c r="Y7" s="30"/>
      <c r="Z7" s="30" t="s">
        <v>6</v>
      </c>
      <c r="AA7" s="14"/>
      <c r="AB7" s="1"/>
      <c r="AC7" s="1"/>
      <c r="AE7" s="14"/>
      <c r="AG7" s="1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s="9" customFormat="1" ht="15.75" customHeight="1">
      <c r="A8" s="6"/>
      <c r="B8" s="7" t="s">
        <v>0</v>
      </c>
      <c r="C8" s="28" t="s">
        <v>3</v>
      </c>
      <c r="D8" s="28" t="s">
        <v>3</v>
      </c>
      <c r="E8" s="28" t="s">
        <v>3</v>
      </c>
      <c r="F8" s="40"/>
      <c r="G8" s="40" t="s">
        <v>4</v>
      </c>
      <c r="H8" s="28" t="s">
        <v>4</v>
      </c>
      <c r="I8" s="28" t="s">
        <v>4</v>
      </c>
      <c r="J8" s="40"/>
      <c r="K8" s="40" t="s">
        <v>5</v>
      </c>
      <c r="L8" s="28" t="s">
        <v>5</v>
      </c>
      <c r="M8" s="28" t="s">
        <v>5</v>
      </c>
      <c r="N8" s="40"/>
      <c r="O8" s="40" t="s">
        <v>58</v>
      </c>
      <c r="P8" s="40" t="s">
        <v>58</v>
      </c>
      <c r="Q8" s="40" t="s">
        <v>58</v>
      </c>
      <c r="R8" s="40"/>
      <c r="S8" s="40" t="s">
        <v>59</v>
      </c>
      <c r="T8" s="40" t="s">
        <v>59</v>
      </c>
      <c r="U8" s="40" t="s">
        <v>59</v>
      </c>
      <c r="V8" s="40"/>
      <c r="W8" s="40" t="s">
        <v>1</v>
      </c>
      <c r="X8" s="28" t="s">
        <v>1</v>
      </c>
      <c r="Y8" s="28" t="s">
        <v>1</v>
      </c>
      <c r="Z8" s="66"/>
      <c r="AA8" s="17"/>
      <c r="AE8" s="17"/>
      <c r="AF8" s="17"/>
      <c r="AG8" s="17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s="9" customFormat="1" ht="15.75">
      <c r="A9" s="8"/>
      <c r="B9" s="27"/>
      <c r="C9" s="28" t="s">
        <v>37</v>
      </c>
      <c r="D9" s="28" t="s">
        <v>39</v>
      </c>
      <c r="E9" s="28" t="s">
        <v>38</v>
      </c>
      <c r="F9" s="28" t="s">
        <v>40</v>
      </c>
      <c r="G9" s="28" t="s">
        <v>37</v>
      </c>
      <c r="H9" s="28" t="s">
        <v>39</v>
      </c>
      <c r="I9" s="28" t="s">
        <v>38</v>
      </c>
      <c r="J9" s="28" t="s">
        <v>40</v>
      </c>
      <c r="K9" s="28" t="s">
        <v>37</v>
      </c>
      <c r="L9" s="28" t="s">
        <v>39</v>
      </c>
      <c r="M9" s="28" t="s">
        <v>38</v>
      </c>
      <c r="N9" s="28" t="s">
        <v>40</v>
      </c>
      <c r="O9" s="28" t="s">
        <v>37</v>
      </c>
      <c r="P9" s="28" t="s">
        <v>39</v>
      </c>
      <c r="Q9" s="28" t="s">
        <v>38</v>
      </c>
      <c r="R9" s="28" t="s">
        <v>40</v>
      </c>
      <c r="S9" s="28" t="s">
        <v>37</v>
      </c>
      <c r="T9" s="28" t="s">
        <v>39</v>
      </c>
      <c r="U9" s="28" t="s">
        <v>38</v>
      </c>
      <c r="V9" s="28" t="s">
        <v>40</v>
      </c>
      <c r="W9" s="28" t="s">
        <v>37</v>
      </c>
      <c r="X9" s="28" t="s">
        <v>39</v>
      </c>
      <c r="Y9" s="28" t="s">
        <v>38</v>
      </c>
      <c r="Z9" s="28" t="s">
        <v>40</v>
      </c>
      <c r="AA9" s="17"/>
      <c r="AE9" s="17"/>
      <c r="AF9" s="17"/>
      <c r="AG9" s="19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s="9" customFormat="1" ht="15.75" customHeight="1">
      <c r="A10" s="59" t="s">
        <v>8</v>
      </c>
      <c r="B10" s="60" t="s">
        <v>47</v>
      </c>
      <c r="C10" s="61">
        <f>SUM(C11:C11)</f>
        <v>61399</v>
      </c>
      <c r="D10" s="61">
        <f>SUM(D11:D11)</f>
        <v>68704</v>
      </c>
      <c r="E10" s="61">
        <f>SUM(E11:E11)</f>
        <v>68573</v>
      </c>
      <c r="F10" s="68">
        <f>E10/D10*100</f>
        <v>99.80932696786213</v>
      </c>
      <c r="G10" s="61">
        <f>SUM(G11:G11)</f>
        <v>15840</v>
      </c>
      <c r="H10" s="61">
        <f>SUM(H11:H11)</f>
        <v>16907</v>
      </c>
      <c r="I10" s="61">
        <f>SUM(I11:I11)</f>
        <v>16900</v>
      </c>
      <c r="J10" s="68">
        <f>I10/H10*100</f>
        <v>99.95859703081564</v>
      </c>
      <c r="K10" s="61">
        <f>SUM(K11:K11)</f>
        <v>48676</v>
      </c>
      <c r="L10" s="61">
        <f>SUM(L11:L11)</f>
        <v>40070</v>
      </c>
      <c r="M10" s="61">
        <f>SUM(M11:M11)</f>
        <v>30352</v>
      </c>
      <c r="N10" s="68">
        <f>M10/L10*100</f>
        <v>75.74744197654105</v>
      </c>
      <c r="O10" s="61">
        <f>SUM(O11:O11)</f>
        <v>1750</v>
      </c>
      <c r="P10" s="61">
        <f>SUM(P11:P11)</f>
        <v>1750</v>
      </c>
      <c r="Q10" s="61">
        <f>SUM(Q11:Q11)</f>
        <v>1650</v>
      </c>
      <c r="R10" s="68" t="s">
        <v>41</v>
      </c>
      <c r="S10" s="61">
        <f>SUM(S11:S11)</f>
        <v>5842</v>
      </c>
      <c r="T10" s="61">
        <f>SUM(T11:T11)</f>
        <v>5842</v>
      </c>
      <c r="U10" s="61">
        <f>SUM(U11:U11)</f>
        <v>3097</v>
      </c>
      <c r="V10" s="68">
        <f>U10/T10*100</f>
        <v>53.012666894899006</v>
      </c>
      <c r="W10" s="65">
        <f>C10+G10+K10+O10+S10</f>
        <v>133507</v>
      </c>
      <c r="X10" s="65">
        <f>D10+H10+L10+P10+T10</f>
        <v>133273</v>
      </c>
      <c r="Y10" s="65">
        <f>E10+I10+M10+Q10+U10</f>
        <v>120572</v>
      </c>
      <c r="Z10" s="68">
        <f>Y10/X10*100</f>
        <v>90.46993764678517</v>
      </c>
      <c r="AA10" s="17"/>
      <c r="AE10" s="17"/>
      <c r="AF10" s="17"/>
      <c r="AG10" s="18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s="5" customFormat="1" ht="15.75">
      <c r="A11" s="33"/>
      <c r="B11" s="34" t="s">
        <v>48</v>
      </c>
      <c r="C11" s="62">
        <v>61399</v>
      </c>
      <c r="D11" s="62">
        <v>68704</v>
      </c>
      <c r="E11" s="62">
        <v>68573</v>
      </c>
      <c r="F11" s="67">
        <f aca="true" t="shared" si="0" ref="F11:F24">E11/D11*100</f>
        <v>99.80932696786213</v>
      </c>
      <c r="G11" s="62">
        <v>15840</v>
      </c>
      <c r="H11" s="62">
        <v>16907</v>
      </c>
      <c r="I11" s="62">
        <v>16900</v>
      </c>
      <c r="J11" s="67">
        <f aca="true" t="shared" si="1" ref="J11:J24">I11/H11*100</f>
        <v>99.95859703081564</v>
      </c>
      <c r="K11" s="62">
        <v>48676</v>
      </c>
      <c r="L11" s="62">
        <v>40070</v>
      </c>
      <c r="M11" s="62">
        <v>30352</v>
      </c>
      <c r="N11" s="67">
        <f aca="true" t="shared" si="2" ref="N11:N24">M11/L11*100</f>
        <v>75.74744197654105</v>
      </c>
      <c r="O11" s="62">
        <v>1750</v>
      </c>
      <c r="P11" s="62">
        <v>1750</v>
      </c>
      <c r="Q11" s="62">
        <v>1650</v>
      </c>
      <c r="R11" s="67" t="s">
        <v>41</v>
      </c>
      <c r="S11" s="62">
        <v>5842</v>
      </c>
      <c r="T11" s="62">
        <v>5842</v>
      </c>
      <c r="U11" s="62">
        <v>3097</v>
      </c>
      <c r="V11" s="71">
        <f>U11/T11*100</f>
        <v>53.012666894899006</v>
      </c>
      <c r="W11" s="65">
        <f aca="true" t="shared" si="3" ref="W11:W24">C11+G11+K11+O11+S11</f>
        <v>133507</v>
      </c>
      <c r="X11" s="65">
        <f aca="true" t="shared" si="4" ref="X11:X24">D11+H11+L11+P11+T11</f>
        <v>133273</v>
      </c>
      <c r="Y11" s="65">
        <f aca="true" t="shared" si="5" ref="Y11:Y24">E11+I11+M11+Q11+U11</f>
        <v>120572</v>
      </c>
      <c r="Z11" s="67">
        <f>Y11/X11*100</f>
        <v>90.46993764678517</v>
      </c>
      <c r="AA11" s="14"/>
      <c r="AE11" s="14"/>
      <c r="AF11" s="14"/>
      <c r="AG11" s="2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s="9" customFormat="1" ht="18.75" customHeight="1">
      <c r="A12" s="59" t="s">
        <v>9</v>
      </c>
      <c r="B12" s="60" t="s">
        <v>42</v>
      </c>
      <c r="C12" s="61">
        <f>SUM(C13:C19)</f>
        <v>37366</v>
      </c>
      <c r="D12" s="61">
        <f>SUM(D13:D19)</f>
        <v>45481</v>
      </c>
      <c r="E12" s="61">
        <f>SUM(E13:E19)</f>
        <v>42549</v>
      </c>
      <c r="F12" s="68">
        <f>E12/D12*100</f>
        <v>93.55335194916559</v>
      </c>
      <c r="G12" s="61">
        <f>SUM(G13:G19)</f>
        <v>9141</v>
      </c>
      <c r="H12" s="61">
        <f>SUM(H13:H19)</f>
        <v>10386</v>
      </c>
      <c r="I12" s="61">
        <f>SUM(I13:I19)</f>
        <v>10013</v>
      </c>
      <c r="J12" s="68">
        <f>I12/H12*100</f>
        <v>96.40862699788177</v>
      </c>
      <c r="K12" s="61">
        <f>SUM(K13:K19)</f>
        <v>77741</v>
      </c>
      <c r="L12" s="61">
        <f>SUM(L13:L19)</f>
        <v>94027</v>
      </c>
      <c r="M12" s="61">
        <f>SUM(M13:M19)</f>
        <v>80016</v>
      </c>
      <c r="N12" s="68">
        <f>M12/L12*100</f>
        <v>85.0989609367522</v>
      </c>
      <c r="O12" s="61">
        <f>SUM(O13:O19)</f>
        <v>36852</v>
      </c>
      <c r="P12" s="61">
        <f>SUM(P13:P19)</f>
        <v>54629</v>
      </c>
      <c r="Q12" s="61">
        <f>SUM(Q13:Q19)</f>
        <v>48726</v>
      </c>
      <c r="R12" s="68">
        <f>Q12/P12*100</f>
        <v>89.19438393527247</v>
      </c>
      <c r="S12" s="61">
        <f>SUM(S13:S19)</f>
        <v>57528</v>
      </c>
      <c r="T12" s="61">
        <f>SUM(T13:T19)</f>
        <v>62888</v>
      </c>
      <c r="U12" s="61">
        <f>SUM(U13:U19)</f>
        <v>17642</v>
      </c>
      <c r="V12" s="68">
        <f>U12/T12*100</f>
        <v>28.053046686172245</v>
      </c>
      <c r="W12" s="65">
        <f t="shared" si="3"/>
        <v>218628</v>
      </c>
      <c r="X12" s="65">
        <f t="shared" si="4"/>
        <v>267411</v>
      </c>
      <c r="Y12" s="65">
        <f t="shared" si="5"/>
        <v>198946</v>
      </c>
      <c r="Z12" s="68">
        <f>Y12/X12*100</f>
        <v>74.3970891249799</v>
      </c>
      <c r="AA12" s="17"/>
      <c r="AE12" s="17"/>
      <c r="AF12" s="17"/>
      <c r="AG12" s="18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s="5" customFormat="1" ht="15.75">
      <c r="A13" s="33"/>
      <c r="B13" s="34" t="s">
        <v>49</v>
      </c>
      <c r="C13" s="62">
        <v>12813</v>
      </c>
      <c r="D13" s="62">
        <v>16825</v>
      </c>
      <c r="E13" s="62">
        <v>14967</v>
      </c>
      <c r="F13" s="67">
        <f t="shared" si="0"/>
        <v>88.95690936106983</v>
      </c>
      <c r="G13" s="62">
        <v>3022</v>
      </c>
      <c r="H13" s="62">
        <v>3651</v>
      </c>
      <c r="I13" s="62">
        <v>3560</v>
      </c>
      <c r="J13" s="67">
        <f t="shared" si="1"/>
        <v>97.50753218296357</v>
      </c>
      <c r="K13" s="62">
        <v>10771</v>
      </c>
      <c r="L13" s="62">
        <v>24195</v>
      </c>
      <c r="M13" s="62">
        <v>17475</v>
      </c>
      <c r="N13" s="67">
        <f t="shared" si="2"/>
        <v>72.22566646001239</v>
      </c>
      <c r="O13" s="62">
        <v>34274</v>
      </c>
      <c r="P13" s="62">
        <v>46044</v>
      </c>
      <c r="Q13" s="62">
        <v>40785</v>
      </c>
      <c r="R13" s="67">
        <f>Q13/P13*100</f>
        <v>88.57831639301537</v>
      </c>
      <c r="S13" s="62">
        <v>0</v>
      </c>
      <c r="T13" s="62">
        <v>0</v>
      </c>
      <c r="U13" s="62">
        <v>0</v>
      </c>
      <c r="V13" s="68" t="s">
        <v>41</v>
      </c>
      <c r="W13" s="65">
        <f t="shared" si="3"/>
        <v>60880</v>
      </c>
      <c r="X13" s="65">
        <f t="shared" si="4"/>
        <v>90715</v>
      </c>
      <c r="Y13" s="65">
        <f t="shared" si="5"/>
        <v>76787</v>
      </c>
      <c r="Z13" s="67">
        <f>Y13/X13*100</f>
        <v>84.64642010692829</v>
      </c>
      <c r="AA13" s="14"/>
      <c r="AE13" s="14"/>
      <c r="AF13" s="14"/>
      <c r="AG13" s="2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s="5" customFormat="1" ht="15.75">
      <c r="A14" s="33"/>
      <c r="B14" s="34" t="s">
        <v>50</v>
      </c>
      <c r="C14" s="62">
        <v>1344</v>
      </c>
      <c r="D14" s="62">
        <v>2194</v>
      </c>
      <c r="E14" s="62">
        <v>2040</v>
      </c>
      <c r="F14" s="67">
        <f t="shared" si="0"/>
        <v>92.98085688240656</v>
      </c>
      <c r="G14" s="62">
        <v>321</v>
      </c>
      <c r="H14" s="62">
        <v>443</v>
      </c>
      <c r="I14" s="62">
        <v>443</v>
      </c>
      <c r="J14" s="67">
        <f t="shared" si="1"/>
        <v>100</v>
      </c>
      <c r="K14" s="62">
        <v>703</v>
      </c>
      <c r="L14" s="62">
        <v>802</v>
      </c>
      <c r="M14" s="62">
        <v>167</v>
      </c>
      <c r="N14" s="67">
        <f t="shared" si="2"/>
        <v>20.82294264339152</v>
      </c>
      <c r="O14" s="62">
        <v>0</v>
      </c>
      <c r="P14" s="62">
        <v>0</v>
      </c>
      <c r="Q14" s="62">
        <v>0</v>
      </c>
      <c r="R14" s="67" t="s">
        <v>41</v>
      </c>
      <c r="S14" s="62">
        <v>0</v>
      </c>
      <c r="T14" s="62">
        <v>0</v>
      </c>
      <c r="U14" s="62">
        <v>0</v>
      </c>
      <c r="V14" s="68" t="s">
        <v>41</v>
      </c>
      <c r="W14" s="65">
        <f t="shared" si="3"/>
        <v>2368</v>
      </c>
      <c r="X14" s="65">
        <f t="shared" si="4"/>
        <v>3439</v>
      </c>
      <c r="Y14" s="65">
        <f t="shared" si="5"/>
        <v>2650</v>
      </c>
      <c r="Z14" s="67">
        <f>Y14/X14*100</f>
        <v>77.05728409421343</v>
      </c>
      <c r="AA14" s="14"/>
      <c r="AE14" s="14"/>
      <c r="AF14" s="14"/>
      <c r="AG14" s="2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s="5" customFormat="1" ht="15.75">
      <c r="A15" s="33"/>
      <c r="B15" s="34" t="s">
        <v>51</v>
      </c>
      <c r="C15" s="62">
        <v>0</v>
      </c>
      <c r="D15" s="62">
        <v>0</v>
      </c>
      <c r="E15" s="62">
        <v>0</v>
      </c>
      <c r="F15" s="67" t="s">
        <v>41</v>
      </c>
      <c r="G15" s="62">
        <v>0</v>
      </c>
      <c r="H15" s="62">
        <v>0</v>
      </c>
      <c r="I15" s="62">
        <v>0</v>
      </c>
      <c r="J15" s="67" t="s">
        <v>41</v>
      </c>
      <c r="K15" s="62">
        <v>0</v>
      </c>
      <c r="L15" s="62">
        <v>0</v>
      </c>
      <c r="M15" s="62">
        <v>0</v>
      </c>
      <c r="N15" s="67" t="s">
        <v>41</v>
      </c>
      <c r="O15" s="62">
        <v>0</v>
      </c>
      <c r="P15" s="62">
        <v>0</v>
      </c>
      <c r="Q15" s="62">
        <v>0</v>
      </c>
      <c r="R15" s="67" t="s">
        <v>41</v>
      </c>
      <c r="S15" s="62">
        <v>56028</v>
      </c>
      <c r="T15" s="62">
        <v>61388</v>
      </c>
      <c r="U15" s="62">
        <v>16194</v>
      </c>
      <c r="V15" s="71">
        <f>U15/T15*100</f>
        <v>26.37974848504594</v>
      </c>
      <c r="W15" s="65">
        <f t="shared" si="3"/>
        <v>56028</v>
      </c>
      <c r="X15" s="65">
        <f t="shared" si="4"/>
        <v>61388</v>
      </c>
      <c r="Y15" s="65">
        <f t="shared" si="5"/>
        <v>16194</v>
      </c>
      <c r="Z15" s="67"/>
      <c r="AA15" s="14"/>
      <c r="AE15" s="14"/>
      <c r="AF15" s="14"/>
      <c r="AG15" s="2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s="5" customFormat="1" ht="15.75">
      <c r="A16" s="33"/>
      <c r="B16" s="34" t="s">
        <v>55</v>
      </c>
      <c r="C16" s="62">
        <v>6601</v>
      </c>
      <c r="D16" s="62">
        <v>7114</v>
      </c>
      <c r="E16" s="62">
        <v>6880</v>
      </c>
      <c r="F16" s="67">
        <f t="shared" si="0"/>
        <v>96.71071127354513</v>
      </c>
      <c r="G16" s="62">
        <v>1689</v>
      </c>
      <c r="H16" s="62">
        <v>1789</v>
      </c>
      <c r="I16" s="62">
        <v>1782</v>
      </c>
      <c r="J16" s="67">
        <f t="shared" si="1"/>
        <v>99.60871995528228</v>
      </c>
      <c r="K16" s="62">
        <v>25083</v>
      </c>
      <c r="L16" s="62">
        <v>25773</v>
      </c>
      <c r="M16" s="62">
        <v>24612</v>
      </c>
      <c r="N16" s="67">
        <f t="shared" si="2"/>
        <v>95.49528576417181</v>
      </c>
      <c r="O16" s="62">
        <v>0</v>
      </c>
      <c r="P16" s="62">
        <v>0</v>
      </c>
      <c r="Q16" s="62">
        <v>0</v>
      </c>
      <c r="R16" s="67" t="s">
        <v>41</v>
      </c>
      <c r="S16" s="62">
        <v>1500</v>
      </c>
      <c r="T16" s="62">
        <v>1500</v>
      </c>
      <c r="U16" s="62">
        <v>1448</v>
      </c>
      <c r="V16" s="70" t="s">
        <v>41</v>
      </c>
      <c r="W16" s="65">
        <f t="shared" si="3"/>
        <v>34873</v>
      </c>
      <c r="X16" s="65">
        <f t="shared" si="4"/>
        <v>36176</v>
      </c>
      <c r="Y16" s="65">
        <f t="shared" si="5"/>
        <v>34722</v>
      </c>
      <c r="Z16" s="67"/>
      <c r="AA16" s="14"/>
      <c r="AE16" s="14"/>
      <c r="AF16" s="14"/>
      <c r="AG16" s="2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s="5" customFormat="1" ht="15.75">
      <c r="A17" s="33"/>
      <c r="B17" s="64" t="s">
        <v>52</v>
      </c>
      <c r="C17" s="62">
        <v>3799</v>
      </c>
      <c r="D17" s="62">
        <v>4409</v>
      </c>
      <c r="E17" s="62">
        <v>4380</v>
      </c>
      <c r="F17" s="67">
        <f t="shared" si="0"/>
        <v>99.34225447947381</v>
      </c>
      <c r="G17" s="62">
        <v>842</v>
      </c>
      <c r="H17" s="62">
        <v>917</v>
      </c>
      <c r="I17" s="62">
        <v>809</v>
      </c>
      <c r="J17" s="67">
        <f t="shared" si="1"/>
        <v>88.22246455834242</v>
      </c>
      <c r="K17" s="62">
        <v>21259</v>
      </c>
      <c r="L17" s="62">
        <v>23349</v>
      </c>
      <c r="M17" s="62">
        <v>18898</v>
      </c>
      <c r="N17" s="67">
        <f t="shared" si="2"/>
        <v>80.93708510000428</v>
      </c>
      <c r="O17" s="62">
        <v>1100</v>
      </c>
      <c r="P17" s="62">
        <v>1967</v>
      </c>
      <c r="Q17" s="62">
        <v>1967</v>
      </c>
      <c r="R17" s="67">
        <f>Q17/P17*100</f>
        <v>100</v>
      </c>
      <c r="S17" s="62">
        <v>0</v>
      </c>
      <c r="T17" s="62">
        <v>0</v>
      </c>
      <c r="U17" s="62">
        <v>0</v>
      </c>
      <c r="V17" s="70" t="s">
        <v>41</v>
      </c>
      <c r="W17" s="65">
        <f t="shared" si="3"/>
        <v>27000</v>
      </c>
      <c r="X17" s="65">
        <f t="shared" si="4"/>
        <v>30642</v>
      </c>
      <c r="Y17" s="65">
        <f t="shared" si="5"/>
        <v>26054</v>
      </c>
      <c r="Z17" s="67"/>
      <c r="AA17" s="14"/>
      <c r="AE17" s="14"/>
      <c r="AF17" s="14"/>
      <c r="AG17" s="2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s="5" customFormat="1" ht="15.75">
      <c r="A18" s="33"/>
      <c r="B18" s="64" t="s">
        <v>53</v>
      </c>
      <c r="C18" s="62">
        <v>11151</v>
      </c>
      <c r="D18" s="62">
        <v>13033</v>
      </c>
      <c r="E18" s="62">
        <v>12608</v>
      </c>
      <c r="F18" s="67">
        <f t="shared" si="0"/>
        <v>96.739047034451</v>
      </c>
      <c r="G18" s="62">
        <v>2883</v>
      </c>
      <c r="H18" s="62">
        <v>3202</v>
      </c>
      <c r="I18" s="62">
        <v>3138</v>
      </c>
      <c r="J18" s="67">
        <f t="shared" si="1"/>
        <v>98.00124921923798</v>
      </c>
      <c r="K18" s="62">
        <v>18167</v>
      </c>
      <c r="L18" s="62">
        <v>18352</v>
      </c>
      <c r="M18" s="62">
        <v>17106</v>
      </c>
      <c r="N18" s="67">
        <f t="shared" si="2"/>
        <v>93.21054925893635</v>
      </c>
      <c r="O18" s="62">
        <v>0</v>
      </c>
      <c r="P18" s="62">
        <v>0</v>
      </c>
      <c r="Q18" s="62">
        <v>0</v>
      </c>
      <c r="R18" s="67" t="s">
        <v>41</v>
      </c>
      <c r="S18" s="62">
        <v>0</v>
      </c>
      <c r="T18" s="62">
        <v>0</v>
      </c>
      <c r="U18" s="62">
        <v>0</v>
      </c>
      <c r="V18" s="70" t="s">
        <v>41</v>
      </c>
      <c r="W18" s="65">
        <f t="shared" si="3"/>
        <v>32201</v>
      </c>
      <c r="X18" s="65">
        <f t="shared" si="4"/>
        <v>34587</v>
      </c>
      <c r="Y18" s="65">
        <f t="shared" si="5"/>
        <v>32852</v>
      </c>
      <c r="Z18" s="67"/>
      <c r="AA18" s="14"/>
      <c r="AE18" s="14"/>
      <c r="AF18" s="14"/>
      <c r="AG18" s="2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s="5" customFormat="1" ht="15.75">
      <c r="A19" s="33"/>
      <c r="B19" s="64" t="s">
        <v>54</v>
      </c>
      <c r="C19" s="62">
        <v>1658</v>
      </c>
      <c r="D19" s="62">
        <v>1906</v>
      </c>
      <c r="E19" s="62">
        <v>1674</v>
      </c>
      <c r="F19" s="67">
        <f t="shared" si="0"/>
        <v>87.82791185729276</v>
      </c>
      <c r="G19" s="62">
        <v>384</v>
      </c>
      <c r="H19" s="62">
        <v>384</v>
      </c>
      <c r="I19" s="62">
        <v>281</v>
      </c>
      <c r="J19" s="67">
        <f t="shared" si="1"/>
        <v>73.17708333333334</v>
      </c>
      <c r="K19" s="62">
        <v>1758</v>
      </c>
      <c r="L19" s="62">
        <v>1556</v>
      </c>
      <c r="M19" s="62">
        <v>1758</v>
      </c>
      <c r="N19" s="67">
        <f t="shared" si="2"/>
        <v>112.98200514138816</v>
      </c>
      <c r="O19" s="62">
        <v>1478</v>
      </c>
      <c r="P19" s="62">
        <v>6618</v>
      </c>
      <c r="Q19" s="62">
        <v>5974</v>
      </c>
      <c r="R19" s="67">
        <f>Q19/P19*100</f>
        <v>90.26896343306134</v>
      </c>
      <c r="S19" s="62">
        <v>0</v>
      </c>
      <c r="T19" s="62">
        <v>0</v>
      </c>
      <c r="U19" s="62">
        <v>0</v>
      </c>
      <c r="V19" s="70" t="s">
        <v>41</v>
      </c>
      <c r="W19" s="65">
        <f t="shared" si="3"/>
        <v>5278</v>
      </c>
      <c r="X19" s="65">
        <f t="shared" si="4"/>
        <v>10464</v>
      </c>
      <c r="Y19" s="65">
        <f t="shared" si="5"/>
        <v>9687</v>
      </c>
      <c r="Z19" s="67">
        <f>Y19/X19*100</f>
        <v>92.57454128440367</v>
      </c>
      <c r="AA19" s="14"/>
      <c r="AE19" s="14"/>
      <c r="AF19" s="14"/>
      <c r="AG19" s="2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s="5" customFormat="1" ht="6.75" customHeight="1">
      <c r="A20" s="33"/>
      <c r="B20" s="34"/>
      <c r="C20" s="62"/>
      <c r="D20" s="62"/>
      <c r="E20" s="63">
        <f>C20+D20</f>
        <v>0</v>
      </c>
      <c r="F20" s="67"/>
      <c r="G20" s="62"/>
      <c r="H20" s="62"/>
      <c r="I20" s="63">
        <f>G20+H20</f>
        <v>0</v>
      </c>
      <c r="J20" s="67"/>
      <c r="K20" s="62"/>
      <c r="L20" s="62"/>
      <c r="M20" s="63">
        <f>K20+L20</f>
        <v>0</v>
      </c>
      <c r="N20" s="67"/>
      <c r="O20" s="62"/>
      <c r="P20" s="62"/>
      <c r="Q20" s="63">
        <f>O20+P20</f>
        <v>0</v>
      </c>
      <c r="R20" s="67"/>
      <c r="S20" s="62"/>
      <c r="T20" s="62"/>
      <c r="U20" s="62"/>
      <c r="V20" s="70"/>
      <c r="W20" s="65">
        <f t="shared" si="3"/>
        <v>0</v>
      </c>
      <c r="X20" s="65">
        <f t="shared" si="4"/>
        <v>0</v>
      </c>
      <c r="Y20" s="65">
        <f t="shared" si="5"/>
        <v>0</v>
      </c>
      <c r="Z20" s="67"/>
      <c r="AA20" s="14"/>
      <c r="AE20" s="14"/>
      <c r="AF20" s="14"/>
      <c r="AG20" s="2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s="9" customFormat="1" ht="18.75" customHeight="1">
      <c r="A21" s="31" t="s">
        <v>43</v>
      </c>
      <c r="B21" s="32" t="s">
        <v>45</v>
      </c>
      <c r="C21" s="63">
        <f>SUM(C22)</f>
        <v>0</v>
      </c>
      <c r="D21" s="63">
        <f>SUM(D22)</f>
        <v>0</v>
      </c>
      <c r="E21" s="63">
        <f>SUM(E22)</f>
        <v>0</v>
      </c>
      <c r="F21" s="68" t="s">
        <v>41</v>
      </c>
      <c r="G21" s="63">
        <f>SUM(G22)</f>
        <v>0</v>
      </c>
      <c r="H21" s="63">
        <f>SUM(H22)</f>
        <v>0</v>
      </c>
      <c r="I21" s="63">
        <f>SUM(I22)</f>
        <v>0</v>
      </c>
      <c r="J21" s="68" t="s">
        <v>41</v>
      </c>
      <c r="K21" s="63">
        <f>SUM(K22)</f>
        <v>0</v>
      </c>
      <c r="L21" s="63">
        <f>SUM(L22)</f>
        <v>0</v>
      </c>
      <c r="M21" s="63">
        <f>SUM(M22)</f>
        <v>0</v>
      </c>
      <c r="N21" s="68" t="s">
        <v>41</v>
      </c>
      <c r="O21" s="63">
        <f>SUM(O22)</f>
        <v>0</v>
      </c>
      <c r="P21" s="63">
        <f>SUM(P22)</f>
        <v>0</v>
      </c>
      <c r="Q21" s="63">
        <f>SUM(Q22)</f>
        <v>0</v>
      </c>
      <c r="R21" s="68" t="s">
        <v>41</v>
      </c>
      <c r="S21" s="63">
        <f>SUM(S22)</f>
        <v>0</v>
      </c>
      <c r="T21" s="63">
        <f>SUM(T22)</f>
        <v>0</v>
      </c>
      <c r="U21" s="63">
        <f>SUM(U22)</f>
        <v>0</v>
      </c>
      <c r="V21" s="69" t="s">
        <v>41</v>
      </c>
      <c r="W21" s="65">
        <f t="shared" si="3"/>
        <v>0</v>
      </c>
      <c r="X21" s="65">
        <f t="shared" si="4"/>
        <v>0</v>
      </c>
      <c r="Y21" s="65">
        <f t="shared" si="5"/>
        <v>0</v>
      </c>
      <c r="Z21" s="68" t="s">
        <v>41</v>
      </c>
      <c r="AA21" s="17"/>
      <c r="AE21" s="17"/>
      <c r="AF21" s="17"/>
      <c r="AG21" s="18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s="5" customFormat="1" ht="17.25" customHeight="1">
      <c r="A22" s="33"/>
      <c r="B22" s="34" t="s">
        <v>56</v>
      </c>
      <c r="C22" s="62">
        <v>0</v>
      </c>
      <c r="D22" s="62">
        <v>0</v>
      </c>
      <c r="E22" s="62">
        <v>0</v>
      </c>
      <c r="F22" s="67" t="s">
        <v>41</v>
      </c>
      <c r="G22" s="62">
        <v>0</v>
      </c>
      <c r="H22" s="62">
        <v>0</v>
      </c>
      <c r="I22" s="62">
        <v>0</v>
      </c>
      <c r="J22" s="67" t="s">
        <v>41</v>
      </c>
      <c r="K22" s="62">
        <v>0</v>
      </c>
      <c r="L22" s="62">
        <v>0</v>
      </c>
      <c r="M22" s="62">
        <v>0</v>
      </c>
      <c r="N22" s="67" t="s">
        <v>41</v>
      </c>
      <c r="O22" s="62">
        <v>0</v>
      </c>
      <c r="P22" s="62">
        <v>0</v>
      </c>
      <c r="Q22" s="62">
        <v>0</v>
      </c>
      <c r="R22" s="67" t="s">
        <v>41</v>
      </c>
      <c r="S22" s="62">
        <v>0</v>
      </c>
      <c r="T22" s="62">
        <v>0</v>
      </c>
      <c r="U22" s="62">
        <v>0</v>
      </c>
      <c r="V22" s="70" t="s">
        <v>41</v>
      </c>
      <c r="W22" s="65">
        <f t="shared" si="3"/>
        <v>0</v>
      </c>
      <c r="X22" s="65">
        <f t="shared" si="4"/>
        <v>0</v>
      </c>
      <c r="Y22" s="65">
        <f t="shared" si="5"/>
        <v>0</v>
      </c>
      <c r="Z22" s="67" t="s">
        <v>41</v>
      </c>
      <c r="AA22" s="14"/>
      <c r="AE22" s="14"/>
      <c r="AF22" s="14"/>
      <c r="AG22" s="2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s="9" customFormat="1" ht="18.75" customHeight="1">
      <c r="A23" s="31" t="s">
        <v>44</v>
      </c>
      <c r="B23" s="32" t="s">
        <v>46</v>
      </c>
      <c r="C23" s="63">
        <f>SUM(C24)</f>
        <v>3072</v>
      </c>
      <c r="D23" s="63">
        <f>SUM(D24)</f>
        <v>4090</v>
      </c>
      <c r="E23" s="63">
        <f>SUM(E24)</f>
        <v>4017</v>
      </c>
      <c r="F23" s="68">
        <f>E23/D23*100</f>
        <v>98.21515892420538</v>
      </c>
      <c r="G23" s="63">
        <f>SUM(G24)</f>
        <v>906</v>
      </c>
      <c r="H23" s="63">
        <f>SUM(H24)</f>
        <v>1180</v>
      </c>
      <c r="I23" s="63">
        <f>SUM(I24)</f>
        <v>1027</v>
      </c>
      <c r="J23" s="68">
        <f>I23/H23*100</f>
        <v>87.03389830508475</v>
      </c>
      <c r="K23" s="63">
        <f>SUM(K24)</f>
        <v>4755</v>
      </c>
      <c r="L23" s="63">
        <f>SUM(L24)</f>
        <v>3548</v>
      </c>
      <c r="M23" s="63">
        <f>SUM(M24)</f>
        <v>3240</v>
      </c>
      <c r="N23" s="68">
        <f>M23/L23*100</f>
        <v>91.31905298759865</v>
      </c>
      <c r="O23" s="63">
        <f>SUM(O24)</f>
        <v>0</v>
      </c>
      <c r="P23" s="63">
        <f>SUM(P24)</f>
        <v>0</v>
      </c>
      <c r="Q23" s="63">
        <f>SUM(Q24)</f>
        <v>0</v>
      </c>
      <c r="R23" s="68" t="s">
        <v>41</v>
      </c>
      <c r="S23" s="63">
        <f>SUM(S24)</f>
        <v>0</v>
      </c>
      <c r="T23" s="63">
        <f>SUM(T24)</f>
        <v>0</v>
      </c>
      <c r="U23" s="63">
        <f>SUM(U24)</f>
        <v>0</v>
      </c>
      <c r="V23" s="69" t="s">
        <v>41</v>
      </c>
      <c r="W23" s="65">
        <f t="shared" si="3"/>
        <v>8733</v>
      </c>
      <c r="X23" s="65">
        <f t="shared" si="4"/>
        <v>8818</v>
      </c>
      <c r="Y23" s="65">
        <f t="shared" si="5"/>
        <v>8284</v>
      </c>
      <c r="Z23" s="68">
        <f>Y23/X23*100</f>
        <v>93.94420503515536</v>
      </c>
      <c r="AA23" s="17"/>
      <c r="AE23" s="17"/>
      <c r="AF23" s="17"/>
      <c r="AG23" s="18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s="5" customFormat="1" ht="15.75">
      <c r="A24" s="33"/>
      <c r="B24" s="34" t="s">
        <v>57</v>
      </c>
      <c r="C24" s="62">
        <v>3072</v>
      </c>
      <c r="D24" s="62">
        <v>4090</v>
      </c>
      <c r="E24" s="62">
        <v>4017</v>
      </c>
      <c r="F24" s="67">
        <f t="shared" si="0"/>
        <v>98.21515892420538</v>
      </c>
      <c r="G24" s="62">
        <v>906</v>
      </c>
      <c r="H24" s="62">
        <v>1180</v>
      </c>
      <c r="I24" s="62">
        <v>1027</v>
      </c>
      <c r="J24" s="67">
        <f t="shared" si="1"/>
        <v>87.03389830508475</v>
      </c>
      <c r="K24" s="62">
        <v>4755</v>
      </c>
      <c r="L24" s="62">
        <v>3548</v>
      </c>
      <c r="M24" s="62">
        <v>3240</v>
      </c>
      <c r="N24" s="67">
        <f t="shared" si="2"/>
        <v>91.31905298759865</v>
      </c>
      <c r="O24" s="62">
        <v>0</v>
      </c>
      <c r="P24" s="62">
        <v>0</v>
      </c>
      <c r="Q24" s="62">
        <v>0</v>
      </c>
      <c r="R24" s="67" t="s">
        <v>41</v>
      </c>
      <c r="S24" s="62">
        <v>0</v>
      </c>
      <c r="T24" s="62">
        <v>0</v>
      </c>
      <c r="U24" s="62">
        <v>0</v>
      </c>
      <c r="V24" s="70" t="s">
        <v>41</v>
      </c>
      <c r="W24" s="65">
        <f t="shared" si="3"/>
        <v>8733</v>
      </c>
      <c r="X24" s="65">
        <f t="shared" si="4"/>
        <v>8818</v>
      </c>
      <c r="Y24" s="65">
        <f t="shared" si="5"/>
        <v>8284</v>
      </c>
      <c r="Z24" s="67">
        <f>Y24/X24*100</f>
        <v>93.94420503515536</v>
      </c>
      <c r="AA24" s="14"/>
      <c r="AE24" s="14"/>
      <c r="AF24" s="14"/>
      <c r="AG24" s="2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33" s="3" customFormat="1" ht="8.25" customHeight="1">
      <c r="A25" s="64"/>
      <c r="B25" s="64"/>
      <c r="C25" s="64"/>
      <c r="D25" s="64"/>
      <c r="E25" s="63">
        <f>C25+D25</f>
        <v>0</v>
      </c>
      <c r="F25" s="67"/>
      <c r="G25" s="64"/>
      <c r="H25" s="64"/>
      <c r="I25" s="63">
        <f>G25+H25</f>
        <v>0</v>
      </c>
      <c r="J25" s="67"/>
      <c r="K25" s="64"/>
      <c r="L25" s="64"/>
      <c r="M25" s="63">
        <f>K25+L25</f>
        <v>0</v>
      </c>
      <c r="N25" s="67"/>
      <c r="O25" s="64"/>
      <c r="P25" s="64"/>
      <c r="Q25" s="63">
        <f>O25+P25</f>
        <v>0</v>
      </c>
      <c r="R25" s="67"/>
      <c r="S25" s="64"/>
      <c r="T25" s="64"/>
      <c r="U25" s="64"/>
      <c r="V25" s="70"/>
      <c r="W25" s="65"/>
      <c r="X25" s="65"/>
      <c r="Y25" s="65"/>
      <c r="Z25" s="67"/>
      <c r="AA25" s="14"/>
      <c r="AE25" s="1"/>
      <c r="AF25" s="13"/>
      <c r="AG25" s="13"/>
    </row>
    <row r="26" spans="1:33" s="16" customFormat="1" ht="19.5" customHeight="1">
      <c r="A26" s="32"/>
      <c r="B26" s="32" t="s">
        <v>2</v>
      </c>
      <c r="C26" s="63">
        <f>SUM(C23,C21,C12,C10)</f>
        <v>101837</v>
      </c>
      <c r="D26" s="63">
        <f>SUM(D23,D21,D12,D10)</f>
        <v>118275</v>
      </c>
      <c r="E26" s="63">
        <f aca="true" t="shared" si="6" ref="E26:Y26">SUM(E23,E21,E12,E10)</f>
        <v>115139</v>
      </c>
      <c r="F26" s="68">
        <f>E26/D26*100</f>
        <v>97.34855210314944</v>
      </c>
      <c r="G26" s="63">
        <f t="shared" si="6"/>
        <v>25887</v>
      </c>
      <c r="H26" s="63">
        <f>SUM(H23,H21,H12,H10)</f>
        <v>28473</v>
      </c>
      <c r="I26" s="63">
        <f t="shared" si="6"/>
        <v>27940</v>
      </c>
      <c r="J26" s="68">
        <f>I26/H26*100</f>
        <v>98.12805113616409</v>
      </c>
      <c r="K26" s="63">
        <f t="shared" si="6"/>
        <v>131172</v>
      </c>
      <c r="L26" s="63">
        <f>SUM(L23,L21,L12,L10)</f>
        <v>137645</v>
      </c>
      <c r="M26" s="63">
        <f t="shared" si="6"/>
        <v>113608</v>
      </c>
      <c r="N26" s="68">
        <f>M26/L26*100</f>
        <v>82.53696102292129</v>
      </c>
      <c r="O26" s="63">
        <f>SUM(O23,O21,O12,O10)</f>
        <v>38602</v>
      </c>
      <c r="P26" s="63">
        <f>SUM(P23,P21,P12,P10)</f>
        <v>56379</v>
      </c>
      <c r="Q26" s="63">
        <f t="shared" si="6"/>
        <v>50376</v>
      </c>
      <c r="R26" s="68">
        <f>Q26/P26*100</f>
        <v>89.35241845367956</v>
      </c>
      <c r="S26" s="63">
        <f t="shared" si="6"/>
        <v>63370</v>
      </c>
      <c r="T26" s="63">
        <f>SUM(T23,T21,T12,T10)</f>
        <v>68730</v>
      </c>
      <c r="U26" s="63">
        <f>SUM(U23,U21,U12,U10)</f>
        <v>20739</v>
      </c>
      <c r="V26" s="68">
        <f>U26/T26*100</f>
        <v>30.174596246180705</v>
      </c>
      <c r="W26" s="63">
        <f t="shared" si="6"/>
        <v>360868</v>
      </c>
      <c r="X26" s="63">
        <f t="shared" si="6"/>
        <v>409502</v>
      </c>
      <c r="Y26" s="63">
        <f t="shared" si="6"/>
        <v>327802</v>
      </c>
      <c r="Z26" s="68">
        <f>Y26/X26*100</f>
        <v>80.04893748992679</v>
      </c>
      <c r="AA26" s="17"/>
      <c r="AE26" s="17"/>
      <c r="AF26" s="17"/>
      <c r="AG26" s="18"/>
    </row>
    <row r="27" spans="1:67" s="39" customFormat="1" ht="18.75" customHeight="1" hidden="1">
      <c r="A27" s="32"/>
      <c r="B27" s="32"/>
      <c r="C27" s="26"/>
      <c r="D27" s="26"/>
      <c r="E27" s="25"/>
      <c r="F27" s="25"/>
      <c r="G27" s="26"/>
      <c r="H27" s="26"/>
      <c r="I27" s="25"/>
      <c r="J27" s="25"/>
      <c r="K27" s="26"/>
      <c r="L27" s="26"/>
      <c r="M27" s="25"/>
      <c r="N27" s="25"/>
      <c r="O27" s="26"/>
      <c r="P27" s="26"/>
      <c r="Q27" s="25"/>
      <c r="R27" s="41"/>
      <c r="S27" s="41"/>
      <c r="T27" s="41"/>
      <c r="U27" s="41"/>
      <c r="V27" s="41"/>
      <c r="W27" s="41"/>
      <c r="X27" s="25"/>
      <c r="Y27" s="25"/>
      <c r="Z27" s="20"/>
      <c r="AA27" s="14"/>
      <c r="AE27" s="14"/>
      <c r="AF27" s="52"/>
      <c r="AG27" s="37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</row>
    <row r="28" spans="1:67" s="5" customFormat="1" ht="15.75">
      <c r="A28" s="1"/>
      <c r="B28" s="35"/>
      <c r="C28" s="36"/>
      <c r="D28" s="36"/>
      <c r="E28" s="36"/>
      <c r="F28" s="36"/>
      <c r="G28" s="21"/>
      <c r="H28" s="36"/>
      <c r="I28" s="36"/>
      <c r="J28" s="36"/>
      <c r="K28" s="36"/>
      <c r="L28" s="21"/>
      <c r="M28" s="36"/>
      <c r="N28" s="36"/>
      <c r="O28" s="36"/>
      <c r="P28" s="36"/>
      <c r="Q28" s="21"/>
      <c r="R28" s="21"/>
      <c r="S28" s="21"/>
      <c r="T28" s="21"/>
      <c r="U28" s="21"/>
      <c r="V28" s="21"/>
      <c r="W28" s="20"/>
      <c r="X28" s="20"/>
      <c r="Y28" s="20"/>
      <c r="Z28" s="20"/>
      <c r="AA28" s="14"/>
      <c r="AB28" s="1"/>
      <c r="AC28" s="1"/>
      <c r="AD28" s="20"/>
      <c r="AE28" s="14"/>
      <c r="AF28" s="14"/>
      <c r="AG28" s="1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s="5" customFormat="1" ht="15.75">
      <c r="A29" s="1"/>
      <c r="B29" s="35"/>
      <c r="C29" s="36"/>
      <c r="D29" s="36"/>
      <c r="E29" s="36"/>
      <c r="F29" s="36"/>
      <c r="G29" s="21"/>
      <c r="H29" s="36"/>
      <c r="I29" s="36"/>
      <c r="J29" s="36"/>
      <c r="K29" s="36"/>
      <c r="L29" s="21"/>
      <c r="M29" s="36"/>
      <c r="N29" s="36"/>
      <c r="O29" s="36"/>
      <c r="P29" s="36"/>
      <c r="Q29" s="21"/>
      <c r="R29" s="21"/>
      <c r="S29" s="21"/>
      <c r="T29" s="21"/>
      <c r="U29" s="21"/>
      <c r="V29" s="21"/>
      <c r="W29" s="20"/>
      <c r="X29" s="20"/>
      <c r="Y29" s="20"/>
      <c r="Z29" s="20"/>
      <c r="AA29" s="14"/>
      <c r="AB29" s="1"/>
      <c r="AC29" s="1"/>
      <c r="AD29" s="20"/>
      <c r="AE29" s="14"/>
      <c r="AF29" s="14"/>
      <c r="AG29" s="1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30" ht="15.75">
      <c r="A30" s="3"/>
      <c r="B30" s="35"/>
      <c r="C30" s="36"/>
      <c r="D30" s="36"/>
      <c r="E30" s="36"/>
      <c r="F30" s="36"/>
      <c r="G30" s="21"/>
      <c r="H30" s="36"/>
      <c r="I30" s="36"/>
      <c r="J30" s="36"/>
      <c r="K30" s="36"/>
      <c r="L30" s="21"/>
      <c r="M30" s="36"/>
      <c r="N30" s="36"/>
      <c r="O30" s="36"/>
      <c r="P30" s="36"/>
      <c r="Q30" s="21"/>
      <c r="R30" s="21"/>
      <c r="S30" s="21"/>
      <c r="T30" s="21"/>
      <c r="U30" s="21"/>
      <c r="V30" s="21"/>
      <c r="W30" s="20"/>
      <c r="X30" s="20"/>
      <c r="Y30" s="20"/>
      <c r="Z30" s="20"/>
      <c r="AD30" s="20"/>
    </row>
    <row r="31" spans="1:30" ht="15.75">
      <c r="A31" s="11" t="s">
        <v>61</v>
      </c>
      <c r="B31" s="47"/>
      <c r="C31" s="54"/>
      <c r="D31" s="54"/>
      <c r="E31" s="54"/>
      <c r="F31" s="54"/>
      <c r="G31" s="14"/>
      <c r="H31" s="36"/>
      <c r="I31" s="36"/>
      <c r="J31" s="36"/>
      <c r="K31" s="36"/>
      <c r="L31" s="21"/>
      <c r="M31" s="36"/>
      <c r="N31" s="36"/>
      <c r="O31" s="36"/>
      <c r="P31" s="36"/>
      <c r="Q31" s="21"/>
      <c r="R31" s="21"/>
      <c r="S31" s="21"/>
      <c r="T31" s="21"/>
      <c r="U31" s="21"/>
      <c r="V31" s="21"/>
      <c r="W31" s="20"/>
      <c r="X31" s="20"/>
      <c r="Y31" s="20"/>
      <c r="Z31" s="20"/>
      <c r="AD31" s="20"/>
    </row>
    <row r="32" spans="1:30" ht="15.75">
      <c r="A32" s="11"/>
      <c r="B32" s="47"/>
      <c r="C32" s="54"/>
      <c r="D32" s="54"/>
      <c r="E32" s="54"/>
      <c r="F32" s="54"/>
      <c r="G32" s="14"/>
      <c r="H32" s="36"/>
      <c r="I32" s="36"/>
      <c r="J32" s="36"/>
      <c r="K32" s="36"/>
      <c r="L32" s="21"/>
      <c r="M32" s="36"/>
      <c r="N32" s="36"/>
      <c r="O32" s="36"/>
      <c r="P32" s="36"/>
      <c r="Q32" s="21"/>
      <c r="R32" s="21"/>
      <c r="S32" s="21"/>
      <c r="T32" s="21"/>
      <c r="U32" s="21"/>
      <c r="V32" s="21"/>
      <c r="W32" s="20"/>
      <c r="X32" s="20"/>
      <c r="Y32" s="20"/>
      <c r="Z32" s="30" t="s">
        <v>6</v>
      </c>
      <c r="AD32" s="20"/>
    </row>
    <row r="33" spans="1:30" ht="15.75">
      <c r="A33" s="6"/>
      <c r="B33" s="7" t="s">
        <v>0</v>
      </c>
      <c r="C33" s="28" t="s">
        <v>3</v>
      </c>
      <c r="D33" s="28" t="s">
        <v>3</v>
      </c>
      <c r="E33" s="28" t="s">
        <v>3</v>
      </c>
      <c r="F33" s="40"/>
      <c r="G33" s="40" t="s">
        <v>4</v>
      </c>
      <c r="H33" s="28" t="s">
        <v>4</v>
      </c>
      <c r="I33" s="28" t="s">
        <v>4</v>
      </c>
      <c r="J33" s="40"/>
      <c r="K33" s="40" t="s">
        <v>5</v>
      </c>
      <c r="L33" s="28" t="s">
        <v>5</v>
      </c>
      <c r="M33" s="28" t="s">
        <v>5</v>
      </c>
      <c r="N33" s="40"/>
      <c r="O33" s="40" t="s">
        <v>58</v>
      </c>
      <c r="P33" s="40" t="s">
        <v>58</v>
      </c>
      <c r="Q33" s="40" t="s">
        <v>58</v>
      </c>
      <c r="R33" s="40"/>
      <c r="S33" s="40" t="s">
        <v>59</v>
      </c>
      <c r="T33" s="40" t="s">
        <v>59</v>
      </c>
      <c r="U33" s="40" t="s">
        <v>59</v>
      </c>
      <c r="V33" s="40"/>
      <c r="W33" s="40" t="s">
        <v>1</v>
      </c>
      <c r="X33" s="28" t="s">
        <v>1</v>
      </c>
      <c r="Y33" s="28" t="s">
        <v>1</v>
      </c>
      <c r="Z33" s="66"/>
      <c r="AD33" s="20"/>
    </row>
    <row r="34" spans="1:30" ht="15.75">
      <c r="A34" s="8"/>
      <c r="B34" s="27"/>
      <c r="C34" s="28" t="s">
        <v>37</v>
      </c>
      <c r="D34" s="28" t="s">
        <v>39</v>
      </c>
      <c r="E34" s="28" t="s">
        <v>38</v>
      </c>
      <c r="F34" s="28" t="s">
        <v>40</v>
      </c>
      <c r="G34" s="28" t="s">
        <v>37</v>
      </c>
      <c r="H34" s="28" t="s">
        <v>39</v>
      </c>
      <c r="I34" s="28" t="s">
        <v>38</v>
      </c>
      <c r="J34" s="28" t="s">
        <v>40</v>
      </c>
      <c r="K34" s="28" t="s">
        <v>37</v>
      </c>
      <c r="L34" s="28" t="s">
        <v>39</v>
      </c>
      <c r="M34" s="28" t="s">
        <v>38</v>
      </c>
      <c r="N34" s="28" t="s">
        <v>40</v>
      </c>
      <c r="O34" s="28" t="s">
        <v>37</v>
      </c>
      <c r="P34" s="28" t="s">
        <v>39</v>
      </c>
      <c r="Q34" s="28" t="s">
        <v>38</v>
      </c>
      <c r="R34" s="28" t="s">
        <v>40</v>
      </c>
      <c r="S34" s="28" t="s">
        <v>37</v>
      </c>
      <c r="T34" s="28" t="s">
        <v>39</v>
      </c>
      <c r="U34" s="28" t="s">
        <v>38</v>
      </c>
      <c r="V34" s="28" t="s">
        <v>40</v>
      </c>
      <c r="W34" s="28" t="s">
        <v>37</v>
      </c>
      <c r="X34" s="28" t="s">
        <v>39</v>
      </c>
      <c r="Y34" s="28" t="s">
        <v>38</v>
      </c>
      <c r="Z34" s="28" t="s">
        <v>40</v>
      </c>
      <c r="AD34" s="20"/>
    </row>
    <row r="35" spans="1:67" s="11" customFormat="1" ht="28.5">
      <c r="A35" s="31" t="s">
        <v>43</v>
      </c>
      <c r="B35" s="32" t="s">
        <v>45</v>
      </c>
      <c r="C35" s="63">
        <f>SUM(C36:C37)</f>
        <v>18976</v>
      </c>
      <c r="D35" s="63">
        <f aca="true" t="shared" si="7" ref="D35:U35">SUM(D36:D37)</f>
        <v>22636</v>
      </c>
      <c r="E35" s="63">
        <f t="shared" si="7"/>
        <v>21562</v>
      </c>
      <c r="F35" s="73">
        <f>E35/D35*100</f>
        <v>95.25534546739706</v>
      </c>
      <c r="G35" s="63">
        <f t="shared" si="7"/>
        <v>4967</v>
      </c>
      <c r="H35" s="63">
        <f t="shared" si="7"/>
        <v>5908</v>
      </c>
      <c r="I35" s="63">
        <f t="shared" si="7"/>
        <v>5569</v>
      </c>
      <c r="J35" s="73">
        <f>I35/H35*100</f>
        <v>94.26201760324983</v>
      </c>
      <c r="K35" s="63">
        <f t="shared" si="7"/>
        <v>5044</v>
      </c>
      <c r="L35" s="63">
        <f t="shared" si="7"/>
        <v>4641</v>
      </c>
      <c r="M35" s="63">
        <f t="shared" si="7"/>
        <v>3334</v>
      </c>
      <c r="N35" s="73">
        <f>M35/L35*100</f>
        <v>71.83796595561302</v>
      </c>
      <c r="O35" s="63">
        <f t="shared" si="7"/>
        <v>0</v>
      </c>
      <c r="P35" s="63">
        <f t="shared" si="7"/>
        <v>0</v>
      </c>
      <c r="Q35" s="63">
        <f t="shared" si="7"/>
        <v>0</v>
      </c>
      <c r="R35" s="73" t="s">
        <v>41</v>
      </c>
      <c r="S35" s="63">
        <f t="shared" si="7"/>
        <v>0</v>
      </c>
      <c r="T35" s="63">
        <f t="shared" si="7"/>
        <v>276</v>
      </c>
      <c r="U35" s="63">
        <f t="shared" si="7"/>
        <v>275</v>
      </c>
      <c r="V35" s="72" t="s">
        <v>41</v>
      </c>
      <c r="W35" s="63">
        <f aca="true" t="shared" si="8" ref="W35:Y37">C35+G35+K35+O35+S35</f>
        <v>28987</v>
      </c>
      <c r="X35" s="63">
        <f t="shared" si="8"/>
        <v>33461</v>
      </c>
      <c r="Y35" s="63">
        <f t="shared" si="8"/>
        <v>30740</v>
      </c>
      <c r="Z35" s="72">
        <f>Y35/X35*100</f>
        <v>91.86814500463227</v>
      </c>
      <c r="AA35" s="17"/>
      <c r="AB35" s="22"/>
      <c r="AC35" s="22"/>
      <c r="AD35" s="23"/>
      <c r="AE35" s="17"/>
      <c r="AF35" s="45"/>
      <c r="AG35" s="24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26" ht="15">
      <c r="A36" s="33"/>
      <c r="B36" s="34" t="s">
        <v>56</v>
      </c>
      <c r="C36" s="62">
        <v>18976</v>
      </c>
      <c r="D36" s="62">
        <v>22636</v>
      </c>
      <c r="E36" s="62">
        <v>21562</v>
      </c>
      <c r="F36" s="73">
        <f>E36/D36*100</f>
        <v>95.25534546739706</v>
      </c>
      <c r="G36" s="62">
        <v>4967</v>
      </c>
      <c r="H36" s="62">
        <v>5908</v>
      </c>
      <c r="I36" s="62">
        <v>5569</v>
      </c>
      <c r="J36" s="73">
        <f>I36/H36*100</f>
        <v>94.26201760324983</v>
      </c>
      <c r="K36" s="62">
        <v>5044</v>
      </c>
      <c r="L36" s="62">
        <v>4621</v>
      </c>
      <c r="M36" s="62">
        <v>3332</v>
      </c>
      <c r="N36" s="73">
        <f>M36/L36*100</f>
        <v>72.10560484743563</v>
      </c>
      <c r="O36" s="62">
        <v>0</v>
      </c>
      <c r="P36" s="62">
        <v>0</v>
      </c>
      <c r="Q36" s="62">
        <v>0</v>
      </c>
      <c r="R36" s="73" t="s">
        <v>41</v>
      </c>
      <c r="S36" s="62">
        <v>0</v>
      </c>
      <c r="T36" s="62">
        <v>276</v>
      </c>
      <c r="U36" s="62">
        <v>275</v>
      </c>
      <c r="V36" s="73" t="s">
        <v>41</v>
      </c>
      <c r="W36" s="63">
        <f t="shared" si="8"/>
        <v>28987</v>
      </c>
      <c r="X36" s="63">
        <f>D36+H36+L36+P36+T36</f>
        <v>33441</v>
      </c>
      <c r="Y36" s="63">
        <f>E36+I36+M36+Q36+U36</f>
        <v>30738</v>
      </c>
      <c r="Z36" s="73">
        <f>Y36/X36*100</f>
        <v>91.91710774199336</v>
      </c>
    </row>
    <row r="37" spans="1:67" s="5" customFormat="1" ht="15.75">
      <c r="A37" s="74"/>
      <c r="B37" s="74" t="s">
        <v>63</v>
      </c>
      <c r="C37" s="62">
        <v>0</v>
      </c>
      <c r="D37" s="62">
        <v>0</v>
      </c>
      <c r="E37" s="62">
        <v>0</v>
      </c>
      <c r="F37" s="75" t="s">
        <v>41</v>
      </c>
      <c r="G37" s="62">
        <v>0</v>
      </c>
      <c r="H37" s="62">
        <v>0</v>
      </c>
      <c r="I37" s="62">
        <v>0</v>
      </c>
      <c r="J37" s="74" t="s">
        <v>41</v>
      </c>
      <c r="K37" s="74"/>
      <c r="L37" s="74">
        <v>20</v>
      </c>
      <c r="M37" s="74">
        <v>2</v>
      </c>
      <c r="N37" s="73">
        <f>M37/L37*100</f>
        <v>10</v>
      </c>
      <c r="O37" s="62">
        <v>0</v>
      </c>
      <c r="P37" s="62">
        <v>0</v>
      </c>
      <c r="Q37" s="62">
        <v>0</v>
      </c>
      <c r="R37" s="73" t="s">
        <v>41</v>
      </c>
      <c r="S37" s="62">
        <v>0</v>
      </c>
      <c r="T37" s="62">
        <v>0</v>
      </c>
      <c r="U37" s="62">
        <v>0</v>
      </c>
      <c r="V37" s="73" t="s">
        <v>41</v>
      </c>
      <c r="W37" s="63">
        <f t="shared" si="8"/>
        <v>0</v>
      </c>
      <c r="X37" s="63">
        <f>D37+H37+L37+P37+T37</f>
        <v>20</v>
      </c>
      <c r="Y37" s="63">
        <f>E37+I37+M37+Q37+U37</f>
        <v>2</v>
      </c>
      <c r="Z37" s="73">
        <f>Y37/X37*100</f>
        <v>10</v>
      </c>
      <c r="AA37" s="1"/>
      <c r="AB37" s="76"/>
      <c r="AC37" s="76"/>
      <c r="AD37" s="1"/>
      <c r="AE37" s="1"/>
      <c r="AF37" s="76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11" ht="15.75">
      <c r="B38" s="1"/>
      <c r="C38" s="1"/>
      <c r="D38" s="1"/>
      <c r="E38" s="56"/>
      <c r="F38" s="56"/>
      <c r="G38" s="14"/>
      <c r="H38" s="13"/>
      <c r="I38" s="13"/>
      <c r="J38" s="13"/>
      <c r="K38" s="3"/>
    </row>
    <row r="39" spans="2:10" ht="15.75">
      <c r="B39" s="1"/>
      <c r="C39" s="1"/>
      <c r="D39" s="1"/>
      <c r="E39" s="56"/>
      <c r="F39" s="56"/>
      <c r="G39" s="14"/>
      <c r="H39" s="13"/>
      <c r="I39" s="13"/>
      <c r="J39" s="13"/>
    </row>
    <row r="40" spans="2:10" ht="15.75">
      <c r="B40" s="1"/>
      <c r="C40" s="1"/>
      <c r="D40" s="1"/>
      <c r="E40" s="56"/>
      <c r="F40" s="56"/>
      <c r="G40" s="14"/>
      <c r="H40" s="13"/>
      <c r="I40" s="13"/>
      <c r="J40" s="13"/>
    </row>
    <row r="41" spans="2:10" ht="15.75">
      <c r="B41" s="1"/>
      <c r="C41" s="1"/>
      <c r="D41" s="1"/>
      <c r="E41" s="1"/>
      <c r="F41" s="1"/>
      <c r="G41" s="14"/>
      <c r="H41" s="13"/>
      <c r="I41" s="13"/>
      <c r="J41" s="13"/>
    </row>
    <row r="42" spans="2:67" s="39" customFormat="1" ht="15.75">
      <c r="B42" s="16"/>
      <c r="C42" s="16"/>
      <c r="D42" s="16"/>
      <c r="E42" s="55"/>
      <c r="F42" s="55"/>
      <c r="G42" s="14"/>
      <c r="H42" s="37"/>
      <c r="I42" s="37"/>
      <c r="J42" s="37"/>
      <c r="K42" s="37"/>
      <c r="L42" s="37"/>
      <c r="M42" s="37"/>
      <c r="N42" s="37"/>
      <c r="O42" s="50"/>
      <c r="P42" s="50"/>
      <c r="Q42" s="51"/>
      <c r="R42" s="51"/>
      <c r="S42" s="51"/>
      <c r="T42" s="51"/>
      <c r="U42" s="51"/>
      <c r="V42" s="51"/>
      <c r="W42" s="50"/>
      <c r="X42" s="50"/>
      <c r="Y42" s="50"/>
      <c r="Z42" s="50"/>
      <c r="AA42" s="51"/>
      <c r="AB42" s="50"/>
      <c r="AC42" s="50"/>
      <c r="AD42" s="38"/>
      <c r="AE42" s="51"/>
      <c r="AF42" s="52"/>
      <c r="AG42" s="37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</row>
    <row r="43" spans="2:10" ht="15.75">
      <c r="B43" s="1"/>
      <c r="C43" s="1"/>
      <c r="D43" s="1"/>
      <c r="E43" s="56"/>
      <c r="F43" s="56"/>
      <c r="G43" s="14"/>
      <c r="H43" s="13"/>
      <c r="I43" s="13"/>
      <c r="J43" s="13"/>
    </row>
    <row r="44" spans="2:7" ht="15.75">
      <c r="B44" s="5"/>
      <c r="C44" s="5"/>
      <c r="D44" s="5"/>
      <c r="G44" s="42"/>
    </row>
  </sheetData>
  <sheetProtection/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22">
      <selection activeCell="B31" sqref="B31:F44"/>
    </sheetView>
  </sheetViews>
  <sheetFormatPr defaultColWidth="9.00390625" defaultRowHeight="12.75"/>
  <cols>
    <col min="1" max="1" width="9.125" style="53" customWidth="1"/>
    <col min="2" max="2" width="35.375" style="53" customWidth="1"/>
    <col min="3" max="5" width="13.375" style="53" customWidth="1"/>
    <col min="6" max="6" width="13.375" style="5" customWidth="1"/>
    <col min="7" max="16384" width="9.125" style="53" customWidth="1"/>
  </cols>
  <sheetData>
    <row r="1" spans="2:6" ht="15.75">
      <c r="B1" s="53" t="s">
        <v>25</v>
      </c>
      <c r="C1" s="57" t="s">
        <v>19</v>
      </c>
      <c r="D1" s="57" t="s">
        <v>21</v>
      </c>
      <c r="E1" s="57" t="s">
        <v>22</v>
      </c>
      <c r="F1" s="57" t="s">
        <v>22</v>
      </c>
    </row>
    <row r="2" spans="3:6" ht="15.75">
      <c r="C2" s="57" t="s">
        <v>20</v>
      </c>
      <c r="D2" s="57" t="s">
        <v>20</v>
      </c>
      <c r="E2" s="57" t="s">
        <v>23</v>
      </c>
      <c r="F2" s="48" t="s">
        <v>24</v>
      </c>
    </row>
    <row r="3" spans="2:6" ht="25.5" customHeight="1">
      <c r="B3" s="5" t="s">
        <v>18</v>
      </c>
      <c r="C3" s="5">
        <v>26315</v>
      </c>
      <c r="D3" s="5">
        <v>26315</v>
      </c>
      <c r="E3" s="12">
        <v>12745</v>
      </c>
      <c r="F3" s="1">
        <f>E3/D3*100</f>
        <v>48.43245297358921</v>
      </c>
    </row>
    <row r="4" spans="2:6" ht="25.5" customHeight="1">
      <c r="B4" s="5" t="s">
        <v>17</v>
      </c>
      <c r="C4" s="5">
        <v>8020</v>
      </c>
      <c r="D4" s="5">
        <v>8020</v>
      </c>
      <c r="E4" s="12">
        <v>3920</v>
      </c>
      <c r="F4" s="1">
        <f>E4/D4*100</f>
        <v>48.87780548628429</v>
      </c>
    </row>
    <row r="5" spans="2:6" ht="25.5" customHeight="1">
      <c r="B5" s="5" t="s">
        <v>16</v>
      </c>
      <c r="C5" s="5">
        <v>7330</v>
      </c>
      <c r="D5" s="5">
        <v>7330</v>
      </c>
      <c r="E5" s="12">
        <v>3385</v>
      </c>
      <c r="F5" s="1">
        <f>E5/D5*100</f>
        <v>46.18008185538881</v>
      </c>
    </row>
    <row r="6" spans="2:6" ht="25.5" customHeight="1">
      <c r="B6" s="5" t="s">
        <v>15</v>
      </c>
      <c r="C6" s="5">
        <v>1100</v>
      </c>
      <c r="D6" s="5">
        <v>1100</v>
      </c>
      <c r="E6" s="12">
        <v>0</v>
      </c>
      <c r="F6" s="1">
        <f>E6/D6*100</f>
        <v>0</v>
      </c>
    </row>
    <row r="7" spans="2:6" ht="25.5" customHeight="1">
      <c r="B7" s="9" t="s">
        <v>14</v>
      </c>
      <c r="C7" s="55">
        <f>SUM(C3:C6)</f>
        <v>42765</v>
      </c>
      <c r="D7" s="55">
        <f>SUM(D3:D6)</f>
        <v>42765</v>
      </c>
      <c r="E7" s="55">
        <f>SUM(E3:E6)</f>
        <v>20050</v>
      </c>
      <c r="F7" s="16">
        <f>E7/D7*100</f>
        <v>46.884134221910436</v>
      </c>
    </row>
    <row r="8" spans="2:5" ht="25.5" customHeight="1">
      <c r="B8" s="5"/>
      <c r="C8" s="5"/>
      <c r="D8" s="5"/>
      <c r="E8" s="12"/>
    </row>
    <row r="9" spans="2:6" ht="25.5" customHeight="1">
      <c r="B9" s="5" t="s">
        <v>10</v>
      </c>
      <c r="C9" s="5">
        <v>10272</v>
      </c>
      <c r="D9" s="5">
        <v>10272</v>
      </c>
      <c r="E9" s="12">
        <v>5752</v>
      </c>
      <c r="F9" s="5">
        <f>E9/D9*100</f>
        <v>55.99688473520249</v>
      </c>
    </row>
    <row r="10" spans="2:6" ht="25.5" customHeight="1">
      <c r="B10" s="5" t="s">
        <v>11</v>
      </c>
      <c r="C10" s="5">
        <v>794</v>
      </c>
      <c r="D10" s="5">
        <v>794</v>
      </c>
      <c r="E10" s="12">
        <v>677</v>
      </c>
      <c r="F10" s="5">
        <f>E10/D10*100</f>
        <v>85.26448362720403</v>
      </c>
    </row>
    <row r="11" spans="2:6" ht="25.5" customHeight="1">
      <c r="B11" s="5" t="s">
        <v>12</v>
      </c>
      <c r="C11" s="5">
        <f>C12-C10-C9</f>
        <v>31699</v>
      </c>
      <c r="D11" s="5">
        <f>D12-D10-D9</f>
        <v>31699</v>
      </c>
      <c r="E11" s="5">
        <f>E12-E10-E9</f>
        <v>13621</v>
      </c>
      <c r="F11" s="5">
        <f>E11/D11*100</f>
        <v>42.969809773178966</v>
      </c>
    </row>
    <row r="12" spans="2:6" ht="25.5" customHeight="1">
      <c r="B12" s="9" t="s">
        <v>13</v>
      </c>
      <c r="C12" s="9">
        <v>42765</v>
      </c>
      <c r="D12" s="9">
        <v>42765</v>
      </c>
      <c r="E12" s="49">
        <v>20050</v>
      </c>
      <c r="F12" s="9">
        <f>E12/D12*100</f>
        <v>46.884134221910436</v>
      </c>
    </row>
    <row r="14" spans="2:6" ht="15.75">
      <c r="B14" s="53" t="s">
        <v>26</v>
      </c>
      <c r="C14" s="57" t="s">
        <v>19</v>
      </c>
      <c r="D14" s="57" t="s">
        <v>21</v>
      </c>
      <c r="E14" s="57" t="s">
        <v>22</v>
      </c>
      <c r="F14" s="57" t="s">
        <v>22</v>
      </c>
    </row>
    <row r="15" spans="3:6" ht="15.75">
      <c r="C15" s="57" t="s">
        <v>20</v>
      </c>
      <c r="D15" s="57" t="s">
        <v>20</v>
      </c>
      <c r="E15" s="57" t="s">
        <v>23</v>
      </c>
      <c r="F15" s="48" t="s">
        <v>24</v>
      </c>
    </row>
    <row r="16" spans="2:6" ht="25.5" customHeight="1">
      <c r="B16" s="5" t="s">
        <v>18</v>
      </c>
      <c r="C16" s="5">
        <v>56995</v>
      </c>
      <c r="D16" s="5">
        <v>56995</v>
      </c>
      <c r="E16" s="12">
        <v>29571</v>
      </c>
      <c r="F16" s="1">
        <f>E16/D16*100</f>
        <v>51.883498552504605</v>
      </c>
    </row>
    <row r="17" spans="2:6" ht="25.5" customHeight="1">
      <c r="B17" s="5" t="s">
        <v>17</v>
      </c>
      <c r="C17" s="5">
        <v>18060</v>
      </c>
      <c r="D17" s="5">
        <v>18060</v>
      </c>
      <c r="E17" s="12">
        <v>9509</v>
      </c>
      <c r="F17" s="1">
        <f>E17/D17*100</f>
        <v>52.652270210409746</v>
      </c>
    </row>
    <row r="18" spans="2:6" ht="25.5" customHeight="1">
      <c r="B18" s="5" t="s">
        <v>16</v>
      </c>
      <c r="C18" s="5">
        <v>26000</v>
      </c>
      <c r="D18" s="5">
        <v>26000</v>
      </c>
      <c r="E18" s="12">
        <v>10367</v>
      </c>
      <c r="F18" s="1">
        <f>E18/D18*100</f>
        <v>39.87307692307692</v>
      </c>
    </row>
    <row r="19" spans="2:6" ht="25.5" customHeight="1">
      <c r="B19" s="5" t="s">
        <v>34</v>
      </c>
      <c r="C19" s="5">
        <v>2000</v>
      </c>
      <c r="D19" s="5">
        <v>2000</v>
      </c>
      <c r="E19" s="12">
        <v>270</v>
      </c>
      <c r="F19" s="1">
        <f>E19/D19*100</f>
        <v>13.5</v>
      </c>
    </row>
    <row r="20" spans="2:6" ht="25.5" customHeight="1">
      <c r="B20" s="9" t="s">
        <v>14</v>
      </c>
      <c r="C20" s="55">
        <f>SUM(C16:C19)</f>
        <v>103055</v>
      </c>
      <c r="D20" s="55">
        <f>SUM(D16:D19)</f>
        <v>103055</v>
      </c>
      <c r="E20" s="55">
        <f>SUM(E16:E19)</f>
        <v>49717</v>
      </c>
      <c r="F20" s="16">
        <f>E20/D20*100</f>
        <v>48.243171122216296</v>
      </c>
    </row>
    <row r="21" spans="2:5" ht="25.5" customHeight="1">
      <c r="B21" s="5"/>
      <c r="C21" s="5"/>
      <c r="D21" s="5"/>
      <c r="E21" s="12"/>
    </row>
    <row r="22" spans="2:6" ht="25.5" customHeight="1">
      <c r="B22" s="5" t="s">
        <v>28</v>
      </c>
      <c r="C22" s="5">
        <v>48771</v>
      </c>
      <c r="D22" s="5">
        <v>48771</v>
      </c>
      <c r="E22" s="12">
        <v>26935</v>
      </c>
      <c r="F22" s="5">
        <f aca="true" t="shared" si="0" ref="F22:F29">E22/D22*100</f>
        <v>55.22749174714482</v>
      </c>
    </row>
    <row r="23" spans="2:6" ht="25.5" customHeight="1">
      <c r="B23" s="5" t="s">
        <v>29</v>
      </c>
      <c r="C23" s="5">
        <v>222</v>
      </c>
      <c r="D23" s="5">
        <v>222</v>
      </c>
      <c r="E23" s="12">
        <v>124</v>
      </c>
      <c r="F23" s="5">
        <f t="shared" si="0"/>
        <v>55.85585585585585</v>
      </c>
    </row>
    <row r="24" spans="2:6" ht="25.5" customHeight="1">
      <c r="B24" s="5" t="s">
        <v>30</v>
      </c>
      <c r="C24" s="5">
        <v>538</v>
      </c>
      <c r="D24" s="5">
        <v>538</v>
      </c>
      <c r="E24" s="5">
        <v>0</v>
      </c>
      <c r="F24" s="5">
        <f t="shared" si="0"/>
        <v>0</v>
      </c>
    </row>
    <row r="25" spans="2:6" ht="25.5" customHeight="1">
      <c r="B25" s="5" t="s">
        <v>32</v>
      </c>
      <c r="C25" s="5">
        <v>1210</v>
      </c>
      <c r="D25" s="5">
        <v>1210</v>
      </c>
      <c r="E25" s="5">
        <v>668</v>
      </c>
      <c r="F25" s="5">
        <f t="shared" si="0"/>
        <v>55.20661157024793</v>
      </c>
    </row>
    <row r="26" spans="2:6" ht="25.5" customHeight="1">
      <c r="B26" s="5" t="s">
        <v>33</v>
      </c>
      <c r="C26" s="5">
        <v>16128</v>
      </c>
      <c r="D26" s="5">
        <v>16128</v>
      </c>
      <c r="E26" s="5">
        <v>7584</v>
      </c>
      <c r="F26" s="5">
        <f t="shared" si="0"/>
        <v>47.023809523809526</v>
      </c>
    </row>
    <row r="27" spans="2:6" ht="25.5" customHeight="1">
      <c r="B27" s="5" t="s">
        <v>31</v>
      </c>
      <c r="C27" s="5">
        <v>8040</v>
      </c>
      <c r="D27" s="5">
        <v>8040</v>
      </c>
      <c r="E27" s="5">
        <v>3599</v>
      </c>
      <c r="F27" s="5">
        <f t="shared" si="0"/>
        <v>44.7636815920398</v>
      </c>
    </row>
    <row r="28" spans="2:6" ht="25.5" customHeight="1">
      <c r="B28" s="5" t="s">
        <v>12</v>
      </c>
      <c r="C28" s="5">
        <f>C29-C22-C23-C24-C25-C26-C27</f>
        <v>28146</v>
      </c>
      <c r="D28" s="5">
        <f>D29-D22-D23-D24-D25-D26-D27</f>
        <v>28146</v>
      </c>
      <c r="E28" s="5">
        <f>E29-E22-E23-E24-E25-E26-E27</f>
        <v>10807</v>
      </c>
      <c r="F28" s="5">
        <f t="shared" si="0"/>
        <v>38.3962197115043</v>
      </c>
    </row>
    <row r="29" spans="2:6" ht="25.5" customHeight="1">
      <c r="B29" s="9" t="s">
        <v>13</v>
      </c>
      <c r="C29" s="9">
        <v>103055</v>
      </c>
      <c r="D29" s="9">
        <v>103055</v>
      </c>
      <c r="E29" s="49">
        <v>49717</v>
      </c>
      <c r="F29" s="9">
        <f t="shared" si="0"/>
        <v>48.243171122216296</v>
      </c>
    </row>
    <row r="30" ht="25.5" customHeight="1"/>
    <row r="31" spans="2:6" ht="15.75" customHeight="1">
      <c r="B31" s="53" t="s">
        <v>27</v>
      </c>
      <c r="C31" s="57" t="s">
        <v>19</v>
      </c>
      <c r="D31" s="57" t="s">
        <v>21</v>
      </c>
      <c r="E31" s="57" t="s">
        <v>22</v>
      </c>
      <c r="F31" s="57" t="s">
        <v>22</v>
      </c>
    </row>
    <row r="32" spans="3:6" ht="15.75" customHeight="1">
      <c r="C32" s="57" t="s">
        <v>20</v>
      </c>
      <c r="D32" s="57" t="s">
        <v>20</v>
      </c>
      <c r="E32" s="57" t="s">
        <v>23</v>
      </c>
      <c r="F32" s="48" t="s">
        <v>24</v>
      </c>
    </row>
    <row r="33" spans="2:6" ht="25.5" customHeight="1">
      <c r="B33" s="5" t="s">
        <v>18</v>
      </c>
      <c r="C33" s="5">
        <v>21287</v>
      </c>
      <c r="D33" s="5">
        <v>21287</v>
      </c>
      <c r="E33" s="12">
        <v>10440</v>
      </c>
      <c r="F33" s="1">
        <f>E33/D33*100</f>
        <v>49.0440174754545</v>
      </c>
    </row>
    <row r="34" spans="2:6" ht="25.5" customHeight="1">
      <c r="B34" s="5" t="s">
        <v>17</v>
      </c>
      <c r="C34" s="5">
        <v>6790</v>
      </c>
      <c r="D34" s="5">
        <v>6790</v>
      </c>
      <c r="E34" s="12">
        <v>3404</v>
      </c>
      <c r="F34" s="1">
        <f>E34/D34*100</f>
        <v>50.13254786450663</v>
      </c>
    </row>
    <row r="35" spans="2:6" ht="25.5" customHeight="1">
      <c r="B35" s="5" t="s">
        <v>16</v>
      </c>
      <c r="C35" s="5">
        <v>3500</v>
      </c>
      <c r="D35" s="5">
        <v>3500</v>
      </c>
      <c r="E35" s="12">
        <v>1695</v>
      </c>
      <c r="F35" s="1">
        <f>E35/D35*100</f>
        <v>48.42857142857142</v>
      </c>
    </row>
    <row r="36" spans="2:6" ht="25.5" customHeight="1">
      <c r="B36" s="9" t="s">
        <v>14</v>
      </c>
      <c r="C36" s="55">
        <f>SUM(C33:C35)</f>
        <v>31577</v>
      </c>
      <c r="D36" s="55">
        <f>SUM(D33:D35)</f>
        <v>31577</v>
      </c>
      <c r="E36" s="55">
        <f>SUM(E33:E35)</f>
        <v>15539</v>
      </c>
      <c r="F36" s="16">
        <f>E36/D36*100</f>
        <v>49.209867941856416</v>
      </c>
    </row>
    <row r="37" spans="2:5" ht="25.5" customHeight="1">
      <c r="B37" s="5"/>
      <c r="C37" s="5"/>
      <c r="D37" s="5"/>
      <c r="E37" s="5"/>
    </row>
    <row r="38" spans="2:6" ht="25.5" customHeight="1">
      <c r="B38" s="5" t="s">
        <v>28</v>
      </c>
      <c r="C38" s="5">
        <v>16595</v>
      </c>
      <c r="D38" s="5">
        <v>16595</v>
      </c>
      <c r="E38" s="12">
        <v>9165</v>
      </c>
      <c r="F38" s="5">
        <f aca="true" t="shared" si="1" ref="F38:F44">E38/D38*100</f>
        <v>55.22747815607111</v>
      </c>
    </row>
    <row r="39" spans="2:6" ht="25.5" customHeight="1">
      <c r="B39" s="5" t="s">
        <v>29</v>
      </c>
      <c r="C39" s="5">
        <v>82</v>
      </c>
      <c r="D39" s="5">
        <v>82</v>
      </c>
      <c r="E39" s="12">
        <v>46</v>
      </c>
      <c r="F39" s="5">
        <f t="shared" si="1"/>
        <v>56.09756097560976</v>
      </c>
    </row>
    <row r="40" spans="2:6" ht="25.5" customHeight="1">
      <c r="B40" s="5" t="s">
        <v>30</v>
      </c>
      <c r="C40" s="5">
        <v>1166</v>
      </c>
      <c r="D40" s="5">
        <v>1166</v>
      </c>
      <c r="E40" s="5">
        <v>0</v>
      </c>
      <c r="F40" s="5">
        <f t="shared" si="1"/>
        <v>0</v>
      </c>
    </row>
    <row r="41" spans="2:6" ht="25.5" customHeight="1">
      <c r="B41" s="5" t="s">
        <v>35</v>
      </c>
      <c r="C41" s="5">
        <v>-1210</v>
      </c>
      <c r="D41" s="5">
        <v>-1210</v>
      </c>
      <c r="E41" s="5">
        <v>-668</v>
      </c>
      <c r="F41" s="5">
        <f t="shared" si="1"/>
        <v>55.20661157024793</v>
      </c>
    </row>
    <row r="42" spans="2:6" ht="25.5" customHeight="1">
      <c r="B42" s="5" t="s">
        <v>31</v>
      </c>
      <c r="C42" s="5">
        <v>4562</v>
      </c>
      <c r="D42" s="5">
        <v>4562</v>
      </c>
      <c r="E42" s="5">
        <v>2042</v>
      </c>
      <c r="F42" s="5">
        <f t="shared" si="1"/>
        <v>44.76106970626918</v>
      </c>
    </row>
    <row r="43" spans="2:6" ht="25.5" customHeight="1">
      <c r="B43" s="5" t="s">
        <v>12</v>
      </c>
      <c r="C43" s="5">
        <f>C44-C38-C39-C40-C41-C42</f>
        <v>10382</v>
      </c>
      <c r="D43" s="5">
        <f>D44-D38-D39-D40-D41-D42</f>
        <v>10382</v>
      </c>
      <c r="E43" s="5">
        <f>E44-E38-E39-E40-E41-E42</f>
        <v>4954</v>
      </c>
      <c r="F43" s="5">
        <f t="shared" si="1"/>
        <v>47.71720285108842</v>
      </c>
    </row>
    <row r="44" spans="2:6" ht="25.5" customHeight="1">
      <c r="B44" s="9" t="s">
        <v>13</v>
      </c>
      <c r="C44" s="9">
        <v>31577</v>
      </c>
      <c r="D44" s="9">
        <v>31577</v>
      </c>
      <c r="E44" s="49">
        <v>15539</v>
      </c>
      <c r="F44" s="9">
        <f t="shared" si="1"/>
        <v>49.209867941856416</v>
      </c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2014-04-24T07:25:30Z</cp:lastPrinted>
  <dcterms:created xsi:type="dcterms:W3CDTF">2006-08-31T09:50:24Z</dcterms:created>
  <dcterms:modified xsi:type="dcterms:W3CDTF">2014-04-24T08:23:55Z</dcterms:modified>
  <cp:category/>
  <cp:version/>
  <cp:contentType/>
  <cp:contentStatus/>
</cp:coreProperties>
</file>