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26" activeTab="0"/>
  </bookViews>
  <sheets>
    <sheet name="1.1.sz.mell." sheetId="1" r:id="rId1"/>
    <sheet name="1.2.sz.mell. " sheetId="2" r:id="rId2"/>
    <sheet name="1.3.sz.mell." sheetId="3" r:id="rId3"/>
    <sheet name="1.4.sz.mell." sheetId="4" r:id="rId4"/>
    <sheet name="2.1.sz.mell  " sheetId="5" r:id="rId5"/>
    <sheet name="2.2.sz.mell  " sheetId="6" r:id="rId6"/>
    <sheet name="3.sz.mell." sheetId="7" r:id="rId7"/>
    <sheet name="4.sz.mell." sheetId="8" r:id="rId8"/>
    <sheet name="5. sz. mell. " sheetId="9" r:id="rId9"/>
    <sheet name="6. sz. mell" sheetId="10" r:id="rId10"/>
    <sheet name="7. sz. mell" sheetId="11" r:id="rId11"/>
    <sheet name="8. sz. mell." sheetId="12" r:id="rId12"/>
    <sheet name="9. sz. mell." sheetId="13" r:id="rId13"/>
    <sheet name="10. sz. mell" sheetId="14" r:id="rId14"/>
    <sheet name="1.tájékoztató" sheetId="15" r:id="rId15"/>
    <sheet name="2. tájékoztató tábla" sheetId="16" r:id="rId16"/>
    <sheet name="3. tájékoztató tábla" sheetId="17" r:id="rId17"/>
    <sheet name="4. tájékoztató tábla" sheetId="18" r:id="rId18"/>
    <sheet name="5. tájékoztató tábla" sheetId="19" r:id="rId19"/>
    <sheet name="6. tájékoztató tábla" sheetId="20" r:id="rId20"/>
    <sheet name="7. tájékoztató tábla" sheetId="21" r:id="rId21"/>
    <sheet name="8. tájékoztató tábla" sheetId="22" r:id="rId22"/>
    <sheet name="9. tájékoztató tábla" sheetId="23" r:id="rId23"/>
  </sheets>
  <definedNames>
    <definedName name="_xlnm.Print_Titles" localSheetId="9">'6. sz. mell'!$1:$6</definedName>
    <definedName name="_xlnm.Print_Titles" localSheetId="10">'7. sz. mell'!$1:$6</definedName>
    <definedName name="_xlnm.Print_Titles" localSheetId="11">'8. sz. mell.'!$1:$6</definedName>
    <definedName name="_xlnm.Print_Titles" localSheetId="12">'9. sz. mell.'!$1:$6</definedName>
    <definedName name="_xlnm.Print_Area" localSheetId="0">'1.1.sz.mell.'!$A$1:$E$129</definedName>
    <definedName name="_xlnm.Print_Area" localSheetId="1">'1.2.sz.mell. '!$A$1:$E$128</definedName>
    <definedName name="_xlnm.Print_Area" localSheetId="2">'1.3.sz.mell.'!$A$1:$E$128</definedName>
    <definedName name="_xlnm.Print_Area" localSheetId="3">'1.4.sz.mell.'!$A$1:$E$128</definedName>
    <definedName name="_xlnm.Print_Area" localSheetId="14">'1.tájékoztató'!$A$1:$F$126</definedName>
    <definedName name="_xlnm.Print_Area" localSheetId="4">'2.1.sz.mell  '!$A$1:$J$34</definedName>
  </definedNames>
  <calcPr fullCalcOnLoad="1"/>
</workbook>
</file>

<file path=xl/sharedStrings.xml><?xml version="1.0" encoding="utf-8"?>
<sst xmlns="http://schemas.openxmlformats.org/spreadsheetml/2006/main" count="2331" uniqueCount="606">
  <si>
    <t xml:space="preserve">2013. évi </t>
  </si>
  <si>
    <t>2013. évi eredeti előirányzat</t>
  </si>
  <si>
    <t>2013. évi módosított előirányzat</t>
  </si>
  <si>
    <r>
      <t>EU-s projekt neve, azonosítója:</t>
    </r>
    <r>
      <rPr>
        <sz val="12"/>
        <rFont val="Times New Roman"/>
        <family val="1"/>
      </rPr>
      <t>*</t>
    </r>
  </si>
  <si>
    <t>2013. előtt</t>
  </si>
  <si>
    <t>2013.után</t>
  </si>
  <si>
    <t>Felhasználás
2012. XII.31-ig</t>
  </si>
  <si>
    <t>Beruházási (felhalmozási) kiadások előirányzata beruházásonként</t>
  </si>
  <si>
    <t>Felújítási kiadások előirányzata felújításonként</t>
  </si>
  <si>
    <t>I/1. Közhatalmi bevételek (2.1.+…+2.4.)</t>
  </si>
  <si>
    <t>III. Támogatások, kiegészítések (5.1+…+5.7.)</t>
  </si>
  <si>
    <t>Ált. működéshez és ágazati feladathoz kapcsolódó támogatások</t>
  </si>
  <si>
    <t>VI. Felhalmozási célú bevételek (8.1+8.2.+8.3.)</t>
  </si>
  <si>
    <t>Felhalmozási célú pénzeszköz átvétel államháztartáson kívülről</t>
  </si>
  <si>
    <t xml:space="preserve">  Felhalmozási célú finanszírozási bevételek</t>
  </si>
  <si>
    <t>BEVÉTELEK ÖSSZESEN: (10+11)</t>
  </si>
  <si>
    <t xml:space="preserve"> - Szociális, rászorultság jellegű ellátások</t>
  </si>
  <si>
    <t xml:space="preserve">     - Működési célú pénzeszköz átadás államháztartáson kívülre</t>
  </si>
  <si>
    <t xml:space="preserve">     - Garancia és kezességvállalásból származó kifizetés</t>
  </si>
  <si>
    <t xml:space="preserve">     - Kamatkiadások</t>
  </si>
  <si>
    <t xml:space="preserve">     - Pénzforgalom nélküli kiadások</t>
  </si>
  <si>
    <t xml:space="preserve">Beruházások </t>
  </si>
  <si>
    <t xml:space="preserve">     2.3-ból  - Felhalmozási célú pénzeszköz átadás államháztartáson kívülre</t>
  </si>
  <si>
    <t xml:space="preserve">  - EU-s forrásból finanszírozott támogatással megvalósuló programok, projektek kiadásai</t>
  </si>
  <si>
    <t xml:space="preserve">  - Lakásépítés</t>
  </si>
  <si>
    <t xml:space="preserve">  - Lakástámogatás</t>
  </si>
  <si>
    <t xml:space="preserve">  - Pénzügyi befektetések kiadásai</t>
  </si>
  <si>
    <t xml:space="preserve">  - Felhalmozási célú pénzeszközátadás államháztartáson belülre</t>
  </si>
  <si>
    <t xml:space="preserve">  - EU-s forrásból finanszírozott támogatással megvalósuló programok, projektek
    önkormányzati hozzájárulásának kiadásai</t>
  </si>
  <si>
    <t>III. Tartalékok (3.1.+3.2)</t>
  </si>
  <si>
    <t>KÖLTSÉGVETÉSI KIADÁSOK ÖSSZESEN: (1+2+3+4+5)</t>
  </si>
  <si>
    <t>Működési célú finanszírozási kiadások</t>
  </si>
  <si>
    <t>V. Finanszírozási kiadások (7.1.+7.2.)</t>
  </si>
  <si>
    <t>II. Felhalmozási költségvetés kiadásai (2.1+…+2.7)</t>
  </si>
  <si>
    <t>I. Működési költségvetés kiadásai (1.1+…+1.5.)</t>
  </si>
  <si>
    <t>Működési támogatás államháztartáson belülről</t>
  </si>
  <si>
    <t xml:space="preserve"> - ebből EU támogatás</t>
  </si>
  <si>
    <t>Felhalmozási támogatás államháztartáson belülről</t>
  </si>
  <si>
    <t>Osztalék,  hozambevétel</t>
  </si>
  <si>
    <t>III. Átvett pénzeszköz államháztartáson kívülről (3.1.+3.2.)</t>
  </si>
  <si>
    <t>V. Önkormányzati támogatás</t>
  </si>
  <si>
    <t>VI. Finanszírozási bevételek (7.1.+7.2.)</t>
  </si>
  <si>
    <t>Vállalkozási maradvány igénybevétele</t>
  </si>
  <si>
    <t>VII. Függő, átfutó, kiegyenlítő bevételek</t>
  </si>
  <si>
    <t>BEVÉTELEK ÖSSZESEN: (6+7+8)</t>
  </si>
  <si>
    <t>Költségvetési bevételek összesen (1+…+5)</t>
  </si>
  <si>
    <t xml:space="preserve"> - ebből EU-s forrásból tám. megvalósuló programok, projektek kiadásai</t>
  </si>
  <si>
    <t>III. Kölcsön nyújtása</t>
  </si>
  <si>
    <t>KIADÁSOK ÖSSZESEN: (1+2+3+4)</t>
  </si>
  <si>
    <t>IV. Függő, átfutó, kiegyenlítő kiadások</t>
  </si>
  <si>
    <t>Költségvetési bevételek összesen (1+…+4)</t>
  </si>
  <si>
    <t>BEVÉTELEK ÖSSZESEN: (5+6+7)</t>
  </si>
  <si>
    <t>V. Finanszírozási bevételek (6.1.+6.2.)</t>
  </si>
  <si>
    <t>VI. Függő, átfutó, kiegyenlítő bevételek</t>
  </si>
  <si>
    <t>IV. Önkormányzati támogatás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</si>
  <si>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</si>
  <si>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</si>
  <si>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</si>
  <si>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</si>
  <si>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</si>
  <si>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</si>
  <si>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</si>
  <si>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</si>
  <si>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</si>
  <si>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</si>
  <si>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</si>
  <si>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</si>
  <si>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</si>
  <si>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</si>
  <si>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</si>
  <si>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</si>
  <si>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</si>
  <si>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</si>
  <si>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</si>
  <si>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</si>
  <si>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</si>
  <si>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</si>
  <si>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</si>
  <si>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</si>
  <si>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</si>
  <si>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</si>
  <si>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</si>
  <si>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</si>
  <si>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</si>
  <si>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</si>
  <si>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</si>
  <si>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</si>
  <si>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</si>
  <si>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</si>
  <si>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</si>
  <si>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Összesen</t>
  </si>
  <si>
    <t>Összesen:</t>
  </si>
  <si>
    <t>01</t>
  </si>
  <si>
    <t>--------</t>
  </si>
  <si>
    <t>Ezer forintban !</t>
  </si>
  <si>
    <t>Előirányzat-csoport, kiemelt előirányzat megnevezése</t>
  </si>
  <si>
    <t>Bevételek</t>
  </si>
  <si>
    <t>Intézményi működési bevételek</t>
  </si>
  <si>
    <t>Helyi adók</t>
  </si>
  <si>
    <t>Átengedett központi adók</t>
  </si>
  <si>
    <t>Kiadások</t>
  </si>
  <si>
    <t>Egyéb fejlesztési célú kiadások</t>
  </si>
  <si>
    <t>Általános tartalék</t>
  </si>
  <si>
    <t>Céltartalék</t>
  </si>
  <si>
    <t>02</t>
  </si>
  <si>
    <t>04</t>
  </si>
  <si>
    <t>05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</si>
  <si>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</si>
  <si>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</si>
  <si>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</si>
  <si>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</si>
  <si>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</si>
  <si>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</si>
  <si>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</si>
  <si>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</si>
  <si>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</si>
  <si>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Illetékek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</si>
  <si>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</si>
  <si>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</si>
  <si>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</si>
  <si>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</si>
  <si>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</si>
  <si>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</si>
  <si>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</si>
  <si>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</si>
  <si>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</si>
  <si>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Kiegészítő támogatás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</si>
  <si>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</si>
  <si>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</si>
  <si>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</si>
  <si>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</si>
  <si>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</si>
  <si>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</si>
  <si>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</si>
  <si>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</si>
  <si>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</si>
  <si>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</si>
  <si>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</si>
  <si>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</si>
  <si>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</si>
  <si>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</si>
  <si>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</si>
  <si>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</si>
  <si>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</si>
  <si>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</si>
  <si>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</si>
  <si>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</si>
  <si>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</si>
  <si>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</si>
  <si>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</si>
  <si>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</si>
  <si>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</si>
  <si>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</si>
  <si>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</si>
  <si>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</si>
  <si>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</si>
  <si>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</si>
  <si>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</si>
  <si>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</si>
  <si>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</si>
  <si>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</si>
  <si>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</si>
  <si>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</si>
  <si>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</si>
  <si>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</si>
  <si>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</si>
  <si>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</si>
  <si>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Működési célú pénzeszköz átvétel államháztartáson kívülről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</si>
  <si>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</si>
  <si>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</si>
  <si>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</si>
  <si>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</si>
  <si>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</si>
  <si>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</si>
  <si>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</si>
  <si>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</si>
  <si>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</si>
  <si>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bevételek összesen:</t>
  </si>
  <si>
    <t>Költségvetési kiadások összesen:</t>
  </si>
  <si>
    <t>1. sz. táblázat</t>
  </si>
  <si>
    <t>2. sz. táblázat</t>
  </si>
  <si>
    <t>3. sz. táblázat</t>
  </si>
  <si>
    <t>Pénzügyi befektetésekből származó bevétel</t>
  </si>
  <si>
    <t>KÖLTSÉGVETÉSI KIADÁSOK ÖSSZESEN (1+2+3+4)</t>
  </si>
  <si>
    <t>Rövid lejáratú hitelek törlesztése</t>
  </si>
  <si>
    <t>Hosszú lejáratú hitelek törlesztése</t>
  </si>
  <si>
    <t>KÖLTSÉGVETÉSI BEVÉTELEK ÉS KIADÁSOK EGYENLEGE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</si>
  <si>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</si>
  <si>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</si>
  <si>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</si>
  <si>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</si>
  <si>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I. Önkormányzat működési bevételei (2+3+4)</t>
  </si>
  <si>
    <t>Bírságok, díjak, pótlékok</t>
  </si>
  <si>
    <t>Egyéb fizetési kötelezettségből származó bevételek</t>
  </si>
  <si>
    <t>I/2. Intézményi működési bevételek (3.1.+…+3.8.)</t>
  </si>
  <si>
    <t>3.5.</t>
  </si>
  <si>
    <t>3.6.</t>
  </si>
  <si>
    <t>3.7.</t>
  </si>
  <si>
    <t>3.8.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</si>
  <si>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</si>
  <si>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</si>
  <si>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</si>
  <si>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</si>
  <si>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</si>
  <si>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Általános forgalmi adó bevétel</t>
  </si>
  <si>
    <t>Működési célú hozam- és kamatbevételek</t>
  </si>
  <si>
    <t>Egyéb működési célú bevétel</t>
  </si>
  <si>
    <t xml:space="preserve">4. </t>
  </si>
  <si>
    <t>Közhatalmi bevételek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</si>
  <si>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</si>
  <si>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t>5.4.</t>
  </si>
  <si>
    <t>5.5.</t>
  </si>
  <si>
    <t>5.6.</t>
  </si>
  <si>
    <t>5.7.</t>
  </si>
  <si>
    <t>5.8.</t>
  </si>
  <si>
    <t>Normatív hozzájárulások</t>
  </si>
  <si>
    <t>Felhasználási kötöttséggel járó normatív támogatás</t>
  </si>
  <si>
    <t>Központosított előirányzatok</t>
  </si>
  <si>
    <t>Fenntartott, illetve támogatott előadó-művészeti szervezetek támogatása</t>
  </si>
  <si>
    <t>Címzett és céltámogatások</t>
  </si>
  <si>
    <t>Megyei önkormányzatok működésének támogatása</t>
  </si>
  <si>
    <t>Egyéb támogatás</t>
  </si>
  <si>
    <t>6.1.5.</t>
  </si>
  <si>
    <t>6.2.5.</t>
  </si>
  <si>
    <t xml:space="preserve">7. </t>
  </si>
  <si>
    <t>Tárgyi eszközök és immateriális javak értékesítése (vagyonhasznosítás)</t>
  </si>
  <si>
    <t>Önkormányzatot megillető vagyoni értékű jog értékesítése, hasznosítása</t>
  </si>
  <si>
    <t>8.1.</t>
  </si>
  <si>
    <t>8.2.</t>
  </si>
  <si>
    <t xml:space="preserve">9. </t>
  </si>
  <si>
    <t>KÖLTSÉGVETÉSI BEVÉTELEK ÖSSZESEN: (2+…+9)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</si>
  <si>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</si>
  <si>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</si>
  <si>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</si>
  <si>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</si>
  <si>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</si>
  <si>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</si>
  <si>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</si>
  <si>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</si>
  <si>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</si>
  <si>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6.1.6.</t>
  </si>
  <si>
    <t>6.1.7.</t>
  </si>
  <si>
    <t>6.2.6.</t>
  </si>
  <si>
    <t>6.2.7.</t>
  </si>
  <si>
    <t>6.2.8.</t>
  </si>
  <si>
    <t>Értékpapír vásárlása, visszavásárlása</t>
  </si>
  <si>
    <t>Likviditási hitelek törlesztése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</si>
  <si>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</si>
  <si>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</si>
  <si>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</si>
  <si>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</si>
  <si>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Költségvetési hiány, többlet ( költségvetési bevételek 10. sor - költségvetési kiadások 5. sor) (+/-)</t>
  </si>
  <si>
    <t xml:space="preserve"> - az 1.5-ből: - Lakosságnak juttatott támogatások</t>
  </si>
  <si>
    <t xml:space="preserve">   - Szociális, rászorultság jellegű ellátások</t>
  </si>
  <si>
    <t xml:space="preserve">   - Működési célú pénzeszköz átadás államháztartáson kívülre</t>
  </si>
  <si>
    <t xml:space="preserve">   - Garancia és kezességvállalásból származó kifizetés</t>
  </si>
  <si>
    <t xml:space="preserve">   - Kamatkiadások</t>
  </si>
  <si>
    <t xml:space="preserve">   - Pénzforgalom nélküli kiadások</t>
  </si>
  <si>
    <t>Kamatbevétel</t>
  </si>
  <si>
    <t>Feladat megnevezése</t>
  </si>
  <si>
    <t>Költségvetési szerv megnevezése</t>
  </si>
  <si>
    <t>Száma</t>
  </si>
  <si>
    <t>I. Önkormányzatok működési bevételei</t>
  </si>
  <si>
    <t>Egyéb támogatás, kiegészítés</t>
  </si>
  <si>
    <t>Éves engedélyezett létszám előirányzat (fő)</t>
  </si>
  <si>
    <t>Közfoglalkoztatottak létszáma (fő)</t>
  </si>
  <si>
    <t>I. Intézményi működési bevételek (1.1.+…+1.8.)</t>
  </si>
  <si>
    <t>Önkormányzati hivatal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</si>
  <si>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</si>
  <si>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</si>
  <si>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</si>
  <si>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</si>
  <si>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Önkormányzat</t>
  </si>
  <si>
    <t>megnevezése</t>
  </si>
  <si>
    <t>7.1</t>
  </si>
  <si>
    <t>V. Költségvetési szervek finanszírozása</t>
  </si>
  <si>
    <t>KIADÁSOK ÖSSZESEN: (6+7)</t>
  </si>
  <si>
    <t>-</t>
  </si>
  <si>
    <t>IV. Közhatalmi bevételek</t>
  </si>
  <si>
    <t>Általános forgalmi adó bevétel, visszatérülések</t>
  </si>
  <si>
    <t>II. Átengedett központi adók</t>
  </si>
  <si>
    <t>Vis maior támogatás</t>
  </si>
  <si>
    <t xml:space="preserve">   Társadalombiztosítás pénzügyi alapjából átvett pénzeszköz </t>
  </si>
  <si>
    <t xml:space="preserve">   Helyi, nemzetiségi önkormányzattól átvett pénzeszköz</t>
  </si>
  <si>
    <t xml:space="preserve">   Társulástól átvett pénzeszköz</t>
  </si>
  <si>
    <t xml:space="preserve">   EU támogatás</t>
  </si>
  <si>
    <t>V. Átvett pénzeszközök államháztartáson kívülről (7.1.+7.2.)</t>
  </si>
  <si>
    <t>Működési célú pénzeszközök átvétele államháztartáson kívülről</t>
  </si>
  <si>
    <t xml:space="preserve">Pénzügyi befektetésekből származó bevétel </t>
  </si>
  <si>
    <t>VII. Kölcsön visszatérülése</t>
  </si>
  <si>
    <t>VI. Felhalmozási célú bevételek (8.1+8.2+8.3.)</t>
  </si>
  <si>
    <t>Felhalmozási célú pénzeszközök átvétele államháztartáson kívülről</t>
  </si>
  <si>
    <t>VIII. Finanszírozási bevételek (11.1.+11.2.)</t>
  </si>
  <si>
    <t xml:space="preserve">   Költségvetési maradvány igénybevétele </t>
  </si>
  <si>
    <t xml:space="preserve">   Vállalkozási maradvány igénybevétele </t>
  </si>
  <si>
    <t xml:space="preserve">   Betét visszavonásából származó bevétel</t>
  </si>
  <si>
    <t xml:space="preserve">   Értékpapír értékesítése</t>
  </si>
  <si>
    <t xml:space="preserve">   Egyéb belső finanszírozási bevétek</t>
  </si>
  <si>
    <t xml:space="preserve">   Hosszú lejáratú hitelek, kölcsönök felvétele </t>
  </si>
  <si>
    <t xml:space="preserve">   Likviditási célú hitelek, kölcsönök felvétele </t>
  </si>
  <si>
    <t xml:space="preserve">   Rövid lejáratú hitelek, kölcsönök felvétele</t>
  </si>
  <si>
    <t xml:space="preserve">   Értékpapírok kibocsátása </t>
  </si>
  <si>
    <t xml:space="preserve">   Egyéb külső finanszírozási bevételek</t>
  </si>
  <si>
    <t>IX. Függő, átfutó, kiegyenlítő bevételek</t>
  </si>
  <si>
    <t>11.1.1.</t>
  </si>
  <si>
    <t>11.1.2.</t>
  </si>
  <si>
    <t>11.1.3.</t>
  </si>
  <si>
    <t>11.1.4.</t>
  </si>
  <si>
    <t>11.1.5.</t>
  </si>
  <si>
    <t>11.2.1.</t>
  </si>
  <si>
    <t>11.2.2.</t>
  </si>
  <si>
    <t>11.2.3.</t>
  </si>
  <si>
    <t>11.2.4.</t>
  </si>
  <si>
    <t>11.2.5.</t>
  </si>
  <si>
    <t xml:space="preserve">   - Működési célú pénzeszköz átadás államháztartáson belülre</t>
  </si>
  <si>
    <t>Beruházások</t>
  </si>
  <si>
    <t xml:space="preserve"> Egyéb felhalmozási kiadások</t>
  </si>
  <si>
    <t>- EU-s forrásból finanszírozott támogatással megvalósuló programok, projektek kiadásai</t>
  </si>
  <si>
    <t>- Lakástámogatás</t>
  </si>
  <si>
    <t>- Lakásépítés</t>
  </si>
  <si>
    <t>IV. Kölcsön nyújtása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</si>
  <si>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</si>
  <si>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</si>
  <si>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</si>
  <si>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</si>
  <si>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</si>
  <si>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 xml:space="preserve">   Forgatási célú belföldi, külföldi értékpapírok vásárlása</t>
  </si>
  <si>
    <t xml:space="preserve">   Betét elhelyezése</t>
  </si>
  <si>
    <t xml:space="preserve">   Hitelek törlesztése</t>
  </si>
  <si>
    <t xml:space="preserve">   Befektetési célú belföldi, külföldi értékpapírok vásárlása</t>
  </si>
  <si>
    <t>KÖLTSÉGVETÉSI ÉS FINANSZÍROZÁSI KIADÁSOK ÖSSZESEN: (5+6)</t>
  </si>
  <si>
    <t>VI. Függő, átfutó, kiegyenlítő kiadások</t>
  </si>
  <si>
    <t>KIADÁSOK ÖSSZESEN: (7+8)</t>
  </si>
  <si>
    <t>Ezer forintban</t>
  </si>
  <si>
    <t>8.3.</t>
  </si>
  <si>
    <r>
      <t xml:space="preserve">II. Felhalmozási költségvetés kiadásai </t>
    </r>
    <r>
      <rPr>
        <sz val="8"/>
        <rFont val="Times New Roman CE"/>
        <family val="0"/>
      </rPr>
      <t>(2.1+…+2.3)</t>
    </r>
  </si>
  <si>
    <t>Egyéb felhalmozási kiadások</t>
  </si>
  <si>
    <t xml:space="preserve">               - Felhalmozási célú pénzeszköz átadás államháztartáson kívülre</t>
  </si>
  <si>
    <t xml:space="preserve">               - Pénzügyi befektetések kiadásai</t>
  </si>
  <si>
    <t>III. Tartalékok (3.1.+3.2.)</t>
  </si>
  <si>
    <t>Támogatások, kiegészítések (működési célú)</t>
  </si>
  <si>
    <t>Átvett pénzeszközök államháztartáson belülről</t>
  </si>
  <si>
    <t>Átvett pénzeszközök államháztartáson  kívülről</t>
  </si>
  <si>
    <t>Kölcsön visszatérülés  (működési célú)</t>
  </si>
  <si>
    <t>Egyéb bevételek</t>
  </si>
  <si>
    <t>Hiány belső finanszírozásának bevételei (15+…+18 )</t>
  </si>
  <si>
    <t xml:space="preserve">   Betét visszavonásából származó bevétel </t>
  </si>
  <si>
    <t xml:space="preserve">   Egyéb belső finanszírozási bevételek</t>
  </si>
  <si>
    <t xml:space="preserve">Hiány külső finanszírozásának bevételei (20+…+21) </t>
  </si>
  <si>
    <t xml:space="preserve">   Hitelek, kölcsönök felvétele</t>
  </si>
  <si>
    <t>Függő, átfutó, kiegyenlítő bevételek</t>
  </si>
  <si>
    <t>BEVÉTEL ÖSSZESEN (23+24)</t>
  </si>
  <si>
    <t>Költségvetési és finanszírozási bevételek összesen (13+22)</t>
  </si>
  <si>
    <t xml:space="preserve">Dologi kiadások </t>
  </si>
  <si>
    <t>Kölcsön törlesztése</t>
  </si>
  <si>
    <t>Költségvetési és finanszírozási kiadások összesen (13+22)</t>
  </si>
  <si>
    <t>Függő, átfutó, kiegyenlítő kiadások</t>
  </si>
  <si>
    <t>KIADÁSOK ÖSSZESEN (23+24)</t>
  </si>
  <si>
    <t>Tárgyévi  hiány:</t>
  </si>
  <si>
    <t>Tárgyévi  többlet:</t>
  </si>
  <si>
    <t>KÖLTSÉGVETÉSI ÉS FINANSZÍROZÁSI BEVÉTELEK ÖSSZESEN (10+11)</t>
  </si>
  <si>
    <t>BEVÉTELEK ÖSSZESEN (12+13)</t>
  </si>
  <si>
    <t>Hiány külső finanszírozásának bevételei (11.2.1.+…+11.2.5.)</t>
  </si>
  <si>
    <t>Hiány belső finanszírozás bevételei (11.1.1.+…+11.1.5.)</t>
  </si>
  <si>
    <t>Működési célú finanszírozási bevételek összesen (14+...+21)</t>
  </si>
  <si>
    <t>Működési célú finanszírozási kiadások összesen (14+...+21)</t>
  </si>
  <si>
    <t>Költségvetési kiadások összesen (1+...+12)</t>
  </si>
  <si>
    <t>Költségvetési bevételek összesen (1+...+12)</t>
  </si>
  <si>
    <t>Önkormányzatot megillető vagyoni ért. jog  értékesítése, hasznosítása</t>
  </si>
  <si>
    <t>Támogatások, kiegészítések (felhalmozási)</t>
  </si>
  <si>
    <t>Egyéb központi támogatások</t>
  </si>
  <si>
    <t>Átvett pénzeszköz államháztartáson  kívülről</t>
  </si>
  <si>
    <t>Kölcsön visszatérülés</t>
  </si>
  <si>
    <t>Átvett pénzeszköz államháztartáson belülről</t>
  </si>
  <si>
    <t xml:space="preserve">    - 5.-ből: EU támogatás</t>
  </si>
  <si>
    <t xml:space="preserve">   3.-ból:  - Felhalmozási célú pe. átadás államháztartáson belül</t>
  </si>
  <si>
    <t xml:space="preserve">               - Felhalmozási célú pe.átadás államháztartáson kívül</t>
  </si>
  <si>
    <t>- Pénzügyi befektetések kiadásai</t>
  </si>
  <si>
    <t>- EU-s forrásból megvalósuló  programok, projektek</t>
  </si>
  <si>
    <t>- Eu-s forrásból megvalósuló  programok, projektek
   önkormányzati hozzájárulásának kiadásai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</si>
  <si>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</si>
  <si>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</si>
  <si>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</si>
  <si>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</si>
  <si>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</si>
  <si>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</si>
  <si>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</si>
  <si>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</si>
  <si>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</si>
  <si>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</si>
  <si>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</si>
  <si>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</si>
  <si>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- ebből: EU támogatás</t>
  </si>
  <si>
    <t>Pénzügyi lízing tőkerész törlesztés kiadása</t>
  </si>
  <si>
    <t>Tárgyi eszközök és immateriális  javak értékesítése</t>
  </si>
  <si>
    <t>I/1. Közhatalmi bevételek (2.1. + …+ 2.4.)</t>
  </si>
  <si>
    <r>
      <t>IV</t>
    </r>
    <r>
      <rPr>
        <b/>
        <sz val="8"/>
        <rFont val="Times New Roman"/>
        <family val="1"/>
      </rPr>
      <t>. Átvett pénzeszközök államháztartáson belülről (6.1.+6.2.)</t>
    </r>
  </si>
  <si>
    <t>Működési támogatás államháztartáson belülről (6.1.1.+…+ 6.1.5.)</t>
  </si>
  <si>
    <t xml:space="preserve">   Egyéb működési támogatás államháztartáson belülről</t>
  </si>
  <si>
    <t>Felhalmozási támogatás államháztartáson belülről (6.2.1.+…+ 6.2.5.)</t>
  </si>
  <si>
    <t xml:space="preserve">   Egyéb felhalmozási támogatás államháztartáson belülről</t>
  </si>
  <si>
    <t>a 2.3-ból   - Felhalmozási célú pénzeszköz átadás államháztartáson belülre</t>
  </si>
  <si>
    <t>V. Finanszírozási kiadások (6.1+6.2.)</t>
  </si>
  <si>
    <t xml:space="preserve">   Pénzügyi lízing tőkerész törlesztés kiadása</t>
  </si>
  <si>
    <t>IV. Átvett pénzeszközök államháztartáson belülről (6.1.+…6.2.)</t>
  </si>
  <si>
    <r>
      <t>KÖLTSÉGVETÉSI BEVÉTELEK ÖSSZESEN (2+……+9</t>
    </r>
    <r>
      <rPr>
        <b/>
        <i/>
        <sz val="8"/>
        <rFont val="Times New Roman"/>
        <family val="1"/>
      </rPr>
      <t>)</t>
    </r>
  </si>
  <si>
    <t xml:space="preserve">     -  Működési célú pénzeszköz átadás államháztartáson belülre</t>
  </si>
  <si>
    <t xml:space="preserve">     - Működési támogatás átadás</t>
  </si>
  <si>
    <t>Kiadási jogcím</t>
  </si>
  <si>
    <t>Eredeti előirányzat</t>
  </si>
  <si>
    <t>* Amennyiben több projekt megvalósítása történi egy időben akkor azokat külön-külön, projektenként be kell mutatni!</t>
  </si>
  <si>
    <t>Évenkénti üteme</t>
  </si>
  <si>
    <t>Összes bevétel,
kiadás</t>
  </si>
  <si>
    <t>13=(12/3)</t>
  </si>
  <si>
    <t>12=(10+11)</t>
  </si>
  <si>
    <t>Támogatási szerződés szerinti bevételek, kiadások</t>
  </si>
  <si>
    <t>Módosított előirányzat</t>
  </si>
  <si>
    <t>Teljesítés</t>
  </si>
  <si>
    <t>Eredeti</t>
  </si>
  <si>
    <t>Módosított</t>
  </si>
  <si>
    <t>7=(4+6)</t>
  </si>
  <si>
    <t>- EU-s forrásból finanszírozott támogatással megvalósuló  programok,  projektek önkormányzati  hozzájárulásának kiadásai</t>
  </si>
  <si>
    <t>31.</t>
  </si>
  <si>
    <t>Felhalmozási célú finanszírozási bevételek összesen
(14+20)</t>
  </si>
  <si>
    <t>Felhalmozási célú finanszírozási kiadások összesen
(14+...+25)</t>
  </si>
  <si>
    <t>Költségvetési és finanszírozási bevételek összesen (13+26)</t>
  </si>
  <si>
    <t>BEVÉTEL ÖSSZESEN (27+28)</t>
  </si>
  <si>
    <t>KIADÁSOK ÖSSZESEN (27+28)</t>
  </si>
  <si>
    <t>Költségvetési és finanszírozási kiadások összesen (13+26)</t>
  </si>
  <si>
    <t>Kölcsön nyújtása</t>
  </si>
  <si>
    <t>Kölcsön nyújtás</t>
  </si>
  <si>
    <t>2.1. melléklet a ……/2014. (……) önkormányzati rendelethez</t>
  </si>
  <si>
    <t>2013. évi
teljesítés</t>
  </si>
  <si>
    <t>2013. évi teljesítés</t>
  </si>
  <si>
    <t>2.2. melléklet a ……/2014. (……) önkormányzati rendelethez</t>
  </si>
  <si>
    <t>2013. év 
teljesítés</t>
  </si>
  <si>
    <t>Összes teljesítés 2013. dec. 31-ig</t>
  </si>
  <si>
    <t>2013. évi</t>
  </si>
  <si>
    <t>Teljesítés %-a 
2013. XII. 31-ig</t>
  </si>
  <si>
    <t>Önkormányzaton kívüli EU-s projekthez történő hozzájárulás 2013. évi előirányzata és teljesítése</t>
  </si>
  <si>
    <t>2012. évi
tény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</si>
  <si>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</si>
  <si>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</si>
  <si>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</si>
  <si>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</si>
  <si>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</si>
  <si>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2014.</t>
  </si>
  <si>
    <t>2015.</t>
  </si>
  <si>
    <t>10=(6+…+9)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</si>
  <si>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</si>
  <si>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</si>
  <si>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</si>
  <si>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</si>
  <si>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</si>
  <si>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</si>
  <si>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</si>
  <si>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</si>
  <si>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</si>
  <si>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</si>
  <si>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</si>
  <si>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</si>
  <si>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</si>
  <si>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>Összesen (1+6)</t>
  </si>
  <si>
    <t>Ezer forintban!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</si>
  <si>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</si>
  <si>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</si>
  <si>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</si>
  <si>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</si>
  <si>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</si>
  <si>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</si>
  <si>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</si>
  <si>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</si>
  <si>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</si>
  <si>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8=(4+…+7)</t>
  </si>
  <si>
    <t>9=(3+8)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</si>
  <si>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</si>
  <si>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</si>
  <si>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</si>
  <si>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</si>
  <si>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</si>
  <si>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</si>
  <si>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</si>
  <si>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</si>
  <si>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</si>
  <si>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</si>
  <si>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</si>
  <si>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</si>
  <si>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</si>
  <si>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</si>
  <si>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</si>
  <si>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</si>
  <si>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</si>
  <si>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</si>
  <si>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</si>
  <si>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</si>
  <si>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</si>
  <si>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</si>
  <si>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</si>
  <si>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</si>
  <si>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</si>
  <si>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</si>
  <si>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</si>
  <si>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</si>
  <si>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Támogatott szervezet neve</t>
  </si>
  <si>
    <t>Támogatás célja</t>
  </si>
  <si>
    <t>Tervezett 
(E Ft)</t>
  </si>
  <si>
    <t>Tényleges 
(E Ft)</t>
  </si>
  <si>
    <t>32.</t>
  </si>
  <si>
    <t>33.</t>
  </si>
  <si>
    <t>Sorszám</t>
  </si>
  <si>
    <t>III. Befektetett pénzügyi eszközök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</si>
  <si>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</si>
  <si>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</si>
  <si>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</si>
  <si>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</si>
  <si>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</si>
  <si>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PÉNZESZKÖZÖK VÁLTOZÁSÁNAK LEVEZETÉSE</t>
  </si>
  <si>
    <t>Összeg  ( E 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</si>
  <si>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</si>
  <si>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</si>
  <si>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</si>
  <si>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</si>
  <si>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2013.
évi
teljesítés</t>
  </si>
  <si>
    <t>2016.</t>
  </si>
  <si>
    <t>2016. 
után</t>
  </si>
  <si>
    <t>Hitel, kölcsön állomány  2013. dec. 31-én</t>
  </si>
  <si>
    <t>2015. után</t>
  </si>
  <si>
    <t>Adósság állomány alakulása lejárat, eszközök, bel- és külföldi hitelezők szerinti bontásban 
2013. december 31-én</t>
  </si>
  <si>
    <r>
      <t>Pénzkészlet 2013. január 1-jén
e</t>
    </r>
    <r>
      <rPr>
        <i/>
        <sz val="10"/>
        <rFont val="Times New Roman CE"/>
        <family val="0"/>
      </rPr>
      <t>bből:</t>
    </r>
  </si>
  <si>
    <r>
      <t>Záró pénzkészlet 2013. december 31-én
e</t>
    </r>
    <r>
      <rPr>
        <i/>
        <sz val="10"/>
        <rFont val="Times New Roman CE"/>
        <family val="0"/>
      </rPr>
      <t>bből:</t>
    </r>
  </si>
  <si>
    <t>Működési célú finanszírozási kiadások (6.1.1.+…+6.1.7.)</t>
  </si>
  <si>
    <t>Felhalmozási célú finanszírozási kiadások (6.2.1.+...+6.2.8.)</t>
  </si>
  <si>
    <t>Költségvetési szerv neve</t>
  </si>
  <si>
    <t>Helyesbített pénzmarad-vány</t>
  </si>
  <si>
    <r>
      <t xml:space="preserve">Elvonás, kiegészítés
</t>
    </r>
    <r>
      <rPr>
        <b/>
        <sz val="9"/>
        <rFont val="Arial"/>
        <family val="2"/>
      </rPr>
      <t>±</t>
    </r>
  </si>
  <si>
    <t>Intézményt megillető pénzmaradvány</t>
  </si>
  <si>
    <t>Összesből működési</t>
  </si>
  <si>
    <t>Összesből felhal-mozási</t>
  </si>
  <si>
    <r>
      <t>5=(3</t>
    </r>
    <r>
      <rPr>
        <b/>
        <sz val="8"/>
        <rFont val="Arial"/>
        <family val="2"/>
      </rPr>
      <t>±</t>
    </r>
    <r>
      <rPr>
        <b/>
        <sz val="8"/>
        <rFont val="Times New Roman CE"/>
        <family val="1"/>
      </rPr>
      <t>4)</t>
    </r>
  </si>
  <si>
    <t>II. Átvett pénzeszközök  államháztartáson belülről (2.1.+2.3.)</t>
  </si>
  <si>
    <t>II. Felhalmozási költségvetés kiadásai (2.1+…+2.3)</t>
  </si>
  <si>
    <t>Bölcsőde építés</t>
  </si>
  <si>
    <t>2012-2013</t>
  </si>
  <si>
    <t>Ingatlan vásárlás (Damjanich u.75.sz.)</t>
  </si>
  <si>
    <t>Gépjármű vásárlás</t>
  </si>
  <si>
    <t>Műv.Ház  felújítás</t>
  </si>
  <si>
    <t>Kerékpárút tervezés</t>
  </si>
  <si>
    <t>Szekrény vásárlás általános iskola</t>
  </si>
  <si>
    <t xml:space="preserve">Kazán csere Idősek Otthona </t>
  </si>
  <si>
    <t>Szivattyú Óvoda</t>
  </si>
  <si>
    <t>Gázkazán csere orvosi rendelőbe</t>
  </si>
  <si>
    <t>Permetezőgép vásárlás</t>
  </si>
  <si>
    <t>Idősek Otthona felújítás tervezése</t>
  </si>
  <si>
    <t>Közösségi Ház felújítása</t>
  </si>
  <si>
    <t>„A vajai Tulipán bölcsőde létesítése”          ÉAOP-4.1.3/B-11-2012-0004</t>
  </si>
  <si>
    <t>VAJA VÁROS</t>
  </si>
  <si>
    <t>Függő, átfutó, kiegyenlítő kiadás</t>
  </si>
  <si>
    <t>Egyesített Szociális Intézmények</t>
  </si>
  <si>
    <t>Tavirózsa Óvoda</t>
  </si>
  <si>
    <t>Önkormányzati Hivatal</t>
  </si>
  <si>
    <t>Egyesített Szociális Intézmény</t>
  </si>
  <si>
    <t>Tavirozsa Óvoda</t>
  </si>
  <si>
    <t>Sportegyesület</t>
  </si>
  <si>
    <t>működési célú támogatás</t>
  </si>
  <si>
    <t>Polgárőrség</t>
  </si>
  <si>
    <t>Tárogató Egyesület</t>
  </si>
  <si>
    <t>Alapítványi támogatás</t>
  </si>
  <si>
    <t>Vay Ádám Múzeum Baráti Kör</t>
  </si>
  <si>
    <t>VAJA VÁROS ÖNKORMÁNYZATA</t>
  </si>
  <si>
    <t>VAGYONMÉRLEG</t>
  </si>
  <si>
    <t>E S Z K Ö Z Ö K</t>
  </si>
  <si>
    <t>Előző évi költségvetési beszámoló záró adatai</t>
  </si>
  <si>
    <t>Auditálási eltérések                ( ± )</t>
  </si>
  <si>
    <t>Tárgyévi költségvetési beszámoló záró adatai</t>
  </si>
  <si>
    <t xml:space="preserve">A) BEFEKTETETT ESZKÖZÖK </t>
  </si>
  <si>
    <t>I.   Immateriális javak</t>
  </si>
  <si>
    <t>II.  Tárgyi eszközök</t>
  </si>
  <si>
    <t>lV.Üzemeltetésre, kezelésre átadott eszközök</t>
  </si>
  <si>
    <t xml:space="preserve">B) FORGÓESZKÖZÖK </t>
  </si>
  <si>
    <t>l.   Készletek</t>
  </si>
  <si>
    <t>ll.  Követelések</t>
  </si>
  <si>
    <t>lll. Értékpapírok</t>
  </si>
  <si>
    <t>IV.Pénzeszközök</t>
  </si>
  <si>
    <t>V. Egyéb aktív pénzügyi elszámolások</t>
  </si>
  <si>
    <t>ESZKÖZÖK ÖSSZESEN</t>
  </si>
  <si>
    <t>F O R R Á S O K</t>
  </si>
  <si>
    <t>D) SAJÁT TŐKE ÖSSZESEN</t>
  </si>
  <si>
    <t>1. Tartós tőke</t>
  </si>
  <si>
    <t>2. Tőkeváltozások</t>
  </si>
  <si>
    <t>3. Értékelési tartalék</t>
  </si>
  <si>
    <t>E) TARTALÉKOK ÖSSZESEN</t>
  </si>
  <si>
    <t xml:space="preserve"> I. Költségvetési tartalékok</t>
  </si>
  <si>
    <t>II. Vállalkozási tartalékok</t>
  </si>
  <si>
    <t>F) KÖTELEZETTSÉGEK ÖSSZESEN</t>
  </si>
  <si>
    <t xml:space="preserve">  I. Hosszú lejáratú kötelezettségek</t>
  </si>
  <si>
    <t xml:space="preserve"> II. Rövid lejáratú kötelezettségek</t>
  </si>
  <si>
    <t>III. Egyéb passzív pénzügyi elszámolások</t>
  </si>
  <si>
    <t>FORRÁSOK ÖSSZESEN</t>
  </si>
  <si>
    <t>Vaja Város Önkormányzat tulajdonában álló gazdálkodó szervezetek működéséből származó 
kötelezettségek és részesedések alakulása a 2013. évben</t>
  </si>
  <si>
    <t>Városüzemeltetési Kft.</t>
  </si>
  <si>
    <t>6. melléklet a 7/2014. (IV.29.) önkormányzati rendelethez</t>
  </si>
  <si>
    <t>7. melléklet a 7/2014. (IV.29.) önkormányzati rendelethez</t>
  </si>
  <si>
    <t>8. melléklet a 7/2014. (IV.29.) önkormányzati rendelethez</t>
  </si>
  <si>
    <t>9. melléklet a 7/2014.(IV.29.) önkormányzati rendelethez</t>
  </si>
  <si>
    <t xml:space="preserve">                                  8. sz. tájékoztató tábla a 7/2014.(IV.29.)  önkormányzati rendelethez</t>
  </si>
  <si>
    <t>9. tájékoztató tábla a 7/2014. (IV.29.) önkormányzati rendelethez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</si>
</sst>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#__;\-#,###__"/>
    <numFmt numFmtId="173" formatCode="00"/>
    <numFmt numFmtId="174" formatCode="#,###\ _F_t;\-#,###\ _F_t"/>
    <numFmt numFmtId="175" formatCode="#,###__"/>
    <numFmt numFmtId="176" formatCode="_-* #,##0.0\ _F_t_-;\-* #,##0.0\ _F_t_-;_-* &quot;-&quot;??\ _F_t_-;_-@_-"/>
    <numFmt numFmtId="177" formatCode="[$¥€-2]\ #\ ##,000_);[Red]\([$€-2]\ #\ ##,000\)"/>
    <numFmt numFmtId="178" formatCode="#,###__;\-\ #,###__"/>
  </numFmts>
  <fonts count="62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0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11"/>
      <name val="Times New Roman CE"/>
      <family val="1"/>
    </font>
    <font>
      <b/>
      <sz val="6"/>
      <name val="Times New Roman CE"/>
      <family val="1"/>
    </font>
    <font>
      <b/>
      <i/>
      <sz val="11"/>
      <name val="Times New Roman CE"/>
      <family val="1"/>
    </font>
    <font>
      <sz val="10"/>
      <name val="Wingdings"/>
      <family val="0"/>
    </font>
    <font>
      <b/>
      <sz val="9"/>
      <name val="Arial"/>
      <family val="2"/>
    </font>
    <font>
      <b/>
      <sz val="8"/>
      <name val="Arial"/>
      <family val="2"/>
    </font>
    <font>
      <sz val="10"/>
      <name val="Arial CE"/>
      <family val="0"/>
    </font>
    <font>
      <i/>
      <sz val="9"/>
      <name val="Times New Roman CE"/>
      <family val="0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3"/>
      <color indexed="8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gray125">
        <bgColor indexed="47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medium"/>
      <bottom style="medium"/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>
        <color indexed="63"/>
      </right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2" borderId="0" applyNumberFormat="0" applyBorder="0" applyAlignment="0" applyProtection="0"/>
    <xf numFmtId="0" fontId="37" fillId="5" borderId="0" applyNumberFormat="0" applyBorder="0" applyAlignment="0" applyProtection="0"/>
    <xf numFmtId="0" fontId="37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8" borderId="0" applyNumberFormat="0" applyBorder="0" applyAlignment="0" applyProtection="0"/>
    <xf numFmtId="0" fontId="37" fillId="7" borderId="0" applyNumberFormat="0" applyBorder="0" applyAlignment="0" applyProtection="0"/>
    <xf numFmtId="0" fontId="38" fillId="9" borderId="0" applyNumberFormat="0" applyBorder="0" applyAlignment="0" applyProtection="0"/>
    <xf numFmtId="0" fontId="38" fillId="3" borderId="0" applyNumberFormat="0" applyBorder="0" applyAlignment="0" applyProtection="0"/>
    <xf numFmtId="0" fontId="38" fillId="7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3" borderId="0" applyNumberFormat="0" applyBorder="0" applyAlignment="0" applyProtection="0"/>
    <xf numFmtId="0" fontId="39" fillId="7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4" borderId="7" applyNumberFormat="0" applyFont="0" applyAlignment="0" applyProtection="0"/>
    <xf numFmtId="0" fontId="38" fillId="9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9" borderId="0" applyNumberFormat="0" applyBorder="0" applyAlignment="0" applyProtection="0"/>
    <xf numFmtId="0" fontId="38" fillId="14" borderId="0" applyNumberFormat="0" applyBorder="0" applyAlignment="0" applyProtection="0"/>
    <xf numFmtId="0" fontId="48" fillId="15" borderId="0" applyNumberFormat="0" applyBorder="0" applyAlignment="0" applyProtection="0"/>
    <xf numFmtId="0" fontId="49" fillId="16" borderId="8" applyNumberFormat="0" applyAlignment="0" applyProtection="0"/>
    <xf numFmtId="0" fontId="5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5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17" borderId="0" applyNumberFormat="0" applyBorder="0" applyAlignment="0" applyProtection="0"/>
    <xf numFmtId="0" fontId="54" fillId="7" borderId="0" applyNumberFormat="0" applyBorder="0" applyAlignment="0" applyProtection="0"/>
    <xf numFmtId="0" fontId="55" fillId="16" borderId="1" applyNumberFormat="0" applyAlignment="0" applyProtection="0"/>
    <xf numFmtId="9" fontId="0" fillId="0" borderId="0" applyFont="0" applyFill="0" applyBorder="0" applyAlignment="0" applyProtection="0"/>
  </cellStyleXfs>
  <cellXfs count="826">
    <xf numFmtId="0" fontId="0" fillId="0" borderId="0" xfId="0" applyAlignment="1">
      <alignment/>
    </xf>
    <xf numFmtId="0" fontId="0" fillId="0" borderId="0" xfId="60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5" fillId="0" borderId="0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Border="1" applyAlignment="1" applyProtection="1">
      <alignment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3" xfId="60" applyFont="1" applyFill="1" applyBorder="1" applyAlignment="1" applyProtection="1">
      <alignment horizontal="left" vertical="center" wrapText="1" indent="1"/>
      <protection/>
    </xf>
    <xf numFmtId="0" fontId="13" fillId="0" borderId="14" xfId="60" applyFont="1" applyFill="1" applyBorder="1" applyAlignment="1" applyProtection="1">
      <alignment horizontal="left" vertical="center" wrapText="1" indent="1"/>
      <protection/>
    </xf>
    <xf numFmtId="0" fontId="13" fillId="0" borderId="15" xfId="60" applyFont="1" applyFill="1" applyBorder="1" applyAlignment="1" applyProtection="1">
      <alignment horizontal="left" vertical="center" wrapText="1" indent="1"/>
      <protection/>
    </xf>
    <xf numFmtId="0" fontId="13" fillId="0" borderId="16" xfId="60" applyFont="1" applyFill="1" applyBorder="1" applyAlignment="1" applyProtection="1">
      <alignment horizontal="left" vertical="center" wrapText="1" indent="1"/>
      <protection/>
    </xf>
    <xf numFmtId="49" fontId="13" fillId="0" borderId="17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2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3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24" xfId="60" applyFont="1" applyFill="1" applyBorder="1" applyAlignment="1" applyProtection="1">
      <alignment horizontal="left" vertical="center" wrapText="1" indent="1"/>
      <protection/>
    </xf>
    <xf numFmtId="0" fontId="12" fillId="0" borderId="25" xfId="60" applyFont="1" applyFill="1" applyBorder="1" applyAlignment="1" applyProtection="1">
      <alignment horizontal="left" vertical="center" wrapText="1" indent="1"/>
      <protection/>
    </xf>
    <xf numFmtId="0" fontId="12" fillId="0" borderId="26" xfId="60" applyFont="1" applyFill="1" applyBorder="1" applyAlignment="1" applyProtection="1">
      <alignment horizontal="left" vertical="center" wrapText="1" indent="1"/>
      <protection/>
    </xf>
    <xf numFmtId="0" fontId="12" fillId="0" borderId="27" xfId="60" applyFont="1" applyFill="1" applyBorder="1" applyAlignment="1" applyProtection="1">
      <alignment horizontal="left" vertical="center" wrapText="1" indent="1"/>
      <protection/>
    </xf>
    <xf numFmtId="0" fontId="14" fillId="0" borderId="25" xfId="60" applyFont="1" applyFill="1" applyBorder="1" applyAlignment="1" applyProtection="1">
      <alignment horizontal="left" vertical="center" wrapText="1" indent="1"/>
      <protection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16" xfId="0" applyNumberFormat="1" applyFont="1" applyFill="1" applyBorder="1" applyAlignment="1" applyProtection="1">
      <alignment vertical="center" wrapText="1"/>
      <protection locked="0"/>
    </xf>
    <xf numFmtId="0" fontId="12" fillId="0" borderId="25" xfId="60" applyFont="1" applyFill="1" applyBorder="1" applyAlignment="1" applyProtection="1">
      <alignment vertical="center" wrapText="1"/>
      <protection/>
    </xf>
    <xf numFmtId="0" fontId="12" fillId="0" borderId="27" xfId="60" applyFont="1" applyFill="1" applyBorder="1" applyAlignment="1" applyProtection="1">
      <alignment vertical="center" wrapText="1"/>
      <protection/>
    </xf>
    <xf numFmtId="0" fontId="12" fillId="0" borderId="24" xfId="60" applyFont="1" applyFill="1" applyBorder="1" applyAlignment="1" applyProtection="1">
      <alignment horizontal="center" vertical="center" wrapText="1"/>
      <protection/>
    </xf>
    <xf numFmtId="0" fontId="12" fillId="0" borderId="25" xfId="60" applyFont="1" applyFill="1" applyBorder="1" applyAlignment="1" applyProtection="1">
      <alignment horizontal="center" vertical="center" wrapText="1"/>
      <protection/>
    </xf>
    <xf numFmtId="0" fontId="12" fillId="0" borderId="28" xfId="60" applyFont="1" applyFill="1" applyBorder="1" applyAlignment="1" applyProtection="1">
      <alignment horizontal="center" vertical="center" wrapText="1"/>
      <protection/>
    </xf>
    <xf numFmtId="0" fontId="2" fillId="0" borderId="0" xfId="60" applyFill="1">
      <alignment/>
      <protection/>
    </xf>
    <xf numFmtId="0" fontId="13" fillId="0" borderId="0" xfId="60" applyFont="1" applyFill="1">
      <alignment/>
      <protection/>
    </xf>
    <xf numFmtId="0" fontId="15" fillId="0" borderId="0" xfId="60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64" fontId="12" fillId="0" borderId="19" xfId="0" applyNumberFormat="1" applyFont="1" applyFill="1" applyBorder="1" applyAlignment="1" applyProtection="1">
      <alignment horizontal="center" vertical="center" wrapText="1"/>
      <protection/>
    </xf>
    <xf numFmtId="164" fontId="12" fillId="0" borderId="12" xfId="0" applyNumberFormat="1" applyFont="1" applyFill="1" applyBorder="1" applyAlignment="1" applyProtection="1">
      <alignment horizontal="center" vertical="center" wrapText="1"/>
      <protection/>
    </xf>
    <xf numFmtId="164" fontId="12" fillId="0" borderId="29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" fontId="13" fillId="0" borderId="11" xfId="0" applyNumberFormat="1" applyFont="1" applyFill="1" applyBorder="1" applyAlignment="1" applyProtection="1">
      <alignment vertical="center" wrapText="1"/>
      <protection locked="0"/>
    </xf>
    <xf numFmtId="164" fontId="0" fillId="0" borderId="17" xfId="0" applyNumberFormat="1" applyFill="1" applyBorder="1" applyAlignment="1" applyProtection="1">
      <alignment horizontal="center" vertical="center" wrapText="1"/>
      <protection locked="0"/>
    </xf>
    <xf numFmtId="164" fontId="13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" fontId="13" fillId="0" borderId="16" xfId="0" applyNumberFormat="1" applyFont="1" applyFill="1" applyBorder="1" applyAlignment="1" applyProtection="1">
      <alignment vertical="center" wrapText="1"/>
      <protection locked="0"/>
    </xf>
    <xf numFmtId="164" fontId="12" fillId="0" borderId="25" xfId="0" applyNumberFormat="1" applyFont="1" applyFill="1" applyBorder="1" applyAlignment="1" applyProtection="1">
      <alignment vertical="center" wrapText="1"/>
      <protection/>
    </xf>
    <xf numFmtId="164" fontId="12" fillId="0" borderId="28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1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64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12" fillId="18" borderId="25" xfId="0" applyNumberFormat="1" applyFont="1" applyFill="1" applyBorder="1" applyAlignment="1" applyProtection="1">
      <alignment vertical="center" wrapText="1"/>
      <protection/>
    </xf>
    <xf numFmtId="3" fontId="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5" xfId="60" applyFont="1" applyFill="1" applyBorder="1" applyAlignment="1" applyProtection="1">
      <alignment horizontal="left" vertical="center" wrapText="1" indent="1"/>
      <protection/>
    </xf>
    <xf numFmtId="0" fontId="5" fillId="0" borderId="0" xfId="60" applyFont="1" applyFill="1">
      <alignment/>
      <protection/>
    </xf>
    <xf numFmtId="164" fontId="12" fillId="0" borderId="24" xfId="0" applyNumberFormat="1" applyFont="1" applyFill="1" applyBorder="1" applyAlignment="1" applyProtection="1">
      <alignment horizontal="left" vertical="center" wrapText="1" indent="1"/>
      <protection/>
    </xf>
    <xf numFmtId="0" fontId="4" fillId="0" borderId="34" xfId="0" applyFont="1" applyFill="1" applyBorder="1" applyAlignment="1" applyProtection="1">
      <alignment horizontal="right"/>
      <protection/>
    </xf>
    <xf numFmtId="0" fontId="13" fillId="0" borderId="14" xfId="60" applyFont="1" applyFill="1" applyBorder="1" applyAlignment="1" applyProtection="1">
      <alignment horizontal="left" vertical="center" wrapText="1" inden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16" xfId="60" applyFont="1" applyFill="1" applyBorder="1" applyAlignment="1" applyProtection="1">
      <alignment horizontal="left" vertical="center" wrapText="1" indent="6"/>
      <protection/>
    </xf>
    <xf numFmtId="0" fontId="13" fillId="0" borderId="32" xfId="60" applyFont="1" applyFill="1" applyBorder="1" applyAlignment="1" applyProtection="1">
      <alignment horizontal="left" vertical="center" wrapText="1" indent="6"/>
      <protection/>
    </xf>
    <xf numFmtId="49" fontId="13" fillId="0" borderId="11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3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4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32" xfId="60" applyNumberFormat="1" applyFont="1" applyFill="1" applyBorder="1" applyAlignment="1" applyProtection="1">
      <alignment horizontal="left" vertical="center" wrapText="1" indent="1"/>
      <protection/>
    </xf>
    <xf numFmtId="49" fontId="12" fillId="0" borderId="25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6" xfId="60" applyNumberFormat="1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/>
      <protection locked="0"/>
    </xf>
    <xf numFmtId="164" fontId="13" fillId="0" borderId="11" xfId="0" applyNumberFormat="1" applyFont="1" applyFill="1" applyBorder="1" applyAlignment="1" applyProtection="1">
      <alignment vertical="center"/>
      <protection locked="0"/>
    </xf>
    <xf numFmtId="164" fontId="13" fillId="0" borderId="16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49" fontId="13" fillId="0" borderId="25" xfId="60" applyNumberFormat="1" applyFont="1" applyFill="1" applyBorder="1" applyAlignment="1" applyProtection="1">
      <alignment horizontal="left" vertical="center" wrapText="1" inden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4" xfId="0" applyNumberFormat="1" applyFont="1" applyFill="1" applyBorder="1" applyAlignment="1" applyProtection="1">
      <alignment horizontal="center" vertical="center" wrapText="1"/>
      <protection/>
    </xf>
    <xf numFmtId="164" fontId="6" fillId="0" borderId="25" xfId="0" applyNumberFormat="1" applyFont="1" applyFill="1" applyBorder="1" applyAlignment="1" applyProtection="1">
      <alignment horizontal="center" vertical="center" wrapText="1"/>
      <protection/>
    </xf>
    <xf numFmtId="164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center" vertical="center" wrapText="1"/>
      <protection/>
    </xf>
    <xf numFmtId="0" fontId="13" fillId="0" borderId="11" xfId="0" applyFont="1" applyFill="1" applyBorder="1" applyAlignment="1" applyProtection="1">
      <alignment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35" xfId="0" applyFont="1" applyFill="1" applyBorder="1" applyAlignment="1" applyProtection="1">
      <alignment vertical="center"/>
      <protection/>
    </xf>
    <xf numFmtId="0" fontId="6" fillId="0" borderId="36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27" xfId="0" applyFont="1" applyFill="1" applyBorder="1" applyAlignment="1" applyProtection="1">
      <alignment horizontal="center" vertical="center" wrapText="1"/>
      <protection/>
    </xf>
    <xf numFmtId="0" fontId="6" fillId="0" borderId="3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 vertical="center" wrapText="1" indent="1"/>
      <protection/>
    </xf>
    <xf numFmtId="0" fontId="12" fillId="0" borderId="18" xfId="0" applyFont="1" applyFill="1" applyBorder="1" applyAlignment="1" applyProtection="1">
      <alignment horizontal="center" vertical="center" wrapText="1"/>
      <protection/>
    </xf>
    <xf numFmtId="49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17" xfId="0" applyFont="1" applyFill="1" applyBorder="1" applyAlignment="1" applyProtection="1">
      <alignment horizontal="center" vertical="center" wrapText="1"/>
      <protection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49" fontId="13" fillId="0" borderId="16" xfId="0" applyNumberFormat="1" applyFont="1" applyFill="1" applyBorder="1" applyAlignment="1" applyProtection="1">
      <alignment horizontal="center" vertical="center" wrapText="1"/>
      <protection/>
    </xf>
    <xf numFmtId="49" fontId="13" fillId="0" borderId="25" xfId="0" applyNumberFormat="1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3" fillId="0" borderId="25" xfId="0" applyFont="1" applyFill="1" applyBorder="1" applyAlignment="1" applyProtection="1">
      <alignment horizontal="center" vertical="center" wrapText="1"/>
      <protection/>
    </xf>
    <xf numFmtId="0" fontId="12" fillId="0" borderId="26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8" fillId="0" borderId="24" xfId="0" applyFont="1" applyBorder="1" applyAlignment="1" applyProtection="1">
      <alignment horizontal="center" vertical="center" wrapText="1"/>
      <protection/>
    </xf>
    <xf numFmtId="0" fontId="22" fillId="0" borderId="38" xfId="0" applyFont="1" applyBorder="1" applyAlignment="1" applyProtection="1">
      <alignment horizontal="center" wrapText="1"/>
      <protection/>
    </xf>
    <xf numFmtId="0" fontId="23" fillId="0" borderId="38" xfId="0" applyFont="1" applyBorder="1" applyAlignment="1" applyProtection="1">
      <alignment horizontal="left" wrapText="1" inden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2" fillId="0" borderId="18" xfId="0" applyFont="1" applyFill="1" applyBorder="1" applyAlignment="1" applyProtection="1">
      <alignment horizontal="center" vertical="center" wrapText="1"/>
      <protection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4" xfId="0" applyFont="1" applyFill="1" applyBorder="1" applyAlignment="1" applyProtection="1">
      <alignment horizontal="left" vertical="center"/>
      <protection/>
    </xf>
    <xf numFmtId="0" fontId="0" fillId="0" borderId="39" xfId="0" applyFont="1" applyFill="1" applyBorder="1" applyAlignment="1" applyProtection="1">
      <alignment vertical="center" wrapText="1"/>
      <protection/>
    </xf>
    <xf numFmtId="0" fontId="3" fillId="0" borderId="38" xfId="0" applyFont="1" applyFill="1" applyBorder="1" applyAlignment="1" applyProtection="1">
      <alignment vertical="center" wrapText="1"/>
      <protection/>
    </xf>
    <xf numFmtId="0" fontId="24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49" fontId="6" fillId="0" borderId="40" xfId="0" applyNumberFormat="1" applyFont="1" applyFill="1" applyBorder="1" applyAlignment="1" applyProtection="1">
      <alignment horizontal="right" vertical="center"/>
      <protection locked="0"/>
    </xf>
    <xf numFmtId="49" fontId="6" fillId="0" borderId="41" xfId="0" applyNumberFormat="1" applyFont="1" applyFill="1" applyBorder="1" applyAlignment="1" applyProtection="1">
      <alignment horizontal="right" vertical="center"/>
      <protection locked="0"/>
    </xf>
    <xf numFmtId="0" fontId="13" fillId="0" borderId="18" xfId="0" applyFont="1" applyFill="1" applyBorder="1" applyAlignment="1" applyProtection="1">
      <alignment horizontal="center" vertical="center"/>
      <protection/>
    </xf>
    <xf numFmtId="164" fontId="12" fillId="0" borderId="31" xfId="0" applyNumberFormat="1" applyFont="1" applyFill="1" applyBorder="1" applyAlignment="1" applyProtection="1">
      <alignment vertical="center"/>
      <protection/>
    </xf>
    <xf numFmtId="0" fontId="13" fillId="0" borderId="21" xfId="0" applyFont="1" applyFill="1" applyBorder="1" applyAlignment="1" applyProtection="1">
      <alignment horizontal="center" vertical="center"/>
      <protection/>
    </xf>
    <xf numFmtId="0" fontId="13" fillId="0" borderId="16" xfId="0" applyFont="1" applyFill="1" applyBorder="1" applyAlignment="1" applyProtection="1">
      <alignment vertical="center" wrapText="1"/>
      <protection/>
    </xf>
    <xf numFmtId="164" fontId="12" fillId="0" borderId="25" xfId="0" applyNumberFormat="1" applyFont="1" applyFill="1" applyBorder="1" applyAlignment="1" applyProtection="1">
      <alignment vertical="center"/>
      <protection/>
    </xf>
    <xf numFmtId="164" fontId="12" fillId="0" borderId="28" xfId="0" applyNumberFormat="1" applyFont="1" applyFill="1" applyBorder="1" applyAlignment="1" applyProtection="1">
      <alignment vertical="center"/>
      <protection/>
    </xf>
    <xf numFmtId="0" fontId="12" fillId="0" borderId="42" xfId="60" applyFont="1" applyFill="1" applyBorder="1" applyAlignment="1" applyProtection="1">
      <alignment horizontal="left" vertical="center" wrapText="1" indent="1"/>
      <protection/>
    </xf>
    <xf numFmtId="49" fontId="13" fillId="0" borderId="43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44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45" xfId="60" applyNumberFormat="1" applyFont="1" applyFill="1" applyBorder="1" applyAlignment="1" applyProtection="1">
      <alignment horizontal="left" vertical="center" wrapText="1" indent="1"/>
      <protection/>
    </xf>
    <xf numFmtId="0" fontId="12" fillId="0" borderId="17" xfId="60" applyFont="1" applyFill="1" applyBorder="1" applyAlignment="1" applyProtection="1">
      <alignment horizontal="left" vertical="center" wrapText="1" indent="1"/>
      <protection/>
    </xf>
    <xf numFmtId="0" fontId="14" fillId="0" borderId="10" xfId="60" applyFont="1" applyFill="1" applyBorder="1" applyAlignment="1" applyProtection="1">
      <alignment horizontal="left" vertical="center" wrapText="1" indent="1"/>
      <protection/>
    </xf>
    <xf numFmtId="0" fontId="2" fillId="0" borderId="0" xfId="60" applyFill="1" applyAlignment="1">
      <alignment horizontal="left" vertical="center" indent="1"/>
      <protection/>
    </xf>
    <xf numFmtId="0" fontId="18" fillId="0" borderId="25" xfId="0" applyFont="1" applyBorder="1" applyAlignment="1" applyProtection="1">
      <alignment horizontal="left" vertical="center" wrapText="1" indent="1"/>
      <protection/>
    </xf>
    <xf numFmtId="0" fontId="17" fillId="0" borderId="11" xfId="0" applyFont="1" applyBorder="1" applyAlignment="1" applyProtection="1">
      <alignment horizontal="left" vertical="center" wrapText="1" indent="1"/>
      <protection/>
    </xf>
    <xf numFmtId="0" fontId="25" fillId="0" borderId="11" xfId="0" applyFont="1" applyBorder="1" applyAlignment="1" applyProtection="1">
      <alignment horizontal="left" vertical="center" wrapText="1" indent="1"/>
      <protection/>
    </xf>
    <xf numFmtId="0" fontId="17" fillId="0" borderId="11" xfId="0" applyFont="1" applyBorder="1" applyAlignment="1" applyProtection="1">
      <alignment horizontal="left" vertical="center" indent="1"/>
      <protection/>
    </xf>
    <xf numFmtId="0" fontId="17" fillId="0" borderId="32" xfId="0" applyFont="1" applyBorder="1" applyAlignment="1" applyProtection="1">
      <alignment horizontal="left" vertical="center" indent="1"/>
      <protection/>
    </xf>
    <xf numFmtId="0" fontId="18" fillId="0" borderId="24" xfId="0" applyFont="1" applyBorder="1" applyAlignment="1" applyProtection="1">
      <alignment horizontal="left" vertical="center" wrapText="1" indent="1"/>
      <protection/>
    </xf>
    <xf numFmtId="49" fontId="17" fillId="0" borderId="18" xfId="0" applyNumberFormat="1" applyFont="1" applyBorder="1" applyAlignment="1" applyProtection="1">
      <alignment horizontal="left" vertical="center" wrapText="1" indent="2"/>
      <protection/>
    </xf>
    <xf numFmtId="49" fontId="18" fillId="0" borderId="18" xfId="0" applyNumberFormat="1" applyFont="1" applyBorder="1" applyAlignment="1" applyProtection="1">
      <alignment horizontal="left" vertical="center" wrapText="1" indent="1"/>
      <protection/>
    </xf>
    <xf numFmtId="49" fontId="17" fillId="0" borderId="23" xfId="0" applyNumberFormat="1" applyFont="1" applyBorder="1" applyAlignment="1" applyProtection="1">
      <alignment horizontal="left" vertical="center" wrapText="1" indent="2"/>
      <protection/>
    </xf>
    <xf numFmtId="0" fontId="17" fillId="0" borderId="32" xfId="0" applyFont="1" applyBorder="1" applyAlignment="1" applyProtection="1">
      <alignment horizontal="left" vertical="center" wrapText="1" indent="1"/>
      <protection/>
    </xf>
    <xf numFmtId="0" fontId="16" fillId="0" borderId="24" xfId="0" applyFont="1" applyBorder="1" applyAlignment="1" applyProtection="1">
      <alignment horizontal="left" vertical="center" wrapText="1" indent="1"/>
      <protection/>
    </xf>
    <xf numFmtId="0" fontId="24" fillId="0" borderId="19" xfId="0" applyFont="1" applyBorder="1" applyAlignment="1" applyProtection="1">
      <alignment horizontal="left" vertical="center" wrapText="1" indent="1"/>
      <protection/>
    </xf>
    <xf numFmtId="49" fontId="18" fillId="0" borderId="24" xfId="0" applyNumberFormat="1" applyFont="1" applyBorder="1" applyAlignment="1" applyProtection="1">
      <alignment horizontal="left" vertical="center" wrapText="1" indent="1"/>
      <protection/>
    </xf>
    <xf numFmtId="49" fontId="17" fillId="0" borderId="20" xfId="0" applyNumberFormat="1" applyFont="1" applyBorder="1" applyAlignment="1" applyProtection="1">
      <alignment horizontal="left" vertical="center" wrapText="1" indent="2"/>
      <protection/>
    </xf>
    <xf numFmtId="0" fontId="17" fillId="0" borderId="13" xfId="0" applyFont="1" applyBorder="1" applyAlignment="1" applyProtection="1">
      <alignment horizontal="left" vertical="center" wrapText="1" indent="1"/>
      <protection/>
    </xf>
    <xf numFmtId="49" fontId="17" fillId="0" borderId="21" xfId="0" applyNumberFormat="1" applyFont="1" applyBorder="1" applyAlignment="1" applyProtection="1">
      <alignment horizontal="left" vertical="center" wrapText="1" indent="2"/>
      <protection/>
    </xf>
    <xf numFmtId="0" fontId="17" fillId="0" borderId="16" xfId="0" applyFont="1" applyBorder="1" applyAlignment="1" applyProtection="1">
      <alignment horizontal="left" vertical="center" wrapText="1" indent="1"/>
      <protection/>
    </xf>
    <xf numFmtId="0" fontId="18" fillId="0" borderId="19" xfId="0" applyFont="1" applyBorder="1" applyAlignment="1" applyProtection="1">
      <alignment horizontal="left" vertical="center" wrapText="1" indent="1"/>
      <protection/>
    </xf>
    <xf numFmtId="164" fontId="12" fillId="0" borderId="37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28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9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6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8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28" xfId="60" applyNumberFormat="1" applyFont="1" applyFill="1" applyBorder="1" applyAlignment="1" applyProtection="1">
      <alignment horizontal="right" vertical="center" wrapText="1" indent="1"/>
      <protection/>
    </xf>
    <xf numFmtId="164" fontId="19" fillId="0" borderId="30" xfId="60" applyNumberFormat="1" applyFont="1" applyFill="1" applyBorder="1" applyAlignment="1" applyProtection="1">
      <alignment horizontal="right" vertical="center" wrapText="1" indent="1"/>
      <protection/>
    </xf>
    <xf numFmtId="164" fontId="19" fillId="0" borderId="3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3" xfId="6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3" xfId="6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8" xfId="0" applyNumberFormat="1" applyFont="1" applyBorder="1" applyAlignment="1" applyProtection="1">
      <alignment horizontal="right" vertical="center" wrapText="1" indent="1"/>
      <protection/>
    </xf>
    <xf numFmtId="0" fontId="16" fillId="0" borderId="28" xfId="0" applyFont="1" applyBorder="1" applyAlignment="1" applyProtection="1" quotePrefix="1">
      <alignment horizontal="right" vertical="center" wrapText="1" indent="1"/>
      <protection locked="0"/>
    </xf>
    <xf numFmtId="164" fontId="12" fillId="0" borderId="48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34" xfId="0" applyFont="1" applyFill="1" applyBorder="1" applyAlignment="1" applyProtection="1">
      <alignment horizontal="right" vertical="center"/>
      <protection/>
    </xf>
    <xf numFmtId="164" fontId="12" fillId="0" borderId="29" xfId="60" applyNumberFormat="1" applyFont="1" applyFill="1" applyBorder="1" applyAlignment="1" applyProtection="1" quotePrefix="1">
      <alignment horizontal="right" vertical="center" wrapText="1" indent="1"/>
      <protection locked="0"/>
    </xf>
    <xf numFmtId="164" fontId="6" fillId="0" borderId="28" xfId="60" applyNumberFormat="1" applyFont="1" applyFill="1" applyBorder="1" applyAlignment="1" applyProtection="1">
      <alignment horizontal="right" vertical="center" wrapText="1" indent="1"/>
      <protection/>
    </xf>
    <xf numFmtId="0" fontId="2" fillId="0" borderId="0" xfId="60" applyFill="1" applyAlignment="1">
      <alignment/>
      <protection/>
    </xf>
    <xf numFmtId="164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24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5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8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50" xfId="0" applyNumberFormat="1" applyFont="1" applyFill="1" applyBorder="1" applyAlignment="1" applyProtection="1">
      <alignment horizontal="center" vertical="center" wrapText="1"/>
      <protection/>
    </xf>
    <xf numFmtId="164" fontId="12" fillId="0" borderId="24" xfId="0" applyNumberFormat="1" applyFont="1" applyFill="1" applyBorder="1" applyAlignment="1" applyProtection="1">
      <alignment horizontal="center" vertical="center" wrapText="1"/>
      <protection/>
    </xf>
    <xf numFmtId="164" fontId="12" fillId="0" borderId="25" xfId="0" applyNumberFormat="1" applyFont="1" applyFill="1" applyBorder="1" applyAlignment="1" applyProtection="1">
      <alignment horizontal="center" vertical="center" wrapText="1"/>
      <protection/>
    </xf>
    <xf numFmtId="164" fontId="12" fillId="0" borderId="28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51" xfId="0" applyNumberFormat="1" applyFill="1" applyBorder="1" applyAlignment="1" applyProtection="1">
      <alignment horizontal="left" vertical="center" wrapText="1" indent="1"/>
      <protection/>
    </xf>
    <xf numFmtId="164" fontId="13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2" xfId="0" applyNumberForma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4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8" xfId="0" applyNumberFormat="1" applyFont="1" applyFill="1" applyBorder="1" applyAlignment="1" applyProtection="1" quotePrefix="1">
      <alignment horizontal="left" vertical="center" wrapText="1" indent="6"/>
      <protection/>
    </xf>
    <xf numFmtId="164" fontId="13" fillId="0" borderId="18" xfId="0" applyNumberFormat="1" applyFont="1" applyFill="1" applyBorder="1" applyAlignment="1" applyProtection="1" quotePrefix="1">
      <alignment horizontal="left" vertical="center" wrapText="1" indent="6"/>
      <protection/>
    </xf>
    <xf numFmtId="164" fontId="13" fillId="0" borderId="18" xfId="0" applyNumberFormat="1" applyFont="1" applyFill="1" applyBorder="1" applyAlignment="1" applyProtection="1" quotePrefix="1">
      <alignment horizontal="left" vertical="center" wrapText="1" indent="3"/>
      <protection/>
    </xf>
    <xf numFmtId="164" fontId="0" fillId="0" borderId="51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0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21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13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26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vertical="center" wrapText="1"/>
      <protection/>
    </xf>
    <xf numFmtId="0" fontId="6" fillId="0" borderId="40" xfId="0" applyFont="1" applyFill="1" applyBorder="1" applyAlignment="1" applyProtection="1" quotePrefix="1">
      <alignment horizontal="right" vertical="center" indent="1"/>
      <protection/>
    </xf>
    <xf numFmtId="0" fontId="6" fillId="0" borderId="41" xfId="0" applyFont="1" applyFill="1" applyBorder="1" applyAlignment="1" applyProtection="1">
      <alignment horizontal="right" vertical="center" indent="1"/>
      <protection/>
    </xf>
    <xf numFmtId="164" fontId="13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164" fontId="12" fillId="0" borderId="37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164" fontId="19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19" fillId="0" borderId="40" xfId="0" applyNumberFormat="1" applyFont="1" applyFill="1" applyBorder="1" applyAlignment="1" applyProtection="1">
      <alignment horizontal="right" vertical="center" wrapText="1" indent="1"/>
      <protection/>
    </xf>
    <xf numFmtId="0" fontId="21" fillId="0" borderId="38" xfId="0" applyFont="1" applyBorder="1" applyAlignment="1" applyProtection="1">
      <alignment horizontal="center" wrapText="1"/>
      <protection/>
    </xf>
    <xf numFmtId="0" fontId="12" fillId="0" borderId="38" xfId="60" applyFont="1" applyFill="1" applyBorder="1" applyAlignment="1" applyProtection="1">
      <alignment horizontal="left" vertical="center" wrapText="1" indent="1"/>
      <protection/>
    </xf>
    <xf numFmtId="0" fontId="18" fillId="0" borderId="26" xfId="0" applyFont="1" applyBorder="1" applyAlignment="1" applyProtection="1">
      <alignment horizontal="center" vertical="center" wrapText="1"/>
      <protection/>
    </xf>
    <xf numFmtId="0" fontId="13" fillId="0" borderId="32" xfId="60" applyFont="1" applyFill="1" applyBorder="1" applyAlignment="1" applyProtection="1">
      <alignment horizontal="left" vertical="center" wrapText="1" indent="1"/>
      <protection/>
    </xf>
    <xf numFmtId="0" fontId="12" fillId="0" borderId="27" xfId="60" applyFont="1" applyFill="1" applyBorder="1" applyAlignment="1" applyProtection="1">
      <alignment horizontal="left" vertical="center" wrapText="1" indent="1"/>
      <protection/>
    </xf>
    <xf numFmtId="0" fontId="12" fillId="0" borderId="19" xfId="0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 wrapText="1"/>
      <protection/>
    </xf>
    <xf numFmtId="49" fontId="13" fillId="0" borderId="14" xfId="0" applyNumberFormat="1" applyFont="1" applyFill="1" applyBorder="1" applyAlignment="1" applyProtection="1">
      <alignment horizontal="center" vertical="center" wrapText="1"/>
      <protection/>
    </xf>
    <xf numFmtId="49" fontId="6" fillId="0" borderId="40" xfId="0" applyNumberFormat="1" applyFont="1" applyFill="1" applyBorder="1" applyAlignment="1" applyProtection="1">
      <alignment horizontal="right" vertical="center"/>
      <protection/>
    </xf>
    <xf numFmtId="49" fontId="6" fillId="0" borderId="41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vertical="center" wrapText="1"/>
      <protection/>
    </xf>
    <xf numFmtId="0" fontId="1" fillId="0" borderId="23" xfId="0" applyFont="1" applyFill="1" applyBorder="1" applyAlignment="1" applyProtection="1">
      <alignment vertical="center" wrapText="1"/>
      <protection/>
    </xf>
    <xf numFmtId="164" fontId="13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4" xfId="0" applyFont="1" applyBorder="1" applyAlignment="1" applyProtection="1">
      <alignment horizontal="left" vertical="center" wrapText="1" indent="1"/>
      <protection/>
    </xf>
    <xf numFmtId="0" fontId="17" fillId="0" borderId="12" xfId="0" applyFont="1" applyBorder="1" applyAlignment="1" applyProtection="1">
      <alignment horizontal="left" vertical="center" wrapText="1" indent="1"/>
      <protection/>
    </xf>
    <xf numFmtId="0" fontId="25" fillId="0" borderId="13" xfId="0" applyFont="1" applyBorder="1" applyAlignment="1" applyProtection="1">
      <alignment horizontal="left" vertical="center" wrapText="1" indent="1"/>
      <protection/>
    </xf>
    <xf numFmtId="0" fontId="18" fillId="0" borderId="32" xfId="0" applyFont="1" applyBorder="1" applyAlignment="1" applyProtection="1">
      <alignment horizontal="left" vertical="center" wrapText="1" indent="1"/>
      <protection/>
    </xf>
    <xf numFmtId="0" fontId="18" fillId="0" borderId="12" xfId="0" applyFont="1" applyBorder="1" applyAlignment="1" applyProtection="1">
      <alignment horizontal="left" vertical="center" wrapText="1" indent="1"/>
      <protection/>
    </xf>
    <xf numFmtId="49" fontId="18" fillId="0" borderId="20" xfId="0" applyNumberFormat="1" applyFont="1" applyBorder="1" applyAlignment="1" applyProtection="1">
      <alignment horizontal="left" vertical="center" wrapText="1" indent="1"/>
      <protection/>
    </xf>
    <xf numFmtId="0" fontId="16" fillId="0" borderId="25" xfId="0" applyFont="1" applyBorder="1" applyAlignment="1" applyProtection="1">
      <alignment horizontal="left" vertical="center" wrapText="1" indent="1"/>
      <protection/>
    </xf>
    <xf numFmtId="0" fontId="16" fillId="0" borderId="12" xfId="0" applyFont="1" applyBorder="1" applyAlignment="1" applyProtection="1">
      <alignment horizontal="left" vertical="center" wrapText="1" indent="1"/>
      <protection/>
    </xf>
    <xf numFmtId="0" fontId="17" fillId="0" borderId="11" xfId="0" applyFont="1" applyBorder="1" applyAlignment="1" applyProtection="1" quotePrefix="1">
      <alignment horizontal="left" vertical="center" wrapText="1" indent="6"/>
      <protection/>
    </xf>
    <xf numFmtId="0" fontId="17" fillId="0" borderId="32" xfId="0" applyFont="1" applyBorder="1" applyAlignment="1" applyProtection="1" quotePrefix="1">
      <alignment horizontal="left" vertical="center" wrapText="1" indent="6"/>
      <protection/>
    </xf>
    <xf numFmtId="0" fontId="25" fillId="0" borderId="25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0" fontId="2" fillId="0" borderId="0" xfId="60" applyFont="1" applyFill="1">
      <alignment/>
      <protection/>
    </xf>
    <xf numFmtId="0" fontId="2" fillId="0" borderId="0" xfId="60" applyFont="1" applyFill="1" applyAlignment="1">
      <alignment horizontal="right" vertical="center" indent="1"/>
      <protection/>
    </xf>
    <xf numFmtId="0" fontId="26" fillId="0" borderId="25" xfId="0" applyFont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12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34" xfId="60" applyNumberFormat="1" applyFont="1" applyFill="1" applyBorder="1" applyAlignment="1" applyProtection="1">
      <alignment vertical="center"/>
      <protection/>
    </xf>
    <xf numFmtId="164" fontId="20" fillId="0" borderId="34" xfId="60" applyNumberFormat="1" applyFont="1" applyFill="1" applyBorder="1" applyAlignment="1" applyProtection="1">
      <alignment/>
      <protection/>
    </xf>
    <xf numFmtId="0" fontId="5" fillId="0" borderId="0" xfId="60" applyFont="1" applyFill="1" applyAlignment="1" applyProtection="1">
      <alignment/>
      <protection/>
    </xf>
    <xf numFmtId="0" fontId="6" fillId="0" borderId="32" xfId="60" applyFont="1" applyFill="1" applyBorder="1" applyAlignment="1" applyProtection="1">
      <alignment horizontal="center" vertical="center" wrapText="1"/>
      <protection/>
    </xf>
    <xf numFmtId="0" fontId="6" fillId="0" borderId="33" xfId="60" applyFont="1" applyFill="1" applyBorder="1" applyAlignment="1" applyProtection="1">
      <alignment horizontal="center" vertical="center" wrapText="1"/>
      <protection/>
    </xf>
    <xf numFmtId="164" fontId="6" fillId="0" borderId="25" xfId="0" applyNumberFormat="1" applyFont="1" applyFill="1" applyBorder="1" applyAlignment="1">
      <alignment horizontal="center" vertical="center" wrapText="1"/>
    </xf>
    <xf numFmtId="164" fontId="6" fillId="0" borderId="38" xfId="0" applyNumberFormat="1" applyFont="1" applyFill="1" applyBorder="1" applyAlignment="1">
      <alignment horizontal="center" vertical="center" wrapText="1"/>
    </xf>
    <xf numFmtId="164" fontId="12" fillId="0" borderId="56" xfId="0" applyNumberFormat="1" applyFont="1" applyFill="1" applyBorder="1" applyAlignment="1" applyProtection="1">
      <alignment horizontal="center" vertical="center" wrapText="1"/>
      <protection/>
    </xf>
    <xf numFmtId="164" fontId="13" fillId="0" borderId="49" xfId="0" applyNumberFormat="1" applyFont="1" applyFill="1" applyBorder="1" applyAlignment="1" applyProtection="1">
      <alignment vertical="center" wrapText="1"/>
      <protection locked="0"/>
    </xf>
    <xf numFmtId="164" fontId="12" fillId="0" borderId="31" xfId="0" applyNumberFormat="1" applyFont="1" applyFill="1" applyBorder="1" applyAlignment="1" applyProtection="1">
      <alignment vertical="center" wrapText="1"/>
      <protection/>
    </xf>
    <xf numFmtId="164" fontId="13" fillId="0" borderId="57" xfId="0" applyNumberFormat="1" applyFont="1" applyFill="1" applyBorder="1" applyAlignment="1" applyProtection="1">
      <alignment vertical="center" wrapText="1"/>
      <protection locked="0"/>
    </xf>
    <xf numFmtId="164" fontId="12" fillId="0" borderId="50" xfId="0" applyNumberFormat="1" applyFont="1" applyFill="1" applyBorder="1" applyAlignment="1">
      <alignment horizontal="center" vertical="center"/>
    </xf>
    <xf numFmtId="164" fontId="12" fillId="0" borderId="50" xfId="0" applyNumberFormat="1" applyFont="1" applyFill="1" applyBorder="1" applyAlignment="1">
      <alignment horizontal="center" vertical="center" wrapText="1"/>
    </xf>
    <xf numFmtId="164" fontId="12" fillId="0" borderId="58" xfId="0" applyNumberFormat="1" applyFont="1" applyFill="1" applyBorder="1" applyAlignment="1">
      <alignment horizontal="center" vertical="center"/>
    </xf>
    <xf numFmtId="164" fontId="12" fillId="0" borderId="59" xfId="0" applyNumberFormat="1" applyFont="1" applyFill="1" applyBorder="1" applyAlignment="1">
      <alignment horizontal="center" vertical="center"/>
    </xf>
    <xf numFmtId="164" fontId="12" fillId="0" borderId="59" xfId="0" applyNumberFormat="1" applyFont="1" applyFill="1" applyBorder="1" applyAlignment="1">
      <alignment horizontal="center" vertical="center" wrapText="1"/>
    </xf>
    <xf numFmtId="49" fontId="13" fillId="0" borderId="60" xfId="0" applyNumberFormat="1" applyFont="1" applyFill="1" applyBorder="1" applyAlignment="1">
      <alignment horizontal="left" vertical="center"/>
    </xf>
    <xf numFmtId="3" fontId="13" fillId="0" borderId="61" xfId="0" applyNumberFormat="1" applyFont="1" applyFill="1" applyBorder="1" applyAlignment="1" applyProtection="1">
      <alignment horizontal="right" vertical="center"/>
      <protection locked="0"/>
    </xf>
    <xf numFmtId="164" fontId="12" fillId="0" borderId="62" xfId="0" applyNumberFormat="1" applyFont="1" applyFill="1" applyBorder="1" applyAlignment="1">
      <alignment horizontal="right" vertical="center" wrapText="1"/>
    </xf>
    <xf numFmtId="49" fontId="19" fillId="0" borderId="44" xfId="0" applyNumberFormat="1" applyFont="1" applyFill="1" applyBorder="1" applyAlignment="1" quotePrefix="1">
      <alignment horizontal="left" vertical="center" indent="1"/>
    </xf>
    <xf numFmtId="3" fontId="19" fillId="0" borderId="52" xfId="0" applyNumberFormat="1" applyFont="1" applyFill="1" applyBorder="1" applyAlignment="1" applyProtection="1">
      <alignment horizontal="right" vertical="center"/>
      <protection locked="0"/>
    </xf>
    <xf numFmtId="3" fontId="19" fillId="0" borderId="52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52" xfId="0" applyNumberFormat="1" applyFont="1" applyFill="1" applyBorder="1" applyAlignment="1">
      <alignment horizontal="right" vertical="center" wrapText="1"/>
    </xf>
    <xf numFmtId="49" fontId="13" fillId="0" borderId="44" xfId="0" applyNumberFormat="1" applyFont="1" applyFill="1" applyBorder="1" applyAlignment="1">
      <alignment horizontal="left" vertical="center"/>
    </xf>
    <xf numFmtId="3" fontId="13" fillId="0" borderId="52" xfId="0" applyNumberFormat="1" applyFont="1" applyFill="1" applyBorder="1" applyAlignment="1" applyProtection="1">
      <alignment horizontal="right" vertical="center"/>
      <protection locked="0"/>
    </xf>
    <xf numFmtId="49" fontId="13" fillId="0" borderId="45" xfId="0" applyNumberFormat="1" applyFont="1" applyFill="1" applyBorder="1" applyAlignment="1" applyProtection="1">
      <alignment horizontal="left" vertical="center"/>
      <protection locked="0"/>
    </xf>
    <xf numFmtId="3" fontId="13" fillId="0" borderId="63" xfId="0" applyNumberFormat="1" applyFont="1" applyFill="1" applyBorder="1" applyAlignment="1" applyProtection="1">
      <alignment horizontal="right" vertical="center"/>
      <protection locked="0"/>
    </xf>
    <xf numFmtId="49" fontId="12" fillId="0" borderId="42" xfId="0" applyNumberFormat="1" applyFont="1" applyFill="1" applyBorder="1" applyAlignment="1" applyProtection="1">
      <alignment horizontal="left" vertical="center" indent="1"/>
      <protection locked="0"/>
    </xf>
    <xf numFmtId="164" fontId="12" fillId="0" borderId="50" xfId="0" applyNumberFormat="1" applyFont="1" applyFill="1" applyBorder="1" applyAlignment="1">
      <alignment vertical="center"/>
    </xf>
    <xf numFmtId="49" fontId="12" fillId="0" borderId="64" xfId="0" applyNumberFormat="1" applyFont="1" applyFill="1" applyBorder="1" applyAlignment="1" applyProtection="1">
      <alignment vertical="center"/>
      <protection locked="0"/>
    </xf>
    <xf numFmtId="49" fontId="12" fillId="0" borderId="64" xfId="0" applyNumberFormat="1" applyFont="1" applyFill="1" applyBorder="1" applyAlignment="1" applyProtection="1">
      <alignment horizontal="right" vertical="center"/>
      <protection locked="0"/>
    </xf>
    <xf numFmtId="3" fontId="13" fillId="0" borderId="64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34" xfId="0" applyNumberFormat="1" applyFont="1" applyFill="1" applyBorder="1" applyAlignment="1" applyProtection="1">
      <alignment vertical="center"/>
      <protection locked="0"/>
    </xf>
    <xf numFmtId="49" fontId="12" fillId="0" borderId="34" xfId="0" applyNumberFormat="1" applyFont="1" applyFill="1" applyBorder="1" applyAlignment="1" applyProtection="1">
      <alignment horizontal="right" vertical="center"/>
      <protection locked="0"/>
    </xf>
    <xf numFmtId="3" fontId="13" fillId="0" borderId="34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20" xfId="0" applyNumberFormat="1" applyFont="1" applyFill="1" applyBorder="1" applyAlignment="1">
      <alignment horizontal="left" vertical="center"/>
    </xf>
    <xf numFmtId="3" fontId="13" fillId="0" borderId="61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61" xfId="0" applyNumberFormat="1" applyFont="1" applyFill="1" applyBorder="1" applyAlignment="1" applyProtection="1">
      <alignment horizontal="right" vertical="center" wrapText="1"/>
      <protection/>
    </xf>
    <xf numFmtId="49" fontId="13" fillId="0" borderId="18" xfId="0" applyNumberFormat="1" applyFont="1" applyFill="1" applyBorder="1" applyAlignment="1">
      <alignment horizontal="left" vertical="center"/>
    </xf>
    <xf numFmtId="3" fontId="13" fillId="0" borderId="52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52" xfId="0" applyNumberFormat="1" applyFont="1" applyFill="1" applyBorder="1" applyAlignment="1" applyProtection="1">
      <alignment horizontal="right" vertical="center" wrapText="1"/>
      <protection/>
    </xf>
    <xf numFmtId="49" fontId="13" fillId="0" borderId="18" xfId="0" applyNumberFormat="1" applyFont="1" applyFill="1" applyBorder="1" applyAlignment="1" applyProtection="1">
      <alignment horizontal="left" vertical="center"/>
      <protection locked="0"/>
    </xf>
    <xf numFmtId="49" fontId="13" fillId="0" borderId="21" xfId="0" applyNumberFormat="1" applyFont="1" applyFill="1" applyBorder="1" applyAlignment="1" applyProtection="1">
      <alignment horizontal="left" vertical="center"/>
      <protection locked="0"/>
    </xf>
    <xf numFmtId="3" fontId="13" fillId="0" borderId="63" xfId="0" applyNumberFormat="1" applyFont="1" applyFill="1" applyBorder="1" applyAlignment="1" applyProtection="1">
      <alignment horizontal="right" vertical="center" wrapText="1"/>
      <protection locked="0"/>
    </xf>
    <xf numFmtId="171" fontId="12" fillId="0" borderId="50" xfId="0" applyNumberFormat="1" applyFont="1" applyFill="1" applyBorder="1" applyAlignment="1">
      <alignment horizontal="left" vertical="center" wrapText="1" indent="1"/>
    </xf>
    <xf numFmtId="171" fontId="26" fillId="0" borderId="0" xfId="0" applyNumberFormat="1" applyFont="1" applyFill="1" applyBorder="1" applyAlignment="1">
      <alignment horizontal="left" vertical="center" wrapText="1"/>
    </xf>
    <xf numFmtId="164" fontId="12" fillId="0" borderId="50" xfId="0" applyNumberFormat="1" applyFont="1" applyFill="1" applyBorder="1" applyAlignment="1">
      <alignment horizontal="center" vertical="center" wrapText="1"/>
    </xf>
    <xf numFmtId="3" fontId="13" fillId="0" borderId="62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51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65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50" xfId="0" applyNumberFormat="1" applyFont="1" applyFill="1" applyBorder="1" applyAlignment="1">
      <alignment horizontal="right" vertical="center" wrapText="1"/>
    </xf>
    <xf numFmtId="4" fontId="12" fillId="0" borderId="62" xfId="0" applyNumberFormat="1" applyFont="1" applyFill="1" applyBorder="1" applyAlignment="1">
      <alignment horizontal="right" vertical="center" wrapText="1"/>
    </xf>
    <xf numFmtId="4" fontId="12" fillId="0" borderId="52" xfId="0" applyNumberFormat="1" applyFont="1" applyFill="1" applyBorder="1" applyAlignment="1">
      <alignment horizontal="right" vertical="center" wrapText="1"/>
    </xf>
    <xf numFmtId="4" fontId="12" fillId="0" borderId="65" xfId="0" applyNumberFormat="1" applyFont="1" applyFill="1" applyBorder="1" applyAlignment="1">
      <alignment horizontal="right" vertical="center" wrapText="1"/>
    </xf>
    <xf numFmtId="0" fontId="6" fillId="0" borderId="66" xfId="0" applyFont="1" applyFill="1" applyBorder="1" applyAlignment="1" applyProtection="1">
      <alignment horizontal="center" vertical="center" wrapText="1"/>
      <protection/>
    </xf>
    <xf numFmtId="164" fontId="12" fillId="0" borderId="27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2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3" xfId="60" applyNumberFormat="1" applyFont="1" applyFill="1" applyBorder="1" applyAlignment="1" applyProtection="1">
      <alignment horizontal="right" vertical="center" wrapText="1" indent="1"/>
      <protection/>
    </xf>
    <xf numFmtId="164" fontId="19" fillId="0" borderId="1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6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5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2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2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2" xfId="60" applyNumberFormat="1" applyFont="1" applyFill="1" applyBorder="1" applyAlignment="1" applyProtection="1" quotePrefix="1">
      <alignment horizontal="right" vertical="center" wrapText="1" indent="1"/>
      <protection locked="0"/>
    </xf>
    <xf numFmtId="164" fontId="6" fillId="0" borderId="2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6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5" xfId="0" applyNumberFormat="1" applyFont="1" applyBorder="1" applyAlignment="1" applyProtection="1">
      <alignment horizontal="right" vertical="center" wrapText="1" indent="1"/>
      <protection/>
    </xf>
    <xf numFmtId="0" fontId="16" fillId="0" borderId="25" xfId="0" applyFont="1" applyBorder="1" applyAlignment="1" applyProtection="1" quotePrefix="1">
      <alignment horizontal="right" vertical="center" wrapText="1" indent="1"/>
      <protection locked="0"/>
    </xf>
    <xf numFmtId="164" fontId="3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55" xfId="0" applyNumberFormat="1" applyFont="1" applyFill="1" applyBorder="1" applyAlignment="1" applyProtection="1">
      <alignment horizontal="center" vertical="center" wrapText="1"/>
      <protection/>
    </xf>
    <xf numFmtId="0" fontId="6" fillId="0" borderId="25" xfId="0" applyFont="1" applyBorder="1" applyAlignment="1">
      <alignment horizontal="center" vertical="center" wrapText="1"/>
    </xf>
    <xf numFmtId="0" fontId="18" fillId="0" borderId="48" xfId="0" applyFont="1" applyBorder="1" applyAlignment="1" applyProtection="1">
      <alignment horizontal="left" vertical="center" wrapText="1" indent="1"/>
      <protection/>
    </xf>
    <xf numFmtId="0" fontId="18" fillId="0" borderId="56" xfId="0" applyFont="1" applyBorder="1" applyAlignment="1" applyProtection="1">
      <alignment horizontal="left" vertical="center" wrapText="1" indent="1"/>
      <protection/>
    </xf>
    <xf numFmtId="0" fontId="17" fillId="0" borderId="67" xfId="0" applyFont="1" applyBorder="1" applyAlignment="1" applyProtection="1">
      <alignment horizontal="left" vertical="center" wrapText="1" indent="1"/>
      <protection/>
    </xf>
    <xf numFmtId="0" fontId="17" fillId="0" borderId="49" xfId="0" applyFont="1" applyBorder="1" applyAlignment="1" applyProtection="1">
      <alignment horizontal="left" vertical="center" wrapText="1" indent="1"/>
      <protection/>
    </xf>
    <xf numFmtId="0" fontId="17" fillId="0" borderId="68" xfId="0" applyFont="1" applyBorder="1" applyAlignment="1" applyProtection="1">
      <alignment horizontal="left" vertical="center" wrapText="1" indent="1"/>
      <protection/>
    </xf>
    <xf numFmtId="0" fontId="17" fillId="0" borderId="57" xfId="0" applyFont="1" applyBorder="1" applyAlignment="1" applyProtection="1">
      <alignment horizontal="left" vertical="center" wrapText="1" indent="1"/>
      <protection/>
    </xf>
    <xf numFmtId="0" fontId="25" fillId="0" borderId="67" xfId="0" applyFont="1" applyBorder="1" applyAlignment="1" applyProtection="1">
      <alignment horizontal="left" vertical="center" wrapText="1" indent="1"/>
      <protection/>
    </xf>
    <xf numFmtId="0" fontId="25" fillId="0" borderId="49" xfId="0" applyFont="1" applyBorder="1" applyAlignment="1" applyProtection="1">
      <alignment horizontal="left" vertical="center" wrapText="1" indent="1"/>
      <protection/>
    </xf>
    <xf numFmtId="0" fontId="17" fillId="0" borderId="69" xfId="0" applyFont="1" applyBorder="1" applyAlignment="1" applyProtection="1">
      <alignment horizontal="left" vertical="center" wrapText="1" indent="1"/>
      <protection/>
    </xf>
    <xf numFmtId="0" fontId="17" fillId="0" borderId="56" xfId="0" applyFont="1" applyBorder="1" applyAlignment="1" applyProtection="1">
      <alignment horizontal="left" vertical="center" wrapText="1" indent="1"/>
      <protection/>
    </xf>
    <xf numFmtId="0" fontId="16" fillId="0" borderId="48" xfId="0" applyFont="1" applyBorder="1" applyAlignment="1" applyProtection="1">
      <alignment horizontal="left" vertical="center" wrapText="1" indent="1"/>
      <protection/>
    </xf>
    <xf numFmtId="0" fontId="12" fillId="0" borderId="48" xfId="60" applyFont="1" applyFill="1" applyBorder="1" applyAlignment="1" applyProtection="1">
      <alignment horizontal="left" vertical="center" wrapText="1" indent="1"/>
      <protection/>
    </xf>
    <xf numFmtId="0" fontId="13" fillId="0" borderId="69" xfId="60" applyFont="1" applyFill="1" applyBorder="1" applyAlignment="1" applyProtection="1">
      <alignment horizontal="left" vertical="center" wrapText="1" indent="1"/>
      <protection/>
    </xf>
    <xf numFmtId="0" fontId="13" fillId="0" borderId="49" xfId="60" applyFont="1" applyFill="1" applyBorder="1" applyAlignment="1" applyProtection="1">
      <alignment horizontal="left" vertical="center" wrapText="1" indent="1"/>
      <protection/>
    </xf>
    <xf numFmtId="0" fontId="13" fillId="0" borderId="49" xfId="60" applyFont="1" applyFill="1" applyBorder="1" applyAlignment="1" applyProtection="1">
      <alignment horizontal="left" indent="7"/>
      <protection/>
    </xf>
    <xf numFmtId="0" fontId="17" fillId="0" borderId="49" xfId="0" applyFont="1" applyBorder="1" applyAlignment="1" applyProtection="1">
      <alignment horizontal="left" vertical="center" wrapText="1" indent="6"/>
      <protection/>
    </xf>
    <xf numFmtId="0" fontId="13" fillId="0" borderId="67" xfId="60" applyFont="1" applyFill="1" applyBorder="1" applyAlignment="1" applyProtection="1">
      <alignment horizontal="left" vertical="center" wrapText="1" indent="6"/>
      <protection/>
    </xf>
    <xf numFmtId="0" fontId="13" fillId="0" borderId="49" xfId="60" applyFont="1" applyFill="1" applyBorder="1" applyAlignment="1" applyProtection="1">
      <alignment horizontal="left" vertical="center" wrapText="1" indent="6"/>
      <protection/>
    </xf>
    <xf numFmtId="0" fontId="13" fillId="0" borderId="68" xfId="60" applyFont="1" applyFill="1" applyBorder="1" applyAlignment="1" applyProtection="1">
      <alignment horizontal="left" vertical="center" wrapText="1" indent="6"/>
      <protection/>
    </xf>
    <xf numFmtId="0" fontId="17" fillId="0" borderId="68" xfId="0" applyFont="1" applyBorder="1" applyAlignment="1" applyProtection="1">
      <alignment horizontal="left" vertical="center" wrapText="1" indent="6"/>
      <protection/>
    </xf>
    <xf numFmtId="0" fontId="18" fillId="0" borderId="0" xfId="0" applyFont="1" applyBorder="1" applyAlignment="1" applyProtection="1">
      <alignment horizontal="left" vertical="center" wrapText="1" indent="1"/>
      <protection/>
    </xf>
    <xf numFmtId="0" fontId="17" fillId="0" borderId="70" xfId="0" applyFont="1" applyBorder="1" applyAlignment="1" applyProtection="1">
      <alignment horizontal="left" vertical="center" wrapText="1" indent="1"/>
      <protection/>
    </xf>
    <xf numFmtId="0" fontId="17" fillId="0" borderId="71" xfId="0" applyFont="1" applyBorder="1" applyAlignment="1" applyProtection="1">
      <alignment horizontal="left" vertical="center" wrapText="1" indent="1"/>
      <protection/>
    </xf>
    <xf numFmtId="0" fontId="18" fillId="0" borderId="72" xfId="0" applyFont="1" applyBorder="1" applyAlignment="1" applyProtection="1">
      <alignment horizontal="left" vertical="center" wrapText="1" indent="1"/>
      <protection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37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5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55" xfId="0" applyFont="1" applyFill="1" applyBorder="1" applyAlignment="1" applyProtection="1">
      <alignment horizontal="center" vertical="center" wrapText="1"/>
      <protection/>
    </xf>
    <xf numFmtId="3" fontId="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8" xfId="0" applyFont="1" applyFill="1" applyBorder="1" applyAlignment="1" applyProtection="1">
      <alignment horizontal="center" vertical="center" wrapText="1"/>
      <protection/>
    </xf>
    <xf numFmtId="3" fontId="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54" xfId="0" applyNumberForma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74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50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4" fillId="0" borderId="0" xfId="0" applyNumberFormat="1" applyFont="1" applyFill="1" applyAlignment="1" applyProtection="1">
      <alignment horizontal="right" vertical="center"/>
      <protection locked="0"/>
    </xf>
    <xf numFmtId="164" fontId="6" fillId="0" borderId="69" xfId="0" applyNumberFormat="1" applyFont="1" applyFill="1" applyBorder="1" applyAlignment="1" applyProtection="1">
      <alignment horizontal="centerContinuous" vertical="center"/>
      <protection/>
    </xf>
    <xf numFmtId="164" fontId="6" fillId="0" borderId="70" xfId="0" applyNumberFormat="1" applyFont="1" applyFill="1" applyBorder="1" applyAlignment="1" applyProtection="1">
      <alignment horizontal="centerContinuous" vertical="center"/>
      <protection/>
    </xf>
    <xf numFmtId="164" fontId="6" fillId="0" borderId="75" xfId="0" applyNumberFormat="1" applyFont="1" applyFill="1" applyBorder="1" applyAlignment="1" applyProtection="1">
      <alignment horizontal="centerContinuous" vertical="center"/>
      <protection/>
    </xf>
    <xf numFmtId="164" fontId="28" fillId="0" borderId="0" xfId="0" applyNumberFormat="1" applyFont="1" applyFill="1" applyAlignment="1">
      <alignment vertical="center"/>
    </xf>
    <xf numFmtId="164" fontId="6" fillId="0" borderId="56" xfId="0" applyNumberFormat="1" applyFont="1" applyFill="1" applyBorder="1" applyAlignment="1" applyProtection="1">
      <alignment horizontal="center" vertical="center"/>
      <protection/>
    </xf>
    <xf numFmtId="164" fontId="6" fillId="0" borderId="68" xfId="0" applyNumberFormat="1" applyFont="1" applyFill="1" applyBorder="1" applyAlignment="1" applyProtection="1">
      <alignment horizontal="center" vertical="center"/>
      <protection/>
    </xf>
    <xf numFmtId="164" fontId="6" fillId="0" borderId="33" xfId="0" applyNumberFormat="1" applyFont="1" applyFill="1" applyBorder="1" applyAlignment="1" applyProtection="1">
      <alignment horizontal="center" vertical="center" wrapText="1"/>
      <protection/>
    </xf>
    <xf numFmtId="164" fontId="28" fillId="0" borderId="0" xfId="0" applyNumberFormat="1" applyFont="1" applyFill="1" applyAlignment="1">
      <alignment horizontal="center" vertical="center"/>
    </xf>
    <xf numFmtId="164" fontId="12" fillId="0" borderId="42" xfId="0" applyNumberFormat="1" applyFont="1" applyFill="1" applyBorder="1" applyAlignment="1" applyProtection="1">
      <alignment horizontal="center" vertical="center" wrapText="1"/>
      <protection/>
    </xf>
    <xf numFmtId="164" fontId="12" fillId="0" borderId="25" xfId="0" applyNumberFormat="1" applyFont="1" applyFill="1" applyBorder="1" applyAlignment="1" applyProtection="1">
      <alignment horizontal="center" vertical="center" wrapText="1"/>
      <protection/>
    </xf>
    <xf numFmtId="164" fontId="12" fillId="0" borderId="48" xfId="0" applyNumberFormat="1" applyFont="1" applyFill="1" applyBorder="1" applyAlignment="1" applyProtection="1">
      <alignment horizontal="center" vertical="center" wrapText="1"/>
      <protection/>
    </xf>
    <xf numFmtId="164" fontId="12" fillId="0" borderId="54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>
      <alignment horizontal="center" vertical="center" wrapText="1"/>
    </xf>
    <xf numFmtId="164" fontId="12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4" xfId="0" applyNumberFormat="1" applyFont="1" applyFill="1" applyBorder="1" applyAlignment="1" applyProtection="1">
      <alignment horizontal="left" vertical="center" wrapText="1" indent="1"/>
      <protection/>
    </xf>
    <xf numFmtId="1" fontId="3" fillId="18" borderId="14" xfId="0" applyNumberFormat="1" applyFont="1" applyFill="1" applyBorder="1" applyAlignment="1" applyProtection="1">
      <alignment horizontal="center" vertical="center" wrapText="1"/>
      <protection/>
    </xf>
    <xf numFmtId="164" fontId="12" fillId="0" borderId="14" xfId="0" applyNumberFormat="1" applyFont="1" applyFill="1" applyBorder="1" applyAlignment="1" applyProtection="1">
      <alignment vertical="center" wrapText="1"/>
      <protection/>
    </xf>
    <xf numFmtId="164" fontId="12" fillId="0" borderId="69" xfId="0" applyNumberFormat="1" applyFont="1" applyFill="1" applyBorder="1" applyAlignment="1" applyProtection="1">
      <alignment vertical="center" wrapText="1"/>
      <protection/>
    </xf>
    <xf numFmtId="164" fontId="12" fillId="0" borderId="62" xfId="0" applyNumberFormat="1" applyFont="1" applyFill="1" applyBorder="1" applyAlignment="1" applyProtection="1">
      <alignment vertical="center" wrapText="1"/>
      <protection/>
    </xf>
    <xf numFmtId="164" fontId="12" fillId="0" borderId="18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52" xfId="0" applyNumberFormat="1" applyFont="1" applyFill="1" applyBorder="1" applyAlignment="1" applyProtection="1">
      <alignment vertical="center" wrapText="1"/>
      <protection/>
    </xf>
    <xf numFmtId="164" fontId="12" fillId="0" borderId="11" xfId="0" applyNumberFormat="1" applyFont="1" applyFill="1" applyBorder="1" applyAlignment="1" applyProtection="1">
      <alignment horizontal="left" vertical="center" wrapText="1" indent="1"/>
      <protection/>
    </xf>
    <xf numFmtId="1" fontId="3" fillId="18" borderId="11" xfId="0" applyNumberFormat="1" applyFont="1" applyFill="1" applyBorder="1" applyAlignment="1" applyProtection="1">
      <alignment horizontal="center" vertical="center" wrapText="1"/>
      <protection/>
    </xf>
    <xf numFmtId="164" fontId="12" fillId="0" borderId="11" xfId="0" applyNumberFormat="1" applyFont="1" applyFill="1" applyBorder="1" applyAlignment="1" applyProtection="1">
      <alignment vertical="center" wrapText="1"/>
      <protection/>
    </xf>
    <xf numFmtId="164" fontId="12" fillId="0" borderId="49" xfId="0" applyNumberFormat="1" applyFont="1" applyFill="1" applyBorder="1" applyAlignment="1" applyProtection="1">
      <alignment vertical="center" wrapText="1"/>
      <protection/>
    </xf>
    <xf numFmtId="164" fontId="12" fillId="0" borderId="52" xfId="0" applyNumberFormat="1" applyFont="1" applyFill="1" applyBorder="1" applyAlignment="1" applyProtection="1">
      <alignment vertical="center" wrapText="1"/>
      <protection/>
    </xf>
    <xf numFmtId="164" fontId="1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17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" fontId="3" fillId="18" borderId="16" xfId="0" applyNumberFormat="1" applyFont="1" applyFill="1" applyBorder="1" applyAlignment="1" applyProtection="1">
      <alignment horizontal="center" vertical="center" wrapText="1"/>
      <protection/>
    </xf>
    <xf numFmtId="164" fontId="12" fillId="0" borderId="10" xfId="0" applyNumberFormat="1" applyFont="1" applyFill="1" applyBorder="1" applyAlignment="1" applyProtection="1">
      <alignment vertical="center" wrapText="1"/>
      <protection/>
    </xf>
    <xf numFmtId="164" fontId="12" fillId="0" borderId="72" xfId="0" applyNumberFormat="1" applyFont="1" applyFill="1" applyBorder="1" applyAlignment="1" applyProtection="1">
      <alignment vertical="center" wrapText="1"/>
      <protection/>
    </xf>
    <xf numFmtId="1" fontId="0" fillId="0" borderId="72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0" xfId="0" applyNumberFormat="1" applyFont="1" applyFill="1" applyBorder="1" applyAlignment="1" applyProtection="1">
      <alignment vertical="center" wrapText="1"/>
      <protection locked="0"/>
    </xf>
    <xf numFmtId="164" fontId="13" fillId="0" borderId="72" xfId="0" applyNumberFormat="1" applyFont="1" applyFill="1" applyBorder="1" applyAlignment="1" applyProtection="1">
      <alignment vertical="center" wrapText="1"/>
      <protection locked="0"/>
    </xf>
    <xf numFmtId="164" fontId="12" fillId="0" borderId="24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5" xfId="0" applyNumberFormat="1" applyFont="1" applyFill="1" applyBorder="1" applyAlignment="1" applyProtection="1">
      <alignment horizontal="left" vertical="center" wrapText="1" indent="1"/>
      <protection/>
    </xf>
    <xf numFmtId="1" fontId="13" fillId="18" borderId="48" xfId="0" applyNumberFormat="1" applyFont="1" applyFill="1" applyBorder="1" applyAlignment="1" applyProtection="1">
      <alignment vertical="center" wrapText="1"/>
      <protection/>
    </xf>
    <xf numFmtId="164" fontId="12" fillId="0" borderId="25" xfId="0" applyNumberFormat="1" applyFont="1" applyFill="1" applyBorder="1" applyAlignment="1" applyProtection="1">
      <alignment vertical="center" wrapText="1"/>
      <protection/>
    </xf>
    <xf numFmtId="164" fontId="12" fillId="0" borderId="48" xfId="0" applyNumberFormat="1" applyFont="1" applyFill="1" applyBorder="1" applyAlignment="1" applyProtection="1">
      <alignment vertical="center" wrapText="1"/>
      <protection/>
    </xf>
    <xf numFmtId="164" fontId="12" fillId="0" borderId="50" xfId="0" applyNumberFormat="1" applyFont="1" applyFill="1" applyBorder="1" applyAlignment="1" applyProtection="1">
      <alignment vertical="center" wrapText="1"/>
      <protection/>
    </xf>
    <xf numFmtId="164" fontId="8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right" vertical="center"/>
    </xf>
    <xf numFmtId="164" fontId="6" fillId="0" borderId="68" xfId="0" applyNumberFormat="1" applyFont="1" applyFill="1" applyBorder="1" applyAlignment="1">
      <alignment horizontal="center" vertical="center"/>
    </xf>
    <xf numFmtId="164" fontId="6" fillId="0" borderId="32" xfId="0" applyNumberFormat="1" applyFont="1" applyFill="1" applyBorder="1" applyAlignment="1">
      <alignment horizontal="center" vertical="center"/>
    </xf>
    <xf numFmtId="164" fontId="6" fillId="0" borderId="42" xfId="0" applyNumberFormat="1" applyFont="1" applyFill="1" applyBorder="1" applyAlignment="1">
      <alignment horizontal="center" vertical="center" wrapText="1"/>
    </xf>
    <xf numFmtId="164" fontId="6" fillId="0" borderId="48" xfId="0" applyNumberFormat="1" applyFont="1" applyFill="1" applyBorder="1" applyAlignment="1">
      <alignment horizontal="center" vertical="center" wrapText="1"/>
    </xf>
    <xf numFmtId="164" fontId="6" fillId="0" borderId="28" xfId="0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Alignment="1">
      <alignment horizontal="center" vertical="center" wrapText="1"/>
    </xf>
    <xf numFmtId="164" fontId="12" fillId="0" borderId="24" xfId="0" applyNumberFormat="1" applyFont="1" applyFill="1" applyBorder="1" applyAlignment="1">
      <alignment horizontal="right" vertical="center" wrapText="1" indent="1"/>
    </xf>
    <xf numFmtId="164" fontId="12" fillId="0" borderId="50" xfId="0" applyNumberFormat="1" applyFont="1" applyFill="1" applyBorder="1" applyAlignment="1">
      <alignment horizontal="left" vertical="center" wrapText="1" indent="1"/>
    </xf>
    <xf numFmtId="164" fontId="0" fillId="18" borderId="50" xfId="0" applyNumberFormat="1" applyFont="1" applyFill="1" applyBorder="1" applyAlignment="1">
      <alignment horizontal="left" vertical="center" wrapText="1" indent="2"/>
    </xf>
    <xf numFmtId="164" fontId="0" fillId="18" borderId="38" xfId="0" applyNumberFormat="1" applyFont="1" applyFill="1" applyBorder="1" applyAlignment="1">
      <alignment horizontal="left" vertical="center" wrapText="1" indent="2"/>
    </xf>
    <xf numFmtId="164" fontId="12" fillId="0" borderId="24" xfId="0" applyNumberFormat="1" applyFont="1" applyFill="1" applyBorder="1" applyAlignment="1">
      <alignment vertical="center" wrapText="1"/>
    </xf>
    <xf numFmtId="164" fontId="12" fillId="0" borderId="25" xfId="0" applyNumberFormat="1" applyFont="1" applyFill="1" applyBorder="1" applyAlignment="1">
      <alignment vertical="center" wrapText="1"/>
    </xf>
    <xf numFmtId="164" fontId="12" fillId="0" borderId="28" xfId="0" applyNumberFormat="1" applyFont="1" applyFill="1" applyBorder="1" applyAlignment="1">
      <alignment vertical="center" wrapText="1"/>
    </xf>
    <xf numFmtId="164" fontId="12" fillId="0" borderId="18" xfId="0" applyNumberFormat="1" applyFont="1" applyFill="1" applyBorder="1" applyAlignment="1">
      <alignment horizontal="right" vertical="center" wrapText="1" indent="1"/>
    </xf>
    <xf numFmtId="164" fontId="13" fillId="0" borderId="52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52" xfId="0" applyNumberFormat="1" applyFont="1" applyFill="1" applyBorder="1" applyAlignment="1" applyProtection="1">
      <alignment horizontal="right" vertical="center" wrapText="1" indent="2"/>
      <protection locked="0"/>
    </xf>
    <xf numFmtId="165" fontId="0" fillId="0" borderId="11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18" xfId="0" applyNumberFormat="1" applyFont="1" applyFill="1" applyBorder="1" applyAlignment="1" applyProtection="1">
      <alignment vertical="center" wrapText="1"/>
      <protection locked="0"/>
    </xf>
    <xf numFmtId="164" fontId="13" fillId="0" borderId="31" xfId="0" applyNumberFormat="1" applyFont="1" applyFill="1" applyBorder="1" applyAlignment="1" applyProtection="1">
      <alignment vertical="center" wrapText="1"/>
      <protection locked="0"/>
    </xf>
    <xf numFmtId="164" fontId="0" fillId="18" borderId="50" xfId="0" applyNumberFormat="1" applyFont="1" applyFill="1" applyBorder="1" applyAlignment="1">
      <alignment horizontal="right" vertical="center" wrapText="1" indent="2"/>
    </xf>
    <xf numFmtId="164" fontId="0" fillId="18" borderId="38" xfId="0" applyNumberFormat="1" applyFont="1" applyFill="1" applyBorder="1" applyAlignment="1">
      <alignment horizontal="right" vertical="center" wrapText="1" indent="2"/>
    </xf>
    <xf numFmtId="0" fontId="6" fillId="0" borderId="25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 applyProtection="1">
      <alignment vertical="center" wrapText="1"/>
      <protection locked="0"/>
    </xf>
    <xf numFmtId="164" fontId="13" fillId="0" borderId="49" xfId="0" applyNumberFormat="1" applyFont="1" applyFill="1" applyBorder="1" applyAlignment="1" applyProtection="1">
      <alignment vertical="center"/>
      <protection locked="0"/>
    </xf>
    <xf numFmtId="164" fontId="12" fillId="0" borderId="49" xfId="0" applyNumberFormat="1" applyFont="1" applyFill="1" applyBorder="1" applyAlignment="1" applyProtection="1">
      <alignment vertical="center"/>
      <protection/>
    </xf>
    <xf numFmtId="164" fontId="13" fillId="0" borderId="57" xfId="0" applyNumberFormat="1" applyFont="1" applyFill="1" applyBorder="1" applyAlignment="1" applyProtection="1">
      <alignment vertical="center"/>
      <protection locked="0"/>
    </xf>
    <xf numFmtId="0" fontId="13" fillId="0" borderId="23" xfId="0" applyFont="1" applyFill="1" applyBorder="1" applyAlignment="1" applyProtection="1">
      <alignment horizontal="center" vertical="center"/>
      <protection/>
    </xf>
    <xf numFmtId="0" fontId="13" fillId="0" borderId="32" xfId="0" applyFont="1" applyFill="1" applyBorder="1" applyAlignment="1" applyProtection="1">
      <alignment vertical="center" wrapText="1"/>
      <protection/>
    </xf>
    <xf numFmtId="0" fontId="13" fillId="0" borderId="32" xfId="0" applyFont="1" applyFill="1" applyBorder="1" applyAlignment="1" applyProtection="1">
      <alignment vertical="center" wrapText="1"/>
      <protection locked="0"/>
    </xf>
    <xf numFmtId="164" fontId="13" fillId="0" borderId="32" xfId="0" applyNumberFormat="1" applyFont="1" applyFill="1" applyBorder="1" applyAlignment="1" applyProtection="1">
      <alignment vertical="center"/>
      <protection locked="0"/>
    </xf>
    <xf numFmtId="164" fontId="13" fillId="0" borderId="68" xfId="0" applyNumberFormat="1" applyFont="1" applyFill="1" applyBorder="1" applyAlignment="1" applyProtection="1">
      <alignment vertical="center"/>
      <protection locked="0"/>
    </xf>
    <xf numFmtId="164" fontId="12" fillId="0" borderId="48" xfId="0" applyNumberFormat="1" applyFont="1" applyFill="1" applyBorder="1" applyAlignment="1" applyProtection="1">
      <alignment vertical="center"/>
      <protection/>
    </xf>
    <xf numFmtId="164" fontId="12" fillId="0" borderId="33" xfId="0" applyNumberFormat="1" applyFont="1" applyFill="1" applyBorder="1" applyAlignment="1" applyProtection="1">
      <alignment vertical="center"/>
      <protection/>
    </xf>
    <xf numFmtId="164" fontId="6" fillId="0" borderId="25" xfId="0" applyNumberFormat="1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vertical="center" wrapText="1"/>
    </xf>
    <xf numFmtId="0" fontId="29" fillId="0" borderId="28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 applyProtection="1">
      <alignment horizontal="right" vertical="center" wrapText="1" indent="1"/>
      <protection/>
    </xf>
    <xf numFmtId="0" fontId="17" fillId="0" borderId="76" xfId="0" applyFont="1" applyFill="1" applyBorder="1" applyAlignment="1" applyProtection="1">
      <alignment horizontal="left" vertical="center" wrapText="1" indent="1"/>
      <protection locked="0"/>
    </xf>
    <xf numFmtId="164" fontId="13" fillId="0" borderId="13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30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8" xfId="0" applyFont="1" applyFill="1" applyBorder="1" applyAlignment="1" applyProtection="1">
      <alignment horizontal="right" vertical="center" wrapText="1" indent="1"/>
      <protection/>
    </xf>
    <xf numFmtId="0" fontId="17" fillId="0" borderId="15" xfId="0" applyFont="1" applyFill="1" applyBorder="1" applyAlignment="1" applyProtection="1">
      <alignment horizontal="lef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31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8" xfId="0" applyFont="1" applyFill="1" applyBorder="1" applyAlignment="1">
      <alignment horizontal="right" vertical="center" wrapText="1" indent="1"/>
    </xf>
    <xf numFmtId="0" fontId="17" fillId="0" borderId="15" xfId="0" applyFont="1" applyFill="1" applyBorder="1" applyAlignment="1" applyProtection="1">
      <alignment horizontal="left" vertical="center" wrapText="1" indent="8"/>
      <protection locked="0"/>
    </xf>
    <xf numFmtId="0" fontId="13" fillId="0" borderId="23" xfId="0" applyFont="1" applyFill="1" applyBorder="1" applyAlignment="1">
      <alignment horizontal="right" vertical="center" wrapText="1" indent="1"/>
    </xf>
    <xf numFmtId="164" fontId="13" fillId="0" borderId="32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33" xfId="0" applyNumberFormat="1" applyFont="1" applyFill="1" applyBorder="1" applyAlignment="1" applyProtection="1">
      <alignment horizontal="right" vertical="center" wrapText="1" indent="2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right" vertical="center" indent="1"/>
    </xf>
    <xf numFmtId="0" fontId="13" fillId="0" borderId="14" xfId="0" applyFont="1" applyFill="1" applyBorder="1" applyAlignment="1" applyProtection="1">
      <alignment horizontal="left" vertical="center" indent="1"/>
      <protection locked="0"/>
    </xf>
    <xf numFmtId="3" fontId="13" fillId="0" borderId="69" xfId="0" applyNumberFormat="1" applyFont="1" applyFill="1" applyBorder="1" applyAlignment="1" applyProtection="1">
      <alignment horizontal="right" vertical="center"/>
      <protection locked="0"/>
    </xf>
    <xf numFmtId="3" fontId="13" fillId="0" borderId="40" xfId="0" applyNumberFormat="1" applyFont="1" applyFill="1" applyBorder="1" applyAlignment="1" applyProtection="1">
      <alignment horizontal="right" vertical="center"/>
      <protection locked="0"/>
    </xf>
    <xf numFmtId="0" fontId="13" fillId="0" borderId="18" xfId="0" applyFont="1" applyFill="1" applyBorder="1" applyAlignment="1">
      <alignment horizontal="right" vertical="center" indent="1"/>
    </xf>
    <xf numFmtId="0" fontId="13" fillId="0" borderId="11" xfId="0" applyFont="1" applyFill="1" applyBorder="1" applyAlignment="1" applyProtection="1">
      <alignment horizontal="left" vertical="center" indent="1"/>
      <protection locked="0"/>
    </xf>
    <xf numFmtId="3" fontId="13" fillId="0" borderId="49" xfId="0" applyNumberFormat="1" applyFont="1" applyFill="1" applyBorder="1" applyAlignment="1" applyProtection="1">
      <alignment horizontal="right" vertical="center"/>
      <protection locked="0"/>
    </xf>
    <xf numFmtId="3" fontId="13" fillId="0" borderId="31" xfId="0" applyNumberFormat="1" applyFont="1" applyFill="1" applyBorder="1" applyAlignment="1" applyProtection="1">
      <alignment horizontal="right" vertical="center"/>
      <protection locked="0"/>
    </xf>
    <xf numFmtId="0" fontId="13" fillId="0" borderId="21" xfId="0" applyFont="1" applyFill="1" applyBorder="1" applyAlignment="1">
      <alignment horizontal="right" vertical="center" indent="1"/>
    </xf>
    <xf numFmtId="0" fontId="13" fillId="0" borderId="16" xfId="0" applyFont="1" applyFill="1" applyBorder="1" applyAlignment="1" applyProtection="1">
      <alignment horizontal="left" vertical="center" indent="1"/>
      <protection locked="0"/>
    </xf>
    <xf numFmtId="3" fontId="13" fillId="0" borderId="57" xfId="0" applyNumberFormat="1" applyFont="1" applyFill="1" applyBorder="1" applyAlignment="1" applyProtection="1">
      <alignment horizontal="right" vertical="center"/>
      <protection locked="0"/>
    </xf>
    <xf numFmtId="3" fontId="13" fillId="0" borderId="47" xfId="0" applyNumberFormat="1" applyFont="1" applyFill="1" applyBorder="1" applyAlignment="1" applyProtection="1">
      <alignment horizontal="right" vertical="center"/>
      <protection locked="0"/>
    </xf>
    <xf numFmtId="0" fontId="0" fillId="0" borderId="25" xfId="0" applyFill="1" applyBorder="1" applyAlignment="1">
      <alignment vertical="center"/>
    </xf>
    <xf numFmtId="164" fontId="12" fillId="0" borderId="25" xfId="0" applyNumberFormat="1" applyFont="1" applyFill="1" applyBorder="1" applyAlignment="1">
      <alignment vertical="center" wrapText="1"/>
    </xf>
    <xf numFmtId="164" fontId="12" fillId="0" borderId="28" xfId="0" applyNumberFormat="1" applyFont="1" applyFill="1" applyBorder="1" applyAlignment="1">
      <alignment vertical="center" wrapText="1"/>
    </xf>
    <xf numFmtId="0" fontId="28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/>
    </xf>
    <xf numFmtId="0" fontId="3" fillId="0" borderId="24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20" xfId="0" applyFill="1" applyBorder="1" applyAlignment="1">
      <alignment horizontal="center" vertical="center"/>
    </xf>
    <xf numFmtId="0" fontId="0" fillId="0" borderId="13" xfId="0" applyFill="1" applyBorder="1" applyAlignment="1" applyProtection="1">
      <alignment horizontal="left" vertical="center" wrapText="1" indent="1"/>
      <protection locked="0"/>
    </xf>
    <xf numFmtId="175" fontId="6" fillId="0" borderId="30" xfId="0" applyNumberFormat="1" applyFont="1" applyFill="1" applyBorder="1" applyAlignment="1" applyProtection="1">
      <alignment horizontal="right" vertical="center"/>
      <protection/>
    </xf>
    <xf numFmtId="0" fontId="0" fillId="0" borderId="18" xfId="0" applyFill="1" applyBorder="1" applyAlignment="1">
      <alignment horizontal="center" vertical="center"/>
    </xf>
    <xf numFmtId="0" fontId="31" fillId="0" borderId="11" xfId="0" applyFont="1" applyFill="1" applyBorder="1" applyAlignment="1">
      <alignment horizontal="left" vertical="center" indent="5"/>
    </xf>
    <xf numFmtId="175" fontId="11" fillId="0" borderId="31" xfId="0" applyNumberFormat="1" applyFont="1" applyFill="1" applyBorder="1" applyAlignment="1" applyProtection="1">
      <alignment horizontal="right" vertical="center"/>
      <protection locked="0"/>
    </xf>
    <xf numFmtId="0" fontId="0" fillId="0" borderId="11" xfId="0" applyFont="1" applyFill="1" applyBorder="1" applyAlignment="1">
      <alignment horizontal="left" vertical="center" indent="1"/>
    </xf>
    <xf numFmtId="0" fontId="0" fillId="0" borderId="21" xfId="0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 indent="1"/>
    </xf>
    <xf numFmtId="175" fontId="11" fillId="0" borderId="47" xfId="0" applyNumberFormat="1" applyFont="1" applyFill="1" applyBorder="1" applyAlignment="1" applyProtection="1">
      <alignment horizontal="right" vertical="center"/>
      <protection locked="0"/>
    </xf>
    <xf numFmtId="0" fontId="0" fillId="0" borderId="22" xfId="0" applyFill="1" applyBorder="1" applyAlignment="1">
      <alignment horizontal="center" vertical="center"/>
    </xf>
    <xf numFmtId="0" fontId="0" fillId="0" borderId="14" xfId="0" applyFill="1" applyBorder="1" applyAlignment="1" applyProtection="1">
      <alignment horizontal="left" vertical="center" wrapText="1" indent="1"/>
      <protection locked="0"/>
    </xf>
    <xf numFmtId="175" fontId="6" fillId="0" borderId="40" xfId="0" applyNumberFormat="1" applyFont="1" applyFill="1" applyBorder="1" applyAlignment="1" applyProtection="1">
      <alignment horizontal="right" vertical="center"/>
      <protection/>
    </xf>
    <xf numFmtId="0" fontId="0" fillId="0" borderId="23" xfId="0" applyFill="1" applyBorder="1" applyAlignment="1">
      <alignment horizontal="center" vertical="center"/>
    </xf>
    <xf numFmtId="0" fontId="31" fillId="0" borderId="32" xfId="0" applyFont="1" applyFill="1" applyBorder="1" applyAlignment="1">
      <alignment horizontal="left" vertical="center" indent="5"/>
    </xf>
    <xf numFmtId="175" fontId="11" fillId="0" borderId="33" xfId="0" applyNumberFormat="1" applyFont="1" applyFill="1" applyBorder="1" applyAlignment="1" applyProtection="1">
      <alignment horizontal="right" vertical="center"/>
      <protection locked="0"/>
    </xf>
    <xf numFmtId="0" fontId="12" fillId="0" borderId="24" xfId="0" applyFont="1" applyFill="1" applyBorder="1" applyAlignment="1">
      <alignment horizontal="right" vertical="center" wrapText="1" indent="1"/>
    </xf>
    <xf numFmtId="0" fontId="12" fillId="0" borderId="25" xfId="0" applyFont="1" applyFill="1" applyBorder="1" applyAlignment="1">
      <alignment vertical="center" wrapText="1"/>
    </xf>
    <xf numFmtId="164" fontId="12" fillId="0" borderId="25" xfId="0" applyNumberFormat="1" applyFont="1" applyFill="1" applyBorder="1" applyAlignment="1">
      <alignment horizontal="right" vertical="center" wrapText="1" indent="2"/>
    </xf>
    <xf numFmtId="164" fontId="12" fillId="0" borderId="28" xfId="0" applyNumberFormat="1" applyFont="1" applyFill="1" applyBorder="1" applyAlignment="1">
      <alignment horizontal="right" vertical="center" wrapText="1" indent="2"/>
    </xf>
    <xf numFmtId="0" fontId="0" fillId="0" borderId="0" xfId="0" applyAlignment="1" applyProtection="1">
      <alignment/>
      <protection/>
    </xf>
    <xf numFmtId="0" fontId="56" fillId="0" borderId="0" xfId="0" applyFont="1" applyAlignment="1" applyProtection="1">
      <alignment horizontal="right"/>
      <protection/>
    </xf>
    <xf numFmtId="0" fontId="57" fillId="0" borderId="0" xfId="0" applyFont="1" applyAlignment="1" applyProtection="1">
      <alignment horizontal="center"/>
      <protection/>
    </xf>
    <xf numFmtId="0" fontId="58" fillId="0" borderId="24" xfId="0" applyFont="1" applyBorder="1" applyAlignment="1" applyProtection="1">
      <alignment horizontal="center" vertical="center" wrapText="1"/>
      <protection/>
    </xf>
    <xf numFmtId="0" fontId="57" fillId="0" borderId="25" xfId="0" applyFont="1" applyBorder="1" applyAlignment="1" applyProtection="1">
      <alignment horizontal="center" vertical="center" wrapText="1"/>
      <protection/>
    </xf>
    <xf numFmtId="0" fontId="57" fillId="0" borderId="28" xfId="0" applyFont="1" applyBorder="1" applyAlignment="1" applyProtection="1">
      <alignment horizontal="center" vertical="center" wrapText="1"/>
      <protection/>
    </xf>
    <xf numFmtId="0" fontId="57" fillId="0" borderId="20" xfId="0" applyFont="1" applyBorder="1" applyAlignment="1" applyProtection="1">
      <alignment horizontal="center" vertical="top" wrapText="1"/>
      <protection/>
    </xf>
    <xf numFmtId="0" fontId="57" fillId="0" borderId="18" xfId="0" applyFont="1" applyBorder="1" applyAlignment="1" applyProtection="1">
      <alignment horizontal="center" vertical="top" wrapText="1"/>
      <protection/>
    </xf>
    <xf numFmtId="0" fontId="57" fillId="0" borderId="21" xfId="0" applyFont="1" applyBorder="1" applyAlignment="1" applyProtection="1">
      <alignment horizontal="center" vertical="top" wrapText="1"/>
      <protection/>
    </xf>
    <xf numFmtId="0" fontId="57" fillId="19" borderId="25" xfId="0" applyFont="1" applyFill="1" applyBorder="1" applyAlignment="1" applyProtection="1">
      <alignment horizontal="center" vertical="top" wrapText="1"/>
      <protection/>
    </xf>
    <xf numFmtId="0" fontId="59" fillId="0" borderId="13" xfId="0" applyFont="1" applyBorder="1" applyAlignment="1" applyProtection="1">
      <alignment horizontal="left" vertical="top" wrapText="1"/>
      <protection locked="0"/>
    </xf>
    <xf numFmtId="0" fontId="59" fillId="0" borderId="11" xfId="0" applyFont="1" applyBorder="1" applyAlignment="1" applyProtection="1">
      <alignment horizontal="left" vertical="top" wrapText="1"/>
      <protection locked="0"/>
    </xf>
    <xf numFmtId="0" fontId="59" fillId="0" borderId="16" xfId="0" applyFont="1" applyBorder="1" applyAlignment="1" applyProtection="1">
      <alignment horizontal="left" vertical="top" wrapText="1"/>
      <protection locked="0"/>
    </xf>
    <xf numFmtId="9" fontId="59" fillId="0" borderId="13" xfId="68" applyFont="1" applyBorder="1" applyAlignment="1" applyProtection="1">
      <alignment horizontal="center" vertical="center" wrapText="1"/>
      <protection locked="0"/>
    </xf>
    <xf numFmtId="9" fontId="59" fillId="0" borderId="11" xfId="68" applyFont="1" applyBorder="1" applyAlignment="1" applyProtection="1">
      <alignment horizontal="center" vertical="center" wrapText="1"/>
      <protection locked="0"/>
    </xf>
    <xf numFmtId="9" fontId="59" fillId="0" borderId="16" xfId="68" applyFont="1" applyBorder="1" applyAlignment="1" applyProtection="1">
      <alignment horizontal="center" vertical="center" wrapText="1"/>
      <protection locked="0"/>
    </xf>
    <xf numFmtId="166" fontId="59" fillId="0" borderId="13" xfId="40" applyNumberFormat="1" applyFont="1" applyBorder="1" applyAlignment="1" applyProtection="1">
      <alignment horizontal="center" vertical="center" wrapText="1"/>
      <protection locked="0"/>
    </xf>
    <xf numFmtId="166" fontId="59" fillId="0" borderId="11" xfId="40" applyNumberFormat="1" applyFont="1" applyBorder="1" applyAlignment="1" applyProtection="1">
      <alignment horizontal="center" vertical="center" wrapText="1"/>
      <protection locked="0"/>
    </xf>
    <xf numFmtId="166" fontId="59" fillId="0" borderId="16" xfId="40" applyNumberFormat="1" applyFont="1" applyBorder="1" applyAlignment="1" applyProtection="1">
      <alignment horizontal="center" vertical="center" wrapText="1"/>
      <protection locked="0"/>
    </xf>
    <xf numFmtId="166" fontId="59" fillId="0" borderId="25" xfId="40" applyNumberFormat="1" applyFont="1" applyBorder="1" applyAlignment="1" applyProtection="1">
      <alignment horizontal="center" vertical="center" wrapText="1"/>
      <protection/>
    </xf>
    <xf numFmtId="166" fontId="59" fillId="0" borderId="30" xfId="40" applyNumberFormat="1" applyFont="1" applyBorder="1" applyAlignment="1" applyProtection="1">
      <alignment horizontal="center" vertical="top" wrapText="1"/>
      <protection locked="0"/>
    </xf>
    <xf numFmtId="166" fontId="59" fillId="0" borderId="31" xfId="40" applyNumberFormat="1" applyFont="1" applyBorder="1" applyAlignment="1" applyProtection="1">
      <alignment horizontal="center" vertical="top" wrapText="1"/>
      <protection locked="0"/>
    </xf>
    <xf numFmtId="166" fontId="59" fillId="0" borderId="47" xfId="40" applyNumberFormat="1" applyFont="1" applyBorder="1" applyAlignment="1" applyProtection="1">
      <alignment horizontal="center" vertical="top" wrapText="1"/>
      <protection locked="0"/>
    </xf>
    <xf numFmtId="166" fontId="59" fillId="0" borderId="28" xfId="40" applyNumberFormat="1" applyFont="1" applyBorder="1" applyAlignment="1" applyProtection="1">
      <alignment horizontal="center" vertical="top" wrapText="1"/>
      <protection/>
    </xf>
    <xf numFmtId="166" fontId="13" fillId="0" borderId="11" xfId="4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1" xfId="4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2" xfId="4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3" xfId="40" applyNumberFormat="1" applyFont="1" applyFill="1" applyBorder="1" applyAlignment="1" applyProtection="1">
      <alignment horizontal="right" vertical="center" wrapText="1" indent="1"/>
      <protection locked="0"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2" fillId="0" borderId="28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0" fontId="13" fillId="0" borderId="20" xfId="0" applyFont="1" applyFill="1" applyBorder="1" applyAlignment="1" applyProtection="1">
      <alignment horizontal="right" vertical="center" wrapText="1" indent="1"/>
      <protection/>
    </xf>
    <xf numFmtId="0" fontId="13" fillId="0" borderId="13" xfId="0" applyFont="1" applyFill="1" applyBorder="1" applyAlignment="1" applyProtection="1">
      <alignment horizontal="left" vertical="center" wrapText="1"/>
      <protection locked="0"/>
    </xf>
    <xf numFmtId="164" fontId="13" fillId="0" borderId="13" xfId="0" applyNumberFormat="1" applyFont="1" applyFill="1" applyBorder="1" applyAlignment="1" applyProtection="1">
      <alignment vertical="center" wrapText="1"/>
      <protection locked="0"/>
    </xf>
    <xf numFmtId="164" fontId="13" fillId="0" borderId="13" xfId="0" applyNumberFormat="1" applyFont="1" applyFill="1" applyBorder="1" applyAlignment="1" applyProtection="1">
      <alignment vertical="center" wrapText="1"/>
      <protection/>
    </xf>
    <xf numFmtId="164" fontId="13" fillId="0" borderId="30" xfId="0" applyNumberFormat="1" applyFont="1" applyFill="1" applyBorder="1" applyAlignment="1" applyProtection="1">
      <alignment vertical="center" wrapText="1"/>
      <protection locked="0"/>
    </xf>
    <xf numFmtId="0" fontId="13" fillId="0" borderId="18" xfId="0" applyFont="1" applyFill="1" applyBorder="1" applyAlignment="1" applyProtection="1">
      <alignment horizontal="right" vertical="center" wrapText="1" indent="1"/>
      <protection/>
    </xf>
    <xf numFmtId="0" fontId="13" fillId="0" borderId="11" xfId="0" applyFont="1" applyFill="1" applyBorder="1" applyAlignment="1" applyProtection="1">
      <alignment horizontal="left" vertical="center" wrapText="1"/>
      <protection locked="0"/>
    </xf>
    <xf numFmtId="0" fontId="13" fillId="0" borderId="16" xfId="0" applyFont="1" applyFill="1" applyBorder="1" applyAlignment="1" applyProtection="1">
      <alignment horizontal="left" vertical="center" wrapText="1"/>
      <protection locked="0"/>
    </xf>
    <xf numFmtId="164" fontId="13" fillId="0" borderId="47" xfId="0" applyNumberFormat="1" applyFont="1" applyFill="1" applyBorder="1" applyAlignment="1" applyProtection="1">
      <alignment vertical="center" wrapText="1"/>
      <protection locked="0"/>
    </xf>
    <xf numFmtId="4" fontId="12" fillId="0" borderId="50" xfId="0" applyNumberFormat="1" applyFont="1" applyFill="1" applyBorder="1" applyAlignment="1" applyProtection="1">
      <alignment vertical="center" wrapText="1"/>
      <protection locked="0"/>
    </xf>
    <xf numFmtId="0" fontId="6" fillId="0" borderId="24" xfId="61" applyFont="1" applyFill="1" applyBorder="1" applyAlignment="1">
      <alignment horizontal="center" vertical="center" wrapText="1"/>
      <protection/>
    </xf>
    <xf numFmtId="0" fontId="6" fillId="0" borderId="25" xfId="61" applyFont="1" applyFill="1" applyBorder="1" applyAlignment="1">
      <alignment horizontal="center" vertical="center" wrapText="1"/>
      <protection/>
    </xf>
    <xf numFmtId="0" fontId="6" fillId="0" borderId="28" xfId="61" applyFont="1" applyFill="1" applyBorder="1" applyAlignment="1">
      <alignment horizontal="center" vertical="center" wrapText="1"/>
      <protection/>
    </xf>
    <xf numFmtId="37" fontId="12" fillId="0" borderId="77" xfId="61" applyNumberFormat="1" applyFont="1" applyFill="1" applyBorder="1" applyAlignment="1">
      <alignment horizontal="left" vertical="center" indent="1"/>
      <protection/>
    </xf>
    <xf numFmtId="0" fontId="12" fillId="0" borderId="25" xfId="61" applyFont="1" applyFill="1" applyBorder="1" applyAlignment="1">
      <alignment horizontal="left" vertical="center" indent="1"/>
      <protection/>
    </xf>
    <xf numFmtId="178" fontId="12" fillId="0" borderId="24" xfId="61" applyNumberFormat="1" applyFont="1" applyFill="1" applyBorder="1" applyAlignment="1">
      <alignment horizontal="right" vertical="center"/>
      <protection/>
    </xf>
    <xf numFmtId="178" fontId="12" fillId="0" borderId="25" xfId="61" applyNumberFormat="1" applyFont="1" applyFill="1" applyBorder="1" applyAlignment="1">
      <alignment vertical="center"/>
      <protection/>
    </xf>
    <xf numFmtId="178" fontId="12" fillId="0" borderId="28" xfId="61" applyNumberFormat="1" applyFont="1" applyFill="1" applyBorder="1" applyAlignment="1">
      <alignment horizontal="right" vertical="center"/>
      <protection/>
    </xf>
    <xf numFmtId="37" fontId="13" fillId="0" borderId="78" xfId="61" applyNumberFormat="1" applyFont="1" applyFill="1" applyBorder="1" applyAlignment="1">
      <alignment horizontal="left" indent="1"/>
      <protection/>
    </xf>
    <xf numFmtId="0" fontId="13" fillId="0" borderId="14" xfId="61" applyFont="1" applyFill="1" applyBorder="1" applyAlignment="1">
      <alignment horizontal="left" indent="3"/>
      <protection/>
    </xf>
    <xf numFmtId="178" fontId="13" fillId="0" borderId="22" xfId="42" applyNumberFormat="1" applyFont="1" applyFill="1" applyBorder="1" applyAlignment="1" applyProtection="1" quotePrefix="1">
      <alignment horizontal="right"/>
      <protection locked="0"/>
    </xf>
    <xf numFmtId="178" fontId="13" fillId="0" borderId="14" xfId="42" applyNumberFormat="1" applyFont="1" applyFill="1" applyBorder="1" applyAlignment="1" applyProtection="1">
      <alignment vertical="center"/>
      <protection locked="0"/>
    </xf>
    <xf numFmtId="178" fontId="13" fillId="0" borderId="40" xfId="42" applyNumberFormat="1" applyFont="1" applyFill="1" applyBorder="1" applyAlignment="1" applyProtection="1" quotePrefix="1">
      <alignment horizontal="right"/>
      <protection locked="0"/>
    </xf>
    <xf numFmtId="37" fontId="13" fillId="0" borderId="79" xfId="61" applyNumberFormat="1" applyFont="1" applyFill="1" applyBorder="1" applyAlignment="1">
      <alignment horizontal="left" indent="1"/>
      <protection/>
    </xf>
    <xf numFmtId="0" fontId="13" fillId="0" borderId="11" xfId="61" applyFont="1" applyFill="1" applyBorder="1" applyAlignment="1">
      <alignment horizontal="left" indent="3"/>
      <protection/>
    </xf>
    <xf numFmtId="178" fontId="13" fillId="0" borderId="18" xfId="42" applyNumberFormat="1" applyFont="1" applyFill="1" applyBorder="1" applyAlignment="1" applyProtection="1">
      <alignment/>
      <protection locked="0"/>
    </xf>
    <xf numFmtId="178" fontId="13" fillId="0" borderId="11" xfId="42" applyNumberFormat="1" applyFont="1" applyFill="1" applyBorder="1" applyAlignment="1" applyProtection="1">
      <alignment vertical="center"/>
      <protection locked="0"/>
    </xf>
    <xf numFmtId="178" fontId="13" fillId="0" borderId="31" xfId="42" applyNumberFormat="1" applyFont="1" applyFill="1" applyBorder="1" applyAlignment="1" applyProtection="1">
      <alignment/>
      <protection locked="0"/>
    </xf>
    <xf numFmtId="178" fontId="13" fillId="0" borderId="18" xfId="61" applyNumberFormat="1" applyFont="1" applyFill="1" applyBorder="1" applyProtection="1">
      <alignment/>
      <protection locked="0"/>
    </xf>
    <xf numFmtId="178" fontId="13" fillId="0" borderId="11" xfId="61" applyNumberFormat="1" applyFont="1" applyFill="1" applyBorder="1" applyAlignment="1" applyProtection="1">
      <alignment vertical="center"/>
      <protection locked="0"/>
    </xf>
    <xf numFmtId="178" fontId="13" fillId="0" borderId="31" xfId="61" applyNumberFormat="1" applyFont="1" applyFill="1" applyBorder="1" applyProtection="1">
      <alignment/>
      <protection locked="0"/>
    </xf>
    <xf numFmtId="178" fontId="13" fillId="0" borderId="23" xfId="61" applyNumberFormat="1" applyFont="1" applyFill="1" applyBorder="1" applyProtection="1">
      <alignment/>
      <protection locked="0"/>
    </xf>
    <xf numFmtId="178" fontId="13" fillId="0" borderId="32" xfId="61" applyNumberFormat="1" applyFont="1" applyFill="1" applyBorder="1" applyAlignment="1" applyProtection="1">
      <alignment vertical="center"/>
      <protection locked="0"/>
    </xf>
    <xf numFmtId="178" fontId="13" fillId="0" borderId="33" xfId="61" applyNumberFormat="1" applyFont="1" applyFill="1" applyBorder="1" applyProtection="1">
      <alignment/>
      <protection locked="0"/>
    </xf>
    <xf numFmtId="178" fontId="12" fillId="0" borderId="24" xfId="61" applyNumberFormat="1" applyFont="1" applyFill="1" applyBorder="1" applyAlignment="1">
      <alignment vertical="center"/>
      <protection/>
    </xf>
    <xf numFmtId="178" fontId="12" fillId="0" borderId="28" xfId="61" applyNumberFormat="1" applyFont="1" applyFill="1" applyBorder="1" applyAlignment="1">
      <alignment vertical="center"/>
      <protection/>
    </xf>
    <xf numFmtId="178" fontId="13" fillId="0" borderId="26" xfId="61" applyNumberFormat="1" applyFont="1" applyFill="1" applyBorder="1" applyProtection="1">
      <alignment/>
      <protection locked="0"/>
    </xf>
    <xf numFmtId="178" fontId="13" fillId="0" borderId="27" xfId="61" applyNumberFormat="1" applyFont="1" applyFill="1" applyBorder="1" applyAlignment="1" applyProtection="1">
      <alignment vertical="center"/>
      <protection locked="0"/>
    </xf>
    <xf numFmtId="178" fontId="13" fillId="0" borderId="27" xfId="61" applyNumberFormat="1" applyFont="1" applyFill="1" applyBorder="1" applyProtection="1">
      <alignment/>
      <protection locked="0"/>
    </xf>
    <xf numFmtId="178" fontId="13" fillId="0" borderId="22" xfId="61" applyNumberFormat="1" applyFont="1" applyFill="1" applyBorder="1" applyProtection="1">
      <alignment/>
      <protection locked="0"/>
    </xf>
    <xf numFmtId="178" fontId="13" fillId="0" borderId="14" xfId="61" applyNumberFormat="1" applyFont="1" applyFill="1" applyBorder="1" applyAlignment="1" applyProtection="1">
      <alignment vertical="center"/>
      <protection locked="0"/>
    </xf>
    <xf numFmtId="178" fontId="13" fillId="0" borderId="40" xfId="61" applyNumberFormat="1" applyFont="1" applyFill="1" applyBorder="1" applyProtection="1">
      <alignment/>
      <protection locked="0"/>
    </xf>
    <xf numFmtId="37" fontId="13" fillId="0" borderId="79" xfId="61" applyNumberFormat="1" applyFont="1" applyFill="1" applyBorder="1" applyAlignment="1">
      <alignment horizontal="left" wrapText="1" indent="1"/>
      <protection/>
    </xf>
    <xf numFmtId="0" fontId="6" fillId="0" borderId="25" xfId="61" applyFont="1" applyFill="1" applyBorder="1" applyAlignment="1">
      <alignment horizontal="left" vertical="center" indent="1"/>
      <protection/>
    </xf>
    <xf numFmtId="178" fontId="6" fillId="0" borderId="24" xfId="61" applyNumberFormat="1" applyFont="1" applyFill="1" applyBorder="1" applyAlignment="1">
      <alignment horizontal="center" vertical="center" wrapText="1"/>
      <protection/>
    </xf>
    <xf numFmtId="178" fontId="6" fillId="0" borderId="25" xfId="61" applyNumberFormat="1" applyFont="1" applyFill="1" applyBorder="1" applyAlignment="1">
      <alignment horizontal="center" vertical="center" wrapText="1"/>
      <protection/>
    </xf>
    <xf numFmtId="178" fontId="6" fillId="0" borderId="28" xfId="61" applyNumberFormat="1" applyFont="1" applyFill="1" applyBorder="1" applyAlignment="1">
      <alignment horizontal="center" vertical="center" wrapText="1"/>
      <protection/>
    </xf>
    <xf numFmtId="0" fontId="12" fillId="0" borderId="77" xfId="61" applyFont="1" applyFill="1" applyBorder="1" applyAlignment="1">
      <alignment horizontal="left" vertical="center" indent="1"/>
      <protection/>
    </xf>
    <xf numFmtId="0" fontId="12" fillId="0" borderId="25" xfId="61" applyFont="1" applyFill="1" applyBorder="1" applyAlignment="1" quotePrefix="1">
      <alignment horizontal="left" vertical="center" indent="1"/>
      <protection/>
    </xf>
    <xf numFmtId="0" fontId="13" fillId="0" borderId="79" xfId="61" applyFont="1" applyFill="1" applyBorder="1" applyAlignment="1">
      <alignment horizontal="left" indent="1"/>
      <protection/>
    </xf>
    <xf numFmtId="178" fontId="13" fillId="0" borderId="40" xfId="61" applyNumberFormat="1" applyFont="1" applyFill="1" applyBorder="1" applyAlignment="1" applyProtection="1">
      <alignment vertical="center"/>
      <protection locked="0"/>
    </xf>
    <xf numFmtId="178" fontId="13" fillId="0" borderId="21" xfId="61" applyNumberFormat="1" applyFont="1" applyFill="1" applyBorder="1" applyProtection="1">
      <alignment/>
      <protection locked="0"/>
    </xf>
    <xf numFmtId="178" fontId="13" fillId="0" borderId="16" xfId="61" applyNumberFormat="1" applyFont="1" applyFill="1" applyBorder="1" applyAlignment="1" applyProtection="1">
      <alignment vertical="center"/>
      <protection locked="0"/>
    </xf>
    <xf numFmtId="178" fontId="13" fillId="0" borderId="47" xfId="61" applyNumberFormat="1" applyFont="1" applyFill="1" applyBorder="1" applyAlignment="1" applyProtection="1">
      <alignment vertical="center"/>
      <protection locked="0"/>
    </xf>
    <xf numFmtId="0" fontId="13" fillId="0" borderId="80" xfId="61" applyFont="1" applyFill="1" applyBorder="1" applyAlignment="1">
      <alignment horizontal="left" indent="1"/>
      <protection/>
    </xf>
    <xf numFmtId="0" fontId="13" fillId="0" borderId="10" xfId="61" applyFont="1" applyFill="1" applyBorder="1" applyAlignment="1">
      <alignment horizontal="left" indent="3"/>
      <protection/>
    </xf>
    <xf numFmtId="178" fontId="13" fillId="0" borderId="33" xfId="61" applyNumberFormat="1" applyFont="1" applyFill="1" applyBorder="1" applyAlignment="1" applyProtection="1">
      <alignment vertical="center"/>
      <protection locked="0"/>
    </xf>
    <xf numFmtId="178" fontId="13" fillId="0" borderId="31" xfId="61" applyNumberFormat="1" applyFont="1" applyFill="1" applyBorder="1" applyAlignment="1" applyProtection="1">
      <alignment vertical="center"/>
      <protection locked="0"/>
    </xf>
    <xf numFmtId="0" fontId="12" fillId="0" borderId="81" xfId="61" applyFont="1" applyFill="1" applyBorder="1" applyAlignment="1">
      <alignment horizontal="left" vertical="center" indent="1"/>
      <protection/>
    </xf>
    <xf numFmtId="0" fontId="6" fillId="0" borderId="82" xfId="61" applyFont="1" applyFill="1" applyBorder="1" applyAlignment="1">
      <alignment horizontal="left" vertical="center" indent="1"/>
      <protection/>
    </xf>
    <xf numFmtId="0" fontId="6" fillId="0" borderId="32" xfId="60" applyFont="1" applyFill="1" applyBorder="1" applyAlignment="1" applyProtection="1">
      <alignment horizontal="center" vertical="center" wrapText="1"/>
      <protection/>
    </xf>
    <xf numFmtId="164" fontId="6" fillId="0" borderId="14" xfId="60" applyNumberFormat="1" applyFont="1" applyFill="1" applyBorder="1" applyAlignment="1" applyProtection="1">
      <alignment horizontal="center" vertical="center"/>
      <protection/>
    </xf>
    <xf numFmtId="164" fontId="6" fillId="0" borderId="40" xfId="60" applyNumberFormat="1" applyFont="1" applyFill="1" applyBorder="1" applyAlignment="1" applyProtection="1">
      <alignment horizontal="center" vertical="center"/>
      <protection/>
    </xf>
    <xf numFmtId="0" fontId="6" fillId="0" borderId="14" xfId="60" applyFont="1" applyFill="1" applyBorder="1" applyAlignment="1" applyProtection="1">
      <alignment horizontal="center" vertical="center" wrapText="1"/>
      <protection/>
    </xf>
    <xf numFmtId="0" fontId="5" fillId="0" borderId="0" xfId="61" applyFont="1" applyFill="1" applyAlignment="1">
      <alignment horizontal="center" vertical="center"/>
      <protection/>
    </xf>
    <xf numFmtId="0" fontId="2" fillId="0" borderId="0" xfId="61" applyFont="1" applyFill="1" applyAlignment="1">
      <alignment horizontal="center" vertical="center"/>
      <protection/>
    </xf>
    <xf numFmtId="164" fontId="5" fillId="0" borderId="0" xfId="60" applyNumberFormat="1" applyFont="1" applyFill="1" applyBorder="1" applyAlignment="1" applyProtection="1">
      <alignment horizontal="center" vertical="center"/>
      <protection/>
    </xf>
    <xf numFmtId="0" fontId="6" fillId="0" borderId="22" xfId="60" applyFont="1" applyFill="1" applyBorder="1" applyAlignment="1" applyProtection="1">
      <alignment horizontal="center" vertical="center" wrapText="1"/>
      <protection/>
    </xf>
    <xf numFmtId="0" fontId="6" fillId="0" borderId="23" xfId="60" applyFont="1" applyFill="1" applyBorder="1" applyAlignment="1" applyProtection="1">
      <alignment horizontal="center" vertical="center" wrapText="1"/>
      <protection/>
    </xf>
    <xf numFmtId="164" fontId="6" fillId="0" borderId="61" xfId="0" applyNumberFormat="1" applyFont="1" applyFill="1" applyBorder="1" applyAlignment="1" applyProtection="1">
      <alignment horizontal="center" vertical="center" wrapText="1"/>
      <protection/>
    </xf>
    <xf numFmtId="164" fontId="6" fillId="0" borderId="59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6" fillId="0" borderId="62" xfId="0" applyNumberFormat="1" applyFont="1" applyFill="1" applyBorder="1" applyAlignment="1" applyProtection="1">
      <alignment horizontal="center" vertical="center" wrapText="1"/>
      <protection/>
    </xf>
    <xf numFmtId="164" fontId="6" fillId="0" borderId="65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 locked="0"/>
    </xf>
    <xf numFmtId="164" fontId="4" fillId="0" borderId="34" xfId="0" applyNumberFormat="1" applyFont="1" applyFill="1" applyBorder="1" applyAlignment="1" applyProtection="1">
      <alignment horizontal="right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164" fontId="3" fillId="0" borderId="42" xfId="0" applyNumberFormat="1" applyFont="1" applyFill="1" applyBorder="1" applyAlignment="1">
      <alignment horizontal="left" vertical="center" wrapText="1" indent="2"/>
    </xf>
    <xf numFmtId="164" fontId="3" fillId="0" borderId="39" xfId="0" applyNumberFormat="1" applyFont="1" applyFill="1" applyBorder="1" applyAlignment="1">
      <alignment horizontal="left" vertical="center" wrapText="1" indent="2"/>
    </xf>
    <xf numFmtId="164" fontId="4" fillId="0" borderId="34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Alignment="1">
      <alignment horizontal="left" vertical="center" wrapText="1"/>
    </xf>
    <xf numFmtId="164" fontId="0" fillId="0" borderId="0" xfId="0" applyNumberFormat="1" applyFill="1" applyAlignment="1" applyProtection="1">
      <alignment horizontal="left" vertical="center" wrapText="1"/>
      <protection locked="0"/>
    </xf>
    <xf numFmtId="171" fontId="26" fillId="0" borderId="64" xfId="0" applyNumberFormat="1" applyFont="1" applyFill="1" applyBorder="1" applyAlignment="1">
      <alignment horizontal="left" vertical="center" wrapText="1"/>
    </xf>
    <xf numFmtId="164" fontId="12" fillId="0" borderId="50" xfId="0" applyNumberFormat="1" applyFont="1" applyFill="1" applyBorder="1" applyAlignment="1">
      <alignment horizontal="center" vertical="center" wrapText="1"/>
    </xf>
    <xf numFmtId="164" fontId="6" fillId="0" borderId="50" xfId="0" applyNumberFormat="1" applyFont="1" applyFill="1" applyBorder="1" applyAlignment="1">
      <alignment horizontal="center" vertical="center" wrapText="1"/>
    </xf>
    <xf numFmtId="164" fontId="0" fillId="0" borderId="60" xfId="0" applyNumberFormat="1" applyFill="1" applyBorder="1" applyAlignment="1" applyProtection="1">
      <alignment horizontal="left" vertical="center" wrapText="1"/>
      <protection locked="0"/>
    </xf>
    <xf numFmtId="164" fontId="0" fillId="0" borderId="70" xfId="0" applyNumberFormat="1" applyFill="1" applyBorder="1" applyAlignment="1" applyProtection="1">
      <alignment horizontal="left" vertical="center" wrapText="1"/>
      <protection locked="0"/>
    </xf>
    <xf numFmtId="164" fontId="0" fillId="0" borderId="35" xfId="0" applyNumberFormat="1" applyFill="1" applyBorder="1" applyAlignment="1" applyProtection="1">
      <alignment horizontal="left" vertical="center" wrapText="1"/>
      <protection locked="0"/>
    </xf>
    <xf numFmtId="164" fontId="0" fillId="0" borderId="71" xfId="0" applyNumberFormat="1" applyFill="1" applyBorder="1" applyAlignment="1" applyProtection="1">
      <alignment horizontal="left" vertical="center" wrapText="1"/>
      <protection locked="0"/>
    </xf>
    <xf numFmtId="164" fontId="6" fillId="0" borderId="61" xfId="0" applyNumberFormat="1" applyFont="1" applyFill="1" applyBorder="1" applyAlignment="1">
      <alignment horizontal="center" vertical="center" wrapText="1"/>
    </xf>
    <xf numFmtId="164" fontId="6" fillId="0" borderId="54" xfId="0" applyNumberFormat="1" applyFont="1" applyFill="1" applyBorder="1" applyAlignment="1">
      <alignment horizontal="center" vertical="center" wrapText="1"/>
    </xf>
    <xf numFmtId="164" fontId="3" fillId="0" borderId="42" xfId="0" applyNumberFormat="1" applyFont="1" applyFill="1" applyBorder="1" applyAlignment="1">
      <alignment horizontal="center" vertical="center" wrapText="1"/>
    </xf>
    <xf numFmtId="164" fontId="3" fillId="0" borderId="39" xfId="0" applyNumberFormat="1" applyFont="1" applyFill="1" applyBorder="1" applyAlignment="1">
      <alignment horizontal="center" vertical="center" wrapText="1"/>
    </xf>
    <xf numFmtId="164" fontId="6" fillId="0" borderId="50" xfId="0" applyNumberFormat="1" applyFont="1" applyFill="1" applyBorder="1" applyAlignment="1">
      <alignment horizontal="center" vertical="center" wrapText="1"/>
    </xf>
    <xf numFmtId="164" fontId="6" fillId="0" borderId="83" xfId="0" applyNumberFormat="1" applyFont="1" applyFill="1" applyBorder="1" applyAlignment="1">
      <alignment horizontal="center" vertical="center"/>
    </xf>
    <xf numFmtId="164" fontId="6" fillId="0" borderId="53" xfId="0" applyNumberFormat="1" applyFont="1" applyFill="1" applyBorder="1" applyAlignment="1">
      <alignment horizontal="center" vertical="center"/>
    </xf>
    <xf numFmtId="164" fontId="6" fillId="0" borderId="58" xfId="0" applyNumberFormat="1" applyFont="1" applyFill="1" applyBorder="1" applyAlignment="1">
      <alignment horizontal="center" vertical="center"/>
    </xf>
    <xf numFmtId="164" fontId="12" fillId="0" borderId="50" xfId="0" applyNumberFormat="1" applyFont="1" applyFill="1" applyBorder="1" applyAlignment="1">
      <alignment horizontal="center" vertical="center"/>
    </xf>
    <xf numFmtId="171" fontId="5" fillId="0" borderId="0" xfId="0" applyNumberFormat="1" applyFont="1" applyFill="1" applyBorder="1" applyAlignment="1">
      <alignment horizontal="center" vertical="center" wrapText="1"/>
    </xf>
    <xf numFmtId="0" fontId="6" fillId="0" borderId="42" xfId="0" applyFont="1" applyFill="1" applyBorder="1" applyAlignment="1" applyProtection="1">
      <alignment horizontal="center" vertical="center" wrapText="1"/>
      <protection/>
    </xf>
    <xf numFmtId="0" fontId="6" fillId="0" borderId="39" xfId="0" applyFont="1" applyFill="1" applyBorder="1" applyAlignment="1" applyProtection="1">
      <alignment horizontal="center" vertical="center" wrapText="1"/>
      <protection/>
    </xf>
    <xf numFmtId="0" fontId="6" fillId="0" borderId="55" xfId="0" applyFont="1" applyFill="1" applyBorder="1" applyAlignment="1" applyProtection="1">
      <alignment horizontal="center" vertical="center" wrapText="1"/>
      <protection/>
    </xf>
    <xf numFmtId="0" fontId="6" fillId="0" borderId="60" xfId="0" applyFont="1" applyFill="1" applyBorder="1" applyAlignment="1" applyProtection="1">
      <alignment horizontal="center" vertical="center" wrapText="1"/>
      <protection/>
    </xf>
    <xf numFmtId="0" fontId="6" fillId="0" borderId="84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6" fillId="0" borderId="69" xfId="0" applyFont="1" applyFill="1" applyBorder="1" applyAlignment="1" applyProtection="1">
      <alignment horizontal="center" vertical="center"/>
      <protection/>
    </xf>
    <xf numFmtId="0" fontId="6" fillId="0" borderId="70" xfId="0" applyFont="1" applyFill="1" applyBorder="1" applyAlignment="1" applyProtection="1">
      <alignment horizontal="center" vertical="center"/>
      <protection/>
    </xf>
    <xf numFmtId="0" fontId="6" fillId="0" borderId="75" xfId="0" applyFont="1" applyFill="1" applyBorder="1" applyAlignment="1" applyProtection="1">
      <alignment horizontal="center" vertical="center"/>
      <protection/>
    </xf>
    <xf numFmtId="0" fontId="6" fillId="0" borderId="68" xfId="0" applyFont="1" applyFill="1" applyBorder="1" applyAlignment="1" applyProtection="1">
      <alignment horizontal="center" vertical="center"/>
      <protection/>
    </xf>
    <xf numFmtId="0" fontId="6" fillId="0" borderId="71" xfId="0" applyFont="1" applyFill="1" applyBorder="1" applyAlignment="1" applyProtection="1">
      <alignment horizontal="center" vertical="center"/>
      <protection/>
    </xf>
    <xf numFmtId="0" fontId="6" fillId="0" borderId="85" xfId="0" applyFont="1" applyFill="1" applyBorder="1" applyAlignment="1" applyProtection="1">
      <alignment horizontal="center" vertical="center"/>
      <protection/>
    </xf>
    <xf numFmtId="0" fontId="36" fillId="0" borderId="34" xfId="0" applyFont="1" applyBorder="1" applyAlignment="1" applyProtection="1">
      <alignment horizontal="right" vertical="top"/>
      <protection locked="0"/>
    </xf>
    <xf numFmtId="0" fontId="6" fillId="0" borderId="68" xfId="0" applyFont="1" applyFill="1" applyBorder="1" applyAlignment="1" applyProtection="1" quotePrefix="1">
      <alignment horizontal="center" vertical="center"/>
      <protection/>
    </xf>
    <xf numFmtId="0" fontId="6" fillId="0" borderId="71" xfId="0" applyFont="1" applyFill="1" applyBorder="1" applyAlignment="1" applyProtection="1" quotePrefix="1">
      <alignment horizontal="center" vertical="center"/>
      <protection/>
    </xf>
    <xf numFmtId="0" fontId="6" fillId="0" borderId="85" xfId="0" applyFont="1" applyFill="1" applyBorder="1" applyAlignment="1" applyProtection="1" quotePrefix="1">
      <alignment horizontal="center" vertical="center"/>
      <protection/>
    </xf>
    <xf numFmtId="164" fontId="35" fillId="0" borderId="34" xfId="0" applyNumberFormat="1" applyFont="1" applyFill="1" applyBorder="1" applyAlignment="1" applyProtection="1">
      <alignment horizontal="right" vertical="center"/>
      <protection locked="0"/>
    </xf>
    <xf numFmtId="0" fontId="6" fillId="0" borderId="69" xfId="0" applyFont="1" applyFill="1" applyBorder="1" applyAlignment="1" applyProtection="1">
      <alignment horizontal="center" vertical="center"/>
      <protection locked="0"/>
    </xf>
    <xf numFmtId="0" fontId="6" fillId="0" borderId="70" xfId="0" applyFont="1" applyFill="1" applyBorder="1" applyAlignment="1" applyProtection="1">
      <alignment horizontal="center" vertical="center"/>
      <protection locked="0"/>
    </xf>
    <xf numFmtId="0" fontId="6" fillId="0" borderId="75" xfId="0" applyFont="1" applyFill="1" applyBorder="1" applyAlignment="1" applyProtection="1">
      <alignment horizontal="center" vertical="center"/>
      <protection locked="0"/>
    </xf>
    <xf numFmtId="0" fontId="6" fillId="0" borderId="68" xfId="0" applyFont="1" applyFill="1" applyBorder="1" applyAlignment="1" applyProtection="1" quotePrefix="1">
      <alignment horizontal="center" vertical="center"/>
      <protection locked="0"/>
    </xf>
    <xf numFmtId="0" fontId="6" fillId="0" borderId="71" xfId="0" applyFont="1" applyFill="1" applyBorder="1" applyAlignment="1" applyProtection="1" quotePrefix="1">
      <alignment horizontal="center" vertical="center"/>
      <protection locked="0"/>
    </xf>
    <xf numFmtId="0" fontId="6" fillId="0" borderId="85" xfId="0" applyFont="1" applyFill="1" applyBorder="1" applyAlignment="1" applyProtection="1" quotePrefix="1">
      <alignment horizontal="center" vertical="center"/>
      <protection locked="0"/>
    </xf>
    <xf numFmtId="164" fontId="35" fillId="0" borderId="34" xfId="0" applyNumberFormat="1" applyFont="1" applyFill="1" applyBorder="1" applyAlignment="1" applyProtection="1">
      <alignment horizontal="right" vertical="center" wrapText="1"/>
      <protection locked="0"/>
    </xf>
    <xf numFmtId="164" fontId="11" fillId="0" borderId="34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7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6" fillId="0" borderId="42" xfId="0" applyFont="1" applyFill="1" applyBorder="1" applyAlignment="1" applyProtection="1">
      <alignment horizontal="left" vertical="center" wrapText="1" indent="1"/>
      <protection/>
    </xf>
    <xf numFmtId="0" fontId="6" fillId="0" borderId="38" xfId="0" applyFont="1" applyFill="1" applyBorder="1" applyAlignment="1" applyProtection="1">
      <alignment horizontal="left" vertical="center" wrapText="1" indent="1"/>
      <protection/>
    </xf>
    <xf numFmtId="0" fontId="6" fillId="0" borderId="27" xfId="60" applyFont="1" applyFill="1" applyBorder="1" applyAlignment="1" applyProtection="1">
      <alignment horizontal="center" vertical="center" wrapText="1"/>
      <protection/>
    </xf>
    <xf numFmtId="0" fontId="6" fillId="0" borderId="12" xfId="60" applyFont="1" applyFill="1" applyBorder="1" applyAlignment="1" applyProtection="1">
      <alignment horizontal="center" vertical="center" wrapText="1"/>
      <protection/>
    </xf>
    <xf numFmtId="164" fontId="6" fillId="0" borderId="26" xfId="0" applyNumberFormat="1" applyFont="1" applyFill="1" applyBorder="1" applyAlignment="1" applyProtection="1">
      <alignment horizontal="center" vertical="center" wrapText="1"/>
      <protection/>
    </xf>
    <xf numFmtId="164" fontId="6" fillId="0" borderId="19" xfId="0" applyNumberFormat="1" applyFont="1" applyFill="1" applyBorder="1" applyAlignment="1" applyProtection="1">
      <alignment horizontal="center" vertical="center" wrapText="1"/>
      <protection/>
    </xf>
    <xf numFmtId="164" fontId="6" fillId="0" borderId="27" xfId="0" applyNumberFormat="1" applyFont="1" applyFill="1" applyBorder="1" applyAlignment="1" applyProtection="1">
      <alignment horizontal="center" vertical="center" wrapText="1"/>
      <protection/>
    </xf>
    <xf numFmtId="164" fontId="6" fillId="0" borderId="12" xfId="0" applyNumberFormat="1" applyFont="1" applyFill="1" applyBorder="1" applyAlignment="1" applyProtection="1">
      <alignment horizontal="center" vertical="center"/>
      <protection/>
    </xf>
    <xf numFmtId="164" fontId="6" fillId="0" borderId="12" xfId="0" applyNumberFormat="1" applyFont="1" applyFill="1" applyBorder="1" applyAlignment="1" applyProtection="1">
      <alignment horizontal="center" vertical="center" wrapText="1"/>
      <protection/>
    </xf>
    <xf numFmtId="164" fontId="6" fillId="0" borderId="61" xfId="0" applyNumberFormat="1" applyFont="1" applyFill="1" applyBorder="1" applyAlignment="1" applyProtection="1">
      <alignment horizontal="center" vertical="center" wrapText="1"/>
      <protection/>
    </xf>
    <xf numFmtId="164" fontId="6" fillId="0" borderId="59" xfId="0" applyNumberFormat="1" applyFont="1" applyFill="1" applyBorder="1" applyAlignment="1" applyProtection="1">
      <alignment horizontal="center" vertical="center" wrapText="1"/>
      <protection/>
    </xf>
    <xf numFmtId="164" fontId="6" fillId="0" borderId="86" xfId="0" applyNumberFormat="1" applyFont="1" applyFill="1" applyBorder="1" applyAlignment="1">
      <alignment horizontal="center" vertical="center" wrapText="1"/>
    </xf>
    <xf numFmtId="164" fontId="6" fillId="0" borderId="41" xfId="0" applyNumberFormat="1" applyFont="1" applyFill="1" applyBorder="1" applyAlignment="1">
      <alignment horizontal="center" vertical="center" wrapText="1"/>
    </xf>
    <xf numFmtId="164" fontId="6" fillId="0" borderId="59" xfId="0" applyNumberFormat="1" applyFont="1" applyFill="1" applyBorder="1" applyAlignment="1">
      <alignment horizontal="center" vertical="center" wrapText="1"/>
    </xf>
    <xf numFmtId="164" fontId="6" fillId="0" borderId="61" xfId="0" applyNumberFormat="1" applyFont="1" applyFill="1" applyBorder="1" applyAlignment="1">
      <alignment horizontal="center" vertical="center"/>
    </xf>
    <xf numFmtId="164" fontId="6" fillId="0" borderId="59" xfId="0" applyNumberFormat="1" applyFont="1" applyFill="1" applyBorder="1" applyAlignment="1">
      <alignment horizontal="center" vertical="center"/>
    </xf>
    <xf numFmtId="164" fontId="6" fillId="0" borderId="83" xfId="0" applyNumberFormat="1" applyFont="1" applyFill="1" applyBorder="1" applyAlignment="1">
      <alignment horizontal="center" vertical="center" wrapText="1"/>
    </xf>
    <xf numFmtId="164" fontId="6" fillId="0" borderId="58" xfId="0" applyNumberFormat="1" applyFont="1" applyFill="1" applyBorder="1" applyAlignment="1">
      <alignment horizontal="center" vertical="center" wrapText="1"/>
    </xf>
    <xf numFmtId="164" fontId="6" fillId="0" borderId="69" xfId="0" applyNumberFormat="1" applyFont="1" applyFill="1" applyBorder="1" applyAlignment="1">
      <alignment horizontal="center" vertical="center" wrapText="1"/>
    </xf>
    <xf numFmtId="164" fontId="6" fillId="0" borderId="84" xfId="0" applyNumberFormat="1" applyFont="1" applyFill="1" applyBorder="1" applyAlignment="1">
      <alignment horizontal="center" vertical="center" wrapText="1"/>
    </xf>
    <xf numFmtId="0" fontId="3" fillId="0" borderId="42" xfId="0" applyFont="1" applyFill="1" applyBorder="1" applyAlignment="1" applyProtection="1">
      <alignment horizontal="left" vertical="center"/>
      <protection/>
    </xf>
    <xf numFmtId="0" fontId="3" fillId="0" borderId="38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4" fillId="0" borderId="34" xfId="0" applyFont="1" applyFill="1" applyBorder="1" applyAlignment="1">
      <alignment horizontal="right"/>
    </xf>
    <xf numFmtId="0" fontId="6" fillId="0" borderId="83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83" xfId="0" applyFont="1" applyFill="1" applyBorder="1" applyAlignment="1">
      <alignment horizontal="left" vertical="center" wrapText="1"/>
    </xf>
    <xf numFmtId="0" fontId="6" fillId="0" borderId="64" xfId="0" applyFont="1" applyFill="1" applyBorder="1" applyAlignment="1">
      <alignment horizontal="left" vertical="center" wrapText="1"/>
    </xf>
    <xf numFmtId="0" fontId="6" fillId="0" borderId="86" xfId="0" applyFont="1" applyFill="1" applyBorder="1" applyAlignment="1">
      <alignment horizontal="left" vertical="center" wrapText="1"/>
    </xf>
    <xf numFmtId="0" fontId="12" fillId="0" borderId="42" xfId="0" applyFont="1" applyFill="1" applyBorder="1" applyAlignment="1" applyProtection="1">
      <alignment horizontal="left" vertical="center"/>
      <protection/>
    </xf>
    <xf numFmtId="0" fontId="12" fillId="0" borderId="38" xfId="0" applyFont="1" applyFill="1" applyBorder="1" applyAlignment="1" applyProtection="1">
      <alignment horizontal="left" vertical="center"/>
      <protection/>
    </xf>
    <xf numFmtId="0" fontId="6" fillId="0" borderId="83" xfId="0" applyFont="1" applyFill="1" applyBorder="1" applyAlignment="1" applyProtection="1">
      <alignment horizontal="left" vertical="center" wrapText="1"/>
      <protection/>
    </xf>
    <xf numFmtId="0" fontId="6" fillId="0" borderId="64" xfId="0" applyFont="1" applyFill="1" applyBorder="1" applyAlignment="1" applyProtection="1">
      <alignment horizontal="left" vertical="center" wrapText="1"/>
      <protection/>
    </xf>
    <xf numFmtId="0" fontId="6" fillId="0" borderId="86" xfId="0" applyFont="1" applyFill="1" applyBorder="1" applyAlignment="1" applyProtection="1">
      <alignment horizontal="left" vertical="center" wrapText="1"/>
      <protection/>
    </xf>
    <xf numFmtId="0" fontId="13" fillId="0" borderId="64" xfId="0" applyFont="1" applyFill="1" applyBorder="1" applyAlignment="1">
      <alignment horizontal="justify" vertical="center" wrapText="1"/>
    </xf>
    <xf numFmtId="0" fontId="6" fillId="0" borderId="42" xfId="0" applyFont="1" applyFill="1" applyBorder="1" applyAlignment="1">
      <alignment horizontal="left" vertical="center" indent="2"/>
    </xf>
    <xf numFmtId="0" fontId="6" fillId="0" borderId="38" xfId="0" applyFont="1" applyFill="1" applyBorder="1" applyAlignment="1">
      <alignment horizontal="left" vertical="center" indent="2"/>
    </xf>
    <xf numFmtId="0" fontId="5" fillId="0" borderId="0" xfId="61" applyFont="1" applyFill="1" applyAlignment="1">
      <alignment horizontal="center" wrapText="1"/>
      <protection/>
    </xf>
    <xf numFmtId="0" fontId="5" fillId="0" borderId="87" xfId="61" applyFont="1" applyFill="1" applyBorder="1" applyAlignment="1">
      <alignment horizontal="center" vertical="center"/>
      <protection/>
    </xf>
    <xf numFmtId="0" fontId="5" fillId="0" borderId="88" xfId="61" applyFont="1" applyFill="1" applyBorder="1" applyAlignment="1">
      <alignment horizontal="center" vertical="center"/>
      <protection/>
    </xf>
    <xf numFmtId="0" fontId="5" fillId="0" borderId="89" xfId="61" applyFont="1" applyFill="1" applyBorder="1" applyAlignment="1">
      <alignment horizontal="center" vertical="center"/>
      <protection/>
    </xf>
    <xf numFmtId="0" fontId="5" fillId="0" borderId="55" xfId="61" applyFont="1" applyFill="1" applyBorder="1" applyAlignment="1">
      <alignment horizontal="center" vertical="center"/>
      <protection/>
    </xf>
    <xf numFmtId="0" fontId="5" fillId="0" borderId="0" xfId="61" applyFont="1" applyFill="1" applyAlignment="1">
      <alignment horizontal="center" vertical="center"/>
      <protection/>
    </xf>
    <xf numFmtId="0" fontId="60" fillId="0" borderId="0" xfId="0" applyFont="1" applyAlignment="1" applyProtection="1">
      <alignment horizontal="right"/>
      <protection locked="0"/>
    </xf>
    <xf numFmtId="0" fontId="61" fillId="0" borderId="0" xfId="0" applyFont="1" applyAlignment="1" applyProtection="1">
      <alignment horizontal="center" vertical="center" wrapText="1"/>
      <protection locked="0"/>
    </xf>
    <xf numFmtId="0" fontId="57" fillId="0" borderId="24" xfId="0" applyFont="1" applyBorder="1" applyAlignment="1" applyProtection="1">
      <alignment wrapText="1"/>
      <protection/>
    </xf>
    <xf numFmtId="0" fontId="57" fillId="0" borderId="25" xfId="0" applyFont="1" applyBorder="1" applyAlignment="1" applyProtection="1">
      <alignment wrapText="1"/>
      <protection/>
    </xf>
    <xf numFmtId="0" fontId="28" fillId="0" borderId="0" xfId="0" applyFont="1" applyFill="1" applyAlignment="1" applyProtection="1">
      <alignment horizontal="center" vertical="top" wrapText="1"/>
      <protection locked="0"/>
    </xf>
    <xf numFmtId="0" fontId="30" fillId="0" borderId="0" xfId="0" applyFont="1" applyFill="1" applyAlignment="1">
      <alignment horizontal="center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yperlink" xfId="45"/>
    <cellStyle name="Hiperhivatkozás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Magyarázó szöveg" xfId="57"/>
    <cellStyle name="Már látott hiperhivatkozás" xfId="58"/>
    <cellStyle name="Followed Hyperlink" xfId="59"/>
    <cellStyle name="Normál_KVRENMUNKA" xfId="60"/>
    <cellStyle name="Normál_minta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29"/>
  <sheetViews>
    <sheetView tabSelected="1" zoomScale="85" zoomScaleNormal="85" zoomScaleSheetLayoutView="100" workbookViewId="0" topLeftCell="A1">
      <selection activeCell="E94" sqref="E94"/>
    </sheetView>
  </sheetViews>
  <sheetFormatPr defaultColWidth="9.00390625" defaultRowHeight="12.75"/>
  <cols>
    <col min="1" max="1" width="9.50390625" style="302" customWidth="1"/>
    <col min="2" max="2" width="60.875" style="302" customWidth="1"/>
    <col min="3" max="5" width="15.875" style="303" customWidth="1"/>
    <col min="6" max="16384" width="9.375" style="34" customWidth="1"/>
  </cols>
  <sheetData>
    <row r="1" spans="1:5" ht="15.75" customHeight="1">
      <c r="A1" s="704" t="s">
        <v>55</v>
      </c>
      <c r="B1" s="704"/>
      <c r="C1" s="704"/>
      <c r="D1" s="704"/>
      <c r="E1" s="704"/>
    </row>
    <row r="2" spans="1:5" ht="15.75" customHeight="1" thickBot="1">
      <c r="A2" s="312" t="s">
        <v>179</v>
      </c>
      <c r="B2" s="312"/>
      <c r="C2" s="198"/>
      <c r="D2" s="198"/>
      <c r="E2" s="198" t="s">
        <v>333</v>
      </c>
    </row>
    <row r="3" spans="1:5" ht="15.75" customHeight="1">
      <c r="A3" s="705" t="s">
        <v>115</v>
      </c>
      <c r="B3" s="701" t="s">
        <v>57</v>
      </c>
      <c r="C3" s="699" t="s">
        <v>0</v>
      </c>
      <c r="D3" s="699"/>
      <c r="E3" s="700"/>
    </row>
    <row r="4" spans="1:5" ht="37.5" customHeight="1" thickBot="1">
      <c r="A4" s="706"/>
      <c r="B4" s="698"/>
      <c r="C4" s="315" t="s">
        <v>409</v>
      </c>
      <c r="D4" s="315" t="s">
        <v>416</v>
      </c>
      <c r="E4" s="316" t="s">
        <v>417</v>
      </c>
    </row>
    <row r="5" spans="1:5" s="35" customFormat="1" ht="12" customHeight="1" thickBot="1">
      <c r="A5" s="31">
        <v>1</v>
      </c>
      <c r="B5" s="32">
        <v>2</v>
      </c>
      <c r="C5" s="32">
        <v>3</v>
      </c>
      <c r="D5" s="32">
        <v>4</v>
      </c>
      <c r="E5" s="33">
        <v>5</v>
      </c>
    </row>
    <row r="6" spans="1:5" s="1" customFormat="1" ht="12" customHeight="1" thickBot="1">
      <c r="A6" s="24" t="s">
        <v>58</v>
      </c>
      <c r="B6" s="23" t="s">
        <v>191</v>
      </c>
      <c r="C6" s="367">
        <f>+C7+C12+C21</f>
        <v>148524</v>
      </c>
      <c r="D6" s="367">
        <f>+D7+D12+D21</f>
        <v>166291</v>
      </c>
      <c r="E6" s="177">
        <f>+E7+E12+E21</f>
        <v>167358</v>
      </c>
    </row>
    <row r="7" spans="1:5" s="1" customFormat="1" ht="12" customHeight="1" thickBot="1">
      <c r="A7" s="22" t="s">
        <v>59</v>
      </c>
      <c r="B7" s="159" t="s">
        <v>395</v>
      </c>
      <c r="C7" s="368">
        <f>+C8+C9+C10+C11</f>
        <v>83100</v>
      </c>
      <c r="D7" s="368">
        <f>+D8+D9+D10+D11</f>
        <v>92250</v>
      </c>
      <c r="E7" s="178">
        <f>+E8+E9+E10+E11</f>
        <v>92796</v>
      </c>
    </row>
    <row r="8" spans="1:5" s="1" customFormat="1" ht="12" customHeight="1">
      <c r="A8" s="15" t="s">
        <v>143</v>
      </c>
      <c r="B8" s="289" t="s">
        <v>98</v>
      </c>
      <c r="C8" s="369">
        <v>82500</v>
      </c>
      <c r="D8" s="369">
        <v>91650</v>
      </c>
      <c r="E8" s="180">
        <v>92385</v>
      </c>
    </row>
    <row r="9" spans="1:5" s="1" customFormat="1" ht="12" customHeight="1">
      <c r="A9" s="15" t="s">
        <v>144</v>
      </c>
      <c r="B9" s="173" t="s">
        <v>116</v>
      </c>
      <c r="C9" s="369"/>
      <c r="D9" s="369"/>
      <c r="E9" s="180"/>
    </row>
    <row r="10" spans="1:5" s="1" customFormat="1" ht="12" customHeight="1">
      <c r="A10" s="15" t="s">
        <v>145</v>
      </c>
      <c r="B10" s="173" t="s">
        <v>192</v>
      </c>
      <c r="C10" s="369">
        <v>600</v>
      </c>
      <c r="D10" s="369">
        <v>600</v>
      </c>
      <c r="E10" s="180">
        <v>411</v>
      </c>
    </row>
    <row r="11" spans="1:5" s="1" customFormat="1" ht="12" customHeight="1" thickBot="1">
      <c r="A11" s="15" t="s">
        <v>146</v>
      </c>
      <c r="B11" s="290" t="s">
        <v>193</v>
      </c>
      <c r="C11" s="369"/>
      <c r="D11" s="369"/>
      <c r="E11" s="180"/>
    </row>
    <row r="12" spans="1:5" s="1" customFormat="1" ht="12" customHeight="1" thickBot="1">
      <c r="A12" s="22" t="s">
        <v>60</v>
      </c>
      <c r="B12" s="23" t="s">
        <v>194</v>
      </c>
      <c r="C12" s="368">
        <f>+C13+C14+C15+C16+C17+C18+C19+C20</f>
        <v>60224</v>
      </c>
      <c r="D12" s="368">
        <f>+D13+D14+D15+D16+D17+D18+D19+D20</f>
        <v>68841</v>
      </c>
      <c r="E12" s="178">
        <f>+E13+E14+E15+E16+E17+E18+E19+E20</f>
        <v>68878</v>
      </c>
    </row>
    <row r="13" spans="1:5" s="1" customFormat="1" ht="12" customHeight="1">
      <c r="A13" s="19" t="s">
        <v>117</v>
      </c>
      <c r="B13" s="11" t="s">
        <v>199</v>
      </c>
      <c r="C13" s="370">
        <v>1000</v>
      </c>
      <c r="D13" s="370">
        <v>1000</v>
      </c>
      <c r="E13" s="179">
        <v>1582</v>
      </c>
    </row>
    <row r="14" spans="1:5" s="1" customFormat="1" ht="12" customHeight="1">
      <c r="A14" s="15" t="s">
        <v>118</v>
      </c>
      <c r="B14" s="8" t="s">
        <v>200</v>
      </c>
      <c r="C14" s="369">
        <v>12200</v>
      </c>
      <c r="D14" s="369">
        <v>15250</v>
      </c>
      <c r="E14" s="180">
        <v>16099</v>
      </c>
    </row>
    <row r="15" spans="1:5" s="1" customFormat="1" ht="12" customHeight="1">
      <c r="A15" s="15" t="s">
        <v>119</v>
      </c>
      <c r="B15" s="8" t="s">
        <v>201</v>
      </c>
      <c r="C15" s="369">
        <v>6056</v>
      </c>
      <c r="D15" s="369">
        <v>7017</v>
      </c>
      <c r="E15" s="180">
        <v>7104</v>
      </c>
    </row>
    <row r="16" spans="1:5" s="1" customFormat="1" ht="12" customHeight="1">
      <c r="A16" s="15" t="s">
        <v>120</v>
      </c>
      <c r="B16" s="8" t="s">
        <v>202</v>
      </c>
      <c r="C16" s="369">
        <v>28129</v>
      </c>
      <c r="D16" s="369">
        <v>29743</v>
      </c>
      <c r="E16" s="180">
        <v>27918</v>
      </c>
    </row>
    <row r="17" spans="1:5" s="1" customFormat="1" ht="12" customHeight="1">
      <c r="A17" s="14" t="s">
        <v>195</v>
      </c>
      <c r="B17" s="7" t="s">
        <v>203</v>
      </c>
      <c r="C17" s="371">
        <v>575</v>
      </c>
      <c r="D17" s="371">
        <v>1015</v>
      </c>
      <c r="E17" s="181">
        <v>1008</v>
      </c>
    </row>
    <row r="18" spans="1:5" s="1" customFormat="1" ht="12" customHeight="1">
      <c r="A18" s="15" t="s">
        <v>196</v>
      </c>
      <c r="B18" s="8" t="s">
        <v>279</v>
      </c>
      <c r="C18" s="369">
        <v>11914</v>
      </c>
      <c r="D18" s="369">
        <v>13966</v>
      </c>
      <c r="E18" s="180">
        <v>14327</v>
      </c>
    </row>
    <row r="19" spans="1:5" s="1" customFormat="1" ht="12" customHeight="1">
      <c r="A19" s="15" t="s">
        <v>197</v>
      </c>
      <c r="B19" s="8" t="s">
        <v>205</v>
      </c>
      <c r="C19" s="369"/>
      <c r="D19" s="369">
        <v>500</v>
      </c>
      <c r="E19" s="180">
        <v>421</v>
      </c>
    </row>
    <row r="20" spans="1:5" s="1" customFormat="1" ht="12" customHeight="1" thickBot="1">
      <c r="A20" s="16" t="s">
        <v>198</v>
      </c>
      <c r="B20" s="9" t="s">
        <v>206</v>
      </c>
      <c r="C20" s="372">
        <v>350</v>
      </c>
      <c r="D20" s="372">
        <v>350</v>
      </c>
      <c r="E20" s="182">
        <v>419</v>
      </c>
    </row>
    <row r="21" spans="1:5" s="1" customFormat="1" ht="12" customHeight="1" thickBot="1">
      <c r="A21" s="22" t="s">
        <v>207</v>
      </c>
      <c r="B21" s="23" t="s">
        <v>280</v>
      </c>
      <c r="C21" s="373">
        <v>5200</v>
      </c>
      <c r="D21" s="373">
        <v>5200</v>
      </c>
      <c r="E21" s="183">
        <v>5684</v>
      </c>
    </row>
    <row r="22" spans="1:5" s="1" customFormat="1" ht="12" customHeight="1" thickBot="1">
      <c r="A22" s="22" t="s">
        <v>62</v>
      </c>
      <c r="B22" s="23" t="s">
        <v>209</v>
      </c>
      <c r="C22" s="368">
        <f>+C23+C24+C25+C26+C27+C28+C29+C30</f>
        <v>429052</v>
      </c>
      <c r="D22" s="368">
        <f>+D23+D24+D25+D26+D27+D28+D29+D30</f>
        <v>485489</v>
      </c>
      <c r="E22" s="178">
        <f>+E23+E24+E25+E26+E27+E28+E29+E30</f>
        <v>485431</v>
      </c>
    </row>
    <row r="23" spans="1:5" s="1" customFormat="1" ht="12" customHeight="1">
      <c r="A23" s="17" t="s">
        <v>121</v>
      </c>
      <c r="B23" s="10" t="s">
        <v>215</v>
      </c>
      <c r="C23" s="374">
        <v>429052</v>
      </c>
      <c r="D23" s="374">
        <v>438253</v>
      </c>
      <c r="E23" s="184">
        <v>438195</v>
      </c>
    </row>
    <row r="24" spans="1:5" s="1" customFormat="1" ht="12" customHeight="1">
      <c r="A24" s="15" t="s">
        <v>122</v>
      </c>
      <c r="B24" s="8" t="s">
        <v>216</v>
      </c>
      <c r="C24" s="369"/>
      <c r="D24" s="369"/>
      <c r="E24" s="180"/>
    </row>
    <row r="25" spans="1:5" s="1" customFormat="1" ht="12" customHeight="1">
      <c r="A25" s="15" t="s">
        <v>123</v>
      </c>
      <c r="B25" s="8" t="s">
        <v>217</v>
      </c>
      <c r="C25" s="369"/>
      <c r="D25" s="369"/>
      <c r="E25" s="180"/>
    </row>
    <row r="26" spans="1:5" s="1" customFormat="1" ht="12" customHeight="1">
      <c r="A26" s="18" t="s">
        <v>210</v>
      </c>
      <c r="B26" s="8" t="s">
        <v>126</v>
      </c>
      <c r="C26" s="375"/>
      <c r="D26" s="375">
        <v>43610</v>
      </c>
      <c r="E26" s="185">
        <v>43610</v>
      </c>
    </row>
    <row r="27" spans="1:5" s="1" customFormat="1" ht="12" customHeight="1">
      <c r="A27" s="18" t="s">
        <v>211</v>
      </c>
      <c r="B27" s="8" t="s">
        <v>218</v>
      </c>
      <c r="C27" s="375"/>
      <c r="D27" s="375"/>
      <c r="E27" s="185"/>
    </row>
    <row r="28" spans="1:5" s="1" customFormat="1" ht="12" customHeight="1">
      <c r="A28" s="15" t="s">
        <v>212</v>
      </c>
      <c r="B28" s="8" t="s">
        <v>219</v>
      </c>
      <c r="C28" s="369"/>
      <c r="D28" s="369"/>
      <c r="E28" s="180"/>
    </row>
    <row r="29" spans="1:5" s="1" customFormat="1" ht="12" customHeight="1">
      <c r="A29" s="15" t="s">
        <v>213</v>
      </c>
      <c r="B29" s="8" t="s">
        <v>281</v>
      </c>
      <c r="C29" s="376"/>
      <c r="D29" s="376">
        <v>3626</v>
      </c>
      <c r="E29" s="186">
        <v>3626</v>
      </c>
    </row>
    <row r="30" spans="1:5" s="1" customFormat="1" ht="12" customHeight="1" thickBot="1">
      <c r="A30" s="15" t="s">
        <v>214</v>
      </c>
      <c r="B30" s="13" t="s">
        <v>221</v>
      </c>
      <c r="C30" s="376"/>
      <c r="D30" s="376"/>
      <c r="E30" s="186"/>
    </row>
    <row r="31" spans="1:5" s="1" customFormat="1" ht="12" customHeight="1" thickBot="1">
      <c r="A31" s="152" t="s">
        <v>63</v>
      </c>
      <c r="B31" s="23" t="s">
        <v>396</v>
      </c>
      <c r="C31" s="368">
        <f>+C32+C38</f>
        <v>227535</v>
      </c>
      <c r="D31" s="368">
        <f>+D32+D38</f>
        <v>264306</v>
      </c>
      <c r="E31" s="178">
        <f>+E32+E38</f>
        <v>259300</v>
      </c>
    </row>
    <row r="32" spans="1:5" s="1" customFormat="1" ht="12" customHeight="1">
      <c r="A32" s="153" t="s">
        <v>124</v>
      </c>
      <c r="B32" s="291" t="s">
        <v>397</v>
      </c>
      <c r="C32" s="377">
        <f>+C33+C34+C35+C36+C37</f>
        <v>60821</v>
      </c>
      <c r="D32" s="377">
        <f>+D33+D34+D35+D36+D37</f>
        <v>89292</v>
      </c>
      <c r="E32" s="190">
        <f>+E33+E34+E35+E36+E37</f>
        <v>90023</v>
      </c>
    </row>
    <row r="33" spans="1:5" s="1" customFormat="1" ht="12" customHeight="1">
      <c r="A33" s="154" t="s">
        <v>127</v>
      </c>
      <c r="B33" s="160" t="s">
        <v>282</v>
      </c>
      <c r="C33" s="376"/>
      <c r="D33" s="376"/>
      <c r="E33" s="186"/>
    </row>
    <row r="34" spans="1:5" s="1" customFormat="1" ht="12" customHeight="1">
      <c r="A34" s="154" t="s">
        <v>128</v>
      </c>
      <c r="B34" s="160" t="s">
        <v>283</v>
      </c>
      <c r="C34" s="376"/>
      <c r="D34" s="376"/>
      <c r="E34" s="186"/>
    </row>
    <row r="35" spans="1:5" s="1" customFormat="1" ht="12" customHeight="1">
      <c r="A35" s="154" t="s">
        <v>129</v>
      </c>
      <c r="B35" s="160" t="s">
        <v>284</v>
      </c>
      <c r="C35" s="376"/>
      <c r="D35" s="376"/>
      <c r="E35" s="186"/>
    </row>
    <row r="36" spans="1:5" s="1" customFormat="1" ht="12" customHeight="1">
      <c r="A36" s="154" t="s">
        <v>130</v>
      </c>
      <c r="B36" s="160" t="s">
        <v>285</v>
      </c>
      <c r="C36" s="376"/>
      <c r="D36" s="376"/>
      <c r="E36" s="186"/>
    </row>
    <row r="37" spans="1:5" s="1" customFormat="1" ht="12" customHeight="1">
      <c r="A37" s="154" t="s">
        <v>222</v>
      </c>
      <c r="B37" s="160" t="s">
        <v>398</v>
      </c>
      <c r="C37" s="376">
        <v>60821</v>
      </c>
      <c r="D37" s="376">
        <v>89292</v>
      </c>
      <c r="E37" s="186">
        <v>90023</v>
      </c>
    </row>
    <row r="38" spans="1:5" s="1" customFormat="1" ht="12" customHeight="1">
      <c r="A38" s="154" t="s">
        <v>125</v>
      </c>
      <c r="B38" s="161" t="s">
        <v>399</v>
      </c>
      <c r="C38" s="378">
        <f>+C39+C40+C41+C42+C43</f>
        <v>166714</v>
      </c>
      <c r="D38" s="378">
        <f>+D39+D40+D41+D42+D43</f>
        <v>175014</v>
      </c>
      <c r="E38" s="191">
        <f>+E39+E40+E41+E42+E43</f>
        <v>169277</v>
      </c>
    </row>
    <row r="39" spans="1:5" s="1" customFormat="1" ht="12" customHeight="1">
      <c r="A39" s="154" t="s">
        <v>133</v>
      </c>
      <c r="B39" s="160" t="s">
        <v>282</v>
      </c>
      <c r="C39" s="376"/>
      <c r="D39" s="376"/>
      <c r="E39" s="186"/>
    </row>
    <row r="40" spans="1:5" s="1" customFormat="1" ht="12" customHeight="1">
      <c r="A40" s="154" t="s">
        <v>134</v>
      </c>
      <c r="B40" s="160" t="s">
        <v>283</v>
      </c>
      <c r="C40" s="376"/>
      <c r="D40" s="376"/>
      <c r="E40" s="186"/>
    </row>
    <row r="41" spans="1:5" s="1" customFormat="1" ht="12" customHeight="1">
      <c r="A41" s="154" t="s">
        <v>135</v>
      </c>
      <c r="B41" s="160" t="s">
        <v>284</v>
      </c>
      <c r="C41" s="376"/>
      <c r="D41" s="376"/>
      <c r="E41" s="186"/>
    </row>
    <row r="42" spans="1:5" s="1" customFormat="1" ht="12" customHeight="1">
      <c r="A42" s="154" t="s">
        <v>136</v>
      </c>
      <c r="B42" s="162" t="s">
        <v>285</v>
      </c>
      <c r="C42" s="376">
        <v>166714</v>
      </c>
      <c r="D42" s="376">
        <v>166664</v>
      </c>
      <c r="E42" s="186">
        <v>160876</v>
      </c>
    </row>
    <row r="43" spans="1:5" s="1" customFormat="1" ht="12" customHeight="1" thickBot="1">
      <c r="A43" s="155" t="s">
        <v>223</v>
      </c>
      <c r="B43" s="163" t="s">
        <v>400</v>
      </c>
      <c r="C43" s="379"/>
      <c r="D43" s="379">
        <v>8350</v>
      </c>
      <c r="E43" s="380">
        <v>8401</v>
      </c>
    </row>
    <row r="44" spans="1:5" s="1" customFormat="1" ht="12" customHeight="1" thickBot="1">
      <c r="A44" s="22" t="s">
        <v>224</v>
      </c>
      <c r="B44" s="292" t="s">
        <v>286</v>
      </c>
      <c r="C44" s="368">
        <f>+C45+C46</f>
        <v>0</v>
      </c>
      <c r="D44" s="368">
        <f>+D45+D46</f>
        <v>100</v>
      </c>
      <c r="E44" s="178">
        <f>+E45+E46</f>
        <v>123</v>
      </c>
    </row>
    <row r="45" spans="1:5" s="1" customFormat="1" ht="12" customHeight="1">
      <c r="A45" s="17" t="s">
        <v>131</v>
      </c>
      <c r="B45" s="173" t="s">
        <v>287</v>
      </c>
      <c r="C45" s="374"/>
      <c r="D45" s="374"/>
      <c r="E45" s="184"/>
    </row>
    <row r="46" spans="1:5" s="1" customFormat="1" ht="12" customHeight="1" thickBot="1">
      <c r="A46" s="14" t="s">
        <v>132</v>
      </c>
      <c r="B46" s="168" t="s">
        <v>291</v>
      </c>
      <c r="C46" s="371"/>
      <c r="D46" s="371">
        <v>100</v>
      </c>
      <c r="E46" s="181">
        <v>123</v>
      </c>
    </row>
    <row r="47" spans="1:5" s="1" customFormat="1" ht="12" customHeight="1" thickBot="1">
      <c r="A47" s="22" t="s">
        <v>65</v>
      </c>
      <c r="B47" s="292" t="s">
        <v>290</v>
      </c>
      <c r="C47" s="368">
        <f>+C48+C49+C50</f>
        <v>0</v>
      </c>
      <c r="D47" s="368">
        <f>+D48+D49+D50</f>
        <v>0</v>
      </c>
      <c r="E47" s="178">
        <f>+E48+E49+E50</f>
        <v>165</v>
      </c>
    </row>
    <row r="48" spans="1:5" s="1" customFormat="1" ht="12" customHeight="1">
      <c r="A48" s="17" t="s">
        <v>227</v>
      </c>
      <c r="B48" s="173" t="s">
        <v>225</v>
      </c>
      <c r="C48" s="381"/>
      <c r="D48" s="381"/>
      <c r="E48" s="382">
        <v>165</v>
      </c>
    </row>
    <row r="49" spans="1:5" s="1" customFormat="1" ht="12" customHeight="1">
      <c r="A49" s="15" t="s">
        <v>228</v>
      </c>
      <c r="B49" s="160" t="s">
        <v>226</v>
      </c>
      <c r="C49" s="376"/>
      <c r="D49" s="376"/>
      <c r="E49" s="186"/>
    </row>
    <row r="50" spans="1:5" s="1" customFormat="1" ht="12" customHeight="1" thickBot="1">
      <c r="A50" s="14" t="s">
        <v>334</v>
      </c>
      <c r="B50" s="168" t="s">
        <v>288</v>
      </c>
      <c r="C50" s="383"/>
      <c r="D50" s="383"/>
      <c r="E50" s="384"/>
    </row>
    <row r="51" spans="1:5" s="1" customFormat="1" ht="17.25" customHeight="1" thickBot="1">
      <c r="A51" s="22" t="s">
        <v>229</v>
      </c>
      <c r="B51" s="293" t="s">
        <v>289</v>
      </c>
      <c r="C51" s="385"/>
      <c r="D51" s="385"/>
      <c r="E51" s="187"/>
    </row>
    <row r="52" spans="1:5" s="1" customFormat="1" ht="12" customHeight="1" thickBot="1">
      <c r="A52" s="22" t="s">
        <v>67</v>
      </c>
      <c r="B52" s="26" t="s">
        <v>230</v>
      </c>
      <c r="C52" s="386">
        <f>+C7+C12+C21+C22+C31+C44+C47+C51</f>
        <v>805111</v>
      </c>
      <c r="D52" s="386">
        <f>+D7+D12+D21+D22+D31+D44+D47+D51</f>
        <v>916186</v>
      </c>
      <c r="E52" s="188">
        <f>+E7+E12+E21+E22+E31+E44+E47+E51</f>
        <v>912377</v>
      </c>
    </row>
    <row r="53" spans="1:5" s="1" customFormat="1" ht="12" customHeight="1" thickBot="1">
      <c r="A53" s="164" t="s">
        <v>68</v>
      </c>
      <c r="B53" s="159" t="s">
        <v>292</v>
      </c>
      <c r="C53" s="387">
        <f>+C54+C60</f>
        <v>0</v>
      </c>
      <c r="D53" s="387">
        <f>+D54+D60</f>
        <v>0</v>
      </c>
      <c r="E53" s="189">
        <f>+E54+E60</f>
        <v>0</v>
      </c>
    </row>
    <row r="54" spans="1:5" s="1" customFormat="1" ht="12" customHeight="1">
      <c r="A54" s="294" t="s">
        <v>175</v>
      </c>
      <c r="B54" s="291" t="s">
        <v>363</v>
      </c>
      <c r="C54" s="377">
        <f>+C55+C56+C57+C58+C59</f>
        <v>0</v>
      </c>
      <c r="D54" s="377">
        <f>+D55+D56+D57+D58+D59</f>
        <v>0</v>
      </c>
      <c r="E54" s="190">
        <f>+E55+E56+E57+E58+E59</f>
        <v>0</v>
      </c>
    </row>
    <row r="55" spans="1:5" s="1" customFormat="1" ht="12" customHeight="1">
      <c r="A55" s="165" t="s">
        <v>304</v>
      </c>
      <c r="B55" s="160" t="s">
        <v>293</v>
      </c>
      <c r="C55" s="376"/>
      <c r="D55" s="376"/>
      <c r="E55" s="186"/>
    </row>
    <row r="56" spans="1:5" s="1" customFormat="1" ht="12" customHeight="1">
      <c r="A56" s="165" t="s">
        <v>305</v>
      </c>
      <c r="B56" s="160" t="s">
        <v>294</v>
      </c>
      <c r="C56" s="376"/>
      <c r="D56" s="376"/>
      <c r="E56" s="186"/>
    </row>
    <row r="57" spans="1:5" s="1" customFormat="1" ht="12" customHeight="1">
      <c r="A57" s="165" t="s">
        <v>306</v>
      </c>
      <c r="B57" s="160" t="s">
        <v>295</v>
      </c>
      <c r="C57" s="376"/>
      <c r="D57" s="376"/>
      <c r="E57" s="186"/>
    </row>
    <row r="58" spans="1:5" s="1" customFormat="1" ht="12" customHeight="1">
      <c r="A58" s="165" t="s">
        <v>307</v>
      </c>
      <c r="B58" s="160" t="s">
        <v>296</v>
      </c>
      <c r="C58" s="376"/>
      <c r="D58" s="376"/>
      <c r="E58" s="186"/>
    </row>
    <row r="59" spans="1:5" s="1" customFormat="1" ht="12" customHeight="1">
      <c r="A59" s="165" t="s">
        <v>308</v>
      </c>
      <c r="B59" s="160" t="s">
        <v>297</v>
      </c>
      <c r="C59" s="376"/>
      <c r="D59" s="376"/>
      <c r="E59" s="186"/>
    </row>
    <row r="60" spans="1:5" s="1" customFormat="1" ht="12" customHeight="1">
      <c r="A60" s="166" t="s">
        <v>176</v>
      </c>
      <c r="B60" s="161" t="s">
        <v>362</v>
      </c>
      <c r="C60" s="378">
        <f>+C61+C62+C63+C64+C65</f>
        <v>0</v>
      </c>
      <c r="D60" s="378">
        <f>+D61+D62+D63+D64+D65</f>
        <v>0</v>
      </c>
      <c r="E60" s="191">
        <f>+E61+E62+E63+E64+E65</f>
        <v>0</v>
      </c>
    </row>
    <row r="61" spans="1:5" s="1" customFormat="1" ht="12" customHeight="1">
      <c r="A61" s="165" t="s">
        <v>309</v>
      </c>
      <c r="B61" s="160" t="s">
        <v>298</v>
      </c>
      <c r="C61" s="376"/>
      <c r="D61" s="376"/>
      <c r="E61" s="186"/>
    </row>
    <row r="62" spans="1:5" s="1" customFormat="1" ht="12" customHeight="1">
      <c r="A62" s="165" t="s">
        <v>310</v>
      </c>
      <c r="B62" s="160" t="s">
        <v>299</v>
      </c>
      <c r="C62" s="376"/>
      <c r="D62" s="376"/>
      <c r="E62" s="186"/>
    </row>
    <row r="63" spans="1:5" s="1" customFormat="1" ht="12" customHeight="1">
      <c r="A63" s="165" t="s">
        <v>311</v>
      </c>
      <c r="B63" s="160" t="s">
        <v>300</v>
      </c>
      <c r="C63" s="376"/>
      <c r="D63" s="376"/>
      <c r="E63" s="186"/>
    </row>
    <row r="64" spans="1:5" s="1" customFormat="1" ht="12" customHeight="1">
      <c r="A64" s="165" t="s">
        <v>312</v>
      </c>
      <c r="B64" s="160" t="s">
        <v>301</v>
      </c>
      <c r="C64" s="376"/>
      <c r="D64" s="376"/>
      <c r="E64" s="186"/>
    </row>
    <row r="65" spans="1:5" s="1" customFormat="1" ht="12" customHeight="1" thickBot="1">
      <c r="A65" s="167" t="s">
        <v>313</v>
      </c>
      <c r="B65" s="168" t="s">
        <v>302</v>
      </c>
      <c r="C65" s="388"/>
      <c r="D65" s="388"/>
      <c r="E65" s="192"/>
    </row>
    <row r="66" spans="1:5" s="1" customFormat="1" ht="12" customHeight="1" thickBot="1">
      <c r="A66" s="169" t="s">
        <v>69</v>
      </c>
      <c r="B66" s="295" t="s">
        <v>360</v>
      </c>
      <c r="C66" s="387">
        <f>+C52+C53</f>
        <v>805111</v>
      </c>
      <c r="D66" s="387">
        <f>+D52+D53</f>
        <v>916186</v>
      </c>
      <c r="E66" s="189">
        <f>+E52+E53</f>
        <v>912377</v>
      </c>
    </row>
    <row r="67" spans="1:5" s="1" customFormat="1" ht="13.5" customHeight="1" thickBot="1">
      <c r="A67" s="170" t="s">
        <v>70</v>
      </c>
      <c r="B67" s="296" t="s">
        <v>303</v>
      </c>
      <c r="C67" s="389"/>
      <c r="D67" s="389"/>
      <c r="E67" s="199">
        <v>-24814</v>
      </c>
    </row>
    <row r="68" spans="1:5" s="1" customFormat="1" ht="12" customHeight="1" thickBot="1">
      <c r="A68" s="169" t="s">
        <v>71</v>
      </c>
      <c r="B68" s="295" t="s">
        <v>361</v>
      </c>
      <c r="C68" s="390">
        <f>+C66+C67</f>
        <v>805111</v>
      </c>
      <c r="D68" s="390">
        <f>+D66+D67</f>
        <v>916186</v>
      </c>
      <c r="E68" s="200">
        <f>+E66+E67</f>
        <v>887563</v>
      </c>
    </row>
    <row r="69" spans="1:5" s="1" customFormat="1" ht="83.25" customHeight="1">
      <c r="A69" s="5"/>
      <c r="B69" s="6"/>
      <c r="C69" s="193"/>
      <c r="D69" s="193"/>
      <c r="E69" s="193"/>
    </row>
    <row r="70" spans="1:5" ht="16.5" customHeight="1">
      <c r="A70" s="704" t="s">
        <v>87</v>
      </c>
      <c r="B70" s="704"/>
      <c r="C70" s="704"/>
      <c r="D70" s="704"/>
      <c r="E70" s="704"/>
    </row>
    <row r="71" spans="1:5" s="201" customFormat="1" ht="16.5" customHeight="1" thickBot="1">
      <c r="A71" s="313" t="s">
        <v>180</v>
      </c>
      <c r="B71" s="313"/>
      <c r="C71" s="75"/>
      <c r="D71" s="75"/>
      <c r="E71" s="75" t="s">
        <v>333</v>
      </c>
    </row>
    <row r="72" spans="1:5" s="201" customFormat="1" ht="16.5" customHeight="1">
      <c r="A72" s="705" t="s">
        <v>115</v>
      </c>
      <c r="B72" s="701" t="s">
        <v>408</v>
      </c>
      <c r="C72" s="699" t="s">
        <v>0</v>
      </c>
      <c r="D72" s="699"/>
      <c r="E72" s="700"/>
    </row>
    <row r="73" spans="1:5" ht="37.5" customHeight="1" thickBot="1">
      <c r="A73" s="706"/>
      <c r="B73" s="698"/>
      <c r="C73" s="315" t="s">
        <v>409</v>
      </c>
      <c r="D73" s="315" t="s">
        <v>416</v>
      </c>
      <c r="E73" s="316" t="s">
        <v>417</v>
      </c>
    </row>
    <row r="74" spans="1:5" s="35" customFormat="1" ht="12" customHeight="1" thickBot="1">
      <c r="A74" s="31">
        <v>1</v>
      </c>
      <c r="B74" s="32">
        <v>2</v>
      </c>
      <c r="C74" s="32">
        <v>3</v>
      </c>
      <c r="D74" s="32">
        <v>4</v>
      </c>
      <c r="E74" s="33">
        <v>5</v>
      </c>
    </row>
    <row r="75" spans="1:5" ht="12" customHeight="1" thickBot="1">
      <c r="A75" s="24" t="s">
        <v>58</v>
      </c>
      <c r="B75" s="30" t="s">
        <v>231</v>
      </c>
      <c r="C75" s="367">
        <f>+C76+C77+C78+C79+C80</f>
        <v>618517</v>
      </c>
      <c r="D75" s="367">
        <f>+D76+D77+D78+D79+D80</f>
        <v>706946</v>
      </c>
      <c r="E75" s="177">
        <f>+E76+E77+E78+E79+E80</f>
        <v>717673</v>
      </c>
    </row>
    <row r="76" spans="1:5" ht="12" customHeight="1">
      <c r="A76" s="19" t="s">
        <v>137</v>
      </c>
      <c r="B76" s="11" t="s">
        <v>88</v>
      </c>
      <c r="C76" s="370">
        <v>207165</v>
      </c>
      <c r="D76" s="370">
        <v>233688</v>
      </c>
      <c r="E76" s="179">
        <v>233360</v>
      </c>
    </row>
    <row r="77" spans="1:5" ht="12" customHeight="1">
      <c r="A77" s="15" t="s">
        <v>138</v>
      </c>
      <c r="B77" s="8" t="s">
        <v>232</v>
      </c>
      <c r="C77" s="369">
        <v>49851</v>
      </c>
      <c r="D77" s="369">
        <v>55576</v>
      </c>
      <c r="E77" s="180">
        <v>54804</v>
      </c>
    </row>
    <row r="78" spans="1:5" ht="12" customHeight="1">
      <c r="A78" s="15" t="s">
        <v>139</v>
      </c>
      <c r="B78" s="8" t="s">
        <v>166</v>
      </c>
      <c r="C78" s="375">
        <v>197011</v>
      </c>
      <c r="D78" s="375">
        <v>244655</v>
      </c>
      <c r="E78" s="185">
        <v>256930</v>
      </c>
    </row>
    <row r="79" spans="1:5" ht="12" customHeight="1">
      <c r="A79" s="15" t="s">
        <v>140</v>
      </c>
      <c r="B79" s="12" t="s">
        <v>233</v>
      </c>
      <c r="C79" s="375">
        <v>162350</v>
      </c>
      <c r="D79" s="375">
        <v>167287</v>
      </c>
      <c r="E79" s="185">
        <v>166750</v>
      </c>
    </row>
    <row r="80" spans="1:5" ht="12" customHeight="1">
      <c r="A80" s="15" t="s">
        <v>149</v>
      </c>
      <c r="B80" s="21" t="s">
        <v>234</v>
      </c>
      <c r="C80" s="375">
        <v>2140</v>
      </c>
      <c r="D80" s="375">
        <v>5740</v>
      </c>
      <c r="E80" s="185">
        <v>5829</v>
      </c>
    </row>
    <row r="81" spans="1:5" ht="12" customHeight="1">
      <c r="A81" s="15" t="s">
        <v>141</v>
      </c>
      <c r="B81" s="8" t="s">
        <v>252</v>
      </c>
      <c r="C81" s="375"/>
      <c r="D81" s="375"/>
      <c r="E81" s="185"/>
    </row>
    <row r="82" spans="1:5" ht="12" customHeight="1">
      <c r="A82" s="15" t="s">
        <v>142</v>
      </c>
      <c r="B82" s="78" t="s">
        <v>253</v>
      </c>
      <c r="C82" s="375"/>
      <c r="D82" s="375"/>
      <c r="E82" s="185"/>
    </row>
    <row r="83" spans="1:5" ht="12" customHeight="1">
      <c r="A83" s="15" t="s">
        <v>150</v>
      </c>
      <c r="B83" s="78" t="s">
        <v>314</v>
      </c>
      <c r="C83" s="375"/>
      <c r="D83" s="375"/>
      <c r="E83" s="185"/>
    </row>
    <row r="84" spans="1:5" ht="12" customHeight="1">
      <c r="A84" s="15" t="s">
        <v>151</v>
      </c>
      <c r="B84" s="79" t="s">
        <v>254</v>
      </c>
      <c r="C84" s="375">
        <v>2140</v>
      </c>
      <c r="D84" s="375">
        <v>5740</v>
      </c>
      <c r="E84" s="185">
        <v>5829</v>
      </c>
    </row>
    <row r="85" spans="1:5" ht="12" customHeight="1">
      <c r="A85" s="14" t="s">
        <v>152</v>
      </c>
      <c r="B85" s="80" t="s">
        <v>255</v>
      </c>
      <c r="C85" s="375"/>
      <c r="D85" s="375"/>
      <c r="E85" s="185"/>
    </row>
    <row r="86" spans="1:5" ht="12" customHeight="1">
      <c r="A86" s="15" t="s">
        <v>153</v>
      </c>
      <c r="B86" s="80" t="s">
        <v>256</v>
      </c>
      <c r="C86" s="375">
        <v>1000</v>
      </c>
      <c r="D86" s="375">
        <v>1630</v>
      </c>
      <c r="E86" s="185">
        <v>2217</v>
      </c>
    </row>
    <row r="87" spans="1:5" ht="12" customHeight="1" thickBot="1">
      <c r="A87" s="20" t="s">
        <v>155</v>
      </c>
      <c r="B87" s="81" t="s">
        <v>257</v>
      </c>
      <c r="C87" s="391"/>
      <c r="D87" s="391"/>
      <c r="E87" s="194"/>
    </row>
    <row r="88" spans="1:5" ht="12" customHeight="1" thickBot="1">
      <c r="A88" s="22" t="s">
        <v>59</v>
      </c>
      <c r="B88" s="29" t="s">
        <v>335</v>
      </c>
      <c r="C88" s="368">
        <f>+C89+C90+C91</f>
        <v>156512</v>
      </c>
      <c r="D88" s="368">
        <f>+D89+D90+D91</f>
        <v>189158</v>
      </c>
      <c r="E88" s="178">
        <f>+E89+E90+E91</f>
        <v>189142</v>
      </c>
    </row>
    <row r="89" spans="1:5" ht="12" customHeight="1">
      <c r="A89" s="17" t="s">
        <v>143</v>
      </c>
      <c r="B89" s="8" t="s">
        <v>315</v>
      </c>
      <c r="C89" s="374">
        <v>156502</v>
      </c>
      <c r="D89" s="374">
        <v>167902</v>
      </c>
      <c r="E89" s="184">
        <v>167934</v>
      </c>
    </row>
    <row r="90" spans="1:5" ht="12" customHeight="1">
      <c r="A90" s="17" t="s">
        <v>144</v>
      </c>
      <c r="B90" s="13" t="s">
        <v>236</v>
      </c>
      <c r="C90" s="369"/>
      <c r="D90" s="369">
        <v>6746</v>
      </c>
      <c r="E90" s="180">
        <v>6658</v>
      </c>
    </row>
    <row r="91" spans="1:5" ht="12" customHeight="1">
      <c r="A91" s="17" t="s">
        <v>145</v>
      </c>
      <c r="B91" s="160" t="s">
        <v>336</v>
      </c>
      <c r="C91" s="369">
        <v>10</v>
      </c>
      <c r="D91" s="369">
        <v>14510</v>
      </c>
      <c r="E91" s="180">
        <v>14550</v>
      </c>
    </row>
    <row r="92" spans="1:5" ht="12" customHeight="1">
      <c r="A92" s="17" t="s">
        <v>146</v>
      </c>
      <c r="B92" s="160" t="s">
        <v>401</v>
      </c>
      <c r="C92" s="369"/>
      <c r="D92" s="369"/>
      <c r="E92" s="180"/>
    </row>
    <row r="93" spans="1:5" ht="12" customHeight="1">
      <c r="A93" s="17" t="s">
        <v>147</v>
      </c>
      <c r="B93" s="160" t="s">
        <v>337</v>
      </c>
      <c r="C93" s="369">
        <v>10</v>
      </c>
      <c r="D93" s="369">
        <v>5010</v>
      </c>
      <c r="E93" s="180">
        <v>5050</v>
      </c>
    </row>
    <row r="94" spans="1:5" ht="15.75">
      <c r="A94" s="17" t="s">
        <v>154</v>
      </c>
      <c r="B94" s="160" t="s">
        <v>338</v>
      </c>
      <c r="C94" s="369"/>
      <c r="D94" s="369">
        <v>9500</v>
      </c>
      <c r="E94" s="180">
        <v>9500</v>
      </c>
    </row>
    <row r="95" spans="1:5" ht="12" customHeight="1">
      <c r="A95" s="17" t="s">
        <v>156</v>
      </c>
      <c r="B95" s="297" t="s">
        <v>318</v>
      </c>
      <c r="C95" s="369"/>
      <c r="D95" s="369"/>
      <c r="E95" s="180"/>
    </row>
    <row r="96" spans="1:5" ht="12" customHeight="1">
      <c r="A96" s="17" t="s">
        <v>237</v>
      </c>
      <c r="B96" s="297" t="s">
        <v>319</v>
      </c>
      <c r="C96" s="369"/>
      <c r="D96" s="369"/>
      <c r="E96" s="180"/>
    </row>
    <row r="97" spans="1:5" ht="21.75" customHeight="1">
      <c r="A97" s="17" t="s">
        <v>238</v>
      </c>
      <c r="B97" s="297" t="s">
        <v>317</v>
      </c>
      <c r="C97" s="369"/>
      <c r="D97" s="369"/>
      <c r="E97" s="180"/>
    </row>
    <row r="98" spans="1:5" ht="24" customHeight="1" thickBot="1">
      <c r="A98" s="14" t="s">
        <v>239</v>
      </c>
      <c r="B98" s="298" t="s">
        <v>421</v>
      </c>
      <c r="C98" s="375"/>
      <c r="D98" s="375"/>
      <c r="E98" s="185"/>
    </row>
    <row r="99" spans="1:5" ht="12" customHeight="1" thickBot="1">
      <c r="A99" s="22" t="s">
        <v>60</v>
      </c>
      <c r="B99" s="72" t="s">
        <v>339</v>
      </c>
      <c r="C99" s="368">
        <f>+C100+C101</f>
        <v>10000</v>
      </c>
      <c r="D99" s="368">
        <f>+D100+D101</f>
        <v>0</v>
      </c>
      <c r="E99" s="178">
        <f>+E100+E101</f>
        <v>0</v>
      </c>
    </row>
    <row r="100" spans="1:5" ht="12" customHeight="1">
      <c r="A100" s="17" t="s">
        <v>117</v>
      </c>
      <c r="B100" s="10" t="s">
        <v>102</v>
      </c>
      <c r="C100" s="374">
        <v>10000</v>
      </c>
      <c r="D100" s="374"/>
      <c r="E100" s="184"/>
    </row>
    <row r="101" spans="1:5" ht="12" customHeight="1" thickBot="1">
      <c r="A101" s="18" t="s">
        <v>118</v>
      </c>
      <c r="B101" s="13" t="s">
        <v>103</v>
      </c>
      <c r="C101" s="375"/>
      <c r="D101" s="375"/>
      <c r="E101" s="185"/>
    </row>
    <row r="102" spans="1:5" s="158" customFormat="1" ht="12" customHeight="1" thickBot="1">
      <c r="A102" s="164" t="s">
        <v>61</v>
      </c>
      <c r="B102" s="159" t="s">
        <v>320</v>
      </c>
      <c r="C102" s="392"/>
      <c r="D102" s="392"/>
      <c r="E102" s="393"/>
    </row>
    <row r="103" spans="1:5" ht="12" customHeight="1" thickBot="1">
      <c r="A103" s="156" t="s">
        <v>62</v>
      </c>
      <c r="B103" s="157" t="s">
        <v>183</v>
      </c>
      <c r="C103" s="367">
        <f>+C75+C88+C99+C102</f>
        <v>785029</v>
      </c>
      <c r="D103" s="367">
        <f>+D75+D88+D99+D102</f>
        <v>896104</v>
      </c>
      <c r="E103" s="177">
        <f>+E75+E88+E99+E102</f>
        <v>906815</v>
      </c>
    </row>
    <row r="104" spans="1:5" ht="12" customHeight="1" thickBot="1">
      <c r="A104" s="164" t="s">
        <v>63</v>
      </c>
      <c r="B104" s="159" t="s">
        <v>402</v>
      </c>
      <c r="C104" s="368">
        <f>+C105+C113</f>
        <v>20082</v>
      </c>
      <c r="D104" s="368">
        <f>+D105+D113</f>
        <v>20082</v>
      </c>
      <c r="E104" s="178">
        <f>+E105+E113</f>
        <v>20082</v>
      </c>
    </row>
    <row r="105" spans="1:5" ht="12" customHeight="1" thickBot="1">
      <c r="A105" s="171" t="s">
        <v>124</v>
      </c>
      <c r="B105" s="299" t="s">
        <v>530</v>
      </c>
      <c r="C105" s="368">
        <f>+C106+C107+C108+C109+C110+C111+C112</f>
        <v>20082</v>
      </c>
      <c r="D105" s="368">
        <f>+D106+D107+D108+D109+D110+D111+D112</f>
        <v>20082</v>
      </c>
      <c r="E105" s="178">
        <f>+E106+E107+E108+E109+E110+E111+E112</f>
        <v>20082</v>
      </c>
    </row>
    <row r="106" spans="1:5" ht="12" customHeight="1">
      <c r="A106" s="172" t="s">
        <v>127</v>
      </c>
      <c r="B106" s="173" t="s">
        <v>321</v>
      </c>
      <c r="C106" s="369"/>
      <c r="D106" s="369"/>
      <c r="E106" s="180"/>
    </row>
    <row r="107" spans="1:5" ht="12" customHeight="1">
      <c r="A107" s="165" t="s">
        <v>128</v>
      </c>
      <c r="B107" s="160" t="s">
        <v>322</v>
      </c>
      <c r="C107" s="369"/>
      <c r="D107" s="369"/>
      <c r="E107" s="180"/>
    </row>
    <row r="108" spans="1:5" ht="12" customHeight="1">
      <c r="A108" s="165" t="s">
        <v>129</v>
      </c>
      <c r="B108" s="160" t="s">
        <v>323</v>
      </c>
      <c r="C108" s="369">
        <v>20082</v>
      </c>
      <c r="D108" s="369">
        <v>20082</v>
      </c>
      <c r="E108" s="180">
        <v>20082</v>
      </c>
    </row>
    <row r="109" spans="1:5" ht="12" customHeight="1">
      <c r="A109" s="165" t="s">
        <v>130</v>
      </c>
      <c r="B109" s="160" t="s">
        <v>324</v>
      </c>
      <c r="C109" s="369"/>
      <c r="D109" s="369"/>
      <c r="E109" s="180"/>
    </row>
    <row r="110" spans="1:5" ht="12" customHeight="1">
      <c r="A110" s="165" t="s">
        <v>222</v>
      </c>
      <c r="B110" s="160" t="s">
        <v>325</v>
      </c>
      <c r="C110" s="369"/>
      <c r="D110" s="369"/>
      <c r="E110" s="180"/>
    </row>
    <row r="111" spans="1:5" ht="12" customHeight="1">
      <c r="A111" s="165" t="s">
        <v>240</v>
      </c>
      <c r="B111" s="160" t="s">
        <v>326</v>
      </c>
      <c r="C111" s="369"/>
      <c r="D111" s="369"/>
      <c r="E111" s="180"/>
    </row>
    <row r="112" spans="1:5" ht="12" customHeight="1" thickBot="1">
      <c r="A112" s="174" t="s">
        <v>241</v>
      </c>
      <c r="B112" s="175" t="s">
        <v>327</v>
      </c>
      <c r="C112" s="369"/>
      <c r="D112" s="369"/>
      <c r="E112" s="180"/>
    </row>
    <row r="113" spans="1:5" ht="12" customHeight="1" thickBot="1">
      <c r="A113" s="171" t="s">
        <v>125</v>
      </c>
      <c r="B113" s="299" t="s">
        <v>531</v>
      </c>
      <c r="C113" s="368">
        <f>+C114+C115+C116+C117+C118+C119+C120+C121</f>
        <v>0</v>
      </c>
      <c r="D113" s="368">
        <f>+D114+D115+D116+D117+D118+D119+D120+D121</f>
        <v>0</v>
      </c>
      <c r="E113" s="178">
        <f>+E114+E115+E116+E117+E118+E119+E120+E121</f>
        <v>0</v>
      </c>
    </row>
    <row r="114" spans="1:5" ht="12" customHeight="1">
      <c r="A114" s="172" t="s">
        <v>133</v>
      </c>
      <c r="B114" s="173" t="s">
        <v>321</v>
      </c>
      <c r="C114" s="369"/>
      <c r="D114" s="369"/>
      <c r="E114" s="180"/>
    </row>
    <row r="115" spans="1:5" ht="12" customHeight="1">
      <c r="A115" s="165" t="s">
        <v>134</v>
      </c>
      <c r="B115" s="160" t="s">
        <v>328</v>
      </c>
      <c r="C115" s="369"/>
      <c r="D115" s="369"/>
      <c r="E115" s="180"/>
    </row>
    <row r="116" spans="1:5" ht="12" customHeight="1">
      <c r="A116" s="165" t="s">
        <v>135</v>
      </c>
      <c r="B116" s="160" t="s">
        <v>323</v>
      </c>
      <c r="C116" s="369"/>
      <c r="D116" s="369"/>
      <c r="E116" s="180"/>
    </row>
    <row r="117" spans="1:5" ht="12" customHeight="1">
      <c r="A117" s="165" t="s">
        <v>136</v>
      </c>
      <c r="B117" s="160" t="s">
        <v>324</v>
      </c>
      <c r="C117" s="369"/>
      <c r="D117" s="369"/>
      <c r="E117" s="180"/>
    </row>
    <row r="118" spans="1:5" ht="12" customHeight="1">
      <c r="A118" s="165" t="s">
        <v>223</v>
      </c>
      <c r="B118" s="160" t="s">
        <v>325</v>
      </c>
      <c r="C118" s="369"/>
      <c r="D118" s="369"/>
      <c r="E118" s="180"/>
    </row>
    <row r="119" spans="1:5" ht="12" customHeight="1">
      <c r="A119" s="165" t="s">
        <v>242</v>
      </c>
      <c r="B119" s="160" t="s">
        <v>329</v>
      </c>
      <c r="C119" s="369"/>
      <c r="D119" s="369"/>
      <c r="E119" s="180"/>
    </row>
    <row r="120" spans="1:5" ht="12" customHeight="1">
      <c r="A120" s="165" t="s">
        <v>243</v>
      </c>
      <c r="B120" s="160" t="s">
        <v>327</v>
      </c>
      <c r="C120" s="369"/>
      <c r="D120" s="369"/>
      <c r="E120" s="180"/>
    </row>
    <row r="121" spans="1:5" ht="12" customHeight="1" thickBot="1">
      <c r="A121" s="174" t="s">
        <v>244</v>
      </c>
      <c r="B121" s="175" t="s">
        <v>403</v>
      </c>
      <c r="C121" s="369"/>
      <c r="D121" s="369"/>
      <c r="E121" s="180"/>
    </row>
    <row r="122" spans="1:5" ht="12" customHeight="1" thickBot="1">
      <c r="A122" s="164" t="s">
        <v>64</v>
      </c>
      <c r="B122" s="295" t="s">
        <v>330</v>
      </c>
      <c r="C122" s="394">
        <f>+C103+C104</f>
        <v>805111</v>
      </c>
      <c r="D122" s="394">
        <f>+D103+D104</f>
        <v>916186</v>
      </c>
      <c r="E122" s="195">
        <f>+E103+E104</f>
        <v>926897</v>
      </c>
    </row>
    <row r="123" spans="1:9" ht="15" customHeight="1" thickBot="1">
      <c r="A123" s="164" t="s">
        <v>65</v>
      </c>
      <c r="B123" s="295" t="s">
        <v>331</v>
      </c>
      <c r="C123" s="395"/>
      <c r="D123" s="395"/>
      <c r="E123" s="196">
        <v>-34403</v>
      </c>
      <c r="F123" s="36"/>
      <c r="G123" s="73"/>
      <c r="H123" s="73"/>
      <c r="I123" s="73"/>
    </row>
    <row r="124" spans="1:5" s="1" customFormat="1" ht="12.75" customHeight="1" thickBot="1">
      <c r="A124" s="176" t="s">
        <v>66</v>
      </c>
      <c r="B124" s="296" t="s">
        <v>332</v>
      </c>
      <c r="C124" s="387">
        <f>+C122+C123</f>
        <v>805111</v>
      </c>
      <c r="D124" s="387">
        <f>+D122+D123</f>
        <v>916186</v>
      </c>
      <c r="E124" s="189">
        <f>+E122+E123</f>
        <v>892494</v>
      </c>
    </row>
    <row r="125" spans="1:5" ht="7.5" customHeight="1">
      <c r="A125" s="300"/>
      <c r="B125" s="300"/>
      <c r="C125" s="301"/>
      <c r="D125" s="301"/>
      <c r="E125" s="301"/>
    </row>
    <row r="126" spans="1:5" ht="15.75">
      <c r="A126" s="314" t="s">
        <v>186</v>
      </c>
      <c r="B126" s="314"/>
      <c r="C126" s="314"/>
      <c r="D126" s="314"/>
      <c r="E126" s="314"/>
    </row>
    <row r="127" spans="1:5" ht="15" customHeight="1" thickBot="1">
      <c r="A127" s="312" t="s">
        <v>181</v>
      </c>
      <c r="B127" s="312"/>
      <c r="C127" s="198"/>
      <c r="D127" s="198"/>
      <c r="E127" s="198" t="s">
        <v>333</v>
      </c>
    </row>
    <row r="128" spans="1:5" ht="24.75" customHeight="1" thickBot="1">
      <c r="A128" s="22">
        <v>1</v>
      </c>
      <c r="B128" s="29" t="s">
        <v>251</v>
      </c>
      <c r="C128" s="197">
        <f>+C52-C103</f>
        <v>20082</v>
      </c>
      <c r="D128" s="197">
        <f>+D52-D103</f>
        <v>20082</v>
      </c>
      <c r="E128" s="178">
        <f>+E52-E103</f>
        <v>5562</v>
      </c>
    </row>
    <row r="129" spans="1:5" ht="7.5" customHeight="1">
      <c r="A129" s="300"/>
      <c r="B129" s="300"/>
      <c r="C129" s="301"/>
      <c r="D129" s="301"/>
      <c r="E129" s="301"/>
    </row>
    <row r="131" ht="12.75" customHeight="1"/>
    <row r="132" ht="13.5" customHeight="1"/>
    <row r="133" ht="13.5" customHeight="1"/>
    <row r="134" ht="13.5" customHeight="1"/>
    <row r="135" ht="7.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</sheetData>
  <sheetProtection sheet="1" objects="1" scenarios="1"/>
  <mergeCells count="8">
    <mergeCell ref="A1:E1"/>
    <mergeCell ref="A70:E70"/>
    <mergeCell ref="A72:A73"/>
    <mergeCell ref="B72:B73"/>
    <mergeCell ref="C72:E72"/>
    <mergeCell ref="A3:A4"/>
    <mergeCell ref="B3:B4"/>
    <mergeCell ref="C3:E3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Vaja Város Önkormányzat
2013. ÉVI ZÁRSZÁMADÁSÁNAK PÉNZÜGYI MÉRLEGE&amp;10
&amp;R&amp;"Times New Roman CE,Félkövér dőlt"&amp;11 1.1. melléklet a 7/2014. (IV.29.) önkormányzati rendelethez</oddHeader>
  </headerFooter>
  <rowBreaks count="1" manualBreakCount="1">
    <brk id="69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L99"/>
  <sheetViews>
    <sheetView zoomScaleSheetLayoutView="160" workbookViewId="0" topLeftCell="A1">
      <selection activeCell="C2" sqref="C2:E2"/>
    </sheetView>
  </sheetViews>
  <sheetFormatPr defaultColWidth="9.00390625" defaultRowHeight="12.75"/>
  <cols>
    <col min="1" max="1" width="9.625" style="308" customWidth="1"/>
    <col min="2" max="2" width="9.625" style="309" customWidth="1"/>
    <col min="3" max="3" width="59.375" style="309" customWidth="1"/>
    <col min="4" max="6" width="15.875" style="310" customWidth="1"/>
    <col min="7" max="16384" width="9.375" style="4" customWidth="1"/>
  </cols>
  <sheetData>
    <row r="1" spans="1:6" s="2" customFormat="1" ht="16.5" customHeight="1" thickBot="1">
      <c r="A1" s="103"/>
      <c r="B1" s="104"/>
      <c r="C1" s="105"/>
      <c r="D1" s="142"/>
      <c r="E1" s="142"/>
      <c r="F1" s="142" t="s">
        <v>600</v>
      </c>
    </row>
    <row r="2" spans="1:6" s="64" customFormat="1" ht="15.75">
      <c r="A2" s="740" t="s">
        <v>273</v>
      </c>
      <c r="B2" s="741"/>
      <c r="C2" s="743" t="s">
        <v>272</v>
      </c>
      <c r="D2" s="744"/>
      <c r="E2" s="745"/>
      <c r="F2" s="261" t="s">
        <v>92</v>
      </c>
    </row>
    <row r="3" spans="1:6" s="64" customFormat="1" ht="16.5" thickBot="1">
      <c r="A3" s="106" t="s">
        <v>259</v>
      </c>
      <c r="B3" s="107"/>
      <c r="C3" s="746" t="s">
        <v>555</v>
      </c>
      <c r="D3" s="747"/>
      <c r="E3" s="748"/>
      <c r="F3" s="262" t="s">
        <v>93</v>
      </c>
    </row>
    <row r="4" spans="1:6" s="65" customFormat="1" ht="15.75" customHeight="1" thickBot="1">
      <c r="A4" s="108"/>
      <c r="B4" s="108"/>
      <c r="C4" s="108"/>
      <c r="D4" s="109"/>
      <c r="E4" s="109"/>
      <c r="F4" s="109" t="s">
        <v>94</v>
      </c>
    </row>
    <row r="5" spans="1:6" ht="24.75" thickBot="1">
      <c r="A5" s="737" t="s">
        <v>261</v>
      </c>
      <c r="B5" s="742"/>
      <c r="C5" s="110" t="s">
        <v>95</v>
      </c>
      <c r="D5" s="366" t="s">
        <v>409</v>
      </c>
      <c r="E5" s="366" t="s">
        <v>416</v>
      </c>
      <c r="F5" s="111" t="s">
        <v>417</v>
      </c>
    </row>
    <row r="6" spans="1:6" s="56" customFormat="1" ht="12.75" customHeight="1" thickBot="1">
      <c r="A6" s="99">
        <v>1</v>
      </c>
      <c r="B6" s="100">
        <v>2</v>
      </c>
      <c r="C6" s="100">
        <v>3</v>
      </c>
      <c r="D6" s="100">
        <v>4</v>
      </c>
      <c r="E6" s="441">
        <v>5</v>
      </c>
      <c r="F6" s="439">
        <v>6</v>
      </c>
    </row>
    <row r="7" spans="1:6" s="56" customFormat="1" ht="15.75" customHeight="1" thickBot="1">
      <c r="A7" s="737" t="s">
        <v>96</v>
      </c>
      <c r="B7" s="738"/>
      <c r="C7" s="738"/>
      <c r="D7" s="738"/>
      <c r="E7" s="738"/>
      <c r="F7" s="739"/>
    </row>
    <row r="8" spans="1:6" s="56" customFormat="1" ht="12" customHeight="1" thickBot="1">
      <c r="A8" s="99" t="s">
        <v>58</v>
      </c>
      <c r="B8" s="112"/>
      <c r="C8" s="401" t="s">
        <v>262</v>
      </c>
      <c r="D8" s="206">
        <f>+D9+D14</f>
        <v>93255</v>
      </c>
      <c r="E8" s="206">
        <f>+E9+E14</f>
        <v>105801</v>
      </c>
      <c r="F8" s="211">
        <f>+F9+F14</f>
        <v>106965</v>
      </c>
    </row>
    <row r="9" spans="1:6" s="66" customFormat="1" ht="12" customHeight="1" thickBot="1">
      <c r="A9" s="99" t="s">
        <v>59</v>
      </c>
      <c r="B9" s="112"/>
      <c r="C9" s="402" t="s">
        <v>9</v>
      </c>
      <c r="D9" s="206">
        <f>SUM(D10:D13)</f>
        <v>83100</v>
      </c>
      <c r="E9" s="206">
        <f>SUM(E10:E13)</f>
        <v>92250</v>
      </c>
      <c r="F9" s="211">
        <f>SUM(F10:F13)</f>
        <v>92796</v>
      </c>
    </row>
    <row r="10" spans="1:6" s="67" customFormat="1" ht="12" customHeight="1">
      <c r="A10" s="114"/>
      <c r="B10" s="115" t="s">
        <v>143</v>
      </c>
      <c r="C10" s="403" t="s">
        <v>98</v>
      </c>
      <c r="D10" s="203">
        <v>82500</v>
      </c>
      <c r="E10" s="203">
        <v>91650</v>
      </c>
      <c r="F10" s="209">
        <v>92385</v>
      </c>
    </row>
    <row r="11" spans="1:6" s="67" customFormat="1" ht="12" customHeight="1">
      <c r="A11" s="114"/>
      <c r="B11" s="115" t="s">
        <v>144</v>
      </c>
      <c r="C11" s="404" t="s">
        <v>116</v>
      </c>
      <c r="D11" s="203"/>
      <c r="E11" s="203"/>
      <c r="F11" s="209"/>
    </row>
    <row r="12" spans="1:6" s="67" customFormat="1" ht="12" customHeight="1">
      <c r="A12" s="114"/>
      <c r="B12" s="115" t="s">
        <v>145</v>
      </c>
      <c r="C12" s="404" t="s">
        <v>192</v>
      </c>
      <c r="D12" s="203">
        <v>600</v>
      </c>
      <c r="E12" s="203">
        <v>600</v>
      </c>
      <c r="F12" s="209">
        <v>411</v>
      </c>
    </row>
    <row r="13" spans="1:6" s="67" customFormat="1" ht="12" customHeight="1" thickBot="1">
      <c r="A13" s="114"/>
      <c r="B13" s="115" t="s">
        <v>146</v>
      </c>
      <c r="C13" s="405" t="s">
        <v>193</v>
      </c>
      <c r="D13" s="203"/>
      <c r="E13" s="203"/>
      <c r="F13" s="209"/>
    </row>
    <row r="14" spans="1:6" s="66" customFormat="1" ht="12" customHeight="1" thickBot="1">
      <c r="A14" s="99" t="s">
        <v>60</v>
      </c>
      <c r="B14" s="112"/>
      <c r="C14" s="402" t="s">
        <v>194</v>
      </c>
      <c r="D14" s="206">
        <f>SUM(D15:D22)</f>
        <v>10155</v>
      </c>
      <c r="E14" s="206">
        <f>SUM(E15:E22)</f>
        <v>13551</v>
      </c>
      <c r="F14" s="211">
        <f>SUM(F15:F22)</f>
        <v>14169</v>
      </c>
    </row>
    <row r="15" spans="1:6" s="66" customFormat="1" ht="12" customHeight="1">
      <c r="A15" s="116"/>
      <c r="B15" s="115" t="s">
        <v>117</v>
      </c>
      <c r="C15" s="403" t="s">
        <v>199</v>
      </c>
      <c r="D15" s="425">
        <v>1000</v>
      </c>
      <c r="E15" s="425">
        <v>1000</v>
      </c>
      <c r="F15" s="263">
        <v>1581</v>
      </c>
    </row>
    <row r="16" spans="1:6" s="66" customFormat="1" ht="12" customHeight="1">
      <c r="A16" s="114"/>
      <c r="B16" s="115" t="s">
        <v>118</v>
      </c>
      <c r="C16" s="404" t="s">
        <v>200</v>
      </c>
      <c r="D16" s="203">
        <v>50</v>
      </c>
      <c r="E16" s="203">
        <v>450</v>
      </c>
      <c r="F16" s="209">
        <v>483</v>
      </c>
    </row>
    <row r="17" spans="1:6" s="66" customFormat="1" ht="12" customHeight="1">
      <c r="A17" s="114"/>
      <c r="B17" s="115" t="s">
        <v>119</v>
      </c>
      <c r="C17" s="404" t="s">
        <v>201</v>
      </c>
      <c r="D17" s="203">
        <v>6056</v>
      </c>
      <c r="E17" s="203">
        <v>7017</v>
      </c>
      <c r="F17" s="209">
        <v>7104</v>
      </c>
    </row>
    <row r="18" spans="1:6" s="66" customFormat="1" ht="12" customHeight="1">
      <c r="A18" s="114"/>
      <c r="B18" s="115" t="s">
        <v>120</v>
      </c>
      <c r="C18" s="404" t="s">
        <v>202</v>
      </c>
      <c r="D18" s="203">
        <v>1429</v>
      </c>
      <c r="E18" s="203">
        <v>1929</v>
      </c>
      <c r="F18" s="209">
        <v>1913</v>
      </c>
    </row>
    <row r="19" spans="1:6" s="66" customFormat="1" ht="12" customHeight="1">
      <c r="A19" s="114"/>
      <c r="B19" s="115" t="s">
        <v>195</v>
      </c>
      <c r="C19" s="404" t="s">
        <v>203</v>
      </c>
      <c r="D19" s="203"/>
      <c r="E19" s="203"/>
      <c r="F19" s="209"/>
    </row>
    <row r="20" spans="1:6" s="66" customFormat="1" ht="12" customHeight="1">
      <c r="A20" s="117"/>
      <c r="B20" s="115" t="s">
        <v>196</v>
      </c>
      <c r="C20" s="404" t="s">
        <v>279</v>
      </c>
      <c r="D20" s="426">
        <v>1270</v>
      </c>
      <c r="E20" s="426">
        <v>2305</v>
      </c>
      <c r="F20" s="264">
        <v>2259</v>
      </c>
    </row>
    <row r="21" spans="1:6" s="67" customFormat="1" ht="12" customHeight="1">
      <c r="A21" s="114"/>
      <c r="B21" s="115" t="s">
        <v>197</v>
      </c>
      <c r="C21" s="404" t="s">
        <v>205</v>
      </c>
      <c r="D21" s="203"/>
      <c r="E21" s="203">
        <v>500</v>
      </c>
      <c r="F21" s="209">
        <v>410</v>
      </c>
    </row>
    <row r="22" spans="1:6" s="67" customFormat="1" ht="12" customHeight="1" thickBot="1">
      <c r="A22" s="118"/>
      <c r="B22" s="119" t="s">
        <v>198</v>
      </c>
      <c r="C22" s="405" t="s">
        <v>206</v>
      </c>
      <c r="D22" s="205">
        <v>350</v>
      </c>
      <c r="E22" s="205">
        <v>350</v>
      </c>
      <c r="F22" s="210">
        <v>419</v>
      </c>
    </row>
    <row r="23" spans="1:6" s="67" customFormat="1" ht="12" customHeight="1" thickBot="1">
      <c r="A23" s="99" t="s">
        <v>61</v>
      </c>
      <c r="B23" s="120"/>
      <c r="C23" s="402" t="s">
        <v>280</v>
      </c>
      <c r="D23" s="242">
        <v>5200</v>
      </c>
      <c r="E23" s="242">
        <v>5200</v>
      </c>
      <c r="F23" s="241">
        <v>5684</v>
      </c>
    </row>
    <row r="24" spans="1:6" s="66" customFormat="1" ht="12" customHeight="1" thickBot="1">
      <c r="A24" s="99" t="s">
        <v>62</v>
      </c>
      <c r="B24" s="112"/>
      <c r="C24" s="402" t="s">
        <v>10</v>
      </c>
      <c r="D24" s="206">
        <f>SUM(D25:D32)</f>
        <v>429052</v>
      </c>
      <c r="E24" s="206">
        <f>SUM(E25:E32)</f>
        <v>485489</v>
      </c>
      <c r="F24" s="211">
        <f>SUM(F25:F32)</f>
        <v>485431</v>
      </c>
    </row>
    <row r="25" spans="1:6" s="67" customFormat="1" ht="12" customHeight="1">
      <c r="A25" s="114"/>
      <c r="B25" s="115" t="s">
        <v>121</v>
      </c>
      <c r="C25" s="403" t="s">
        <v>11</v>
      </c>
      <c r="D25" s="60">
        <v>429052</v>
      </c>
      <c r="E25" s="60">
        <v>438253</v>
      </c>
      <c r="F25" s="61">
        <v>438195</v>
      </c>
    </row>
    <row r="26" spans="1:6" s="67" customFormat="1" ht="12" customHeight="1">
      <c r="A26" s="114"/>
      <c r="B26" s="115" t="s">
        <v>122</v>
      </c>
      <c r="C26" s="404" t="s">
        <v>217</v>
      </c>
      <c r="D26" s="60"/>
      <c r="E26" s="60"/>
      <c r="F26" s="61"/>
    </row>
    <row r="27" spans="1:6" s="67" customFormat="1" ht="12" customHeight="1">
      <c r="A27" s="114"/>
      <c r="B27" s="115" t="s">
        <v>123</v>
      </c>
      <c r="C27" s="404" t="s">
        <v>126</v>
      </c>
      <c r="D27" s="60"/>
      <c r="E27" s="60">
        <v>43610</v>
      </c>
      <c r="F27" s="61">
        <v>43610</v>
      </c>
    </row>
    <row r="28" spans="1:6" s="67" customFormat="1" ht="12" customHeight="1">
      <c r="A28" s="114"/>
      <c r="B28" s="115" t="s">
        <v>210</v>
      </c>
      <c r="C28" s="404" t="s">
        <v>218</v>
      </c>
      <c r="D28" s="60"/>
      <c r="E28" s="60"/>
      <c r="F28" s="61"/>
    </row>
    <row r="29" spans="1:6" s="67" customFormat="1" ht="12" customHeight="1">
      <c r="A29" s="114"/>
      <c r="B29" s="115" t="s">
        <v>211</v>
      </c>
      <c r="C29" s="404" t="s">
        <v>219</v>
      </c>
      <c r="D29" s="60"/>
      <c r="E29" s="60"/>
      <c r="F29" s="61"/>
    </row>
    <row r="30" spans="1:6" s="67" customFormat="1" ht="12" customHeight="1">
      <c r="A30" s="114"/>
      <c r="B30" s="115" t="s">
        <v>212</v>
      </c>
      <c r="C30" s="404" t="s">
        <v>220</v>
      </c>
      <c r="D30" s="60"/>
      <c r="E30" s="60"/>
      <c r="F30" s="61"/>
    </row>
    <row r="31" spans="1:6" s="67" customFormat="1" ht="12" customHeight="1">
      <c r="A31" s="114"/>
      <c r="B31" s="115" t="s">
        <v>213</v>
      </c>
      <c r="C31" s="404" t="s">
        <v>281</v>
      </c>
      <c r="D31" s="60"/>
      <c r="E31" s="60">
        <v>3626</v>
      </c>
      <c r="F31" s="61">
        <v>3626</v>
      </c>
    </row>
    <row r="32" spans="1:6" s="67" customFormat="1" ht="12" customHeight="1" thickBot="1">
      <c r="A32" s="118"/>
      <c r="B32" s="119" t="s">
        <v>214</v>
      </c>
      <c r="C32" s="406" t="s">
        <v>263</v>
      </c>
      <c r="D32" s="427"/>
      <c r="E32" s="427"/>
      <c r="F32" s="265"/>
    </row>
    <row r="33" spans="1:6" s="67" customFormat="1" ht="12" customHeight="1" thickBot="1">
      <c r="A33" s="102" t="s">
        <v>63</v>
      </c>
      <c r="B33" s="72"/>
      <c r="C33" s="401" t="s">
        <v>404</v>
      </c>
      <c r="D33" s="206">
        <f>+D34+D40</f>
        <v>227535</v>
      </c>
      <c r="E33" s="206">
        <f>+E34+E40</f>
        <v>264306</v>
      </c>
      <c r="F33" s="211">
        <f>+F34+F40</f>
        <v>259300</v>
      </c>
    </row>
    <row r="34" spans="1:6" s="67" customFormat="1" ht="12" customHeight="1">
      <c r="A34" s="116"/>
      <c r="B34" s="84" t="s">
        <v>124</v>
      </c>
      <c r="C34" s="407" t="s">
        <v>397</v>
      </c>
      <c r="D34" s="428">
        <f>SUM(D35:D39)</f>
        <v>60821</v>
      </c>
      <c r="E34" s="428">
        <f>SUM(E35:E39)</f>
        <v>89292</v>
      </c>
      <c r="F34" s="274">
        <f>SUM(F35:F39)</f>
        <v>90023</v>
      </c>
    </row>
    <row r="35" spans="1:6" s="67" customFormat="1" ht="12" customHeight="1">
      <c r="A35" s="114"/>
      <c r="B35" s="82" t="s">
        <v>127</v>
      </c>
      <c r="C35" s="404" t="s">
        <v>282</v>
      </c>
      <c r="D35" s="203">
        <v>7600</v>
      </c>
      <c r="E35" s="203">
        <v>7600</v>
      </c>
      <c r="F35" s="209">
        <v>7657</v>
      </c>
    </row>
    <row r="36" spans="1:6" s="67" customFormat="1" ht="12" customHeight="1">
      <c r="A36" s="114"/>
      <c r="B36" s="82" t="s">
        <v>128</v>
      </c>
      <c r="C36" s="404" t="s">
        <v>283</v>
      </c>
      <c r="D36" s="203"/>
      <c r="E36" s="203"/>
      <c r="F36" s="209"/>
    </row>
    <row r="37" spans="1:6" s="67" customFormat="1" ht="12" customHeight="1">
      <c r="A37" s="114"/>
      <c r="B37" s="82" t="s">
        <v>129</v>
      </c>
      <c r="C37" s="404" t="s">
        <v>284</v>
      </c>
      <c r="D37" s="203"/>
      <c r="E37" s="203"/>
      <c r="F37" s="209"/>
    </row>
    <row r="38" spans="1:6" s="67" customFormat="1" ht="12" customHeight="1">
      <c r="A38" s="114"/>
      <c r="B38" s="82" t="s">
        <v>130</v>
      </c>
      <c r="C38" s="404" t="s">
        <v>285</v>
      </c>
      <c r="D38" s="203"/>
      <c r="E38" s="203"/>
      <c r="F38" s="209"/>
    </row>
    <row r="39" spans="1:6" s="67" customFormat="1" ht="12" customHeight="1">
      <c r="A39" s="114"/>
      <c r="B39" s="82" t="s">
        <v>222</v>
      </c>
      <c r="C39" s="404" t="s">
        <v>398</v>
      </c>
      <c r="D39" s="203">
        <v>53221</v>
      </c>
      <c r="E39" s="203">
        <v>81692</v>
      </c>
      <c r="F39" s="209">
        <v>82366</v>
      </c>
    </row>
    <row r="40" spans="1:6" s="67" customFormat="1" ht="12" customHeight="1">
      <c r="A40" s="114"/>
      <c r="B40" s="82" t="s">
        <v>125</v>
      </c>
      <c r="C40" s="408" t="s">
        <v>399</v>
      </c>
      <c r="D40" s="237">
        <f>SUM(D41:D45)</f>
        <v>166714</v>
      </c>
      <c r="E40" s="237">
        <f>SUM(E41:E45)</f>
        <v>175014</v>
      </c>
      <c r="F40" s="273">
        <f>SUM(F41:F45)</f>
        <v>169277</v>
      </c>
    </row>
    <row r="41" spans="1:6" s="67" customFormat="1" ht="12" customHeight="1">
      <c r="A41" s="114"/>
      <c r="B41" s="82" t="s">
        <v>133</v>
      </c>
      <c r="C41" s="404" t="s">
        <v>282</v>
      </c>
      <c r="D41" s="203"/>
      <c r="E41" s="203"/>
      <c r="F41" s="209"/>
    </row>
    <row r="42" spans="1:6" s="67" customFormat="1" ht="12" customHeight="1">
      <c r="A42" s="114"/>
      <c r="B42" s="82" t="s">
        <v>134</v>
      </c>
      <c r="C42" s="404" t="s">
        <v>283</v>
      </c>
      <c r="D42" s="203"/>
      <c r="E42" s="203"/>
      <c r="F42" s="209"/>
    </row>
    <row r="43" spans="1:6" s="67" customFormat="1" ht="12" customHeight="1">
      <c r="A43" s="114"/>
      <c r="B43" s="82" t="s">
        <v>135</v>
      </c>
      <c r="C43" s="404" t="s">
        <v>284</v>
      </c>
      <c r="D43" s="203"/>
      <c r="E43" s="203"/>
      <c r="F43" s="209"/>
    </row>
    <row r="44" spans="1:6" s="67" customFormat="1" ht="12" customHeight="1">
      <c r="A44" s="114"/>
      <c r="B44" s="82" t="s">
        <v>136</v>
      </c>
      <c r="C44" s="404" t="s">
        <v>285</v>
      </c>
      <c r="D44" s="203">
        <v>166714</v>
      </c>
      <c r="E44" s="203">
        <v>166664</v>
      </c>
      <c r="F44" s="209">
        <v>160876</v>
      </c>
    </row>
    <row r="45" spans="1:6" s="67" customFormat="1" ht="12" customHeight="1" thickBot="1">
      <c r="A45" s="121"/>
      <c r="B45" s="85" t="s">
        <v>223</v>
      </c>
      <c r="C45" s="405" t="s">
        <v>400</v>
      </c>
      <c r="D45" s="429"/>
      <c r="E45" s="429">
        <v>8350</v>
      </c>
      <c r="F45" s="266">
        <v>8401</v>
      </c>
    </row>
    <row r="46" spans="1:6" s="66" customFormat="1" ht="12" customHeight="1" thickBot="1">
      <c r="A46" s="102" t="s">
        <v>64</v>
      </c>
      <c r="B46" s="112"/>
      <c r="C46" s="402" t="s">
        <v>286</v>
      </c>
      <c r="D46" s="206">
        <f>+D47+D48</f>
        <v>0</v>
      </c>
      <c r="E46" s="206">
        <f>+E47+E48</f>
        <v>100</v>
      </c>
      <c r="F46" s="211">
        <f>+F47+F48</f>
        <v>123</v>
      </c>
    </row>
    <row r="47" spans="1:6" s="67" customFormat="1" ht="12" customHeight="1">
      <c r="A47" s="114"/>
      <c r="B47" s="82" t="s">
        <v>131</v>
      </c>
      <c r="C47" s="403" t="s">
        <v>167</v>
      </c>
      <c r="D47" s="203"/>
      <c r="E47" s="203"/>
      <c r="F47" s="209"/>
    </row>
    <row r="48" spans="1:6" s="67" customFormat="1" ht="12" customHeight="1" thickBot="1">
      <c r="A48" s="114"/>
      <c r="B48" s="82" t="s">
        <v>132</v>
      </c>
      <c r="C48" s="405" t="s">
        <v>13</v>
      </c>
      <c r="D48" s="203"/>
      <c r="E48" s="203">
        <v>100</v>
      </c>
      <c r="F48" s="209">
        <v>123</v>
      </c>
    </row>
    <row r="49" spans="1:6" s="67" customFormat="1" ht="12" customHeight="1" thickBot="1">
      <c r="A49" s="99" t="s">
        <v>65</v>
      </c>
      <c r="B49" s="112"/>
      <c r="C49" s="402" t="s">
        <v>12</v>
      </c>
      <c r="D49" s="206">
        <f>+D50+D51+D52</f>
        <v>0</v>
      </c>
      <c r="E49" s="206">
        <f>+E50+E51+E52</f>
        <v>0</v>
      </c>
      <c r="F49" s="211">
        <f>+F50+F51+F52</f>
        <v>165</v>
      </c>
    </row>
    <row r="50" spans="1:6" s="67" customFormat="1" ht="12" customHeight="1">
      <c r="A50" s="122"/>
      <c r="B50" s="82" t="s">
        <v>227</v>
      </c>
      <c r="C50" s="403" t="s">
        <v>225</v>
      </c>
      <c r="D50" s="202"/>
      <c r="E50" s="202"/>
      <c r="F50" s="208">
        <v>165</v>
      </c>
    </row>
    <row r="51" spans="1:6" s="67" customFormat="1" ht="12" customHeight="1">
      <c r="A51" s="122"/>
      <c r="B51" s="82" t="s">
        <v>228</v>
      </c>
      <c r="C51" s="404" t="s">
        <v>226</v>
      </c>
      <c r="D51" s="202"/>
      <c r="E51" s="202"/>
      <c r="F51" s="208"/>
    </row>
    <row r="52" spans="1:6" s="67" customFormat="1" ht="12" customHeight="1" thickBot="1">
      <c r="A52" s="114"/>
      <c r="B52" s="82" t="s">
        <v>334</v>
      </c>
      <c r="C52" s="406" t="s">
        <v>288</v>
      </c>
      <c r="D52" s="203"/>
      <c r="E52" s="203"/>
      <c r="F52" s="209"/>
    </row>
    <row r="53" spans="1:6" s="67" customFormat="1" ht="12" customHeight="1" thickBot="1">
      <c r="A53" s="102" t="s">
        <v>66</v>
      </c>
      <c r="B53" s="123"/>
      <c r="C53" s="401" t="s">
        <v>289</v>
      </c>
      <c r="D53" s="242"/>
      <c r="E53" s="242"/>
      <c r="F53" s="241"/>
    </row>
    <row r="54" spans="1:6" s="66" customFormat="1" ht="12" customHeight="1" thickBot="1">
      <c r="A54" s="124" t="s">
        <v>67</v>
      </c>
      <c r="B54" s="125"/>
      <c r="C54" s="401" t="s">
        <v>405</v>
      </c>
      <c r="D54" s="430">
        <f>+D9+D14+D23+D24+D33+D46+D49+D53</f>
        <v>755042</v>
      </c>
      <c r="E54" s="430">
        <f>+E9+E14+E23+E24+E33+E46+E49+E53</f>
        <v>860896</v>
      </c>
      <c r="F54" s="431">
        <f>+F9+F14+F23+F24+F33+F46+F49+F53</f>
        <v>857668</v>
      </c>
    </row>
    <row r="55" spans="1:6" s="66" customFormat="1" ht="12" customHeight="1" thickBot="1">
      <c r="A55" s="99" t="s">
        <v>68</v>
      </c>
      <c r="B55" s="86"/>
      <c r="C55" s="401" t="s">
        <v>292</v>
      </c>
      <c r="D55" s="206">
        <f>+D56+D57</f>
        <v>0</v>
      </c>
      <c r="E55" s="206">
        <f>+E56+E57</f>
        <v>0</v>
      </c>
      <c r="F55" s="211">
        <f>+F56+F57</f>
        <v>-24814</v>
      </c>
    </row>
    <row r="56" spans="1:6" s="66" customFormat="1" ht="12" customHeight="1">
      <c r="A56" s="116"/>
      <c r="B56" s="84" t="s">
        <v>175</v>
      </c>
      <c r="C56" s="409" t="s">
        <v>350</v>
      </c>
      <c r="D56" s="432"/>
      <c r="E56" s="432"/>
      <c r="F56" s="433">
        <v>-24814</v>
      </c>
    </row>
    <row r="57" spans="1:6" s="66" customFormat="1" ht="12" customHeight="1" thickBot="1">
      <c r="A57" s="121"/>
      <c r="B57" s="85" t="s">
        <v>176</v>
      </c>
      <c r="C57" s="410" t="s">
        <v>14</v>
      </c>
      <c r="D57" s="62"/>
      <c r="E57" s="62"/>
      <c r="F57" s="63"/>
    </row>
    <row r="58" spans="1:6" s="67" customFormat="1" ht="12" customHeight="1" thickBot="1">
      <c r="A58" s="126" t="s">
        <v>69</v>
      </c>
      <c r="B58" s="304"/>
      <c r="C58" s="411" t="s">
        <v>15</v>
      </c>
      <c r="D58" s="206">
        <f>+D54+D55</f>
        <v>755042</v>
      </c>
      <c r="E58" s="206">
        <f>+E54+E55</f>
        <v>860896</v>
      </c>
      <c r="F58" s="211">
        <f>+F54+F55</f>
        <v>832854</v>
      </c>
    </row>
    <row r="59" spans="1:6" s="67" customFormat="1" ht="15" customHeight="1">
      <c r="A59" s="129"/>
      <c r="B59" s="129"/>
      <c r="C59" s="130"/>
      <c r="D59" s="267"/>
      <c r="E59" s="267"/>
      <c r="F59" s="267"/>
    </row>
    <row r="60" spans="1:6" ht="13.5" thickBot="1">
      <c r="A60" s="131"/>
      <c r="B60" s="132"/>
      <c r="C60" s="132"/>
      <c r="D60" s="268"/>
      <c r="E60" s="268"/>
      <c r="F60" s="268"/>
    </row>
    <row r="61" spans="1:6" s="56" customFormat="1" ht="16.5" customHeight="1" thickBot="1">
      <c r="A61" s="737" t="s">
        <v>100</v>
      </c>
      <c r="B61" s="738"/>
      <c r="C61" s="738"/>
      <c r="D61" s="738"/>
      <c r="E61" s="738"/>
      <c r="F61" s="739"/>
    </row>
    <row r="62" spans="1:6" s="68" customFormat="1" ht="12" customHeight="1" thickBot="1">
      <c r="A62" s="102" t="s">
        <v>58</v>
      </c>
      <c r="B62" s="23"/>
      <c r="C62" s="412" t="s">
        <v>34</v>
      </c>
      <c r="D62" s="206">
        <f>SUM(D63:D67)</f>
        <v>239615</v>
      </c>
      <c r="E62" s="206">
        <f>SUM(E63:E67)</f>
        <v>291117</v>
      </c>
      <c r="F62" s="211">
        <f>SUM(F63:F67)</f>
        <v>304410</v>
      </c>
    </row>
    <row r="63" spans="1:6" ht="12" customHeight="1">
      <c r="A63" s="133"/>
      <c r="B63" s="83" t="s">
        <v>137</v>
      </c>
      <c r="C63" s="413" t="s">
        <v>88</v>
      </c>
      <c r="D63" s="202">
        <v>81818</v>
      </c>
      <c r="E63" s="202">
        <v>101903</v>
      </c>
      <c r="F63" s="208">
        <v>102278</v>
      </c>
    </row>
    <row r="64" spans="1:6" ht="12" customHeight="1">
      <c r="A64" s="134"/>
      <c r="B64" s="82" t="s">
        <v>138</v>
      </c>
      <c r="C64" s="414" t="s">
        <v>232</v>
      </c>
      <c r="D64" s="60">
        <v>15776</v>
      </c>
      <c r="E64" s="60">
        <v>20126</v>
      </c>
      <c r="F64" s="61">
        <v>19546</v>
      </c>
    </row>
    <row r="65" spans="1:6" ht="12" customHeight="1">
      <c r="A65" s="134"/>
      <c r="B65" s="82" t="s">
        <v>139</v>
      </c>
      <c r="C65" s="414" t="s">
        <v>166</v>
      </c>
      <c r="D65" s="203">
        <v>127831</v>
      </c>
      <c r="E65" s="203">
        <v>158738</v>
      </c>
      <c r="F65" s="209">
        <v>172185</v>
      </c>
    </row>
    <row r="66" spans="1:6" ht="12" customHeight="1">
      <c r="A66" s="134"/>
      <c r="B66" s="82" t="s">
        <v>140</v>
      </c>
      <c r="C66" s="414" t="s">
        <v>233</v>
      </c>
      <c r="D66" s="203">
        <v>2050</v>
      </c>
      <c r="E66" s="203">
        <v>4610</v>
      </c>
      <c r="F66" s="209">
        <v>4572</v>
      </c>
    </row>
    <row r="67" spans="1:6" ht="12" customHeight="1">
      <c r="A67" s="134"/>
      <c r="B67" s="82" t="s">
        <v>149</v>
      </c>
      <c r="C67" s="414" t="s">
        <v>234</v>
      </c>
      <c r="D67" s="203">
        <v>12140</v>
      </c>
      <c r="E67" s="203">
        <v>5740</v>
      </c>
      <c r="F67" s="209">
        <v>5829</v>
      </c>
    </row>
    <row r="68" spans="1:6" ht="12" customHeight="1">
      <c r="A68" s="134"/>
      <c r="B68" s="82" t="s">
        <v>141</v>
      </c>
      <c r="C68" s="414" t="s">
        <v>252</v>
      </c>
      <c r="D68" s="60"/>
      <c r="E68" s="60"/>
      <c r="F68" s="61"/>
    </row>
    <row r="69" spans="1:6" ht="12" customHeight="1">
      <c r="A69" s="134"/>
      <c r="B69" s="82" t="s">
        <v>142</v>
      </c>
      <c r="C69" s="415" t="s">
        <v>16</v>
      </c>
      <c r="D69" s="203"/>
      <c r="E69" s="203"/>
      <c r="F69" s="209"/>
    </row>
    <row r="70" spans="1:6" ht="12" customHeight="1">
      <c r="A70" s="134"/>
      <c r="B70" s="82" t="s">
        <v>150</v>
      </c>
      <c r="C70" s="416" t="s">
        <v>406</v>
      </c>
      <c r="D70" s="203"/>
      <c r="E70" s="203"/>
      <c r="F70" s="209"/>
    </row>
    <row r="71" spans="1:6" ht="12" customHeight="1">
      <c r="A71" s="134"/>
      <c r="B71" s="82" t="s">
        <v>151</v>
      </c>
      <c r="C71" s="416" t="s">
        <v>17</v>
      </c>
      <c r="D71" s="203"/>
      <c r="E71" s="203"/>
      <c r="F71" s="209"/>
    </row>
    <row r="72" spans="1:6" ht="12" customHeight="1">
      <c r="A72" s="134"/>
      <c r="B72" s="82" t="s">
        <v>152</v>
      </c>
      <c r="C72" s="416" t="s">
        <v>407</v>
      </c>
      <c r="D72" s="203"/>
      <c r="E72" s="203"/>
      <c r="F72" s="209"/>
    </row>
    <row r="73" spans="1:6" ht="12" customHeight="1">
      <c r="A73" s="134"/>
      <c r="B73" s="82" t="s">
        <v>153</v>
      </c>
      <c r="C73" s="417" t="s">
        <v>18</v>
      </c>
      <c r="D73" s="203"/>
      <c r="E73" s="203"/>
      <c r="F73" s="209"/>
    </row>
    <row r="74" spans="1:6" ht="12" customHeight="1">
      <c r="A74" s="134"/>
      <c r="B74" s="82" t="s">
        <v>155</v>
      </c>
      <c r="C74" s="418" t="s">
        <v>19</v>
      </c>
      <c r="D74" s="203"/>
      <c r="E74" s="203"/>
      <c r="F74" s="209"/>
    </row>
    <row r="75" spans="1:6" ht="12" customHeight="1" thickBot="1">
      <c r="A75" s="135"/>
      <c r="B75" s="87" t="s">
        <v>235</v>
      </c>
      <c r="C75" s="419" t="s">
        <v>20</v>
      </c>
      <c r="D75" s="205"/>
      <c r="E75" s="205"/>
      <c r="F75" s="210"/>
    </row>
    <row r="76" spans="1:6" ht="12" customHeight="1" thickBot="1">
      <c r="A76" s="102" t="s">
        <v>59</v>
      </c>
      <c r="B76" s="23"/>
      <c r="C76" s="412" t="s">
        <v>33</v>
      </c>
      <c r="D76" s="206">
        <f>SUM(D77:D79)</f>
        <v>156512</v>
      </c>
      <c r="E76" s="206">
        <f>SUM(E77:E79)</f>
        <v>189158</v>
      </c>
      <c r="F76" s="211">
        <f>SUM(F77:F79)</f>
        <v>189142</v>
      </c>
    </row>
    <row r="77" spans="1:6" s="68" customFormat="1" ht="12" customHeight="1">
      <c r="A77" s="133"/>
      <c r="B77" s="83" t="s">
        <v>143</v>
      </c>
      <c r="C77" s="409" t="s">
        <v>21</v>
      </c>
      <c r="D77" s="398">
        <v>156502</v>
      </c>
      <c r="E77" s="398">
        <v>167902</v>
      </c>
      <c r="F77" s="59">
        <v>167934</v>
      </c>
    </row>
    <row r="78" spans="1:6" ht="12" customHeight="1">
      <c r="A78" s="134"/>
      <c r="B78" s="82" t="s">
        <v>144</v>
      </c>
      <c r="C78" s="404" t="s">
        <v>236</v>
      </c>
      <c r="D78" s="60"/>
      <c r="E78" s="60">
        <v>6746</v>
      </c>
      <c r="F78" s="61">
        <v>6658</v>
      </c>
    </row>
    <row r="79" spans="1:6" ht="16.5" customHeight="1">
      <c r="A79" s="134"/>
      <c r="B79" s="82" t="s">
        <v>145</v>
      </c>
      <c r="C79" s="404" t="s">
        <v>316</v>
      </c>
      <c r="D79" s="60">
        <v>10</v>
      </c>
      <c r="E79" s="60">
        <v>14510</v>
      </c>
      <c r="F79" s="61">
        <v>14550</v>
      </c>
    </row>
    <row r="80" spans="1:6" ht="21.75" customHeight="1">
      <c r="A80" s="134"/>
      <c r="B80" s="82" t="s">
        <v>146</v>
      </c>
      <c r="C80" s="404" t="s">
        <v>22</v>
      </c>
      <c r="D80" s="60">
        <v>10</v>
      </c>
      <c r="E80" s="60">
        <v>5010</v>
      </c>
      <c r="F80" s="61">
        <v>5050</v>
      </c>
    </row>
    <row r="81" spans="1:6" ht="12" customHeight="1">
      <c r="A81" s="134"/>
      <c r="B81" s="82" t="s">
        <v>147</v>
      </c>
      <c r="C81" s="416" t="s">
        <v>27</v>
      </c>
      <c r="D81" s="60"/>
      <c r="E81" s="60"/>
      <c r="F81" s="61"/>
    </row>
    <row r="82" spans="1:6" ht="12" customHeight="1">
      <c r="A82" s="134"/>
      <c r="B82" s="82" t="s">
        <v>154</v>
      </c>
      <c r="C82" s="416" t="s">
        <v>26</v>
      </c>
      <c r="D82" s="60"/>
      <c r="E82" s="60">
        <v>9500</v>
      </c>
      <c r="F82" s="61">
        <v>9500</v>
      </c>
    </row>
    <row r="83" spans="1:6" ht="12" customHeight="1">
      <c r="A83" s="134"/>
      <c r="B83" s="82" t="s">
        <v>156</v>
      </c>
      <c r="C83" s="416" t="s">
        <v>25</v>
      </c>
      <c r="D83" s="60"/>
      <c r="E83" s="60"/>
      <c r="F83" s="61"/>
    </row>
    <row r="84" spans="1:6" s="68" customFormat="1" ht="12" customHeight="1">
      <c r="A84" s="134"/>
      <c r="B84" s="82" t="s">
        <v>237</v>
      </c>
      <c r="C84" s="416" t="s">
        <v>24</v>
      </c>
      <c r="D84" s="60"/>
      <c r="E84" s="60"/>
      <c r="F84" s="61"/>
    </row>
    <row r="85" spans="1:12" ht="23.25" customHeight="1">
      <c r="A85" s="134"/>
      <c r="B85" s="82" t="s">
        <v>238</v>
      </c>
      <c r="C85" s="416" t="s">
        <v>23</v>
      </c>
      <c r="D85" s="60"/>
      <c r="E85" s="60"/>
      <c r="F85" s="61"/>
      <c r="L85" s="143"/>
    </row>
    <row r="86" spans="1:6" ht="21" customHeight="1" thickBot="1">
      <c r="A86" s="134"/>
      <c r="B86" s="82" t="s">
        <v>239</v>
      </c>
      <c r="C86" s="420" t="s">
        <v>28</v>
      </c>
      <c r="D86" s="60"/>
      <c r="E86" s="60"/>
      <c r="F86" s="61"/>
    </row>
    <row r="87" spans="1:6" ht="12" customHeight="1" thickBot="1">
      <c r="A87" s="256" t="s">
        <v>60</v>
      </c>
      <c r="B87" s="25"/>
      <c r="C87" s="421" t="s">
        <v>29</v>
      </c>
      <c r="D87" s="434">
        <f>+D88+D89</f>
        <v>0</v>
      </c>
      <c r="E87" s="434">
        <f>+E88+E89</f>
        <v>0</v>
      </c>
      <c r="F87" s="269">
        <f>+F88+F89</f>
        <v>0</v>
      </c>
    </row>
    <row r="88" spans="1:6" s="68" customFormat="1" ht="12" customHeight="1">
      <c r="A88" s="257"/>
      <c r="B88" s="84" t="s">
        <v>117</v>
      </c>
      <c r="C88" s="422" t="s">
        <v>102</v>
      </c>
      <c r="D88" s="435"/>
      <c r="E88" s="435"/>
      <c r="F88" s="287"/>
    </row>
    <row r="89" spans="1:6" s="68" customFormat="1" ht="12" customHeight="1" thickBot="1">
      <c r="A89" s="258"/>
      <c r="B89" s="85" t="s">
        <v>118</v>
      </c>
      <c r="C89" s="423" t="s">
        <v>103</v>
      </c>
      <c r="D89" s="429"/>
      <c r="E89" s="429"/>
      <c r="F89" s="266"/>
    </row>
    <row r="90" spans="1:6" s="68" customFormat="1" ht="12" customHeight="1" thickBot="1">
      <c r="A90" s="259" t="s">
        <v>61</v>
      </c>
      <c r="B90" s="260"/>
      <c r="C90" s="402" t="s">
        <v>320</v>
      </c>
      <c r="D90" s="436"/>
      <c r="E90" s="436"/>
      <c r="F90" s="311"/>
    </row>
    <row r="91" spans="1:6" s="68" customFormat="1" ht="12" customHeight="1" thickBot="1">
      <c r="A91" s="102" t="s">
        <v>62</v>
      </c>
      <c r="B91" s="92"/>
      <c r="C91" s="424" t="s">
        <v>275</v>
      </c>
      <c r="D91" s="242">
        <v>338833</v>
      </c>
      <c r="E91" s="242">
        <v>360539</v>
      </c>
      <c r="F91" s="241">
        <v>358409</v>
      </c>
    </row>
    <row r="92" spans="1:6" s="68" customFormat="1" ht="12" customHeight="1" thickBot="1">
      <c r="A92" s="102" t="s">
        <v>63</v>
      </c>
      <c r="B92" s="23"/>
      <c r="C92" s="401" t="s">
        <v>30</v>
      </c>
      <c r="D92" s="437">
        <f>+D62+D76+D87+D90+D91</f>
        <v>734960</v>
      </c>
      <c r="E92" s="437">
        <f>+E62+E76+E87+E90+E91</f>
        <v>840814</v>
      </c>
      <c r="F92" s="270">
        <f>+F62+F76+F87+F90+F91</f>
        <v>851961</v>
      </c>
    </row>
    <row r="93" spans="1:6" s="68" customFormat="1" ht="12" customHeight="1" thickBot="1">
      <c r="A93" s="102" t="s">
        <v>64</v>
      </c>
      <c r="B93" s="23"/>
      <c r="C93" s="401" t="s">
        <v>32</v>
      </c>
      <c r="D93" s="206">
        <f>+D94+D95</f>
        <v>20082</v>
      </c>
      <c r="E93" s="206">
        <f>+E94+E95</f>
        <v>20082</v>
      </c>
      <c r="F93" s="211">
        <f>+F94+F95</f>
        <v>-14321</v>
      </c>
    </row>
    <row r="94" spans="1:6" ht="12.75" customHeight="1">
      <c r="A94" s="133"/>
      <c r="B94" s="82" t="s">
        <v>274</v>
      </c>
      <c r="C94" s="409" t="s">
        <v>31</v>
      </c>
      <c r="D94" s="202">
        <v>20082</v>
      </c>
      <c r="E94" s="202">
        <v>20082</v>
      </c>
      <c r="F94" s="208">
        <v>20082</v>
      </c>
    </row>
    <row r="95" spans="1:6" ht="12" customHeight="1" thickBot="1">
      <c r="A95" s="135"/>
      <c r="B95" s="87" t="s">
        <v>132</v>
      </c>
      <c r="C95" s="410" t="s">
        <v>556</v>
      </c>
      <c r="D95" s="205"/>
      <c r="E95" s="205"/>
      <c r="F95" s="210">
        <v>-34403</v>
      </c>
    </row>
    <row r="96" spans="1:6" ht="15" customHeight="1" thickBot="1">
      <c r="A96" s="102" t="s">
        <v>65</v>
      </c>
      <c r="B96" s="123"/>
      <c r="C96" s="401" t="s">
        <v>276</v>
      </c>
      <c r="D96" s="438">
        <f>+D92+D93</f>
        <v>755042</v>
      </c>
      <c r="E96" s="438">
        <f>+E92+E93</f>
        <v>860896</v>
      </c>
      <c r="F96" s="271">
        <f>+F92+F93</f>
        <v>837640</v>
      </c>
    </row>
    <row r="97" spans="1:6" ht="13.5" thickBot="1">
      <c r="A97" s="305"/>
      <c r="B97" s="306"/>
      <c r="C97" s="306"/>
      <c r="D97" s="307"/>
      <c r="E97" s="307"/>
      <c r="F97" s="307"/>
    </row>
    <row r="98" spans="1:6" ht="15" customHeight="1" thickBot="1">
      <c r="A98" s="139" t="s">
        <v>264</v>
      </c>
      <c r="B98" s="140"/>
      <c r="C98" s="141"/>
      <c r="D98" s="442">
        <v>66</v>
      </c>
      <c r="E98" s="443">
        <v>66</v>
      </c>
      <c r="F98" s="440">
        <v>66</v>
      </c>
    </row>
    <row r="99" spans="1:6" ht="14.25" customHeight="1" thickBot="1">
      <c r="A99" s="139" t="s">
        <v>265</v>
      </c>
      <c r="B99" s="140"/>
      <c r="C99" s="141"/>
      <c r="D99" s="442">
        <v>48</v>
      </c>
      <c r="E99" s="443">
        <v>48</v>
      </c>
      <c r="F99" s="440">
        <v>48</v>
      </c>
    </row>
  </sheetData>
  <sheetProtection formatCells="0"/>
  <mergeCells count="6">
    <mergeCell ref="A7:F7"/>
    <mergeCell ref="A61:F61"/>
    <mergeCell ref="A2:B2"/>
    <mergeCell ref="A5:B5"/>
    <mergeCell ref="C2:E2"/>
    <mergeCell ref="C3:E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  <rowBreaks count="1" manualBreakCount="1">
    <brk id="5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F52"/>
  <sheetViews>
    <sheetView view="pageBreakPreview" zoomScale="115" zoomScaleSheetLayoutView="115" workbookViewId="0" topLeftCell="A1">
      <selection activeCell="C1" sqref="C1:F1"/>
    </sheetView>
  </sheetViews>
  <sheetFormatPr defaultColWidth="9.00390625" defaultRowHeight="12.75"/>
  <cols>
    <col min="1" max="1" width="9.625" style="137" customWidth="1"/>
    <col min="2" max="2" width="9.625" style="138" customWidth="1"/>
    <col min="3" max="3" width="59.375" style="138" customWidth="1"/>
    <col min="4" max="6" width="15.875" style="138" customWidth="1"/>
    <col min="7" max="16384" width="9.375" style="4" customWidth="1"/>
  </cols>
  <sheetData>
    <row r="1" spans="1:6" s="2" customFormat="1" ht="21" customHeight="1" thickBot="1">
      <c r="A1" s="103"/>
      <c r="B1" s="104"/>
      <c r="C1" s="749" t="s">
        <v>601</v>
      </c>
      <c r="D1" s="749"/>
      <c r="E1" s="749"/>
      <c r="F1" s="749"/>
    </row>
    <row r="2" spans="1:6" s="64" customFormat="1" ht="25.5" customHeight="1">
      <c r="A2" s="740" t="s">
        <v>260</v>
      </c>
      <c r="B2" s="741"/>
      <c r="C2" s="743" t="s">
        <v>267</v>
      </c>
      <c r="D2" s="744"/>
      <c r="E2" s="745"/>
      <c r="F2" s="283" t="s">
        <v>104</v>
      </c>
    </row>
    <row r="3" spans="1:6" s="64" customFormat="1" ht="16.5" thickBot="1">
      <c r="A3" s="106" t="s">
        <v>259</v>
      </c>
      <c r="B3" s="107"/>
      <c r="C3" s="750"/>
      <c r="D3" s="751"/>
      <c r="E3" s="752"/>
      <c r="F3" s="284" t="s">
        <v>277</v>
      </c>
    </row>
    <row r="4" spans="1:6" s="65" customFormat="1" ht="15.75" customHeight="1" thickBot="1">
      <c r="A4" s="108"/>
      <c r="B4" s="108"/>
      <c r="C4" s="108"/>
      <c r="D4" s="109"/>
      <c r="E4" s="109"/>
      <c r="F4" s="109" t="s">
        <v>94</v>
      </c>
    </row>
    <row r="5" spans="1:6" ht="24.75" thickBot="1">
      <c r="A5" s="737" t="s">
        <v>261</v>
      </c>
      <c r="B5" s="742"/>
      <c r="C5" s="110" t="s">
        <v>95</v>
      </c>
      <c r="D5" s="366" t="s">
        <v>409</v>
      </c>
      <c r="E5" s="366" t="s">
        <v>416</v>
      </c>
      <c r="F5" s="111" t="s">
        <v>417</v>
      </c>
    </row>
    <row r="6" spans="1:6" s="56" customFormat="1" ht="12.75" customHeight="1" thickBot="1">
      <c r="A6" s="99">
        <v>1</v>
      </c>
      <c r="B6" s="100">
        <v>2</v>
      </c>
      <c r="C6" s="100">
        <v>3</v>
      </c>
      <c r="D6" s="100">
        <v>4</v>
      </c>
      <c r="E6" s="441">
        <v>5</v>
      </c>
      <c r="F6" s="439">
        <v>6</v>
      </c>
    </row>
    <row r="7" spans="1:6" s="56" customFormat="1" ht="15.75" customHeight="1" thickBot="1">
      <c r="A7" s="737" t="s">
        <v>96</v>
      </c>
      <c r="B7" s="738"/>
      <c r="C7" s="738"/>
      <c r="D7" s="738"/>
      <c r="E7" s="738"/>
      <c r="F7" s="739"/>
    </row>
    <row r="8" spans="1:6" s="66" customFormat="1" ht="12" customHeight="1" thickBot="1">
      <c r="A8" s="99" t="s">
        <v>58</v>
      </c>
      <c r="B8" s="112"/>
      <c r="C8" s="113" t="s">
        <v>266</v>
      </c>
      <c r="D8" s="206">
        <f>SUM(D9:D16)</f>
        <v>0</v>
      </c>
      <c r="E8" s="206">
        <f>SUM(E9:E16)</f>
        <v>558</v>
      </c>
      <c r="F8" s="211">
        <f>SUM(F9:F16)</f>
        <v>562</v>
      </c>
    </row>
    <row r="9" spans="1:6" s="66" customFormat="1" ht="12" customHeight="1">
      <c r="A9" s="116"/>
      <c r="B9" s="115" t="s">
        <v>137</v>
      </c>
      <c r="C9" s="11" t="s">
        <v>199</v>
      </c>
      <c r="D9" s="425"/>
      <c r="E9" s="425"/>
      <c r="F9" s="263"/>
    </row>
    <row r="10" spans="1:6" s="66" customFormat="1" ht="12" customHeight="1">
      <c r="A10" s="114"/>
      <c r="B10" s="115" t="s">
        <v>138</v>
      </c>
      <c r="C10" s="8" t="s">
        <v>200</v>
      </c>
      <c r="D10" s="203"/>
      <c r="E10" s="203"/>
      <c r="F10" s="209"/>
    </row>
    <row r="11" spans="1:6" s="66" customFormat="1" ht="12" customHeight="1">
      <c r="A11" s="114"/>
      <c r="B11" s="115" t="s">
        <v>139</v>
      </c>
      <c r="C11" s="8" t="s">
        <v>201</v>
      </c>
      <c r="D11" s="203"/>
      <c r="E11" s="203"/>
      <c r="F11" s="209"/>
    </row>
    <row r="12" spans="1:6" s="66" customFormat="1" ht="12" customHeight="1">
      <c r="A12" s="114"/>
      <c r="B12" s="115" t="s">
        <v>140</v>
      </c>
      <c r="C12" s="8" t="s">
        <v>202</v>
      </c>
      <c r="D12" s="203"/>
      <c r="E12" s="203"/>
      <c r="F12" s="209"/>
    </row>
    <row r="13" spans="1:6" s="66" customFormat="1" ht="12" customHeight="1">
      <c r="A13" s="114"/>
      <c r="B13" s="115" t="s">
        <v>174</v>
      </c>
      <c r="C13" s="7" t="s">
        <v>203</v>
      </c>
      <c r="D13" s="203"/>
      <c r="E13" s="203"/>
      <c r="F13" s="209"/>
    </row>
    <row r="14" spans="1:6" s="66" customFormat="1" ht="12" customHeight="1">
      <c r="A14" s="117"/>
      <c r="B14" s="115" t="s">
        <v>141</v>
      </c>
      <c r="C14" s="8" t="s">
        <v>204</v>
      </c>
      <c r="D14" s="426"/>
      <c r="E14" s="426">
        <v>558</v>
      </c>
      <c r="F14" s="264">
        <v>558</v>
      </c>
    </row>
    <row r="15" spans="1:6" s="67" customFormat="1" ht="12" customHeight="1">
      <c r="A15" s="114"/>
      <c r="B15" s="115" t="s">
        <v>142</v>
      </c>
      <c r="C15" s="8" t="s">
        <v>38</v>
      </c>
      <c r="D15" s="203"/>
      <c r="E15" s="203"/>
      <c r="F15" s="209"/>
    </row>
    <row r="16" spans="1:6" s="67" customFormat="1" ht="12" customHeight="1" thickBot="1">
      <c r="A16" s="118"/>
      <c r="B16" s="119" t="s">
        <v>150</v>
      </c>
      <c r="C16" s="7" t="s">
        <v>258</v>
      </c>
      <c r="D16" s="205"/>
      <c r="E16" s="205"/>
      <c r="F16" s="210">
        <v>4</v>
      </c>
    </row>
    <row r="17" spans="1:6" s="66" customFormat="1" ht="12" customHeight="1" thickBot="1">
      <c r="A17" s="99" t="s">
        <v>59</v>
      </c>
      <c r="B17" s="112"/>
      <c r="C17" s="113" t="s">
        <v>539</v>
      </c>
      <c r="D17" s="206">
        <f>SUM(D18+D20)</f>
        <v>0</v>
      </c>
      <c r="E17" s="206">
        <f>SUM(E18+E20)</f>
        <v>0</v>
      </c>
      <c r="F17" s="211">
        <f>SUM(F18+F20)</f>
        <v>0</v>
      </c>
    </row>
    <row r="18" spans="1:6" s="67" customFormat="1" ht="12" customHeight="1">
      <c r="A18" s="114"/>
      <c r="B18" s="115" t="s">
        <v>143</v>
      </c>
      <c r="C18" s="10" t="s">
        <v>35</v>
      </c>
      <c r="D18" s="203"/>
      <c r="E18" s="203"/>
      <c r="F18" s="209"/>
    </row>
    <row r="19" spans="1:6" s="67" customFormat="1" ht="12" customHeight="1">
      <c r="A19" s="114"/>
      <c r="B19" s="115" t="s">
        <v>144</v>
      </c>
      <c r="C19" s="8" t="s">
        <v>36</v>
      </c>
      <c r="D19" s="203"/>
      <c r="E19" s="203"/>
      <c r="F19" s="209"/>
    </row>
    <row r="20" spans="1:6" s="67" customFormat="1" ht="12" customHeight="1">
      <c r="A20" s="114"/>
      <c r="B20" s="115" t="s">
        <v>145</v>
      </c>
      <c r="C20" s="8" t="s">
        <v>37</v>
      </c>
      <c r="D20" s="203"/>
      <c r="E20" s="203"/>
      <c r="F20" s="209"/>
    </row>
    <row r="21" spans="1:6" s="67" customFormat="1" ht="12" customHeight="1" thickBot="1">
      <c r="A21" s="114"/>
      <c r="B21" s="115" t="s">
        <v>146</v>
      </c>
      <c r="C21" s="8" t="s">
        <v>36</v>
      </c>
      <c r="D21" s="203"/>
      <c r="E21" s="203"/>
      <c r="F21" s="209"/>
    </row>
    <row r="22" spans="1:6" s="67" customFormat="1" ht="12" customHeight="1" thickBot="1">
      <c r="A22" s="102" t="s">
        <v>60</v>
      </c>
      <c r="B22" s="72"/>
      <c r="C22" s="72" t="s">
        <v>39</v>
      </c>
      <c r="D22" s="206">
        <f>+D23+D24</f>
        <v>0</v>
      </c>
      <c r="E22" s="206">
        <f>+E23+E24</f>
        <v>0</v>
      </c>
      <c r="F22" s="211">
        <f>+F23+F24</f>
        <v>0</v>
      </c>
    </row>
    <row r="23" spans="1:6" s="67" customFormat="1" ht="12" customHeight="1">
      <c r="A23" s="257"/>
      <c r="B23" s="282" t="s">
        <v>117</v>
      </c>
      <c r="C23" s="76" t="s">
        <v>287</v>
      </c>
      <c r="D23" s="435"/>
      <c r="E23" s="435"/>
      <c r="F23" s="287"/>
    </row>
    <row r="24" spans="1:6" s="67" customFormat="1" ht="12" customHeight="1" thickBot="1">
      <c r="A24" s="280"/>
      <c r="B24" s="281" t="s">
        <v>118</v>
      </c>
      <c r="C24" s="77" t="s">
        <v>291</v>
      </c>
      <c r="D24" s="444"/>
      <c r="E24" s="444"/>
      <c r="F24" s="288"/>
    </row>
    <row r="25" spans="1:6" s="67" customFormat="1" ht="12" customHeight="1" thickBot="1">
      <c r="A25" s="102" t="s">
        <v>61</v>
      </c>
      <c r="B25" s="72"/>
      <c r="C25" s="72" t="s">
        <v>278</v>
      </c>
      <c r="D25" s="242"/>
      <c r="E25" s="242"/>
      <c r="F25" s="241"/>
    </row>
    <row r="26" spans="1:6" s="66" customFormat="1" ht="12" customHeight="1" thickBot="1">
      <c r="A26" s="102" t="s">
        <v>62</v>
      </c>
      <c r="B26" s="112"/>
      <c r="C26" s="72" t="s">
        <v>40</v>
      </c>
      <c r="D26" s="242">
        <v>203461</v>
      </c>
      <c r="E26" s="242">
        <v>216424</v>
      </c>
      <c r="F26" s="241">
        <v>215799</v>
      </c>
    </row>
    <row r="27" spans="1:6" s="66" customFormat="1" ht="12" customHeight="1" thickBot="1">
      <c r="A27" s="99" t="s">
        <v>63</v>
      </c>
      <c r="B27" s="86"/>
      <c r="C27" s="72" t="s">
        <v>45</v>
      </c>
      <c r="D27" s="206">
        <f>+D8+D17+D22+D25+D26</f>
        <v>203461</v>
      </c>
      <c r="E27" s="206">
        <f>+E8+E17+E22+E25+E26</f>
        <v>216982</v>
      </c>
      <c r="F27" s="211">
        <f>+F8+F17+F22+F25+F26</f>
        <v>216361</v>
      </c>
    </row>
    <row r="28" spans="1:6" s="66" customFormat="1" ht="12" customHeight="1" thickBot="1">
      <c r="A28" s="277" t="s">
        <v>64</v>
      </c>
      <c r="B28" s="285"/>
      <c r="C28" s="279" t="s">
        <v>41</v>
      </c>
      <c r="D28" s="434">
        <f>+D29+D30</f>
        <v>0</v>
      </c>
      <c r="E28" s="434">
        <f>+E29+E30</f>
        <v>0</v>
      </c>
      <c r="F28" s="269">
        <f>+F29+F30</f>
        <v>0</v>
      </c>
    </row>
    <row r="29" spans="1:6" s="66" customFormat="1" ht="12" customHeight="1">
      <c r="A29" s="116"/>
      <c r="B29" s="84" t="s">
        <v>131</v>
      </c>
      <c r="C29" s="76" t="s">
        <v>380</v>
      </c>
      <c r="D29" s="435"/>
      <c r="E29" s="435"/>
      <c r="F29" s="287"/>
    </row>
    <row r="30" spans="1:6" s="67" customFormat="1" ht="12" customHeight="1" thickBot="1">
      <c r="A30" s="286"/>
      <c r="B30" s="85" t="s">
        <v>132</v>
      </c>
      <c r="C30" s="278" t="s">
        <v>42</v>
      </c>
      <c r="D30" s="62"/>
      <c r="E30" s="62"/>
      <c r="F30" s="63"/>
    </row>
    <row r="31" spans="1:6" s="67" customFormat="1" ht="12" customHeight="1" thickBot="1">
      <c r="A31" s="126" t="s">
        <v>65</v>
      </c>
      <c r="B31" s="275"/>
      <c r="C31" s="276" t="s">
        <v>43</v>
      </c>
      <c r="D31" s="242"/>
      <c r="E31" s="242"/>
      <c r="F31" s="241"/>
    </row>
    <row r="32" spans="1:6" s="67" customFormat="1" ht="15" customHeight="1" thickBot="1">
      <c r="A32" s="126" t="s">
        <v>66</v>
      </c>
      <c r="B32" s="127"/>
      <c r="C32" s="128" t="s">
        <v>44</v>
      </c>
      <c r="D32" s="438">
        <f>+D27+D28+D31</f>
        <v>203461</v>
      </c>
      <c r="E32" s="438">
        <f>+E27+E28+E31</f>
        <v>216982</v>
      </c>
      <c r="F32" s="271">
        <f>+F27+F28+F31</f>
        <v>216361</v>
      </c>
    </row>
    <row r="33" spans="1:6" s="67" customFormat="1" ht="15" customHeight="1">
      <c r="A33" s="129"/>
      <c r="B33" s="129"/>
      <c r="C33" s="130"/>
      <c r="D33" s="267"/>
      <c r="E33" s="267"/>
      <c r="F33" s="267"/>
    </row>
    <row r="34" spans="1:6" ht="13.5" thickBot="1">
      <c r="A34" s="131"/>
      <c r="B34" s="132"/>
      <c r="C34" s="132"/>
      <c r="D34" s="268"/>
      <c r="E34" s="268"/>
      <c r="F34" s="268"/>
    </row>
    <row r="35" spans="1:6" s="56" customFormat="1" ht="16.5" customHeight="1" thickBot="1">
      <c r="A35" s="737" t="s">
        <v>100</v>
      </c>
      <c r="B35" s="738"/>
      <c r="C35" s="738"/>
      <c r="D35" s="738"/>
      <c r="E35" s="738"/>
      <c r="F35" s="739"/>
    </row>
    <row r="36" spans="1:6" s="68" customFormat="1" ht="12" customHeight="1" thickBot="1">
      <c r="A36" s="102" t="s">
        <v>58</v>
      </c>
      <c r="B36" s="23"/>
      <c r="C36" s="72" t="s">
        <v>34</v>
      </c>
      <c r="D36" s="206">
        <f>SUM(D37:D41)</f>
        <v>203461</v>
      </c>
      <c r="E36" s="206">
        <f>SUM(E37:E41)</f>
        <v>216982</v>
      </c>
      <c r="F36" s="211">
        <f>SUM(F37:F41)</f>
        <v>216341</v>
      </c>
    </row>
    <row r="37" spans="1:6" ht="12" customHeight="1">
      <c r="A37" s="133"/>
      <c r="B37" s="83" t="s">
        <v>137</v>
      </c>
      <c r="C37" s="10" t="s">
        <v>88</v>
      </c>
      <c r="D37" s="398">
        <v>32104</v>
      </c>
      <c r="E37" s="398">
        <v>34164</v>
      </c>
      <c r="F37" s="59">
        <v>33944</v>
      </c>
    </row>
    <row r="38" spans="1:6" ht="12" customHeight="1">
      <c r="A38" s="134"/>
      <c r="B38" s="82" t="s">
        <v>138</v>
      </c>
      <c r="C38" s="8" t="s">
        <v>232</v>
      </c>
      <c r="D38" s="60">
        <v>8779</v>
      </c>
      <c r="E38" s="60">
        <v>9379</v>
      </c>
      <c r="F38" s="61">
        <v>9377</v>
      </c>
    </row>
    <row r="39" spans="1:6" ht="12" customHeight="1">
      <c r="A39" s="134"/>
      <c r="B39" s="82" t="s">
        <v>139</v>
      </c>
      <c r="C39" s="8" t="s">
        <v>166</v>
      </c>
      <c r="D39" s="60">
        <v>2278</v>
      </c>
      <c r="E39" s="60">
        <v>10762</v>
      </c>
      <c r="F39" s="61">
        <v>10842</v>
      </c>
    </row>
    <row r="40" spans="1:6" ht="12" customHeight="1">
      <c r="A40" s="134"/>
      <c r="B40" s="82" t="s">
        <v>140</v>
      </c>
      <c r="C40" s="8" t="s">
        <v>233</v>
      </c>
      <c r="D40" s="60">
        <v>160300</v>
      </c>
      <c r="E40" s="60">
        <v>162677</v>
      </c>
      <c r="F40" s="61">
        <v>162178</v>
      </c>
    </row>
    <row r="41" spans="1:6" ht="12" customHeight="1" thickBot="1">
      <c r="A41" s="134"/>
      <c r="B41" s="82" t="s">
        <v>149</v>
      </c>
      <c r="C41" s="8" t="s">
        <v>234</v>
      </c>
      <c r="D41" s="60"/>
      <c r="E41" s="60"/>
      <c r="F41" s="61"/>
    </row>
    <row r="42" spans="1:6" ht="12" customHeight="1" thickBot="1">
      <c r="A42" s="102" t="s">
        <v>59</v>
      </c>
      <c r="B42" s="23"/>
      <c r="C42" s="72" t="s">
        <v>540</v>
      </c>
      <c r="D42" s="206">
        <f>SUM(D43:D45)</f>
        <v>0</v>
      </c>
      <c r="E42" s="206">
        <f>SUM(E43:E45)</f>
        <v>0</v>
      </c>
      <c r="F42" s="211">
        <f>SUM(F43:F45)</f>
        <v>0</v>
      </c>
    </row>
    <row r="43" spans="1:6" s="68" customFormat="1" ht="12" customHeight="1">
      <c r="A43" s="133"/>
      <c r="B43" s="83" t="s">
        <v>143</v>
      </c>
      <c r="C43" s="10" t="s">
        <v>315</v>
      </c>
      <c r="D43" s="398"/>
      <c r="E43" s="398"/>
      <c r="F43" s="59"/>
    </row>
    <row r="44" spans="1:6" ht="12" customHeight="1">
      <c r="A44" s="134"/>
      <c r="B44" s="82" t="s">
        <v>144</v>
      </c>
      <c r="C44" s="8" t="s">
        <v>236</v>
      </c>
      <c r="D44" s="60"/>
      <c r="E44" s="60"/>
      <c r="F44" s="61"/>
    </row>
    <row r="45" spans="1:6" ht="12" customHeight="1">
      <c r="A45" s="134"/>
      <c r="B45" s="82" t="s">
        <v>145</v>
      </c>
      <c r="C45" s="8" t="s">
        <v>101</v>
      </c>
      <c r="D45" s="60"/>
      <c r="E45" s="60"/>
      <c r="F45" s="61"/>
    </row>
    <row r="46" spans="1:6" ht="12" customHeight="1" thickBot="1">
      <c r="A46" s="134"/>
      <c r="B46" s="82" t="s">
        <v>146</v>
      </c>
      <c r="C46" s="8" t="s">
        <v>46</v>
      </c>
      <c r="D46" s="60"/>
      <c r="E46" s="60"/>
      <c r="F46" s="61"/>
    </row>
    <row r="47" spans="1:6" ht="12" customHeight="1" thickBot="1">
      <c r="A47" s="102" t="s">
        <v>60</v>
      </c>
      <c r="B47" s="23"/>
      <c r="C47" s="23" t="s">
        <v>47</v>
      </c>
      <c r="D47" s="242"/>
      <c r="E47" s="242"/>
      <c r="F47" s="241"/>
    </row>
    <row r="48" spans="1:6" s="67" customFormat="1" ht="12" customHeight="1" thickBot="1">
      <c r="A48" s="126" t="s">
        <v>61</v>
      </c>
      <c r="B48" s="275"/>
      <c r="C48" s="276" t="s">
        <v>49</v>
      </c>
      <c r="D48" s="242"/>
      <c r="E48" s="242"/>
      <c r="F48" s="241"/>
    </row>
    <row r="49" spans="1:6" ht="15" customHeight="1" thickBot="1">
      <c r="A49" s="102" t="s">
        <v>62</v>
      </c>
      <c r="B49" s="123"/>
      <c r="C49" s="136" t="s">
        <v>48</v>
      </c>
      <c r="D49" s="438">
        <f>+D36+D42+D47+D48</f>
        <v>203461</v>
      </c>
      <c r="E49" s="438">
        <f>+E36+E42+E47+E48</f>
        <v>216982</v>
      </c>
      <c r="F49" s="271">
        <f>+F36+F42+F47+F48</f>
        <v>216341</v>
      </c>
    </row>
    <row r="50" spans="4:6" ht="13.5" thickBot="1">
      <c r="D50" s="272"/>
      <c r="E50" s="272"/>
      <c r="F50" s="272"/>
    </row>
    <row r="51" spans="1:6" ht="15" customHeight="1" thickBot="1">
      <c r="A51" s="139" t="s">
        <v>264</v>
      </c>
      <c r="B51" s="140"/>
      <c r="C51" s="141"/>
      <c r="D51" s="442">
        <v>15</v>
      </c>
      <c r="E51" s="442">
        <v>15</v>
      </c>
      <c r="F51" s="70">
        <v>15</v>
      </c>
    </row>
    <row r="52" spans="1:6" ht="14.25" customHeight="1" thickBot="1">
      <c r="A52" s="139" t="s">
        <v>265</v>
      </c>
      <c r="B52" s="140"/>
      <c r="C52" s="141"/>
      <c r="D52" s="442">
        <v>0</v>
      </c>
      <c r="E52" s="442">
        <v>0</v>
      </c>
      <c r="F52" s="70">
        <v>0</v>
      </c>
    </row>
  </sheetData>
  <sheetProtection formatCells="0"/>
  <mergeCells count="7">
    <mergeCell ref="C1:F1"/>
    <mergeCell ref="A7:F7"/>
    <mergeCell ref="A35:F35"/>
    <mergeCell ref="A2:B2"/>
    <mergeCell ref="A5:B5"/>
    <mergeCell ref="C2:E2"/>
    <mergeCell ref="C3:E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51"/>
  <sheetViews>
    <sheetView view="pageLayout" zoomScaleSheetLayoutView="145" workbookViewId="0" topLeftCell="A1">
      <selection activeCell="C1" sqref="C1:F1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59.375" style="4" customWidth="1"/>
    <col min="4" max="6" width="15.875" style="4" customWidth="1"/>
    <col min="7" max="16384" width="9.375" style="4" customWidth="1"/>
  </cols>
  <sheetData>
    <row r="1" spans="1:6" s="2" customFormat="1" ht="21" customHeight="1" thickBot="1">
      <c r="A1" s="103"/>
      <c r="B1" s="104"/>
      <c r="C1" s="753" t="s">
        <v>602</v>
      </c>
      <c r="D1" s="753"/>
      <c r="E1" s="753"/>
      <c r="F1" s="753"/>
    </row>
    <row r="2" spans="1:6" s="64" customFormat="1" ht="25.5" customHeight="1">
      <c r="A2" s="740" t="s">
        <v>260</v>
      </c>
      <c r="B2" s="741"/>
      <c r="C2" s="754" t="s">
        <v>557</v>
      </c>
      <c r="D2" s="755"/>
      <c r="E2" s="756"/>
      <c r="F2" s="144" t="s">
        <v>105</v>
      </c>
    </row>
    <row r="3" spans="1:6" s="64" customFormat="1" ht="16.5" thickBot="1">
      <c r="A3" s="106" t="s">
        <v>259</v>
      </c>
      <c r="B3" s="107"/>
      <c r="C3" s="757"/>
      <c r="D3" s="758"/>
      <c r="E3" s="759"/>
      <c r="F3" s="145"/>
    </row>
    <row r="4" spans="1:6" s="65" customFormat="1" ht="15.75" customHeight="1" thickBot="1">
      <c r="A4" s="108"/>
      <c r="B4" s="108"/>
      <c r="C4" s="108"/>
      <c r="D4" s="109"/>
      <c r="E4" s="109"/>
      <c r="F4" s="109" t="s">
        <v>94</v>
      </c>
    </row>
    <row r="5" spans="1:6" ht="24.75" thickBot="1">
      <c r="A5" s="737" t="s">
        <v>261</v>
      </c>
      <c r="B5" s="742"/>
      <c r="C5" s="110" t="s">
        <v>95</v>
      </c>
      <c r="D5" s="366" t="s">
        <v>409</v>
      </c>
      <c r="E5" s="366" t="s">
        <v>416</v>
      </c>
      <c r="F5" s="111" t="s">
        <v>417</v>
      </c>
    </row>
    <row r="6" spans="1:6" s="56" customFormat="1" ht="12.75" customHeight="1" thickBot="1">
      <c r="A6" s="99">
        <v>1</v>
      </c>
      <c r="B6" s="100">
        <v>2</v>
      </c>
      <c r="C6" s="100">
        <v>3</v>
      </c>
      <c r="D6" s="100">
        <v>4</v>
      </c>
      <c r="E6" s="441">
        <v>5</v>
      </c>
      <c r="F6" s="439">
        <v>6</v>
      </c>
    </row>
    <row r="7" spans="1:6" s="56" customFormat="1" ht="15.75" customHeight="1" thickBot="1">
      <c r="A7" s="737" t="s">
        <v>96</v>
      </c>
      <c r="B7" s="738"/>
      <c r="C7" s="738"/>
      <c r="D7" s="738"/>
      <c r="E7" s="738"/>
      <c r="F7" s="739"/>
    </row>
    <row r="8" spans="1:6" s="66" customFormat="1" ht="12" customHeight="1" thickBot="1">
      <c r="A8" s="99" t="s">
        <v>58</v>
      </c>
      <c r="B8" s="112"/>
      <c r="C8" s="113" t="s">
        <v>266</v>
      </c>
      <c r="D8" s="206">
        <f>SUM(D9:D16)</f>
        <v>30828</v>
      </c>
      <c r="E8" s="206">
        <f>SUM(E9:E16)</f>
        <v>32094</v>
      </c>
      <c r="F8" s="211">
        <f>SUM(F9:F16)</f>
        <v>31718</v>
      </c>
    </row>
    <row r="9" spans="1:6" s="66" customFormat="1" ht="12" customHeight="1">
      <c r="A9" s="116"/>
      <c r="B9" s="115" t="s">
        <v>137</v>
      </c>
      <c r="C9" s="11" t="s">
        <v>199</v>
      </c>
      <c r="D9" s="425"/>
      <c r="E9" s="425"/>
      <c r="F9" s="263"/>
    </row>
    <row r="10" spans="1:6" s="66" customFormat="1" ht="12" customHeight="1">
      <c r="A10" s="114"/>
      <c r="B10" s="115" t="s">
        <v>138</v>
      </c>
      <c r="C10" s="8" t="s">
        <v>200</v>
      </c>
      <c r="D10" s="203">
        <v>150</v>
      </c>
      <c r="E10" s="203">
        <v>150</v>
      </c>
      <c r="F10" s="209"/>
    </row>
    <row r="11" spans="1:6" s="66" customFormat="1" ht="12" customHeight="1">
      <c r="A11" s="114"/>
      <c r="B11" s="115" t="s">
        <v>139</v>
      </c>
      <c r="C11" s="8" t="s">
        <v>201</v>
      </c>
      <c r="D11" s="203"/>
      <c r="E11" s="203"/>
      <c r="F11" s="209"/>
    </row>
    <row r="12" spans="1:6" s="66" customFormat="1" ht="12" customHeight="1">
      <c r="A12" s="114"/>
      <c r="B12" s="115" t="s">
        <v>140</v>
      </c>
      <c r="C12" s="8" t="s">
        <v>202</v>
      </c>
      <c r="D12" s="203">
        <v>23900</v>
      </c>
      <c r="E12" s="203">
        <v>24650</v>
      </c>
      <c r="F12" s="209">
        <v>24503</v>
      </c>
    </row>
    <row r="13" spans="1:6" s="66" customFormat="1" ht="12" customHeight="1">
      <c r="A13" s="114"/>
      <c r="B13" s="115" t="s">
        <v>174</v>
      </c>
      <c r="C13" s="7" t="s">
        <v>203</v>
      </c>
      <c r="D13" s="203">
        <v>225</v>
      </c>
      <c r="E13" s="203">
        <v>475</v>
      </c>
      <c r="F13" s="209">
        <v>468</v>
      </c>
    </row>
    <row r="14" spans="1:6" s="66" customFormat="1" ht="12" customHeight="1">
      <c r="A14" s="117"/>
      <c r="B14" s="115" t="s">
        <v>141</v>
      </c>
      <c r="C14" s="8" t="s">
        <v>204</v>
      </c>
      <c r="D14" s="426">
        <v>6553</v>
      </c>
      <c r="E14" s="426">
        <v>6819</v>
      </c>
      <c r="F14" s="264">
        <v>6742</v>
      </c>
    </row>
    <row r="15" spans="1:6" s="67" customFormat="1" ht="12" customHeight="1">
      <c r="A15" s="114"/>
      <c r="B15" s="115" t="s">
        <v>142</v>
      </c>
      <c r="C15" s="8" t="s">
        <v>38</v>
      </c>
      <c r="D15" s="203"/>
      <c r="E15" s="203"/>
      <c r="F15" s="209"/>
    </row>
    <row r="16" spans="1:6" s="67" customFormat="1" ht="12" customHeight="1" thickBot="1">
      <c r="A16" s="118"/>
      <c r="B16" s="119" t="s">
        <v>150</v>
      </c>
      <c r="C16" s="7" t="s">
        <v>258</v>
      </c>
      <c r="D16" s="205"/>
      <c r="E16" s="205"/>
      <c r="F16" s="210">
        <v>5</v>
      </c>
    </row>
    <row r="17" spans="1:6" s="66" customFormat="1" ht="12" customHeight="1" thickBot="1">
      <c r="A17" s="99" t="s">
        <v>59</v>
      </c>
      <c r="B17" s="112"/>
      <c r="C17" s="113" t="s">
        <v>539</v>
      </c>
      <c r="D17" s="206">
        <f>SUM(D18+D20)</f>
        <v>0</v>
      </c>
      <c r="E17" s="206">
        <f>SUM(E18+E20)</f>
        <v>0</v>
      </c>
      <c r="F17" s="211">
        <f>SUM(F18+F20)</f>
        <v>0</v>
      </c>
    </row>
    <row r="18" spans="1:6" s="67" customFormat="1" ht="12" customHeight="1">
      <c r="A18" s="114"/>
      <c r="B18" s="115" t="s">
        <v>143</v>
      </c>
      <c r="C18" s="10" t="s">
        <v>35</v>
      </c>
      <c r="D18" s="203"/>
      <c r="E18" s="203"/>
      <c r="F18" s="209"/>
    </row>
    <row r="19" spans="1:6" s="67" customFormat="1" ht="12" customHeight="1">
      <c r="A19" s="114"/>
      <c r="B19" s="115" t="s">
        <v>144</v>
      </c>
      <c r="C19" s="8" t="s">
        <v>36</v>
      </c>
      <c r="D19" s="203"/>
      <c r="E19" s="203"/>
      <c r="F19" s="209"/>
    </row>
    <row r="20" spans="1:6" s="67" customFormat="1" ht="12" customHeight="1">
      <c r="A20" s="114"/>
      <c r="B20" s="115" t="s">
        <v>145</v>
      </c>
      <c r="C20" s="8" t="s">
        <v>37</v>
      </c>
      <c r="D20" s="203"/>
      <c r="E20" s="203"/>
      <c r="F20" s="209"/>
    </row>
    <row r="21" spans="1:6" s="67" customFormat="1" ht="12" customHeight="1" thickBot="1">
      <c r="A21" s="114"/>
      <c r="B21" s="115" t="s">
        <v>146</v>
      </c>
      <c r="C21" s="8" t="s">
        <v>36</v>
      </c>
      <c r="D21" s="203"/>
      <c r="E21" s="203"/>
      <c r="F21" s="209"/>
    </row>
    <row r="22" spans="1:6" s="67" customFormat="1" ht="12" customHeight="1" thickBot="1">
      <c r="A22" s="102" t="s">
        <v>60</v>
      </c>
      <c r="B22" s="72"/>
      <c r="C22" s="72" t="s">
        <v>39</v>
      </c>
      <c r="D22" s="206">
        <f>+D23+D24</f>
        <v>0</v>
      </c>
      <c r="E22" s="206">
        <f>+E23+E24</f>
        <v>0</v>
      </c>
      <c r="F22" s="211">
        <f>+F23+F24</f>
        <v>0</v>
      </c>
    </row>
    <row r="23" spans="1:6" s="66" customFormat="1" ht="12" customHeight="1">
      <c r="A23" s="257"/>
      <c r="B23" s="282" t="s">
        <v>117</v>
      </c>
      <c r="C23" s="76" t="s">
        <v>287</v>
      </c>
      <c r="D23" s="435"/>
      <c r="E23" s="435"/>
      <c r="F23" s="287"/>
    </row>
    <row r="24" spans="1:6" s="66" customFormat="1" ht="12" customHeight="1" thickBot="1">
      <c r="A24" s="280"/>
      <c r="B24" s="281" t="s">
        <v>118</v>
      </c>
      <c r="C24" s="77" t="s">
        <v>291</v>
      </c>
      <c r="D24" s="444"/>
      <c r="E24" s="444"/>
      <c r="F24" s="288"/>
    </row>
    <row r="25" spans="1:6" s="66" customFormat="1" ht="12" customHeight="1" thickBot="1">
      <c r="A25" s="102" t="s">
        <v>61</v>
      </c>
      <c r="B25" s="112"/>
      <c r="C25" s="72" t="s">
        <v>54</v>
      </c>
      <c r="D25" s="242">
        <v>57383</v>
      </c>
      <c r="E25" s="242">
        <v>61826</v>
      </c>
      <c r="F25" s="241">
        <v>60943</v>
      </c>
    </row>
    <row r="26" spans="1:6" s="66" customFormat="1" ht="12" customHeight="1" thickBot="1">
      <c r="A26" s="99" t="s">
        <v>62</v>
      </c>
      <c r="B26" s="86"/>
      <c r="C26" s="72" t="s">
        <v>50</v>
      </c>
      <c r="D26" s="206">
        <f>+D8+D17+D22+D25</f>
        <v>88211</v>
      </c>
      <c r="E26" s="206">
        <f>+E8+E17+E22+E25</f>
        <v>93920</v>
      </c>
      <c r="F26" s="211">
        <f>+F8+F17+F22+F25</f>
        <v>92661</v>
      </c>
    </row>
    <row r="27" spans="1:6" s="67" customFormat="1" ht="12" customHeight="1" thickBot="1">
      <c r="A27" s="277" t="s">
        <v>63</v>
      </c>
      <c r="B27" s="285"/>
      <c r="C27" s="279" t="s">
        <v>52</v>
      </c>
      <c r="D27" s="434">
        <f>+D28+D29</f>
        <v>0</v>
      </c>
      <c r="E27" s="434">
        <f>+E28+E29</f>
        <v>0</v>
      </c>
      <c r="F27" s="269">
        <f>+F28+F29</f>
        <v>0</v>
      </c>
    </row>
    <row r="28" spans="1:6" s="67" customFormat="1" ht="15" customHeight="1">
      <c r="A28" s="116"/>
      <c r="B28" s="84" t="s">
        <v>124</v>
      </c>
      <c r="C28" s="76" t="s">
        <v>380</v>
      </c>
      <c r="D28" s="435"/>
      <c r="E28" s="435"/>
      <c r="F28" s="287"/>
    </row>
    <row r="29" spans="1:6" s="67" customFormat="1" ht="15" customHeight="1" thickBot="1">
      <c r="A29" s="286"/>
      <c r="B29" s="85" t="s">
        <v>125</v>
      </c>
      <c r="C29" s="278" t="s">
        <v>42</v>
      </c>
      <c r="D29" s="62"/>
      <c r="E29" s="62"/>
      <c r="F29" s="63"/>
    </row>
    <row r="30" spans="1:6" ht="13.5" thickBot="1">
      <c r="A30" s="126" t="s">
        <v>64</v>
      </c>
      <c r="B30" s="275"/>
      <c r="C30" s="276" t="s">
        <v>53</v>
      </c>
      <c r="D30" s="242"/>
      <c r="E30" s="242"/>
      <c r="F30" s="241"/>
    </row>
    <row r="31" spans="1:6" s="56" customFormat="1" ht="16.5" customHeight="1" thickBot="1">
      <c r="A31" s="126" t="s">
        <v>65</v>
      </c>
      <c r="B31" s="127"/>
      <c r="C31" s="128" t="s">
        <v>51</v>
      </c>
      <c r="D31" s="438">
        <f>+D26+D27+D30</f>
        <v>88211</v>
      </c>
      <c r="E31" s="438">
        <f>+E26+E27+E30</f>
        <v>93920</v>
      </c>
      <c r="F31" s="271">
        <f>+F26+F27+F30</f>
        <v>92661</v>
      </c>
    </row>
    <row r="32" spans="1:6" s="68" customFormat="1" ht="12" customHeight="1">
      <c r="A32" s="129"/>
      <c r="B32" s="129"/>
      <c r="C32" s="130"/>
      <c r="D32" s="267"/>
      <c r="E32" s="267"/>
      <c r="F32" s="267"/>
    </row>
    <row r="33" spans="1:6" ht="12" customHeight="1" thickBot="1">
      <c r="A33" s="131"/>
      <c r="B33" s="132"/>
      <c r="C33" s="132"/>
      <c r="D33" s="268"/>
      <c r="E33" s="268"/>
      <c r="F33" s="268"/>
    </row>
    <row r="34" spans="1:6" ht="12" customHeight="1" thickBot="1">
      <c r="A34" s="737" t="s">
        <v>100</v>
      </c>
      <c r="B34" s="738"/>
      <c r="C34" s="738"/>
      <c r="D34" s="738"/>
      <c r="E34" s="738"/>
      <c r="F34" s="739"/>
    </row>
    <row r="35" spans="1:6" ht="12" customHeight="1" thickBot="1">
      <c r="A35" s="102" t="s">
        <v>58</v>
      </c>
      <c r="B35" s="23"/>
      <c r="C35" s="72" t="s">
        <v>34</v>
      </c>
      <c r="D35" s="206">
        <f>SUM(D36:D40)</f>
        <v>88211</v>
      </c>
      <c r="E35" s="206">
        <f>SUM(E36:E40)</f>
        <v>93920</v>
      </c>
      <c r="F35" s="211">
        <f>SUM(F36:F40)</f>
        <v>92308</v>
      </c>
    </row>
    <row r="36" spans="1:6" ht="12" customHeight="1">
      <c r="A36" s="133"/>
      <c r="B36" s="83" t="s">
        <v>137</v>
      </c>
      <c r="C36" s="10" t="s">
        <v>88</v>
      </c>
      <c r="D36" s="398">
        <v>38845</v>
      </c>
      <c r="E36" s="398">
        <v>40955</v>
      </c>
      <c r="F36" s="59">
        <v>40642</v>
      </c>
    </row>
    <row r="37" spans="1:6" ht="12" customHeight="1">
      <c r="A37" s="134"/>
      <c r="B37" s="82" t="s">
        <v>138</v>
      </c>
      <c r="C37" s="8" t="s">
        <v>232</v>
      </c>
      <c r="D37" s="60">
        <v>10589</v>
      </c>
      <c r="E37" s="60">
        <v>11364</v>
      </c>
      <c r="F37" s="61">
        <v>11167</v>
      </c>
    </row>
    <row r="38" spans="1:6" ht="12" customHeight="1">
      <c r="A38" s="134"/>
      <c r="B38" s="82" t="s">
        <v>139</v>
      </c>
      <c r="C38" s="8" t="s">
        <v>166</v>
      </c>
      <c r="D38" s="60">
        <v>38777</v>
      </c>
      <c r="E38" s="60">
        <v>41601</v>
      </c>
      <c r="F38" s="61">
        <v>40499</v>
      </c>
    </row>
    <row r="39" spans="1:6" s="68" customFormat="1" ht="12" customHeight="1">
      <c r="A39" s="134"/>
      <c r="B39" s="82" t="s">
        <v>140</v>
      </c>
      <c r="C39" s="8" t="s">
        <v>233</v>
      </c>
      <c r="D39" s="60"/>
      <c r="E39" s="60"/>
      <c r="F39" s="61"/>
    </row>
    <row r="40" spans="1:6" ht="12" customHeight="1" thickBot="1">
      <c r="A40" s="134"/>
      <c r="B40" s="82" t="s">
        <v>149</v>
      </c>
      <c r="C40" s="8" t="s">
        <v>234</v>
      </c>
      <c r="D40" s="60"/>
      <c r="E40" s="60"/>
      <c r="F40" s="61"/>
    </row>
    <row r="41" spans="1:6" ht="12" customHeight="1" thickBot="1">
      <c r="A41" s="102" t="s">
        <v>59</v>
      </c>
      <c r="B41" s="23"/>
      <c r="C41" s="72" t="s">
        <v>540</v>
      </c>
      <c r="D41" s="206">
        <f>SUM(D42:D44)</f>
        <v>0</v>
      </c>
      <c r="E41" s="206">
        <f>SUM(E42:E44)</f>
        <v>0</v>
      </c>
      <c r="F41" s="211">
        <f>SUM(F42:F44)</f>
        <v>0</v>
      </c>
    </row>
    <row r="42" spans="1:6" ht="12" customHeight="1">
      <c r="A42" s="133"/>
      <c r="B42" s="83" t="s">
        <v>143</v>
      </c>
      <c r="C42" s="10" t="s">
        <v>315</v>
      </c>
      <c r="D42" s="398"/>
      <c r="E42" s="398"/>
      <c r="F42" s="59"/>
    </row>
    <row r="43" spans="1:6" ht="12" customHeight="1">
      <c r="A43" s="134"/>
      <c r="B43" s="82" t="s">
        <v>144</v>
      </c>
      <c r="C43" s="8" t="s">
        <v>236</v>
      </c>
      <c r="D43" s="60"/>
      <c r="E43" s="60"/>
      <c r="F43" s="61"/>
    </row>
    <row r="44" spans="1:6" ht="15" customHeight="1">
      <c r="A44" s="134"/>
      <c r="B44" s="82" t="s">
        <v>145</v>
      </c>
      <c r="C44" s="8" t="s">
        <v>101</v>
      </c>
      <c r="D44" s="60"/>
      <c r="E44" s="60"/>
      <c r="F44" s="61"/>
    </row>
    <row r="45" spans="1:6" ht="23.25" thickBot="1">
      <c r="A45" s="134"/>
      <c r="B45" s="82" t="s">
        <v>146</v>
      </c>
      <c r="C45" s="8" t="s">
        <v>46</v>
      </c>
      <c r="D45" s="60"/>
      <c r="E45" s="60"/>
      <c r="F45" s="61"/>
    </row>
    <row r="46" spans="1:6" ht="15" customHeight="1" thickBot="1">
      <c r="A46" s="102" t="s">
        <v>60</v>
      </c>
      <c r="B46" s="23"/>
      <c r="C46" s="23" t="s">
        <v>47</v>
      </c>
      <c r="D46" s="242"/>
      <c r="E46" s="242"/>
      <c r="F46" s="241"/>
    </row>
    <row r="47" spans="1:6" ht="14.25" customHeight="1" thickBot="1">
      <c r="A47" s="126" t="s">
        <v>61</v>
      </c>
      <c r="B47" s="275"/>
      <c r="C47" s="276" t="s">
        <v>49</v>
      </c>
      <c r="D47" s="242"/>
      <c r="E47" s="242"/>
      <c r="F47" s="241"/>
    </row>
    <row r="48" spans="1:6" ht="13.5" thickBot="1">
      <c r="A48" s="102" t="s">
        <v>62</v>
      </c>
      <c r="B48" s="123"/>
      <c r="C48" s="136" t="s">
        <v>48</v>
      </c>
      <c r="D48" s="438">
        <f>+D35+D41+D46+D47</f>
        <v>88211</v>
      </c>
      <c r="E48" s="438">
        <f>+E35+E41+E46+E47</f>
        <v>93920</v>
      </c>
      <c r="F48" s="271">
        <f>+F35+F41+F46+F47</f>
        <v>92308</v>
      </c>
    </row>
    <row r="49" spans="1:6" ht="13.5" thickBot="1">
      <c r="A49" s="137"/>
      <c r="B49" s="138"/>
      <c r="C49" s="138"/>
      <c r="D49" s="272"/>
      <c r="E49" s="272"/>
      <c r="F49" s="272"/>
    </row>
    <row r="50" spans="1:6" ht="13.5" thickBot="1">
      <c r="A50" s="139" t="s">
        <v>264</v>
      </c>
      <c r="B50" s="140"/>
      <c r="C50" s="141"/>
      <c r="D50" s="442">
        <v>20</v>
      </c>
      <c r="E50" s="442">
        <v>20</v>
      </c>
      <c r="F50" s="70">
        <v>23</v>
      </c>
    </row>
    <row r="51" spans="1:6" ht="13.5" thickBot="1">
      <c r="A51" s="139" t="s">
        <v>265</v>
      </c>
      <c r="B51" s="140"/>
      <c r="C51" s="141"/>
      <c r="D51" s="442">
        <v>0</v>
      </c>
      <c r="E51" s="442">
        <v>0</v>
      </c>
      <c r="F51" s="70">
        <v>0</v>
      </c>
    </row>
  </sheetData>
  <sheetProtection formatCells="0"/>
  <mergeCells count="7">
    <mergeCell ref="C1:F1"/>
    <mergeCell ref="A7:F7"/>
    <mergeCell ref="A34:F34"/>
    <mergeCell ref="A2:B2"/>
    <mergeCell ref="A5:B5"/>
    <mergeCell ref="C2:E2"/>
    <mergeCell ref="C3:E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F51"/>
  <sheetViews>
    <sheetView view="pageLayout" zoomScaleSheetLayoutView="100" workbookViewId="0" topLeftCell="A1">
      <selection activeCell="C2" sqref="C2:E2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59.375" style="4" customWidth="1"/>
    <col min="4" max="6" width="15.875" style="4" customWidth="1"/>
    <col min="7" max="16384" width="9.375" style="4" customWidth="1"/>
  </cols>
  <sheetData>
    <row r="1" spans="1:6" s="2" customFormat="1" ht="21" customHeight="1" thickBot="1">
      <c r="A1" s="103"/>
      <c r="B1" s="104"/>
      <c r="C1" s="760" t="s">
        <v>603</v>
      </c>
      <c r="D1" s="761"/>
      <c r="E1" s="761"/>
      <c r="F1" s="761"/>
    </row>
    <row r="2" spans="1:6" s="64" customFormat="1" ht="25.5" customHeight="1">
      <c r="A2" s="740" t="s">
        <v>260</v>
      </c>
      <c r="B2" s="741"/>
      <c r="C2" s="754" t="s">
        <v>558</v>
      </c>
      <c r="D2" s="755"/>
      <c r="E2" s="756"/>
      <c r="F2" s="144" t="s">
        <v>106</v>
      </c>
    </row>
    <row r="3" spans="1:6" s="64" customFormat="1" ht="16.5" thickBot="1">
      <c r="A3" s="106" t="s">
        <v>259</v>
      </c>
      <c r="B3" s="107"/>
      <c r="C3" s="757"/>
      <c r="D3" s="758"/>
      <c r="E3" s="759"/>
      <c r="F3" s="145"/>
    </row>
    <row r="4" spans="1:6" s="65" customFormat="1" ht="15.75" customHeight="1" thickBot="1">
      <c r="A4" s="108"/>
      <c r="B4" s="108"/>
      <c r="C4" s="108"/>
      <c r="D4" s="109"/>
      <c r="E4" s="109"/>
      <c r="F4" s="109" t="s">
        <v>94</v>
      </c>
    </row>
    <row r="5" spans="1:6" ht="24.75" thickBot="1">
      <c r="A5" s="737" t="s">
        <v>261</v>
      </c>
      <c r="B5" s="742"/>
      <c r="C5" s="110" t="s">
        <v>95</v>
      </c>
      <c r="D5" s="366" t="s">
        <v>409</v>
      </c>
      <c r="E5" s="366" t="s">
        <v>416</v>
      </c>
      <c r="F5" s="111" t="s">
        <v>417</v>
      </c>
    </row>
    <row r="6" spans="1:6" s="56" customFormat="1" ht="12.75" customHeight="1" thickBot="1">
      <c r="A6" s="99">
        <v>1</v>
      </c>
      <c r="B6" s="100">
        <v>2</v>
      </c>
      <c r="C6" s="100">
        <v>3</v>
      </c>
      <c r="D6" s="100">
        <v>4</v>
      </c>
      <c r="E6" s="441">
        <v>5</v>
      </c>
      <c r="F6" s="439">
        <v>6</v>
      </c>
    </row>
    <row r="7" spans="1:6" s="56" customFormat="1" ht="15.75" customHeight="1" thickBot="1">
      <c r="A7" s="737" t="s">
        <v>96</v>
      </c>
      <c r="B7" s="738"/>
      <c r="C7" s="738"/>
      <c r="D7" s="738"/>
      <c r="E7" s="738"/>
      <c r="F7" s="739"/>
    </row>
    <row r="8" spans="1:6" s="66" customFormat="1" ht="12" customHeight="1" thickBot="1">
      <c r="A8" s="99" t="s">
        <v>58</v>
      </c>
      <c r="B8" s="112"/>
      <c r="C8" s="113" t="s">
        <v>266</v>
      </c>
      <c r="D8" s="206">
        <f>SUM(D9:D16)</f>
        <v>19241</v>
      </c>
      <c r="E8" s="206">
        <f>SUM(E9:E16)</f>
        <v>22638</v>
      </c>
      <c r="F8" s="211">
        <f>SUM(F9:F16)</f>
        <v>22429</v>
      </c>
    </row>
    <row r="9" spans="1:6" s="66" customFormat="1" ht="12" customHeight="1">
      <c r="A9" s="116"/>
      <c r="B9" s="115" t="s">
        <v>137</v>
      </c>
      <c r="C9" s="11" t="s">
        <v>199</v>
      </c>
      <c r="D9" s="425"/>
      <c r="E9" s="425"/>
      <c r="F9" s="263"/>
    </row>
    <row r="10" spans="1:6" s="66" customFormat="1" ht="12" customHeight="1">
      <c r="A10" s="114"/>
      <c r="B10" s="115" t="s">
        <v>138</v>
      </c>
      <c r="C10" s="8" t="s">
        <v>200</v>
      </c>
      <c r="D10" s="203">
        <v>12000</v>
      </c>
      <c r="E10" s="203">
        <v>14650</v>
      </c>
      <c r="F10" s="209">
        <v>15616</v>
      </c>
    </row>
    <row r="11" spans="1:6" s="66" customFormat="1" ht="12" customHeight="1">
      <c r="A11" s="114"/>
      <c r="B11" s="115" t="s">
        <v>139</v>
      </c>
      <c r="C11" s="8" t="s">
        <v>201</v>
      </c>
      <c r="D11" s="203"/>
      <c r="E11" s="203"/>
      <c r="F11" s="209"/>
    </row>
    <row r="12" spans="1:6" s="66" customFormat="1" ht="12" customHeight="1">
      <c r="A12" s="114"/>
      <c r="B12" s="115" t="s">
        <v>140</v>
      </c>
      <c r="C12" s="8" t="s">
        <v>202</v>
      </c>
      <c r="D12" s="203">
        <v>2800</v>
      </c>
      <c r="E12" s="203">
        <v>3164</v>
      </c>
      <c r="F12" s="209">
        <v>1502</v>
      </c>
    </row>
    <row r="13" spans="1:6" s="66" customFormat="1" ht="12" customHeight="1">
      <c r="A13" s="114"/>
      <c r="B13" s="115" t="s">
        <v>174</v>
      </c>
      <c r="C13" s="7" t="s">
        <v>203</v>
      </c>
      <c r="D13" s="203">
        <v>350</v>
      </c>
      <c r="E13" s="203">
        <v>540</v>
      </c>
      <c r="F13" s="209">
        <v>540</v>
      </c>
    </row>
    <row r="14" spans="1:6" s="66" customFormat="1" ht="12" customHeight="1">
      <c r="A14" s="117"/>
      <c r="B14" s="115" t="s">
        <v>141</v>
      </c>
      <c r="C14" s="8" t="s">
        <v>204</v>
      </c>
      <c r="D14" s="426">
        <v>4091</v>
      </c>
      <c r="E14" s="426">
        <v>4284</v>
      </c>
      <c r="F14" s="264">
        <v>4768</v>
      </c>
    </row>
    <row r="15" spans="1:6" s="67" customFormat="1" ht="12" customHeight="1">
      <c r="A15" s="114"/>
      <c r="B15" s="115" t="s">
        <v>142</v>
      </c>
      <c r="C15" s="8" t="s">
        <v>38</v>
      </c>
      <c r="D15" s="203"/>
      <c r="E15" s="203"/>
      <c r="F15" s="209"/>
    </row>
    <row r="16" spans="1:6" s="67" customFormat="1" ht="12" customHeight="1" thickBot="1">
      <c r="A16" s="118"/>
      <c r="B16" s="119" t="s">
        <v>150</v>
      </c>
      <c r="C16" s="7" t="s">
        <v>258</v>
      </c>
      <c r="D16" s="205"/>
      <c r="E16" s="205"/>
      <c r="F16" s="210">
        <v>3</v>
      </c>
    </row>
    <row r="17" spans="1:6" s="66" customFormat="1" ht="12" customHeight="1" thickBot="1">
      <c r="A17" s="99" t="s">
        <v>59</v>
      </c>
      <c r="B17" s="112"/>
      <c r="C17" s="113" t="s">
        <v>539</v>
      </c>
      <c r="D17" s="206">
        <f>SUM(D18+D20)</f>
        <v>0</v>
      </c>
      <c r="E17" s="206">
        <f>SUM(E18+E20)</f>
        <v>0</v>
      </c>
      <c r="F17" s="211">
        <f>SUM(F18+F20)</f>
        <v>0</v>
      </c>
    </row>
    <row r="18" spans="1:6" s="67" customFormat="1" ht="12" customHeight="1">
      <c r="A18" s="114"/>
      <c r="B18" s="115" t="s">
        <v>143</v>
      </c>
      <c r="C18" s="10" t="s">
        <v>35</v>
      </c>
      <c r="D18" s="203"/>
      <c r="E18" s="203"/>
      <c r="F18" s="209"/>
    </row>
    <row r="19" spans="1:6" s="67" customFormat="1" ht="12" customHeight="1">
      <c r="A19" s="114"/>
      <c r="B19" s="115" t="s">
        <v>144</v>
      </c>
      <c r="C19" s="8" t="s">
        <v>36</v>
      </c>
      <c r="D19" s="203"/>
      <c r="E19" s="203"/>
      <c r="F19" s="209"/>
    </row>
    <row r="20" spans="1:6" s="67" customFormat="1" ht="12" customHeight="1">
      <c r="A20" s="114"/>
      <c r="B20" s="115" t="s">
        <v>145</v>
      </c>
      <c r="C20" s="8" t="s">
        <v>37</v>
      </c>
      <c r="D20" s="203"/>
      <c r="E20" s="203"/>
      <c r="F20" s="209"/>
    </row>
    <row r="21" spans="1:6" s="67" customFormat="1" ht="12" customHeight="1" thickBot="1">
      <c r="A21" s="114"/>
      <c r="B21" s="115" t="s">
        <v>146</v>
      </c>
      <c r="C21" s="8" t="s">
        <v>36</v>
      </c>
      <c r="D21" s="203"/>
      <c r="E21" s="203"/>
      <c r="F21" s="209"/>
    </row>
    <row r="22" spans="1:6" s="67" customFormat="1" ht="12" customHeight="1" thickBot="1">
      <c r="A22" s="102" t="s">
        <v>60</v>
      </c>
      <c r="B22" s="72"/>
      <c r="C22" s="72" t="s">
        <v>39</v>
      </c>
      <c r="D22" s="206">
        <f>+D23+D24</f>
        <v>0</v>
      </c>
      <c r="E22" s="206">
        <f>+E23+E24</f>
        <v>0</v>
      </c>
      <c r="F22" s="211">
        <f>+F23+F24</f>
        <v>0</v>
      </c>
    </row>
    <row r="23" spans="1:6" s="66" customFormat="1" ht="12" customHeight="1">
      <c r="A23" s="257"/>
      <c r="B23" s="282" t="s">
        <v>117</v>
      </c>
      <c r="C23" s="76" t="s">
        <v>287</v>
      </c>
      <c r="D23" s="435"/>
      <c r="E23" s="435"/>
      <c r="F23" s="287"/>
    </row>
    <row r="24" spans="1:6" s="66" customFormat="1" ht="12" customHeight="1" thickBot="1">
      <c r="A24" s="280"/>
      <c r="B24" s="281" t="s">
        <v>118</v>
      </c>
      <c r="C24" s="77" t="s">
        <v>291</v>
      </c>
      <c r="D24" s="444"/>
      <c r="E24" s="444"/>
      <c r="F24" s="288"/>
    </row>
    <row r="25" spans="1:6" s="66" customFormat="1" ht="12" customHeight="1" thickBot="1">
      <c r="A25" s="102" t="s">
        <v>61</v>
      </c>
      <c r="B25" s="112"/>
      <c r="C25" s="72" t="s">
        <v>54</v>
      </c>
      <c r="D25" s="242">
        <v>77989</v>
      </c>
      <c r="E25" s="242">
        <v>82289</v>
      </c>
      <c r="F25" s="241">
        <v>81667</v>
      </c>
    </row>
    <row r="26" spans="1:6" s="66" customFormat="1" ht="12" customHeight="1" thickBot="1">
      <c r="A26" s="99" t="s">
        <v>62</v>
      </c>
      <c r="B26" s="86"/>
      <c r="C26" s="72" t="s">
        <v>50</v>
      </c>
      <c r="D26" s="206">
        <f>+D8+D17+D22+D25</f>
        <v>97230</v>
      </c>
      <c r="E26" s="206">
        <f>+E8+E17+E22+E25</f>
        <v>104927</v>
      </c>
      <c r="F26" s="211">
        <f>+F8+F17+F22+F25</f>
        <v>104096</v>
      </c>
    </row>
    <row r="27" spans="1:6" s="67" customFormat="1" ht="12" customHeight="1" thickBot="1">
      <c r="A27" s="277" t="s">
        <v>63</v>
      </c>
      <c r="B27" s="285"/>
      <c r="C27" s="279" t="s">
        <v>52</v>
      </c>
      <c r="D27" s="434">
        <f>+D28+D29</f>
        <v>0</v>
      </c>
      <c r="E27" s="434">
        <f>+E28+E29</f>
        <v>0</v>
      </c>
      <c r="F27" s="269">
        <f>+F28+F29</f>
        <v>0</v>
      </c>
    </row>
    <row r="28" spans="1:6" s="67" customFormat="1" ht="15" customHeight="1">
      <c r="A28" s="116"/>
      <c r="B28" s="84" t="s">
        <v>124</v>
      </c>
      <c r="C28" s="76" t="s">
        <v>380</v>
      </c>
      <c r="D28" s="435"/>
      <c r="E28" s="435"/>
      <c r="F28" s="287"/>
    </row>
    <row r="29" spans="1:6" s="67" customFormat="1" ht="15" customHeight="1" thickBot="1">
      <c r="A29" s="286"/>
      <c r="B29" s="85" t="s">
        <v>125</v>
      </c>
      <c r="C29" s="278" t="s">
        <v>42</v>
      </c>
      <c r="D29" s="62"/>
      <c r="E29" s="62"/>
      <c r="F29" s="63"/>
    </row>
    <row r="30" spans="1:6" ht="13.5" thickBot="1">
      <c r="A30" s="126" t="s">
        <v>64</v>
      </c>
      <c r="B30" s="275"/>
      <c r="C30" s="276" t="s">
        <v>53</v>
      </c>
      <c r="D30" s="242"/>
      <c r="E30" s="242"/>
      <c r="F30" s="241"/>
    </row>
    <row r="31" spans="1:6" s="56" customFormat="1" ht="16.5" customHeight="1" thickBot="1">
      <c r="A31" s="126" t="s">
        <v>65</v>
      </c>
      <c r="B31" s="127"/>
      <c r="C31" s="128" t="s">
        <v>51</v>
      </c>
      <c r="D31" s="438">
        <f>+D26+D27+D30</f>
        <v>97230</v>
      </c>
      <c r="E31" s="438">
        <f>+E26+E27+E30</f>
        <v>104927</v>
      </c>
      <c r="F31" s="271">
        <f>+F26+F27+F30</f>
        <v>104096</v>
      </c>
    </row>
    <row r="32" spans="1:6" s="68" customFormat="1" ht="12" customHeight="1">
      <c r="A32" s="129"/>
      <c r="B32" s="129"/>
      <c r="C32" s="130"/>
      <c r="D32" s="267"/>
      <c r="E32" s="267"/>
      <c r="F32" s="267"/>
    </row>
    <row r="33" spans="1:6" ht="12" customHeight="1" thickBot="1">
      <c r="A33" s="131"/>
      <c r="B33" s="132"/>
      <c r="C33" s="132"/>
      <c r="D33" s="268"/>
      <c r="E33" s="268"/>
      <c r="F33" s="268"/>
    </row>
    <row r="34" spans="1:6" ht="12" customHeight="1" thickBot="1">
      <c r="A34" s="737" t="s">
        <v>100</v>
      </c>
      <c r="B34" s="738"/>
      <c r="C34" s="738"/>
      <c r="D34" s="738"/>
      <c r="E34" s="738"/>
      <c r="F34" s="739"/>
    </row>
    <row r="35" spans="1:6" ht="12" customHeight="1" thickBot="1">
      <c r="A35" s="102" t="s">
        <v>58</v>
      </c>
      <c r="B35" s="23"/>
      <c r="C35" s="72" t="s">
        <v>34</v>
      </c>
      <c r="D35" s="206">
        <f>SUM(D36:D40)</f>
        <v>97230</v>
      </c>
      <c r="E35" s="206">
        <f>SUM(E36:E40)</f>
        <v>104927</v>
      </c>
      <c r="F35" s="211">
        <f>SUM(F36:F40)</f>
        <v>104614</v>
      </c>
    </row>
    <row r="36" spans="1:6" ht="12" customHeight="1">
      <c r="A36" s="133"/>
      <c r="B36" s="83" t="s">
        <v>137</v>
      </c>
      <c r="C36" s="10" t="s">
        <v>88</v>
      </c>
      <c r="D36" s="398">
        <v>54398</v>
      </c>
      <c r="E36" s="398">
        <v>56666</v>
      </c>
      <c r="F36" s="59">
        <v>56496</v>
      </c>
    </row>
    <row r="37" spans="1:6" ht="12" customHeight="1">
      <c r="A37" s="134"/>
      <c r="B37" s="82" t="s">
        <v>138</v>
      </c>
      <c r="C37" s="8" t="s">
        <v>232</v>
      </c>
      <c r="D37" s="60">
        <v>14707</v>
      </c>
      <c r="E37" s="60">
        <v>14707</v>
      </c>
      <c r="F37" s="61">
        <v>14714</v>
      </c>
    </row>
    <row r="38" spans="1:6" ht="12" customHeight="1">
      <c r="A38" s="134"/>
      <c r="B38" s="82" t="s">
        <v>139</v>
      </c>
      <c r="C38" s="8" t="s">
        <v>166</v>
      </c>
      <c r="D38" s="60">
        <v>28125</v>
      </c>
      <c r="E38" s="60">
        <v>33554</v>
      </c>
      <c r="F38" s="61">
        <v>33404</v>
      </c>
    </row>
    <row r="39" spans="1:6" s="68" customFormat="1" ht="12" customHeight="1">
      <c r="A39" s="134"/>
      <c r="B39" s="82" t="s">
        <v>140</v>
      </c>
      <c r="C39" s="8" t="s">
        <v>233</v>
      </c>
      <c r="D39" s="60"/>
      <c r="E39" s="60"/>
      <c r="F39" s="61"/>
    </row>
    <row r="40" spans="1:6" ht="12" customHeight="1" thickBot="1">
      <c r="A40" s="134"/>
      <c r="B40" s="82" t="s">
        <v>149</v>
      </c>
      <c r="C40" s="8" t="s">
        <v>234</v>
      </c>
      <c r="D40" s="60"/>
      <c r="E40" s="60"/>
      <c r="F40" s="61"/>
    </row>
    <row r="41" spans="1:6" ht="12" customHeight="1" thickBot="1">
      <c r="A41" s="102" t="s">
        <v>59</v>
      </c>
      <c r="B41" s="23"/>
      <c r="C41" s="72" t="s">
        <v>540</v>
      </c>
      <c r="D41" s="206">
        <f>SUM(D42:D44)</f>
        <v>0</v>
      </c>
      <c r="E41" s="206">
        <f>SUM(E42:E44)</f>
        <v>0</v>
      </c>
      <c r="F41" s="211">
        <f>SUM(F42:F44)</f>
        <v>0</v>
      </c>
    </row>
    <row r="42" spans="1:6" ht="12" customHeight="1">
      <c r="A42" s="133"/>
      <c r="B42" s="83" t="s">
        <v>143</v>
      </c>
      <c r="C42" s="10" t="s">
        <v>315</v>
      </c>
      <c r="D42" s="398"/>
      <c r="E42" s="398"/>
      <c r="F42" s="59"/>
    </row>
    <row r="43" spans="1:6" ht="12" customHeight="1">
      <c r="A43" s="134"/>
      <c r="B43" s="82" t="s">
        <v>144</v>
      </c>
      <c r="C43" s="8" t="s">
        <v>236</v>
      </c>
      <c r="D43" s="60"/>
      <c r="E43" s="60"/>
      <c r="F43" s="61"/>
    </row>
    <row r="44" spans="1:6" ht="15" customHeight="1">
      <c r="A44" s="134"/>
      <c r="B44" s="82" t="s">
        <v>145</v>
      </c>
      <c r="C44" s="8" t="s">
        <v>101</v>
      </c>
      <c r="D44" s="60"/>
      <c r="E44" s="60"/>
      <c r="F44" s="61"/>
    </row>
    <row r="45" spans="1:6" ht="23.25" thickBot="1">
      <c r="A45" s="134"/>
      <c r="B45" s="82" t="s">
        <v>146</v>
      </c>
      <c r="C45" s="8" t="s">
        <v>46</v>
      </c>
      <c r="D45" s="60"/>
      <c r="E45" s="60"/>
      <c r="F45" s="61"/>
    </row>
    <row r="46" spans="1:6" ht="15" customHeight="1" thickBot="1">
      <c r="A46" s="102" t="s">
        <v>60</v>
      </c>
      <c r="B46" s="23"/>
      <c r="C46" s="23" t="s">
        <v>47</v>
      </c>
      <c r="D46" s="242"/>
      <c r="E46" s="242"/>
      <c r="F46" s="241"/>
    </row>
    <row r="47" spans="1:6" ht="14.25" customHeight="1" thickBot="1">
      <c r="A47" s="126" t="s">
        <v>61</v>
      </c>
      <c r="B47" s="275"/>
      <c r="C47" s="276" t="s">
        <v>49</v>
      </c>
      <c r="D47" s="242"/>
      <c r="E47" s="242"/>
      <c r="F47" s="241"/>
    </row>
    <row r="48" spans="1:6" ht="13.5" thickBot="1">
      <c r="A48" s="102" t="s">
        <v>62</v>
      </c>
      <c r="B48" s="123"/>
      <c r="C48" s="136" t="s">
        <v>48</v>
      </c>
      <c r="D48" s="438">
        <f>+D35+D41+D46+D47</f>
        <v>97230</v>
      </c>
      <c r="E48" s="438">
        <f>+E35+E41+E46+E47</f>
        <v>104927</v>
      </c>
      <c r="F48" s="271">
        <f>+F35+F41+F46+F47</f>
        <v>104614</v>
      </c>
    </row>
    <row r="49" spans="1:6" ht="13.5" thickBot="1">
      <c r="A49" s="137"/>
      <c r="B49" s="138"/>
      <c r="C49" s="138"/>
      <c r="D49" s="272"/>
      <c r="E49" s="272"/>
      <c r="F49" s="272"/>
    </row>
    <row r="50" spans="1:6" ht="13.5" thickBot="1">
      <c r="A50" s="139" t="s">
        <v>264</v>
      </c>
      <c r="B50" s="140"/>
      <c r="C50" s="141"/>
      <c r="D50" s="442">
        <v>26</v>
      </c>
      <c r="E50" s="442">
        <v>26</v>
      </c>
      <c r="F50" s="70">
        <v>26</v>
      </c>
    </row>
    <row r="51" spans="1:6" ht="13.5" thickBot="1">
      <c r="A51" s="139" t="s">
        <v>265</v>
      </c>
      <c r="B51" s="140"/>
      <c r="C51" s="141"/>
      <c r="D51" s="442">
        <v>0</v>
      </c>
      <c r="E51" s="442">
        <v>0</v>
      </c>
      <c r="F51" s="70">
        <v>0</v>
      </c>
    </row>
  </sheetData>
  <sheetProtection formatCells="0"/>
  <mergeCells count="7">
    <mergeCell ref="C1:F1"/>
    <mergeCell ref="A7:F7"/>
    <mergeCell ref="A34:F34"/>
    <mergeCell ref="A2:B2"/>
    <mergeCell ref="A5:B5"/>
    <mergeCell ref="C2:E2"/>
    <mergeCell ref="C3:E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6"/>
  <sheetViews>
    <sheetView view="pageLayout" workbookViewId="0" topLeftCell="A1">
      <selection activeCell="C7" sqref="C7"/>
    </sheetView>
  </sheetViews>
  <sheetFormatPr defaultColWidth="9.00390625" defaultRowHeight="12.75"/>
  <cols>
    <col min="1" max="1" width="7.00390625" style="634" customWidth="1"/>
    <col min="2" max="2" width="32.625" style="138" customWidth="1"/>
    <col min="3" max="7" width="11.875" style="138" customWidth="1"/>
    <col min="8" max="16384" width="9.375" style="138" customWidth="1"/>
  </cols>
  <sheetData>
    <row r="1" ht="14.25" thickBot="1">
      <c r="G1" s="215" t="s">
        <v>107</v>
      </c>
    </row>
    <row r="2" spans="1:7" ht="17.25" customHeight="1" thickBot="1">
      <c r="A2" s="762" t="s">
        <v>56</v>
      </c>
      <c r="B2" s="764" t="s">
        <v>532</v>
      </c>
      <c r="C2" s="764" t="s">
        <v>533</v>
      </c>
      <c r="D2" s="764" t="s">
        <v>534</v>
      </c>
      <c r="E2" s="766" t="s">
        <v>535</v>
      </c>
      <c r="F2" s="766"/>
      <c r="G2" s="767"/>
    </row>
    <row r="3" spans="1:7" s="635" customFormat="1" ht="57.75" customHeight="1" thickBot="1">
      <c r="A3" s="763"/>
      <c r="B3" s="765"/>
      <c r="C3" s="765"/>
      <c r="D3" s="765"/>
      <c r="E3" s="97" t="s">
        <v>90</v>
      </c>
      <c r="F3" s="97" t="s">
        <v>536</v>
      </c>
      <c r="G3" s="98" t="s">
        <v>537</v>
      </c>
    </row>
    <row r="4" spans="1:7" s="637" customFormat="1" ht="15" customHeight="1" thickBot="1">
      <c r="A4" s="99">
        <v>1</v>
      </c>
      <c r="B4" s="100">
        <v>2</v>
      </c>
      <c r="C4" s="100">
        <v>3</v>
      </c>
      <c r="D4" s="100">
        <v>4</v>
      </c>
      <c r="E4" s="100" t="s">
        <v>538</v>
      </c>
      <c r="F4" s="100">
        <v>6</v>
      </c>
      <c r="G4" s="636">
        <v>7</v>
      </c>
    </row>
    <row r="5" spans="1:7" ht="15" customHeight="1">
      <c r="A5" s="638" t="s">
        <v>58</v>
      </c>
      <c r="B5" s="639" t="s">
        <v>559</v>
      </c>
      <c r="C5" s="640">
        <v>23</v>
      </c>
      <c r="D5" s="640">
        <v>-23</v>
      </c>
      <c r="E5" s="641">
        <f>C5+D5</f>
        <v>0</v>
      </c>
      <c r="F5" s="640"/>
      <c r="G5" s="642"/>
    </row>
    <row r="6" spans="1:7" ht="15" customHeight="1">
      <c r="A6" s="643" t="s">
        <v>59</v>
      </c>
      <c r="B6" s="644" t="s">
        <v>560</v>
      </c>
      <c r="C6" s="27">
        <v>502</v>
      </c>
      <c r="D6" s="27">
        <v>-502</v>
      </c>
      <c r="E6" s="641">
        <f aca="true" t="shared" si="0" ref="E6:E35">C6+D6</f>
        <v>0</v>
      </c>
      <c r="F6" s="27"/>
      <c r="G6" s="518"/>
    </row>
    <row r="7" spans="1:7" ht="15" customHeight="1">
      <c r="A7" s="643" t="s">
        <v>60</v>
      </c>
      <c r="B7" s="644" t="s">
        <v>561</v>
      </c>
      <c r="C7" s="27">
        <v>766</v>
      </c>
      <c r="D7" s="27">
        <v>-766</v>
      </c>
      <c r="E7" s="641">
        <f t="shared" si="0"/>
        <v>0</v>
      </c>
      <c r="F7" s="27"/>
      <c r="G7" s="518"/>
    </row>
    <row r="8" spans="1:7" ht="15" customHeight="1">
      <c r="A8" s="643" t="s">
        <v>61</v>
      </c>
      <c r="B8" s="644"/>
      <c r="C8" s="27"/>
      <c r="D8" s="27"/>
      <c r="E8" s="641">
        <f t="shared" si="0"/>
        <v>0</v>
      </c>
      <c r="F8" s="27"/>
      <c r="G8" s="518"/>
    </row>
    <row r="9" spans="1:7" ht="15" customHeight="1">
      <c r="A9" s="643" t="s">
        <v>62</v>
      </c>
      <c r="B9" s="644"/>
      <c r="C9" s="27"/>
      <c r="D9" s="27"/>
      <c r="E9" s="641">
        <f t="shared" si="0"/>
        <v>0</v>
      </c>
      <c r="F9" s="27"/>
      <c r="G9" s="518"/>
    </row>
    <row r="10" spans="1:7" ht="15" customHeight="1">
      <c r="A10" s="643" t="s">
        <v>63</v>
      </c>
      <c r="B10" s="644"/>
      <c r="C10" s="27"/>
      <c r="D10" s="27"/>
      <c r="E10" s="641">
        <f t="shared" si="0"/>
        <v>0</v>
      </c>
      <c r="F10" s="27"/>
      <c r="G10" s="518"/>
    </row>
    <row r="11" spans="1:7" ht="15" customHeight="1">
      <c r="A11" s="643" t="s">
        <v>64</v>
      </c>
      <c r="B11" s="644"/>
      <c r="C11" s="27"/>
      <c r="D11" s="27"/>
      <c r="E11" s="641">
        <f t="shared" si="0"/>
        <v>0</v>
      </c>
      <c r="F11" s="27"/>
      <c r="G11" s="518"/>
    </row>
    <row r="12" spans="1:7" ht="15" customHeight="1">
      <c r="A12" s="643" t="s">
        <v>65</v>
      </c>
      <c r="B12" s="644"/>
      <c r="C12" s="27"/>
      <c r="D12" s="27"/>
      <c r="E12" s="641">
        <f t="shared" si="0"/>
        <v>0</v>
      </c>
      <c r="F12" s="27"/>
      <c r="G12" s="518"/>
    </row>
    <row r="13" spans="1:7" ht="15" customHeight="1">
      <c r="A13" s="643" t="s">
        <v>66</v>
      </c>
      <c r="B13" s="644"/>
      <c r="C13" s="27"/>
      <c r="D13" s="27"/>
      <c r="E13" s="641">
        <f t="shared" si="0"/>
        <v>0</v>
      </c>
      <c r="F13" s="27"/>
      <c r="G13" s="518"/>
    </row>
    <row r="14" spans="1:7" ht="15" customHeight="1">
      <c r="A14" s="643" t="s">
        <v>67</v>
      </c>
      <c r="B14" s="644"/>
      <c r="C14" s="27"/>
      <c r="D14" s="27"/>
      <c r="E14" s="641">
        <f t="shared" si="0"/>
        <v>0</v>
      </c>
      <c r="F14" s="27"/>
      <c r="G14" s="518"/>
    </row>
    <row r="15" spans="1:7" ht="15" customHeight="1">
      <c r="A15" s="643" t="s">
        <v>68</v>
      </c>
      <c r="B15" s="644"/>
      <c r="C15" s="27"/>
      <c r="D15" s="27"/>
      <c r="E15" s="641">
        <f t="shared" si="0"/>
        <v>0</v>
      </c>
      <c r="F15" s="27"/>
      <c r="G15" s="518"/>
    </row>
    <row r="16" spans="1:7" ht="15" customHeight="1">
      <c r="A16" s="643" t="s">
        <v>69</v>
      </c>
      <c r="B16" s="644"/>
      <c r="C16" s="27"/>
      <c r="D16" s="27"/>
      <c r="E16" s="641">
        <f t="shared" si="0"/>
        <v>0</v>
      </c>
      <c r="F16" s="27"/>
      <c r="G16" s="518"/>
    </row>
    <row r="17" spans="1:7" ht="15" customHeight="1">
      <c r="A17" s="643" t="s">
        <v>70</v>
      </c>
      <c r="B17" s="644"/>
      <c r="C17" s="27"/>
      <c r="D17" s="27"/>
      <c r="E17" s="641">
        <f t="shared" si="0"/>
        <v>0</v>
      </c>
      <c r="F17" s="27"/>
      <c r="G17" s="518"/>
    </row>
    <row r="18" spans="1:7" ht="15" customHeight="1">
      <c r="A18" s="643" t="s">
        <v>71</v>
      </c>
      <c r="B18" s="644"/>
      <c r="C18" s="27"/>
      <c r="D18" s="27"/>
      <c r="E18" s="641">
        <f t="shared" si="0"/>
        <v>0</v>
      </c>
      <c r="F18" s="27"/>
      <c r="G18" s="518"/>
    </row>
    <row r="19" spans="1:7" ht="15" customHeight="1">
      <c r="A19" s="643" t="s">
        <v>72</v>
      </c>
      <c r="B19" s="644"/>
      <c r="C19" s="27"/>
      <c r="D19" s="27"/>
      <c r="E19" s="641">
        <f t="shared" si="0"/>
        <v>0</v>
      </c>
      <c r="F19" s="27"/>
      <c r="G19" s="518"/>
    </row>
    <row r="20" spans="1:7" ht="15" customHeight="1">
      <c r="A20" s="643" t="s">
        <v>73</v>
      </c>
      <c r="B20" s="644"/>
      <c r="C20" s="27"/>
      <c r="D20" s="27"/>
      <c r="E20" s="641">
        <f t="shared" si="0"/>
        <v>0</v>
      </c>
      <c r="F20" s="27"/>
      <c r="G20" s="518"/>
    </row>
    <row r="21" spans="1:7" ht="15" customHeight="1">
      <c r="A21" s="643" t="s">
        <v>74</v>
      </c>
      <c r="B21" s="644"/>
      <c r="C21" s="27"/>
      <c r="D21" s="27"/>
      <c r="E21" s="641">
        <f t="shared" si="0"/>
        <v>0</v>
      </c>
      <c r="F21" s="27"/>
      <c r="G21" s="518"/>
    </row>
    <row r="22" spans="1:7" ht="15" customHeight="1">
      <c r="A22" s="643" t="s">
        <v>75</v>
      </c>
      <c r="B22" s="644"/>
      <c r="C22" s="27"/>
      <c r="D22" s="27"/>
      <c r="E22" s="641">
        <f t="shared" si="0"/>
        <v>0</v>
      </c>
      <c r="F22" s="27"/>
      <c r="G22" s="518"/>
    </row>
    <row r="23" spans="1:7" ht="15" customHeight="1">
      <c r="A23" s="643" t="s">
        <v>76</v>
      </c>
      <c r="B23" s="644"/>
      <c r="C23" s="27"/>
      <c r="D23" s="27"/>
      <c r="E23" s="641">
        <f t="shared" si="0"/>
        <v>0</v>
      </c>
      <c r="F23" s="27"/>
      <c r="G23" s="518"/>
    </row>
    <row r="24" spans="1:7" ht="15" customHeight="1">
      <c r="A24" s="643" t="s">
        <v>77</v>
      </c>
      <c r="B24" s="644"/>
      <c r="C24" s="27"/>
      <c r="D24" s="27"/>
      <c r="E24" s="641">
        <f t="shared" si="0"/>
        <v>0</v>
      </c>
      <c r="F24" s="27"/>
      <c r="G24" s="518"/>
    </row>
    <row r="25" spans="1:7" ht="15" customHeight="1">
      <c r="A25" s="643" t="s">
        <v>78</v>
      </c>
      <c r="B25" s="644"/>
      <c r="C25" s="27"/>
      <c r="D25" s="27"/>
      <c r="E25" s="641">
        <f t="shared" si="0"/>
        <v>0</v>
      </c>
      <c r="F25" s="27"/>
      <c r="G25" s="518"/>
    </row>
    <row r="26" spans="1:7" ht="15" customHeight="1">
      <c r="A26" s="643" t="s">
        <v>79</v>
      </c>
      <c r="B26" s="644"/>
      <c r="C26" s="27"/>
      <c r="D26" s="27"/>
      <c r="E26" s="641">
        <f t="shared" si="0"/>
        <v>0</v>
      </c>
      <c r="F26" s="27"/>
      <c r="G26" s="518"/>
    </row>
    <row r="27" spans="1:7" ht="15" customHeight="1">
      <c r="A27" s="643" t="s">
        <v>80</v>
      </c>
      <c r="B27" s="644"/>
      <c r="C27" s="27"/>
      <c r="D27" s="27"/>
      <c r="E27" s="641">
        <f t="shared" si="0"/>
        <v>0</v>
      </c>
      <c r="F27" s="27"/>
      <c r="G27" s="518"/>
    </row>
    <row r="28" spans="1:7" ht="15" customHeight="1">
      <c r="A28" s="643" t="s">
        <v>81</v>
      </c>
      <c r="B28" s="644"/>
      <c r="C28" s="27"/>
      <c r="D28" s="27"/>
      <c r="E28" s="641">
        <f t="shared" si="0"/>
        <v>0</v>
      </c>
      <c r="F28" s="27"/>
      <c r="G28" s="518"/>
    </row>
    <row r="29" spans="1:7" ht="15" customHeight="1">
      <c r="A29" s="643" t="s">
        <v>82</v>
      </c>
      <c r="B29" s="644"/>
      <c r="C29" s="27"/>
      <c r="D29" s="27"/>
      <c r="E29" s="641">
        <f t="shared" si="0"/>
        <v>0</v>
      </c>
      <c r="F29" s="27"/>
      <c r="G29" s="518"/>
    </row>
    <row r="30" spans="1:7" ht="15" customHeight="1">
      <c r="A30" s="643" t="s">
        <v>83</v>
      </c>
      <c r="B30" s="644"/>
      <c r="C30" s="27"/>
      <c r="D30" s="27"/>
      <c r="E30" s="641"/>
      <c r="F30" s="27"/>
      <c r="G30" s="518"/>
    </row>
    <row r="31" spans="1:7" ht="15" customHeight="1">
      <c r="A31" s="643" t="s">
        <v>84</v>
      </c>
      <c r="B31" s="644"/>
      <c r="C31" s="27"/>
      <c r="D31" s="27"/>
      <c r="E31" s="641">
        <f t="shared" si="0"/>
        <v>0</v>
      </c>
      <c r="F31" s="27"/>
      <c r="G31" s="518"/>
    </row>
    <row r="32" spans="1:7" ht="15" customHeight="1">
      <c r="A32" s="643" t="s">
        <v>85</v>
      </c>
      <c r="B32" s="644"/>
      <c r="C32" s="27"/>
      <c r="D32" s="27"/>
      <c r="E32" s="641">
        <f t="shared" si="0"/>
        <v>0</v>
      </c>
      <c r="F32" s="27"/>
      <c r="G32" s="518"/>
    </row>
    <row r="33" spans="1:7" ht="15" customHeight="1">
      <c r="A33" s="643" t="s">
        <v>86</v>
      </c>
      <c r="B33" s="644"/>
      <c r="C33" s="27"/>
      <c r="D33" s="27"/>
      <c r="E33" s="641">
        <f t="shared" si="0"/>
        <v>0</v>
      </c>
      <c r="F33" s="27"/>
      <c r="G33" s="518"/>
    </row>
    <row r="34" spans="1:7" ht="15" customHeight="1">
      <c r="A34" s="643" t="s">
        <v>157</v>
      </c>
      <c r="B34" s="644"/>
      <c r="C34" s="27"/>
      <c r="D34" s="27"/>
      <c r="E34" s="641">
        <f t="shared" si="0"/>
        <v>0</v>
      </c>
      <c r="F34" s="27"/>
      <c r="G34" s="518"/>
    </row>
    <row r="35" spans="1:7" ht="15" customHeight="1" thickBot="1">
      <c r="A35" s="643" t="s">
        <v>422</v>
      </c>
      <c r="B35" s="645"/>
      <c r="C35" s="28"/>
      <c r="D35" s="28"/>
      <c r="E35" s="641">
        <f t="shared" si="0"/>
        <v>0</v>
      </c>
      <c r="F35" s="28"/>
      <c r="G35" s="646"/>
    </row>
    <row r="36" spans="1:7" ht="15" customHeight="1" thickBot="1">
      <c r="A36" s="768" t="s">
        <v>91</v>
      </c>
      <c r="B36" s="769"/>
      <c r="C36" s="51">
        <f>SUM(C5:C35)</f>
        <v>1291</v>
      </c>
      <c r="D36" s="51">
        <f>SUM(D5:D35)</f>
        <v>-1291</v>
      </c>
      <c r="E36" s="51">
        <f>SUM(E5:E35)</f>
        <v>0</v>
      </c>
      <c r="F36" s="51">
        <f>SUM(F5:F35)</f>
        <v>0</v>
      </c>
      <c r="G36" s="52">
        <f>SUM(G5:G35)</f>
        <v>0</v>
      </c>
    </row>
  </sheetData>
  <sheetProtection sheet="1" objects="1" scenarios="1"/>
  <mergeCells count="6">
    <mergeCell ref="E2:G2"/>
    <mergeCell ref="A36:B36"/>
    <mergeCell ref="A2:A3"/>
    <mergeCell ref="B2:B3"/>
    <mergeCell ref="C2:C3"/>
    <mergeCell ref="D2:D3"/>
  </mergeCells>
  <printOptions horizontalCentered="1"/>
  <pageMargins left="0.7874015748031497" right="0.7874015748031497" top="1.574803149606299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KÖLTSÉGVETÉSI SZERVEK PÉNZMARADVÁNYÁNAK ALAKULÁSA&amp;R&amp;"Times New Roman CE,Félkövér dőlt"&amp;12 10. melléklet a 7/2014. (IV.29.) önkormányzati rendelethez&amp;"Times New Roman CE,Dőlt"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J126"/>
  <sheetViews>
    <sheetView view="pageLayout" zoomScaleNormal="120" zoomScaleSheetLayoutView="100" workbookViewId="0" topLeftCell="A1">
      <selection activeCell="F124" sqref="F124"/>
    </sheetView>
  </sheetViews>
  <sheetFormatPr defaultColWidth="9.00390625" defaultRowHeight="12.75"/>
  <cols>
    <col min="1" max="1" width="9.50390625" style="302" customWidth="1"/>
    <col min="2" max="2" width="60.875" style="302" customWidth="1"/>
    <col min="3" max="3" width="15.875" style="302" customWidth="1"/>
    <col min="4" max="6" width="15.875" style="303" customWidth="1"/>
    <col min="7" max="16384" width="9.375" style="34" customWidth="1"/>
  </cols>
  <sheetData>
    <row r="1" spans="1:6" ht="15.75" customHeight="1">
      <c r="A1" s="704" t="s">
        <v>55</v>
      </c>
      <c r="B1" s="704"/>
      <c r="C1" s="704"/>
      <c r="D1" s="704"/>
      <c r="E1" s="704"/>
      <c r="F1" s="704"/>
    </row>
    <row r="2" spans="1:6" ht="15.75" customHeight="1" thickBot="1">
      <c r="A2" s="312" t="s">
        <v>179</v>
      </c>
      <c r="B2" s="312"/>
      <c r="C2" s="312"/>
      <c r="D2" s="198"/>
      <c r="E2" s="198"/>
      <c r="F2" s="198" t="s">
        <v>333</v>
      </c>
    </row>
    <row r="3" spans="1:6" ht="15.75" customHeight="1">
      <c r="A3" s="705" t="s">
        <v>115</v>
      </c>
      <c r="B3" s="701" t="s">
        <v>57</v>
      </c>
      <c r="C3" s="770" t="s">
        <v>440</v>
      </c>
      <c r="D3" s="699" t="s">
        <v>0</v>
      </c>
      <c r="E3" s="699"/>
      <c r="F3" s="700"/>
    </row>
    <row r="4" spans="1:6" ht="37.5" customHeight="1" thickBot="1">
      <c r="A4" s="706"/>
      <c r="B4" s="698"/>
      <c r="C4" s="771"/>
      <c r="D4" s="315" t="s">
        <v>409</v>
      </c>
      <c r="E4" s="315" t="s">
        <v>416</v>
      </c>
      <c r="F4" s="316" t="s">
        <v>417</v>
      </c>
    </row>
    <row r="5" spans="1:6" s="35" customFormat="1" ht="12" customHeight="1" thickBot="1">
      <c r="A5" s="31">
        <v>1</v>
      </c>
      <c r="B5" s="32">
        <v>2</v>
      </c>
      <c r="C5" s="32">
        <v>3</v>
      </c>
      <c r="D5" s="32">
        <v>4</v>
      </c>
      <c r="E5" s="32">
        <v>5</v>
      </c>
      <c r="F5" s="33">
        <v>6</v>
      </c>
    </row>
    <row r="6" spans="1:6" s="1" customFormat="1" ht="12" customHeight="1" thickBot="1">
      <c r="A6" s="24" t="s">
        <v>58</v>
      </c>
      <c r="B6" s="23" t="s">
        <v>191</v>
      </c>
      <c r="C6" s="367">
        <f>+C7+C12+C21</f>
        <v>299067</v>
      </c>
      <c r="D6" s="367">
        <f>+D7+D12+D21</f>
        <v>148524</v>
      </c>
      <c r="E6" s="367">
        <f>+E7+E12+E21</f>
        <v>166291</v>
      </c>
      <c r="F6" s="177">
        <f>+F7+F12+F21</f>
        <v>167358</v>
      </c>
    </row>
    <row r="7" spans="1:6" s="1" customFormat="1" ht="12" customHeight="1" thickBot="1">
      <c r="A7" s="22" t="s">
        <v>59</v>
      </c>
      <c r="B7" s="159" t="s">
        <v>395</v>
      </c>
      <c r="C7" s="368">
        <f>+C8+C9+C10+C11</f>
        <v>98784</v>
      </c>
      <c r="D7" s="368">
        <f>+D8+D9+D10+D11</f>
        <v>83100</v>
      </c>
      <c r="E7" s="368">
        <f>+E8+E9+E10+E11</f>
        <v>92250</v>
      </c>
      <c r="F7" s="178">
        <f>+F8+F9+F10+F11</f>
        <v>92796</v>
      </c>
    </row>
    <row r="8" spans="1:6" s="1" customFormat="1" ht="12" customHeight="1">
      <c r="A8" s="15" t="s">
        <v>143</v>
      </c>
      <c r="B8" s="289" t="s">
        <v>98</v>
      </c>
      <c r="C8" s="369">
        <v>98333</v>
      </c>
      <c r="D8" s="369">
        <v>82500</v>
      </c>
      <c r="E8" s="369">
        <v>91650</v>
      </c>
      <c r="F8" s="180">
        <v>92385</v>
      </c>
    </row>
    <row r="9" spans="1:6" s="1" customFormat="1" ht="12" customHeight="1">
      <c r="A9" s="15" t="s">
        <v>144</v>
      </c>
      <c r="B9" s="173" t="s">
        <v>116</v>
      </c>
      <c r="C9" s="369"/>
      <c r="D9" s="369"/>
      <c r="E9" s="369"/>
      <c r="F9" s="180"/>
    </row>
    <row r="10" spans="1:6" s="1" customFormat="1" ht="12" customHeight="1">
      <c r="A10" s="15" t="s">
        <v>145</v>
      </c>
      <c r="B10" s="173" t="s">
        <v>192</v>
      </c>
      <c r="C10" s="369">
        <v>451</v>
      </c>
      <c r="D10" s="369">
        <v>600</v>
      </c>
      <c r="E10" s="369">
        <v>600</v>
      </c>
      <c r="F10" s="180">
        <v>411</v>
      </c>
    </row>
    <row r="11" spans="1:6" s="1" customFormat="1" ht="12" customHeight="1" thickBot="1">
      <c r="A11" s="15" t="s">
        <v>146</v>
      </c>
      <c r="B11" s="290" t="s">
        <v>193</v>
      </c>
      <c r="C11" s="369"/>
      <c r="D11" s="369"/>
      <c r="E11" s="369"/>
      <c r="F11" s="180"/>
    </row>
    <row r="12" spans="1:6" s="1" customFormat="1" ht="12" customHeight="1" thickBot="1">
      <c r="A12" s="22" t="s">
        <v>60</v>
      </c>
      <c r="B12" s="23" t="s">
        <v>194</v>
      </c>
      <c r="C12" s="368">
        <f>+C13+C14+C15+C16+C17+C18+C19+C20</f>
        <v>72137</v>
      </c>
      <c r="D12" s="368">
        <f>+D13+D14+D15+D16+D17+D18+D19+D20</f>
        <v>60224</v>
      </c>
      <c r="E12" s="368">
        <f>+E13+E14+E15+E16+E17+E18+E19+E20</f>
        <v>68841</v>
      </c>
      <c r="F12" s="178">
        <f>+F13+F14+F15+F16+F17+F18+F19+F20</f>
        <v>68878</v>
      </c>
    </row>
    <row r="13" spans="1:6" s="1" customFormat="1" ht="12" customHeight="1">
      <c r="A13" s="19" t="s">
        <v>117</v>
      </c>
      <c r="B13" s="11" t="s">
        <v>199</v>
      </c>
      <c r="C13" s="370">
        <v>2258</v>
      </c>
      <c r="D13" s="370">
        <v>1000</v>
      </c>
      <c r="E13" s="370">
        <v>1000</v>
      </c>
      <c r="F13" s="179">
        <v>1582</v>
      </c>
    </row>
    <row r="14" spans="1:6" s="1" customFormat="1" ht="12" customHeight="1">
      <c r="A14" s="15" t="s">
        <v>118</v>
      </c>
      <c r="B14" s="8" t="s">
        <v>200</v>
      </c>
      <c r="C14" s="369">
        <v>13574</v>
      </c>
      <c r="D14" s="369">
        <v>12200</v>
      </c>
      <c r="E14" s="369">
        <v>15250</v>
      </c>
      <c r="F14" s="180">
        <v>16099</v>
      </c>
    </row>
    <row r="15" spans="1:6" s="1" customFormat="1" ht="12" customHeight="1">
      <c r="A15" s="15" t="s">
        <v>119</v>
      </c>
      <c r="B15" s="8" t="s">
        <v>201</v>
      </c>
      <c r="C15" s="369">
        <v>13482</v>
      </c>
      <c r="D15" s="369">
        <v>6056</v>
      </c>
      <c r="E15" s="369">
        <v>7017</v>
      </c>
      <c r="F15" s="180">
        <v>7104</v>
      </c>
    </row>
    <row r="16" spans="1:6" s="1" customFormat="1" ht="12" customHeight="1">
      <c r="A16" s="15" t="s">
        <v>120</v>
      </c>
      <c r="B16" s="8" t="s">
        <v>202</v>
      </c>
      <c r="C16" s="369">
        <v>28049</v>
      </c>
      <c r="D16" s="369">
        <v>28129</v>
      </c>
      <c r="E16" s="369">
        <v>29743</v>
      </c>
      <c r="F16" s="180">
        <v>27918</v>
      </c>
    </row>
    <row r="17" spans="1:6" s="1" customFormat="1" ht="12" customHeight="1">
      <c r="A17" s="14" t="s">
        <v>195</v>
      </c>
      <c r="B17" s="7" t="s">
        <v>203</v>
      </c>
      <c r="C17" s="371">
        <v>2821</v>
      </c>
      <c r="D17" s="371">
        <v>575</v>
      </c>
      <c r="E17" s="371">
        <v>1015</v>
      </c>
      <c r="F17" s="181">
        <v>1008</v>
      </c>
    </row>
    <row r="18" spans="1:6" s="1" customFormat="1" ht="12" customHeight="1">
      <c r="A18" s="15" t="s">
        <v>196</v>
      </c>
      <c r="B18" s="8" t="s">
        <v>279</v>
      </c>
      <c r="C18" s="369">
        <v>11862</v>
      </c>
      <c r="D18" s="369">
        <v>11914</v>
      </c>
      <c r="E18" s="369">
        <v>13966</v>
      </c>
      <c r="F18" s="180">
        <v>14327</v>
      </c>
    </row>
    <row r="19" spans="1:6" s="1" customFormat="1" ht="12" customHeight="1">
      <c r="A19" s="15" t="s">
        <v>197</v>
      </c>
      <c r="B19" s="8" t="s">
        <v>205</v>
      </c>
      <c r="C19" s="369">
        <v>57</v>
      </c>
      <c r="D19" s="369"/>
      <c r="E19" s="369">
        <v>500</v>
      </c>
      <c r="F19" s="180">
        <v>421</v>
      </c>
    </row>
    <row r="20" spans="1:6" s="1" customFormat="1" ht="12" customHeight="1" thickBot="1">
      <c r="A20" s="16" t="s">
        <v>198</v>
      </c>
      <c r="B20" s="9" t="s">
        <v>206</v>
      </c>
      <c r="C20" s="372">
        <v>34</v>
      </c>
      <c r="D20" s="372">
        <v>350</v>
      </c>
      <c r="E20" s="372">
        <v>350</v>
      </c>
      <c r="F20" s="182">
        <v>419</v>
      </c>
    </row>
    <row r="21" spans="1:6" s="1" customFormat="1" ht="12" customHeight="1" thickBot="1">
      <c r="A21" s="22" t="s">
        <v>207</v>
      </c>
      <c r="B21" s="23" t="s">
        <v>280</v>
      </c>
      <c r="C21" s="373">
        <v>128146</v>
      </c>
      <c r="D21" s="373">
        <v>5200</v>
      </c>
      <c r="E21" s="373">
        <v>5200</v>
      </c>
      <c r="F21" s="183">
        <v>5684</v>
      </c>
    </row>
    <row r="22" spans="1:6" s="1" customFormat="1" ht="12" customHeight="1" thickBot="1">
      <c r="A22" s="22" t="s">
        <v>62</v>
      </c>
      <c r="B22" s="23" t="s">
        <v>209</v>
      </c>
      <c r="C22" s="368">
        <f>+C23+C24+C25+C26+C27+C28+C29+C30</f>
        <v>626161</v>
      </c>
      <c r="D22" s="368">
        <f>+D23+D24+D25+D26+D27+D28+D29+D30</f>
        <v>429052</v>
      </c>
      <c r="E22" s="368">
        <f>+E23+E24+E25+E26+E27+E28+E29+E30</f>
        <v>485489</v>
      </c>
      <c r="F22" s="178">
        <f>+F23+F24+F25+F26+F27+F28+F29+F30</f>
        <v>485431</v>
      </c>
    </row>
    <row r="23" spans="1:6" s="1" customFormat="1" ht="12" customHeight="1">
      <c r="A23" s="17" t="s">
        <v>121</v>
      </c>
      <c r="B23" s="10" t="s">
        <v>215</v>
      </c>
      <c r="C23" s="374">
        <v>15165</v>
      </c>
      <c r="D23" s="374">
        <v>429052</v>
      </c>
      <c r="E23" s="374">
        <v>438253</v>
      </c>
      <c r="F23" s="184">
        <v>438195</v>
      </c>
    </row>
    <row r="24" spans="1:6" s="1" customFormat="1" ht="12" customHeight="1">
      <c r="A24" s="15" t="s">
        <v>122</v>
      </c>
      <c r="B24" s="8" t="s">
        <v>216</v>
      </c>
      <c r="C24" s="369">
        <v>224396</v>
      </c>
      <c r="D24" s="369"/>
      <c r="E24" s="369"/>
      <c r="F24" s="180"/>
    </row>
    <row r="25" spans="1:6" s="1" customFormat="1" ht="12" customHeight="1">
      <c r="A25" s="15" t="s">
        <v>123</v>
      </c>
      <c r="B25" s="8" t="s">
        <v>217</v>
      </c>
      <c r="C25" s="369">
        <v>24512</v>
      </c>
      <c r="D25" s="369"/>
      <c r="E25" s="369"/>
      <c r="F25" s="180"/>
    </row>
    <row r="26" spans="1:6" s="1" customFormat="1" ht="12" customHeight="1">
      <c r="A26" s="18" t="s">
        <v>210</v>
      </c>
      <c r="B26" s="8" t="s">
        <v>126</v>
      </c>
      <c r="C26" s="375">
        <v>35218</v>
      </c>
      <c r="D26" s="375"/>
      <c r="E26" s="375">
        <v>43610</v>
      </c>
      <c r="F26" s="185">
        <v>43610</v>
      </c>
    </row>
    <row r="27" spans="1:6" s="1" customFormat="1" ht="12" customHeight="1">
      <c r="A27" s="18" t="s">
        <v>211</v>
      </c>
      <c r="B27" s="8" t="s">
        <v>218</v>
      </c>
      <c r="C27" s="375"/>
      <c r="D27" s="375"/>
      <c r="E27" s="375"/>
      <c r="F27" s="185"/>
    </row>
    <row r="28" spans="1:6" s="1" customFormat="1" ht="12" customHeight="1">
      <c r="A28" s="15" t="s">
        <v>212</v>
      </c>
      <c r="B28" s="8" t="s">
        <v>219</v>
      </c>
      <c r="C28" s="369"/>
      <c r="D28" s="369"/>
      <c r="E28" s="369"/>
      <c r="F28" s="180"/>
    </row>
    <row r="29" spans="1:6" s="1" customFormat="1" ht="12" customHeight="1">
      <c r="A29" s="15" t="s">
        <v>213</v>
      </c>
      <c r="B29" s="8" t="s">
        <v>281</v>
      </c>
      <c r="C29" s="376"/>
      <c r="D29" s="376"/>
      <c r="E29" s="376">
        <v>3626</v>
      </c>
      <c r="F29" s="186">
        <v>3626</v>
      </c>
    </row>
    <row r="30" spans="1:6" s="1" customFormat="1" ht="12" customHeight="1" thickBot="1">
      <c r="A30" s="15" t="s">
        <v>214</v>
      </c>
      <c r="B30" s="13" t="s">
        <v>221</v>
      </c>
      <c r="C30" s="376">
        <v>326870</v>
      </c>
      <c r="D30" s="376"/>
      <c r="E30" s="376"/>
      <c r="F30" s="186"/>
    </row>
    <row r="31" spans="1:6" s="1" customFormat="1" ht="12" customHeight="1" thickBot="1">
      <c r="A31" s="152" t="s">
        <v>63</v>
      </c>
      <c r="B31" s="23" t="s">
        <v>396</v>
      </c>
      <c r="C31" s="368">
        <f>+C32+C38</f>
        <v>111491</v>
      </c>
      <c r="D31" s="368">
        <f>+D32+D38</f>
        <v>227535</v>
      </c>
      <c r="E31" s="368">
        <f>+E32+E38</f>
        <v>264306</v>
      </c>
      <c r="F31" s="178">
        <f>+F32+F38</f>
        <v>259300</v>
      </c>
    </row>
    <row r="32" spans="1:6" s="1" customFormat="1" ht="12" customHeight="1">
      <c r="A32" s="153" t="s">
        <v>124</v>
      </c>
      <c r="B32" s="291" t="s">
        <v>397</v>
      </c>
      <c r="C32" s="377">
        <f>+C33+C34+C35+C36+C37</f>
        <v>86837</v>
      </c>
      <c r="D32" s="377">
        <f>+D33+D34+D35+D36+D37</f>
        <v>60821</v>
      </c>
      <c r="E32" s="377">
        <f>+E33+E34+E35+E36+E37</f>
        <v>89292</v>
      </c>
      <c r="F32" s="190">
        <f>+F33+F34+F35+F36+F37</f>
        <v>90023</v>
      </c>
    </row>
    <row r="33" spans="1:6" s="1" customFormat="1" ht="12" customHeight="1">
      <c r="A33" s="154" t="s">
        <v>127</v>
      </c>
      <c r="B33" s="160" t="s">
        <v>282</v>
      </c>
      <c r="C33" s="376">
        <v>6584</v>
      </c>
      <c r="D33" s="376">
        <v>7600</v>
      </c>
      <c r="E33" s="376">
        <v>7600</v>
      </c>
      <c r="F33" s="186">
        <v>7657</v>
      </c>
    </row>
    <row r="34" spans="1:6" s="1" customFormat="1" ht="12" customHeight="1">
      <c r="A34" s="154" t="s">
        <v>128</v>
      </c>
      <c r="B34" s="160" t="s">
        <v>283</v>
      </c>
      <c r="C34" s="376"/>
      <c r="D34" s="376"/>
      <c r="E34" s="376"/>
      <c r="F34" s="186"/>
    </row>
    <row r="35" spans="1:6" s="1" customFormat="1" ht="12" customHeight="1">
      <c r="A35" s="154" t="s">
        <v>129</v>
      </c>
      <c r="B35" s="160" t="s">
        <v>284</v>
      </c>
      <c r="C35" s="376"/>
      <c r="D35" s="376"/>
      <c r="E35" s="376"/>
      <c r="F35" s="186"/>
    </row>
    <row r="36" spans="1:6" s="1" customFormat="1" ht="12" customHeight="1">
      <c r="A36" s="154" t="s">
        <v>130</v>
      </c>
      <c r="B36" s="160" t="s">
        <v>285</v>
      </c>
      <c r="C36" s="376"/>
      <c r="D36" s="376"/>
      <c r="E36" s="376"/>
      <c r="F36" s="186"/>
    </row>
    <row r="37" spans="1:6" s="1" customFormat="1" ht="12" customHeight="1">
      <c r="A37" s="154" t="s">
        <v>222</v>
      </c>
      <c r="B37" s="160" t="s">
        <v>398</v>
      </c>
      <c r="C37" s="376">
        <v>80253</v>
      </c>
      <c r="D37" s="376">
        <v>53221</v>
      </c>
      <c r="E37" s="376">
        <v>81692</v>
      </c>
      <c r="F37" s="186">
        <v>82366</v>
      </c>
    </row>
    <row r="38" spans="1:6" s="1" customFormat="1" ht="12" customHeight="1">
      <c r="A38" s="154" t="s">
        <v>125</v>
      </c>
      <c r="B38" s="161" t="s">
        <v>399</v>
      </c>
      <c r="C38" s="378">
        <f>+C39+C40+C41+C42+C43</f>
        <v>24654</v>
      </c>
      <c r="D38" s="378">
        <f>+D39+D40+D41+D42+D43</f>
        <v>166714</v>
      </c>
      <c r="E38" s="378">
        <f>+E39+E40+E41+E42+E43</f>
        <v>175014</v>
      </c>
      <c r="F38" s="191">
        <f>+F39+F40+F41+F42+F43</f>
        <v>169277</v>
      </c>
    </row>
    <row r="39" spans="1:6" s="1" customFormat="1" ht="12" customHeight="1">
      <c r="A39" s="154" t="s">
        <v>133</v>
      </c>
      <c r="B39" s="160" t="s">
        <v>282</v>
      </c>
      <c r="C39" s="376"/>
      <c r="D39" s="376"/>
      <c r="E39" s="376"/>
      <c r="F39" s="186"/>
    </row>
    <row r="40" spans="1:6" s="1" customFormat="1" ht="12" customHeight="1">
      <c r="A40" s="154" t="s">
        <v>134</v>
      </c>
      <c r="B40" s="160" t="s">
        <v>283</v>
      </c>
      <c r="C40" s="376"/>
      <c r="D40" s="376"/>
      <c r="E40" s="376"/>
      <c r="F40" s="186"/>
    </row>
    <row r="41" spans="1:6" s="1" customFormat="1" ht="12" customHeight="1">
      <c r="A41" s="154" t="s">
        <v>135</v>
      </c>
      <c r="B41" s="160" t="s">
        <v>284</v>
      </c>
      <c r="C41" s="376"/>
      <c r="D41" s="376"/>
      <c r="E41" s="376"/>
      <c r="F41" s="186"/>
    </row>
    <row r="42" spans="1:6" s="1" customFormat="1" ht="12" customHeight="1">
      <c r="A42" s="154" t="s">
        <v>136</v>
      </c>
      <c r="B42" s="162" t="s">
        <v>285</v>
      </c>
      <c r="C42" s="376"/>
      <c r="D42" s="376">
        <v>166714</v>
      </c>
      <c r="E42" s="376">
        <v>166664</v>
      </c>
      <c r="F42" s="186">
        <v>160876</v>
      </c>
    </row>
    <row r="43" spans="1:6" s="1" customFormat="1" ht="12" customHeight="1" thickBot="1">
      <c r="A43" s="155" t="s">
        <v>223</v>
      </c>
      <c r="B43" s="163" t="s">
        <v>400</v>
      </c>
      <c r="C43" s="379">
        <v>24654</v>
      </c>
      <c r="D43" s="379"/>
      <c r="E43" s="379">
        <v>8350</v>
      </c>
      <c r="F43" s="380">
        <v>8401</v>
      </c>
    </row>
    <row r="44" spans="1:6" s="1" customFormat="1" ht="12" customHeight="1" thickBot="1">
      <c r="A44" s="22" t="s">
        <v>224</v>
      </c>
      <c r="B44" s="292" t="s">
        <v>286</v>
      </c>
      <c r="C44" s="368">
        <f>+C45+C46</f>
        <v>365</v>
      </c>
      <c r="D44" s="368">
        <f>+D45+D46</f>
        <v>0</v>
      </c>
      <c r="E44" s="368">
        <f>+E45+E46</f>
        <v>100</v>
      </c>
      <c r="F44" s="178">
        <f>+F45+F46</f>
        <v>123</v>
      </c>
    </row>
    <row r="45" spans="1:6" s="1" customFormat="1" ht="12" customHeight="1">
      <c r="A45" s="17" t="s">
        <v>131</v>
      </c>
      <c r="B45" s="173" t="s">
        <v>287</v>
      </c>
      <c r="C45" s="374"/>
      <c r="D45" s="374"/>
      <c r="E45" s="374"/>
      <c r="F45" s="184"/>
    </row>
    <row r="46" spans="1:6" s="1" customFormat="1" ht="12" customHeight="1" thickBot="1">
      <c r="A46" s="14" t="s">
        <v>132</v>
      </c>
      <c r="B46" s="168" t="s">
        <v>291</v>
      </c>
      <c r="C46" s="371">
        <v>365</v>
      </c>
      <c r="D46" s="371"/>
      <c r="E46" s="371">
        <v>100</v>
      </c>
      <c r="F46" s="181">
        <v>123</v>
      </c>
    </row>
    <row r="47" spans="1:6" s="1" customFormat="1" ht="12" customHeight="1" thickBot="1">
      <c r="A47" s="22" t="s">
        <v>65</v>
      </c>
      <c r="B47" s="292" t="s">
        <v>290</v>
      </c>
      <c r="C47" s="368">
        <f>+C48+C49+C50</f>
        <v>2950</v>
      </c>
      <c r="D47" s="368">
        <f>+D48+D49+D50</f>
        <v>0</v>
      </c>
      <c r="E47" s="368">
        <f>+E48+E49+E50</f>
        <v>0</v>
      </c>
      <c r="F47" s="178">
        <f>+F48+F49+F50</f>
        <v>165</v>
      </c>
    </row>
    <row r="48" spans="1:6" s="1" customFormat="1" ht="12" customHeight="1">
      <c r="A48" s="17" t="s">
        <v>227</v>
      </c>
      <c r="B48" s="173" t="s">
        <v>225</v>
      </c>
      <c r="C48" s="381">
        <v>2950</v>
      </c>
      <c r="D48" s="381"/>
      <c r="E48" s="381"/>
      <c r="F48" s="382">
        <v>165</v>
      </c>
    </row>
    <row r="49" spans="1:6" s="1" customFormat="1" ht="12" customHeight="1">
      <c r="A49" s="15" t="s">
        <v>228</v>
      </c>
      <c r="B49" s="160" t="s">
        <v>226</v>
      </c>
      <c r="C49" s="376"/>
      <c r="D49" s="376"/>
      <c r="E49" s="376"/>
      <c r="F49" s="186"/>
    </row>
    <row r="50" spans="1:6" s="1" customFormat="1" ht="12" customHeight="1" thickBot="1">
      <c r="A50" s="14" t="s">
        <v>334</v>
      </c>
      <c r="B50" s="168" t="s">
        <v>288</v>
      </c>
      <c r="C50" s="383"/>
      <c r="D50" s="383"/>
      <c r="E50" s="383"/>
      <c r="F50" s="384"/>
    </row>
    <row r="51" spans="1:6" s="1" customFormat="1" ht="17.25" customHeight="1" thickBot="1">
      <c r="A51" s="22" t="s">
        <v>229</v>
      </c>
      <c r="B51" s="293" t="s">
        <v>289</v>
      </c>
      <c r="C51" s="385"/>
      <c r="D51" s="385"/>
      <c r="E51" s="385"/>
      <c r="F51" s="187"/>
    </row>
    <row r="52" spans="1:6" s="1" customFormat="1" ht="12" customHeight="1" thickBot="1">
      <c r="A52" s="22" t="s">
        <v>67</v>
      </c>
      <c r="B52" s="26" t="s">
        <v>230</v>
      </c>
      <c r="C52" s="386">
        <f>+C7+C12+C21+C22+C31+C44+C47+C51</f>
        <v>1040034</v>
      </c>
      <c r="D52" s="386">
        <f>+D7+D12+D21+D22+D31+D44+D47+D51</f>
        <v>805111</v>
      </c>
      <c r="E52" s="386">
        <f>+E7+E12+E21+E22+E31+E44+E47+E51</f>
        <v>916186</v>
      </c>
      <c r="F52" s="188">
        <f>+F7+F12+F21+F22+F31+F44+F47+F51</f>
        <v>912377</v>
      </c>
    </row>
    <row r="53" spans="1:6" s="1" customFormat="1" ht="12" customHeight="1" thickBot="1">
      <c r="A53" s="164" t="s">
        <v>68</v>
      </c>
      <c r="B53" s="159" t="s">
        <v>292</v>
      </c>
      <c r="C53" s="387">
        <f>+C54+C60</f>
        <v>89575</v>
      </c>
      <c r="D53" s="387">
        <f>+D54+D60</f>
        <v>0</v>
      </c>
      <c r="E53" s="387">
        <f>+E54+E60</f>
        <v>0</v>
      </c>
      <c r="F53" s="189">
        <f>+F54+F60</f>
        <v>0</v>
      </c>
    </row>
    <row r="54" spans="1:6" s="1" customFormat="1" ht="12" customHeight="1">
      <c r="A54" s="294" t="s">
        <v>175</v>
      </c>
      <c r="B54" s="291" t="s">
        <v>363</v>
      </c>
      <c r="C54" s="378">
        <f>+C55+C56+C57+C58+C59</f>
        <v>0</v>
      </c>
      <c r="D54" s="378">
        <f>+D55+D56+D57+D58+D59</f>
        <v>0</v>
      </c>
      <c r="E54" s="378">
        <f>+E55+E56+E57+E58+E59</f>
        <v>0</v>
      </c>
      <c r="F54" s="191">
        <f>+F55+F56+F57+F58+F59</f>
        <v>0</v>
      </c>
    </row>
    <row r="55" spans="1:6" s="1" customFormat="1" ht="12" customHeight="1">
      <c r="A55" s="165" t="s">
        <v>304</v>
      </c>
      <c r="B55" s="160" t="s">
        <v>293</v>
      </c>
      <c r="C55" s="628"/>
      <c r="D55" s="628"/>
      <c r="E55" s="628"/>
      <c r="F55" s="629"/>
    </row>
    <row r="56" spans="1:6" s="1" customFormat="1" ht="12" customHeight="1">
      <c r="A56" s="165" t="s">
        <v>305</v>
      </c>
      <c r="B56" s="160" t="s">
        <v>294</v>
      </c>
      <c r="C56" s="628"/>
      <c r="D56" s="628"/>
      <c r="E56" s="628"/>
      <c r="F56" s="629"/>
    </row>
    <row r="57" spans="1:6" s="1" customFormat="1" ht="12" customHeight="1">
      <c r="A57" s="165" t="s">
        <v>306</v>
      </c>
      <c r="B57" s="160" t="s">
        <v>295</v>
      </c>
      <c r="C57" s="628"/>
      <c r="D57" s="628"/>
      <c r="E57" s="628"/>
      <c r="F57" s="629"/>
    </row>
    <row r="58" spans="1:6" s="1" customFormat="1" ht="12" customHeight="1">
      <c r="A58" s="165" t="s">
        <v>307</v>
      </c>
      <c r="B58" s="160" t="s">
        <v>296</v>
      </c>
      <c r="C58" s="628"/>
      <c r="D58" s="628"/>
      <c r="E58" s="628"/>
      <c r="F58" s="629"/>
    </row>
    <row r="59" spans="1:6" s="1" customFormat="1" ht="12" customHeight="1">
      <c r="A59" s="165" t="s">
        <v>308</v>
      </c>
      <c r="B59" s="160" t="s">
        <v>297</v>
      </c>
      <c r="C59" s="628"/>
      <c r="D59" s="628"/>
      <c r="E59" s="628"/>
      <c r="F59" s="629"/>
    </row>
    <row r="60" spans="1:6" s="1" customFormat="1" ht="12" customHeight="1">
      <c r="A60" s="166" t="s">
        <v>176</v>
      </c>
      <c r="B60" s="161" t="s">
        <v>362</v>
      </c>
      <c r="C60" s="378">
        <f>+C61+C62+C63+C64+C65</f>
        <v>89575</v>
      </c>
      <c r="D60" s="378">
        <f>+D61+D62+D63+D64+D65</f>
        <v>0</v>
      </c>
      <c r="E60" s="378">
        <f>+E61+E62+E63+E64+E65</f>
        <v>0</v>
      </c>
      <c r="F60" s="191">
        <f>+F61+F62+F63+F64+F65</f>
        <v>0</v>
      </c>
    </row>
    <row r="61" spans="1:6" s="1" customFormat="1" ht="12" customHeight="1">
      <c r="A61" s="165" t="s">
        <v>309</v>
      </c>
      <c r="B61" s="160" t="s">
        <v>298</v>
      </c>
      <c r="C61" s="628"/>
      <c r="D61" s="628"/>
      <c r="E61" s="628"/>
      <c r="F61" s="629"/>
    </row>
    <row r="62" spans="1:6" s="1" customFormat="1" ht="12" customHeight="1">
      <c r="A62" s="165" t="s">
        <v>310</v>
      </c>
      <c r="B62" s="160" t="s">
        <v>299</v>
      </c>
      <c r="C62" s="628"/>
      <c r="D62" s="628"/>
      <c r="E62" s="628"/>
      <c r="F62" s="629"/>
    </row>
    <row r="63" spans="1:6" s="1" customFormat="1" ht="12" customHeight="1">
      <c r="A63" s="165" t="s">
        <v>311</v>
      </c>
      <c r="B63" s="160" t="s">
        <v>300</v>
      </c>
      <c r="C63" s="628">
        <v>89575</v>
      </c>
      <c r="D63" s="628"/>
      <c r="E63" s="628"/>
      <c r="F63" s="629"/>
    </row>
    <row r="64" spans="1:6" s="1" customFormat="1" ht="12" customHeight="1">
      <c r="A64" s="165" t="s">
        <v>312</v>
      </c>
      <c r="B64" s="160" t="s">
        <v>301</v>
      </c>
      <c r="C64" s="628"/>
      <c r="D64" s="628"/>
      <c r="E64" s="628"/>
      <c r="F64" s="629"/>
    </row>
    <row r="65" spans="1:6" s="1" customFormat="1" ht="12" customHeight="1" thickBot="1">
      <c r="A65" s="167" t="s">
        <v>313</v>
      </c>
      <c r="B65" s="168" t="s">
        <v>302</v>
      </c>
      <c r="C65" s="630"/>
      <c r="D65" s="630"/>
      <c r="E65" s="630"/>
      <c r="F65" s="631"/>
    </row>
    <row r="66" spans="1:6" s="1" customFormat="1" ht="12" customHeight="1" thickBot="1">
      <c r="A66" s="169" t="s">
        <v>69</v>
      </c>
      <c r="B66" s="295" t="s">
        <v>360</v>
      </c>
      <c r="C66" s="387">
        <f>+C52+C53</f>
        <v>1129609</v>
      </c>
      <c r="D66" s="387">
        <f>+D52+D53</f>
        <v>805111</v>
      </c>
      <c r="E66" s="387">
        <f>+E52+E53</f>
        <v>916186</v>
      </c>
      <c r="F66" s="189">
        <f>+F52+F53</f>
        <v>912377</v>
      </c>
    </row>
    <row r="67" spans="1:6" s="1" customFormat="1" ht="13.5" customHeight="1" thickBot="1">
      <c r="A67" s="170" t="s">
        <v>70</v>
      </c>
      <c r="B67" s="296" t="s">
        <v>303</v>
      </c>
      <c r="C67" s="389">
        <v>2527</v>
      </c>
      <c r="D67" s="389"/>
      <c r="E67" s="389"/>
      <c r="F67" s="199">
        <v>-24814</v>
      </c>
    </row>
    <row r="68" spans="1:6" s="1" customFormat="1" ht="12" customHeight="1" thickBot="1">
      <c r="A68" s="169" t="s">
        <v>71</v>
      </c>
      <c r="B68" s="295" t="s">
        <v>361</v>
      </c>
      <c r="C68" s="390">
        <f>+C66+C67</f>
        <v>1132136</v>
      </c>
      <c r="D68" s="390">
        <f>+D66+D67</f>
        <v>805111</v>
      </c>
      <c r="E68" s="390">
        <f>+E66+E67</f>
        <v>916186</v>
      </c>
      <c r="F68" s="200">
        <f>+F66+F67</f>
        <v>887563</v>
      </c>
    </row>
    <row r="69" spans="1:6" s="1" customFormat="1" ht="83.25" customHeight="1">
      <c r="A69" s="5"/>
      <c r="B69" s="6"/>
      <c r="C69" s="6"/>
      <c r="D69" s="193"/>
      <c r="E69" s="193"/>
      <c r="F69" s="193"/>
    </row>
    <row r="70" spans="1:6" ht="16.5" customHeight="1">
      <c r="A70" s="704" t="s">
        <v>87</v>
      </c>
      <c r="B70" s="704"/>
      <c r="C70" s="704"/>
      <c r="D70" s="704"/>
      <c r="E70" s="704"/>
      <c r="F70" s="704"/>
    </row>
    <row r="71" spans="1:6" s="201" customFormat="1" ht="16.5" customHeight="1" thickBot="1">
      <c r="A71" s="313" t="s">
        <v>180</v>
      </c>
      <c r="B71" s="313"/>
      <c r="C71" s="313"/>
      <c r="D71" s="75"/>
      <c r="E71" s="75"/>
      <c r="F71" s="75" t="s">
        <v>333</v>
      </c>
    </row>
    <row r="72" spans="1:6" s="201" customFormat="1" ht="16.5" customHeight="1">
      <c r="A72" s="705" t="s">
        <v>115</v>
      </c>
      <c r="B72" s="701" t="s">
        <v>408</v>
      </c>
      <c r="C72" s="770" t="s">
        <v>440</v>
      </c>
      <c r="D72" s="699" t="s">
        <v>0</v>
      </c>
      <c r="E72" s="699"/>
      <c r="F72" s="700"/>
    </row>
    <row r="73" spans="1:6" ht="37.5" customHeight="1" thickBot="1">
      <c r="A73" s="706"/>
      <c r="B73" s="698"/>
      <c r="C73" s="771"/>
      <c r="D73" s="315" t="s">
        <v>409</v>
      </c>
      <c r="E73" s="315" t="s">
        <v>416</v>
      </c>
      <c r="F73" s="316" t="s">
        <v>417</v>
      </c>
    </row>
    <row r="74" spans="1:6" s="35" customFormat="1" ht="12" customHeight="1" thickBot="1">
      <c r="A74" s="31">
        <v>1</v>
      </c>
      <c r="B74" s="32">
        <v>2</v>
      </c>
      <c r="C74" s="32">
        <v>3</v>
      </c>
      <c r="D74" s="32">
        <v>4</v>
      </c>
      <c r="E74" s="32">
        <v>5</v>
      </c>
      <c r="F74" s="33">
        <v>6</v>
      </c>
    </row>
    <row r="75" spans="1:6" ht="12" customHeight="1" thickBot="1">
      <c r="A75" s="24" t="s">
        <v>58</v>
      </c>
      <c r="B75" s="30" t="s">
        <v>231</v>
      </c>
      <c r="C75" s="367">
        <f>+C76+C77+C78+C79+C80</f>
        <v>804290</v>
      </c>
      <c r="D75" s="367">
        <f>+D76+D77+D78+D79+D80</f>
        <v>618517</v>
      </c>
      <c r="E75" s="367">
        <f>+E76+E77+E78+E79+E80</f>
        <v>706946</v>
      </c>
      <c r="F75" s="177">
        <f>+F76+F77+F78+F79+F80</f>
        <v>717673</v>
      </c>
    </row>
    <row r="76" spans="1:6" ht="12" customHeight="1">
      <c r="A76" s="19" t="s">
        <v>137</v>
      </c>
      <c r="B76" s="11" t="s">
        <v>88</v>
      </c>
      <c r="C76" s="370">
        <v>309412</v>
      </c>
      <c r="D76" s="370">
        <v>207165</v>
      </c>
      <c r="E76" s="370">
        <v>233688</v>
      </c>
      <c r="F76" s="179">
        <v>233360</v>
      </c>
    </row>
    <row r="77" spans="1:6" ht="12" customHeight="1">
      <c r="A77" s="15" t="s">
        <v>138</v>
      </c>
      <c r="B77" s="8" t="s">
        <v>232</v>
      </c>
      <c r="C77" s="369">
        <v>78152</v>
      </c>
      <c r="D77" s="369">
        <v>49851</v>
      </c>
      <c r="E77" s="369">
        <v>55576</v>
      </c>
      <c r="F77" s="180">
        <v>54804</v>
      </c>
    </row>
    <row r="78" spans="1:6" ht="12" customHeight="1">
      <c r="A78" s="15" t="s">
        <v>139</v>
      </c>
      <c r="B78" s="8" t="s">
        <v>166</v>
      </c>
      <c r="C78" s="375">
        <v>227045</v>
      </c>
      <c r="D78" s="375">
        <v>197011</v>
      </c>
      <c r="E78" s="375">
        <v>244655</v>
      </c>
      <c r="F78" s="185">
        <v>256930</v>
      </c>
    </row>
    <row r="79" spans="1:6" ht="12" customHeight="1">
      <c r="A79" s="15" t="s">
        <v>140</v>
      </c>
      <c r="B79" s="12" t="s">
        <v>233</v>
      </c>
      <c r="C79" s="375">
        <v>187279</v>
      </c>
      <c r="D79" s="375">
        <v>162350</v>
      </c>
      <c r="E79" s="375">
        <v>167287</v>
      </c>
      <c r="F79" s="185">
        <v>166750</v>
      </c>
    </row>
    <row r="80" spans="1:6" ht="12" customHeight="1">
      <c r="A80" s="15" t="s">
        <v>149</v>
      </c>
      <c r="B80" s="21" t="s">
        <v>234</v>
      </c>
      <c r="C80" s="375">
        <v>2402</v>
      </c>
      <c r="D80" s="375">
        <v>2140</v>
      </c>
      <c r="E80" s="375">
        <v>5740</v>
      </c>
      <c r="F80" s="185">
        <v>5829</v>
      </c>
    </row>
    <row r="81" spans="1:6" ht="12" customHeight="1">
      <c r="A81" s="15" t="s">
        <v>141</v>
      </c>
      <c r="B81" s="8" t="s">
        <v>252</v>
      </c>
      <c r="C81" s="375"/>
      <c r="D81" s="375"/>
      <c r="E81" s="375"/>
      <c r="F81" s="185"/>
    </row>
    <row r="82" spans="1:6" ht="12" customHeight="1">
      <c r="A82" s="15" t="s">
        <v>142</v>
      </c>
      <c r="B82" s="78" t="s">
        <v>253</v>
      </c>
      <c r="C82" s="375"/>
      <c r="D82" s="375"/>
      <c r="E82" s="375"/>
      <c r="F82" s="185"/>
    </row>
    <row r="83" spans="1:6" ht="12" customHeight="1">
      <c r="A83" s="15" t="s">
        <v>150</v>
      </c>
      <c r="B83" s="78" t="s">
        <v>314</v>
      </c>
      <c r="C83" s="375"/>
      <c r="D83" s="375"/>
      <c r="E83" s="375"/>
      <c r="F83" s="185"/>
    </row>
    <row r="84" spans="1:6" ht="12" customHeight="1">
      <c r="A84" s="15" t="s">
        <v>151</v>
      </c>
      <c r="B84" s="79" t="s">
        <v>254</v>
      </c>
      <c r="C84" s="375">
        <v>2402</v>
      </c>
      <c r="D84" s="375">
        <v>2140</v>
      </c>
      <c r="E84" s="375">
        <v>5740</v>
      </c>
      <c r="F84" s="185">
        <v>5829</v>
      </c>
    </row>
    <row r="85" spans="1:6" ht="12" customHeight="1">
      <c r="A85" s="14" t="s">
        <v>152</v>
      </c>
      <c r="B85" s="80" t="s">
        <v>255</v>
      </c>
      <c r="C85" s="375"/>
      <c r="D85" s="375"/>
      <c r="E85" s="375"/>
      <c r="F85" s="185"/>
    </row>
    <row r="86" spans="1:6" ht="12" customHeight="1">
      <c r="A86" s="15" t="s">
        <v>153</v>
      </c>
      <c r="B86" s="80" t="s">
        <v>256</v>
      </c>
      <c r="C86" s="375"/>
      <c r="D86" s="375">
        <v>1000</v>
      </c>
      <c r="E86" s="375">
        <v>1630</v>
      </c>
      <c r="F86" s="185">
        <v>2217</v>
      </c>
    </row>
    <row r="87" spans="1:6" ht="12" customHeight="1" thickBot="1">
      <c r="A87" s="20" t="s">
        <v>155</v>
      </c>
      <c r="B87" s="81" t="s">
        <v>257</v>
      </c>
      <c r="C87" s="391"/>
      <c r="D87" s="391"/>
      <c r="E87" s="391"/>
      <c r="F87" s="194"/>
    </row>
    <row r="88" spans="1:6" ht="12" customHeight="1" thickBot="1">
      <c r="A88" s="22" t="s">
        <v>59</v>
      </c>
      <c r="B88" s="29" t="s">
        <v>335</v>
      </c>
      <c r="C88" s="368">
        <f>+C89+C90+C91</f>
        <v>87098</v>
      </c>
      <c r="D88" s="368">
        <f>+D89+D90+D91</f>
        <v>156512</v>
      </c>
      <c r="E88" s="368">
        <f>+E89+E90+E91</f>
        <v>189158</v>
      </c>
      <c r="F88" s="178">
        <f>+F89+F90+F91</f>
        <v>189142</v>
      </c>
    </row>
    <row r="89" spans="1:6" ht="12" customHeight="1">
      <c r="A89" s="17" t="s">
        <v>143</v>
      </c>
      <c r="B89" s="8" t="s">
        <v>315</v>
      </c>
      <c r="C89" s="374">
        <v>67370</v>
      </c>
      <c r="D89" s="374">
        <v>156502</v>
      </c>
      <c r="E89" s="374">
        <v>167902</v>
      </c>
      <c r="F89" s="184">
        <v>167934</v>
      </c>
    </row>
    <row r="90" spans="1:6" ht="12" customHeight="1">
      <c r="A90" s="17" t="s">
        <v>144</v>
      </c>
      <c r="B90" s="13" t="s">
        <v>236</v>
      </c>
      <c r="C90" s="369">
        <v>19623</v>
      </c>
      <c r="D90" s="369"/>
      <c r="E90" s="369">
        <v>6746</v>
      </c>
      <c r="F90" s="180">
        <v>6658</v>
      </c>
    </row>
    <row r="91" spans="1:6" ht="12" customHeight="1">
      <c r="A91" s="17" t="s">
        <v>145</v>
      </c>
      <c r="B91" s="160" t="s">
        <v>336</v>
      </c>
      <c r="C91" s="369">
        <v>105</v>
      </c>
      <c r="D91" s="369">
        <v>10</v>
      </c>
      <c r="E91" s="369">
        <v>14510</v>
      </c>
      <c r="F91" s="180">
        <v>14550</v>
      </c>
    </row>
    <row r="92" spans="1:6" ht="12" customHeight="1">
      <c r="A92" s="17" t="s">
        <v>146</v>
      </c>
      <c r="B92" s="160" t="s">
        <v>401</v>
      </c>
      <c r="C92" s="369"/>
      <c r="D92" s="369"/>
      <c r="E92" s="369"/>
      <c r="F92" s="180"/>
    </row>
    <row r="93" spans="1:6" ht="12" customHeight="1">
      <c r="A93" s="17" t="s">
        <v>147</v>
      </c>
      <c r="B93" s="160" t="s">
        <v>337</v>
      </c>
      <c r="C93" s="369">
        <v>105</v>
      </c>
      <c r="D93" s="369">
        <v>10</v>
      </c>
      <c r="E93" s="369">
        <v>5010</v>
      </c>
      <c r="F93" s="180">
        <v>5050</v>
      </c>
    </row>
    <row r="94" spans="1:6" ht="15.75">
      <c r="A94" s="17" t="s">
        <v>154</v>
      </c>
      <c r="B94" s="160" t="s">
        <v>338</v>
      </c>
      <c r="C94" s="369"/>
      <c r="D94" s="369"/>
      <c r="E94" s="369">
        <v>9500</v>
      </c>
      <c r="F94" s="180">
        <v>9500</v>
      </c>
    </row>
    <row r="95" spans="1:6" ht="12" customHeight="1">
      <c r="A95" s="17" t="s">
        <v>156</v>
      </c>
      <c r="B95" s="297" t="s">
        <v>318</v>
      </c>
      <c r="C95" s="369"/>
      <c r="D95" s="369"/>
      <c r="E95" s="369"/>
      <c r="F95" s="180"/>
    </row>
    <row r="96" spans="1:6" ht="12" customHeight="1">
      <c r="A96" s="17" t="s">
        <v>237</v>
      </c>
      <c r="B96" s="297" t="s">
        <v>319</v>
      </c>
      <c r="C96" s="369"/>
      <c r="D96" s="369"/>
      <c r="E96" s="369"/>
      <c r="F96" s="180"/>
    </row>
    <row r="97" spans="1:6" ht="21.75" customHeight="1">
      <c r="A97" s="17" t="s">
        <v>238</v>
      </c>
      <c r="B97" s="297" t="s">
        <v>317</v>
      </c>
      <c r="C97" s="369"/>
      <c r="D97" s="369"/>
      <c r="E97" s="369"/>
      <c r="F97" s="180"/>
    </row>
    <row r="98" spans="1:6" ht="24" customHeight="1" thickBot="1">
      <c r="A98" s="14" t="s">
        <v>239</v>
      </c>
      <c r="B98" s="298" t="s">
        <v>421</v>
      </c>
      <c r="C98" s="375"/>
      <c r="D98" s="375"/>
      <c r="E98" s="375"/>
      <c r="F98" s="185"/>
    </row>
    <row r="99" spans="1:6" ht="12" customHeight="1" thickBot="1">
      <c r="A99" s="22" t="s">
        <v>60</v>
      </c>
      <c r="B99" s="72" t="s">
        <v>339</v>
      </c>
      <c r="C99" s="368">
        <f>+C100+C101</f>
        <v>0</v>
      </c>
      <c r="D99" s="368">
        <f>+D100+D101</f>
        <v>10000</v>
      </c>
      <c r="E99" s="368">
        <f>+E100+E101</f>
        <v>0</v>
      </c>
      <c r="F99" s="178">
        <f>+F100+F101</f>
        <v>0</v>
      </c>
    </row>
    <row r="100" spans="1:6" ht="12" customHeight="1">
      <c r="A100" s="17" t="s">
        <v>117</v>
      </c>
      <c r="B100" s="10" t="s">
        <v>102</v>
      </c>
      <c r="C100" s="374"/>
      <c r="D100" s="374">
        <v>10000</v>
      </c>
      <c r="E100" s="374"/>
      <c r="F100" s="184"/>
    </row>
    <row r="101" spans="1:6" ht="12" customHeight="1" thickBot="1">
      <c r="A101" s="18" t="s">
        <v>118</v>
      </c>
      <c r="B101" s="13" t="s">
        <v>103</v>
      </c>
      <c r="C101" s="375"/>
      <c r="D101" s="375"/>
      <c r="E101" s="375"/>
      <c r="F101" s="185"/>
    </row>
    <row r="102" spans="1:6" s="158" customFormat="1" ht="12" customHeight="1" thickBot="1">
      <c r="A102" s="164" t="s">
        <v>61</v>
      </c>
      <c r="B102" s="159" t="s">
        <v>320</v>
      </c>
      <c r="C102" s="392"/>
      <c r="D102" s="385"/>
      <c r="E102" s="392"/>
      <c r="F102" s="393"/>
    </row>
    <row r="103" spans="1:6" ht="12" customHeight="1" thickBot="1">
      <c r="A103" s="156" t="s">
        <v>62</v>
      </c>
      <c r="B103" s="157" t="s">
        <v>183</v>
      </c>
      <c r="C103" s="367">
        <f>+C75+C88+C99+C102</f>
        <v>891388</v>
      </c>
      <c r="D103" s="367">
        <f>+D75+D88+D99+D102</f>
        <v>785029</v>
      </c>
      <c r="E103" s="367">
        <f>+E75+E88+E99+E102</f>
        <v>896104</v>
      </c>
      <c r="F103" s="177">
        <f>+F75+F88+F99+F102</f>
        <v>906815</v>
      </c>
    </row>
    <row r="104" spans="1:6" ht="12" customHeight="1" thickBot="1">
      <c r="A104" s="164" t="s">
        <v>63</v>
      </c>
      <c r="B104" s="159" t="s">
        <v>402</v>
      </c>
      <c r="C104" s="368">
        <f>+C105+C113</f>
        <v>198381</v>
      </c>
      <c r="D104" s="368">
        <f>+D105+D113</f>
        <v>20082</v>
      </c>
      <c r="E104" s="368">
        <f>+E105+E113</f>
        <v>20082</v>
      </c>
      <c r="F104" s="178">
        <f>+F105+F113</f>
        <v>20082</v>
      </c>
    </row>
    <row r="105" spans="1:6" ht="12" customHeight="1" thickBot="1">
      <c r="A105" s="171" t="s">
        <v>124</v>
      </c>
      <c r="B105" s="299" t="s">
        <v>530</v>
      </c>
      <c r="C105" s="368">
        <f>+C106+C107+C108+C109+C110+C111+C112</f>
        <v>198381</v>
      </c>
      <c r="D105" s="368">
        <f>+D106+D107+D108+D109+D110+D111+D112</f>
        <v>20082</v>
      </c>
      <c r="E105" s="368">
        <f>+E106+E107+E108+E109+E110+E111+E112</f>
        <v>20082</v>
      </c>
      <c r="F105" s="178">
        <f>+F106+F107+F108+F109+F110+F111+F112</f>
        <v>20082</v>
      </c>
    </row>
    <row r="106" spans="1:6" ht="12" customHeight="1">
      <c r="A106" s="172" t="s">
        <v>127</v>
      </c>
      <c r="B106" s="173" t="s">
        <v>321</v>
      </c>
      <c r="C106" s="369"/>
      <c r="D106" s="369"/>
      <c r="E106" s="369"/>
      <c r="F106" s="180"/>
    </row>
    <row r="107" spans="1:6" ht="12" customHeight="1">
      <c r="A107" s="165" t="s">
        <v>128</v>
      </c>
      <c r="B107" s="160" t="s">
        <v>322</v>
      </c>
      <c r="C107" s="369"/>
      <c r="D107" s="369"/>
      <c r="E107" s="369"/>
      <c r="F107" s="180"/>
    </row>
    <row r="108" spans="1:6" ht="12" customHeight="1">
      <c r="A108" s="165" t="s">
        <v>129</v>
      </c>
      <c r="B108" s="160" t="s">
        <v>323</v>
      </c>
      <c r="C108" s="369">
        <v>148880</v>
      </c>
      <c r="D108" s="369"/>
      <c r="E108" s="369"/>
      <c r="F108" s="180"/>
    </row>
    <row r="109" spans="1:6" ht="12" customHeight="1">
      <c r="A109" s="165" t="s">
        <v>130</v>
      </c>
      <c r="B109" s="160" t="s">
        <v>324</v>
      </c>
      <c r="C109" s="369">
        <v>49501</v>
      </c>
      <c r="D109" s="369">
        <v>20082</v>
      </c>
      <c r="E109" s="369">
        <v>20082</v>
      </c>
      <c r="F109" s="180">
        <v>20082</v>
      </c>
    </row>
    <row r="110" spans="1:6" ht="12" customHeight="1">
      <c r="A110" s="165" t="s">
        <v>222</v>
      </c>
      <c r="B110" s="160" t="s">
        <v>325</v>
      </c>
      <c r="C110" s="369"/>
      <c r="D110" s="369"/>
      <c r="E110" s="369"/>
      <c r="F110" s="180"/>
    </row>
    <row r="111" spans="1:6" ht="12" customHeight="1">
      <c r="A111" s="165" t="s">
        <v>240</v>
      </c>
      <c r="B111" s="160" t="s">
        <v>326</v>
      </c>
      <c r="C111" s="369"/>
      <c r="D111" s="369"/>
      <c r="E111" s="369"/>
      <c r="F111" s="180"/>
    </row>
    <row r="112" spans="1:6" ht="12" customHeight="1" thickBot="1">
      <c r="A112" s="174" t="s">
        <v>241</v>
      </c>
      <c r="B112" s="175" t="s">
        <v>327</v>
      </c>
      <c r="C112" s="369"/>
      <c r="D112" s="369"/>
      <c r="E112" s="369"/>
      <c r="F112" s="180"/>
    </row>
    <row r="113" spans="1:6" ht="12" customHeight="1" thickBot="1">
      <c r="A113" s="171" t="s">
        <v>125</v>
      </c>
      <c r="B113" s="299" t="s">
        <v>531</v>
      </c>
      <c r="C113" s="368">
        <f>+C114+C115+C116+C117+C118+C119+C120+C121</f>
        <v>0</v>
      </c>
      <c r="D113" s="368">
        <f>+D114+D115+D116+D117+D118+D119+D120+D121</f>
        <v>0</v>
      </c>
      <c r="E113" s="368">
        <f>+E114+E115+E116+E117+E118+E119+E120+E121</f>
        <v>0</v>
      </c>
      <c r="F113" s="178">
        <f>+F114+F115+F116+F117+F118+F119+F120+F121</f>
        <v>0</v>
      </c>
    </row>
    <row r="114" spans="1:6" ht="12" customHeight="1">
      <c r="A114" s="172" t="s">
        <v>133</v>
      </c>
      <c r="B114" s="173" t="s">
        <v>321</v>
      </c>
      <c r="C114" s="369"/>
      <c r="D114" s="369"/>
      <c r="E114" s="369"/>
      <c r="F114" s="180"/>
    </row>
    <row r="115" spans="1:6" ht="12" customHeight="1">
      <c r="A115" s="165" t="s">
        <v>134</v>
      </c>
      <c r="B115" s="160" t="s">
        <v>328</v>
      </c>
      <c r="C115" s="369"/>
      <c r="D115" s="369"/>
      <c r="E115" s="369"/>
      <c r="F115" s="180"/>
    </row>
    <row r="116" spans="1:6" ht="12" customHeight="1">
      <c r="A116" s="165" t="s">
        <v>135</v>
      </c>
      <c r="B116" s="160" t="s">
        <v>323</v>
      </c>
      <c r="C116" s="369"/>
      <c r="D116" s="369"/>
      <c r="E116" s="369"/>
      <c r="F116" s="180"/>
    </row>
    <row r="117" spans="1:6" ht="12" customHeight="1">
      <c r="A117" s="165" t="s">
        <v>136</v>
      </c>
      <c r="B117" s="160" t="s">
        <v>324</v>
      </c>
      <c r="C117" s="369"/>
      <c r="D117" s="369"/>
      <c r="E117" s="369"/>
      <c r="F117" s="180"/>
    </row>
    <row r="118" spans="1:6" ht="12" customHeight="1">
      <c r="A118" s="165" t="s">
        <v>223</v>
      </c>
      <c r="B118" s="160" t="s">
        <v>325</v>
      </c>
      <c r="C118" s="369"/>
      <c r="D118" s="369"/>
      <c r="E118" s="369"/>
      <c r="F118" s="180"/>
    </row>
    <row r="119" spans="1:6" ht="12" customHeight="1">
      <c r="A119" s="165" t="s">
        <v>242</v>
      </c>
      <c r="B119" s="160" t="s">
        <v>329</v>
      </c>
      <c r="C119" s="369"/>
      <c r="D119" s="369"/>
      <c r="E119" s="369"/>
      <c r="F119" s="180"/>
    </row>
    <row r="120" spans="1:6" ht="12" customHeight="1">
      <c r="A120" s="165" t="s">
        <v>243</v>
      </c>
      <c r="B120" s="160" t="s">
        <v>327</v>
      </c>
      <c r="C120" s="369"/>
      <c r="D120" s="369"/>
      <c r="E120" s="369"/>
      <c r="F120" s="180"/>
    </row>
    <row r="121" spans="1:6" ht="12" customHeight="1" thickBot="1">
      <c r="A121" s="174" t="s">
        <v>244</v>
      </c>
      <c r="B121" s="175" t="s">
        <v>403</v>
      </c>
      <c r="C121" s="369"/>
      <c r="D121" s="369"/>
      <c r="E121" s="369"/>
      <c r="F121" s="180"/>
    </row>
    <row r="122" spans="1:6" ht="12" customHeight="1" thickBot="1">
      <c r="A122" s="164" t="s">
        <v>64</v>
      </c>
      <c r="B122" s="295" t="s">
        <v>330</v>
      </c>
      <c r="C122" s="394">
        <f>+C103+C104</f>
        <v>1089769</v>
      </c>
      <c r="D122" s="394">
        <f>+D103+D104</f>
        <v>805111</v>
      </c>
      <c r="E122" s="394">
        <f>+E103+E104</f>
        <v>916186</v>
      </c>
      <c r="F122" s="195">
        <f>+F103+F104</f>
        <v>926897</v>
      </c>
    </row>
    <row r="123" spans="1:10" ht="15" customHeight="1" thickBot="1">
      <c r="A123" s="164" t="s">
        <v>65</v>
      </c>
      <c r="B123" s="295" t="s">
        <v>331</v>
      </c>
      <c r="C123" s="395">
        <v>11668</v>
      </c>
      <c r="D123" s="395"/>
      <c r="E123" s="395"/>
      <c r="F123" s="196">
        <v>-34403</v>
      </c>
      <c r="G123" s="36"/>
      <c r="H123" s="73"/>
      <c r="I123" s="73"/>
      <c r="J123" s="73"/>
    </row>
    <row r="124" spans="1:6" s="1" customFormat="1" ht="12.75" customHeight="1" thickBot="1">
      <c r="A124" s="176" t="s">
        <v>66</v>
      </c>
      <c r="B124" s="296" t="s">
        <v>332</v>
      </c>
      <c r="C124" s="387">
        <f>+C122+C123</f>
        <v>1101437</v>
      </c>
      <c r="D124" s="387">
        <f>+D122+D123</f>
        <v>805111</v>
      </c>
      <c r="E124" s="387">
        <f>+E122+E123</f>
        <v>916186</v>
      </c>
      <c r="F124" s="189">
        <f>+F122+F123</f>
        <v>892494</v>
      </c>
    </row>
    <row r="125" spans="1:6" ht="7.5" customHeight="1">
      <c r="A125" s="300"/>
      <c r="B125" s="300"/>
      <c r="C125" s="300"/>
      <c r="D125" s="301"/>
      <c r="E125" s="301"/>
      <c r="F125" s="301"/>
    </row>
    <row r="126" spans="1:6" ht="7.5" customHeight="1">
      <c r="A126" s="300"/>
      <c r="B126" s="300"/>
      <c r="C126" s="300"/>
      <c r="D126" s="301"/>
      <c r="E126" s="301"/>
      <c r="F126" s="301"/>
    </row>
    <row r="128" ht="12.75" customHeight="1"/>
    <row r="129" ht="13.5" customHeight="1"/>
    <row r="130" ht="13.5" customHeight="1"/>
    <row r="131" ht="13.5" customHeight="1"/>
    <row r="132" ht="7.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</sheetData>
  <sheetProtection/>
  <mergeCells count="10">
    <mergeCell ref="A70:F70"/>
    <mergeCell ref="A72:A73"/>
    <mergeCell ref="B72:B73"/>
    <mergeCell ref="D72:F72"/>
    <mergeCell ref="C72:C73"/>
    <mergeCell ref="A1:F1"/>
    <mergeCell ref="A3:A4"/>
    <mergeCell ref="B3:B4"/>
    <mergeCell ref="D3:F3"/>
    <mergeCell ref="C3:C4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Vaja Város Önkormányzat
2013. ÉVI ZÁRSZÁMADÁSÁNAK PÉNZÜGYI MÉRLEGE&amp;10
&amp;R&amp;"Times New Roman CE,Félkövér dőlt"&amp;11 1. tájékoztató tábla a 7/2014. (IV.29.) önkormányzati rendelethez</oddHeader>
  </headerFooter>
  <rowBreaks count="1" manualBreakCount="1">
    <brk id="69" max="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J18"/>
  <sheetViews>
    <sheetView view="pageLayout" workbookViewId="0" topLeftCell="A1">
      <selection activeCell="G6" sqref="G6:H6"/>
    </sheetView>
  </sheetViews>
  <sheetFormatPr defaultColWidth="9.00390625" defaultRowHeight="12.75"/>
  <cols>
    <col min="1" max="1" width="6.875" style="38" customWidth="1"/>
    <col min="2" max="2" width="36.00390625" style="37" customWidth="1"/>
    <col min="3" max="3" width="17.00390625" style="37" customWidth="1"/>
    <col min="4" max="9" width="12.875" style="37" customWidth="1"/>
    <col min="10" max="10" width="13.875" style="37" customWidth="1"/>
    <col min="11" max="16384" width="9.375" style="37" customWidth="1"/>
  </cols>
  <sheetData>
    <row r="1" spans="1:10" ht="14.25" thickBot="1">
      <c r="A1" s="452"/>
      <c r="B1" s="453"/>
      <c r="C1" s="453"/>
      <c r="D1" s="453"/>
      <c r="E1" s="453"/>
      <c r="F1" s="453"/>
      <c r="G1" s="453"/>
      <c r="H1" s="453"/>
      <c r="I1" s="453"/>
      <c r="J1" s="454" t="s">
        <v>107</v>
      </c>
    </row>
    <row r="2" spans="1:10" s="458" customFormat="1" ht="26.25" customHeight="1">
      <c r="A2" s="772" t="s">
        <v>115</v>
      </c>
      <c r="B2" s="774" t="s">
        <v>441</v>
      </c>
      <c r="C2" s="774" t="s">
        <v>442</v>
      </c>
      <c r="D2" s="774" t="s">
        <v>443</v>
      </c>
      <c r="E2" s="774" t="s">
        <v>522</v>
      </c>
      <c r="F2" s="455" t="s">
        <v>444</v>
      </c>
      <c r="G2" s="456"/>
      <c r="H2" s="456"/>
      <c r="I2" s="457"/>
      <c r="J2" s="777" t="s">
        <v>445</v>
      </c>
    </row>
    <row r="3" spans="1:10" s="462" customFormat="1" ht="32.25" customHeight="1" thickBot="1">
      <c r="A3" s="773"/>
      <c r="B3" s="775"/>
      <c r="C3" s="775"/>
      <c r="D3" s="776"/>
      <c r="E3" s="776"/>
      <c r="F3" s="459" t="s">
        <v>446</v>
      </c>
      <c r="G3" s="460" t="s">
        <v>447</v>
      </c>
      <c r="H3" s="460" t="s">
        <v>523</v>
      </c>
      <c r="I3" s="461" t="s">
        <v>524</v>
      </c>
      <c r="J3" s="778"/>
    </row>
    <row r="4" spans="1:10" s="467" customFormat="1" ht="13.5" customHeight="1" thickBot="1">
      <c r="A4" s="463">
        <v>1</v>
      </c>
      <c r="B4" s="464">
        <v>2</v>
      </c>
      <c r="C4" s="465">
        <v>3</v>
      </c>
      <c r="D4" s="465">
        <v>4</v>
      </c>
      <c r="E4" s="465">
        <v>5</v>
      </c>
      <c r="F4" s="465">
        <v>6</v>
      </c>
      <c r="G4" s="465">
        <v>7</v>
      </c>
      <c r="H4" s="465">
        <v>8</v>
      </c>
      <c r="I4" s="465">
        <v>9</v>
      </c>
      <c r="J4" s="466" t="s">
        <v>448</v>
      </c>
    </row>
    <row r="5" spans="1:10" ht="33.75" customHeight="1">
      <c r="A5" s="468" t="s">
        <v>58</v>
      </c>
      <c r="B5" s="469" t="s">
        <v>449</v>
      </c>
      <c r="C5" s="470"/>
      <c r="D5" s="471">
        <f aca="true" t="shared" si="0" ref="D5:I5">SUM(D6:D7)</f>
        <v>0</v>
      </c>
      <c r="E5" s="471">
        <f t="shared" si="0"/>
        <v>0</v>
      </c>
      <c r="F5" s="471">
        <f t="shared" si="0"/>
        <v>0</v>
      </c>
      <c r="G5" s="471">
        <f t="shared" si="0"/>
        <v>0</v>
      </c>
      <c r="H5" s="471">
        <f t="shared" si="0"/>
        <v>0</v>
      </c>
      <c r="I5" s="472">
        <f t="shared" si="0"/>
        <v>0</v>
      </c>
      <c r="J5" s="473">
        <f aca="true" t="shared" si="1" ref="J5:J17">SUM(F5:I5)</f>
        <v>0</v>
      </c>
    </row>
    <row r="6" spans="1:10" ht="21" customHeight="1">
      <c r="A6" s="474" t="s">
        <v>59</v>
      </c>
      <c r="B6" s="475" t="s">
        <v>450</v>
      </c>
      <c r="C6" s="476"/>
      <c r="D6" s="27"/>
      <c r="E6" s="27"/>
      <c r="F6" s="27"/>
      <c r="G6" s="27"/>
      <c r="H6" s="27"/>
      <c r="I6" s="320"/>
      <c r="J6" s="477">
        <f t="shared" si="1"/>
        <v>0</v>
      </c>
    </row>
    <row r="7" spans="1:10" ht="21" customHeight="1">
      <c r="A7" s="474" t="s">
        <v>60</v>
      </c>
      <c r="B7" s="475" t="s">
        <v>450</v>
      </c>
      <c r="C7" s="476"/>
      <c r="D7" s="27"/>
      <c r="E7" s="27"/>
      <c r="F7" s="27"/>
      <c r="G7" s="27"/>
      <c r="H7" s="27"/>
      <c r="I7" s="320"/>
      <c r="J7" s="477">
        <f t="shared" si="1"/>
        <v>0</v>
      </c>
    </row>
    <row r="8" spans="1:10" ht="36" customHeight="1">
      <c r="A8" s="474" t="s">
        <v>61</v>
      </c>
      <c r="B8" s="478" t="s">
        <v>451</v>
      </c>
      <c r="C8" s="479"/>
      <c r="D8" s="480">
        <f aca="true" t="shared" si="2" ref="D8:I8">SUM(D9:D10)</f>
        <v>0</v>
      </c>
      <c r="E8" s="480">
        <f t="shared" si="2"/>
        <v>0</v>
      </c>
      <c r="F8" s="480">
        <f t="shared" si="2"/>
        <v>0</v>
      </c>
      <c r="G8" s="480">
        <f t="shared" si="2"/>
        <v>0</v>
      </c>
      <c r="H8" s="480">
        <f t="shared" si="2"/>
        <v>0</v>
      </c>
      <c r="I8" s="481">
        <f t="shared" si="2"/>
        <v>0</v>
      </c>
      <c r="J8" s="482">
        <f t="shared" si="1"/>
        <v>0</v>
      </c>
    </row>
    <row r="9" spans="1:10" ht="21" customHeight="1">
      <c r="A9" s="474" t="s">
        <v>62</v>
      </c>
      <c r="B9" s="475" t="s">
        <v>450</v>
      </c>
      <c r="C9" s="476"/>
      <c r="D9" s="27"/>
      <c r="E9" s="27"/>
      <c r="F9" s="27"/>
      <c r="G9" s="27"/>
      <c r="H9" s="27"/>
      <c r="I9" s="320"/>
      <c r="J9" s="477">
        <f t="shared" si="1"/>
        <v>0</v>
      </c>
    </row>
    <row r="10" spans="1:10" ht="18" customHeight="1">
      <c r="A10" s="474" t="s">
        <v>63</v>
      </c>
      <c r="B10" s="475"/>
      <c r="C10" s="476"/>
      <c r="D10" s="27"/>
      <c r="E10" s="27"/>
      <c r="F10" s="27"/>
      <c r="G10" s="27"/>
      <c r="H10" s="27"/>
      <c r="I10" s="320"/>
      <c r="J10" s="477">
        <f t="shared" si="1"/>
        <v>0</v>
      </c>
    </row>
    <row r="11" spans="1:10" ht="21" customHeight="1">
      <c r="A11" s="474" t="s">
        <v>64</v>
      </c>
      <c r="B11" s="483" t="s">
        <v>452</v>
      </c>
      <c r="C11" s="479"/>
      <c r="D11" s="480">
        <f aca="true" t="shared" si="3" ref="D11:I11">SUM(D12:D12)</f>
        <v>0</v>
      </c>
      <c r="E11" s="480">
        <f t="shared" si="3"/>
        <v>0</v>
      </c>
      <c r="F11" s="480">
        <f t="shared" si="3"/>
        <v>0</v>
      </c>
      <c r="G11" s="480">
        <f t="shared" si="3"/>
        <v>0</v>
      </c>
      <c r="H11" s="480">
        <f t="shared" si="3"/>
        <v>0</v>
      </c>
      <c r="I11" s="481">
        <f t="shared" si="3"/>
        <v>0</v>
      </c>
      <c r="J11" s="482">
        <f t="shared" si="1"/>
        <v>0</v>
      </c>
    </row>
    <row r="12" spans="1:10" ht="21" customHeight="1">
      <c r="A12" s="474" t="s">
        <v>65</v>
      </c>
      <c r="B12" s="475" t="s">
        <v>450</v>
      </c>
      <c r="C12" s="476"/>
      <c r="D12" s="27"/>
      <c r="E12" s="27"/>
      <c r="F12" s="27"/>
      <c r="G12" s="27"/>
      <c r="H12" s="27"/>
      <c r="I12" s="320"/>
      <c r="J12" s="477">
        <f t="shared" si="1"/>
        <v>0</v>
      </c>
    </row>
    <row r="13" spans="1:10" ht="21" customHeight="1">
      <c r="A13" s="474" t="s">
        <v>66</v>
      </c>
      <c r="B13" s="483" t="s">
        <v>453</v>
      </c>
      <c r="C13" s="479"/>
      <c r="D13" s="480">
        <f aca="true" t="shared" si="4" ref="D13:I13">SUM(D14:D14)</f>
        <v>0</v>
      </c>
      <c r="E13" s="480">
        <f t="shared" si="4"/>
        <v>0</v>
      </c>
      <c r="F13" s="480">
        <f t="shared" si="4"/>
        <v>0</v>
      </c>
      <c r="G13" s="480">
        <f t="shared" si="4"/>
        <v>0</v>
      </c>
      <c r="H13" s="480">
        <f t="shared" si="4"/>
        <v>0</v>
      </c>
      <c r="I13" s="481">
        <f t="shared" si="4"/>
        <v>0</v>
      </c>
      <c r="J13" s="482">
        <f t="shared" si="1"/>
        <v>0</v>
      </c>
    </row>
    <row r="14" spans="1:10" ht="21" customHeight="1">
      <c r="A14" s="474" t="s">
        <v>67</v>
      </c>
      <c r="B14" s="475" t="s">
        <v>450</v>
      </c>
      <c r="C14" s="476"/>
      <c r="D14" s="27"/>
      <c r="E14" s="27"/>
      <c r="F14" s="27"/>
      <c r="G14" s="27"/>
      <c r="H14" s="27"/>
      <c r="I14" s="320"/>
      <c r="J14" s="477">
        <f t="shared" si="1"/>
        <v>0</v>
      </c>
    </row>
    <row r="15" spans="1:10" ht="21" customHeight="1">
      <c r="A15" s="484" t="s">
        <v>68</v>
      </c>
      <c r="B15" s="485" t="s">
        <v>454</v>
      </c>
      <c r="C15" s="486"/>
      <c r="D15" s="487">
        <f aca="true" t="shared" si="5" ref="D15:I15">SUM(D16:D17)</f>
        <v>0</v>
      </c>
      <c r="E15" s="487">
        <f t="shared" si="5"/>
        <v>0</v>
      </c>
      <c r="F15" s="487">
        <f t="shared" si="5"/>
        <v>0</v>
      </c>
      <c r="G15" s="487">
        <f t="shared" si="5"/>
        <v>0</v>
      </c>
      <c r="H15" s="487">
        <f t="shared" si="5"/>
        <v>0</v>
      </c>
      <c r="I15" s="488">
        <f t="shared" si="5"/>
        <v>0</v>
      </c>
      <c r="J15" s="482">
        <f t="shared" si="1"/>
        <v>0</v>
      </c>
    </row>
    <row r="16" spans="1:10" ht="21" customHeight="1">
      <c r="A16" s="484" t="s">
        <v>69</v>
      </c>
      <c r="B16" s="475" t="s">
        <v>450</v>
      </c>
      <c r="C16" s="476"/>
      <c r="D16" s="27"/>
      <c r="E16" s="27"/>
      <c r="F16" s="27"/>
      <c r="G16" s="27"/>
      <c r="H16" s="27"/>
      <c r="I16" s="320"/>
      <c r="J16" s="477">
        <f t="shared" si="1"/>
        <v>0</v>
      </c>
    </row>
    <row r="17" spans="1:10" ht="21" customHeight="1" thickBot="1">
      <c r="A17" s="484" t="s">
        <v>70</v>
      </c>
      <c r="B17" s="475" t="s">
        <v>450</v>
      </c>
      <c r="C17" s="489"/>
      <c r="D17" s="490"/>
      <c r="E17" s="490"/>
      <c r="F17" s="490"/>
      <c r="G17" s="490"/>
      <c r="H17" s="490"/>
      <c r="I17" s="491"/>
      <c r="J17" s="477">
        <f t="shared" si="1"/>
        <v>0</v>
      </c>
    </row>
    <row r="18" spans="1:10" ht="21" customHeight="1" thickBot="1">
      <c r="A18" s="492" t="s">
        <v>71</v>
      </c>
      <c r="B18" s="493" t="s">
        <v>455</v>
      </c>
      <c r="C18" s="494"/>
      <c r="D18" s="495">
        <f aca="true" t="shared" si="6" ref="D18:J18">D5+D8+D11+D13+D15</f>
        <v>0</v>
      </c>
      <c r="E18" s="495">
        <f t="shared" si="6"/>
        <v>0</v>
      </c>
      <c r="F18" s="495">
        <f t="shared" si="6"/>
        <v>0</v>
      </c>
      <c r="G18" s="495">
        <f t="shared" si="6"/>
        <v>0</v>
      </c>
      <c r="H18" s="495">
        <f t="shared" si="6"/>
        <v>0</v>
      </c>
      <c r="I18" s="496">
        <f t="shared" si="6"/>
        <v>0</v>
      </c>
      <c r="J18" s="497">
        <f t="shared" si="6"/>
        <v>0</v>
      </c>
    </row>
  </sheetData>
  <sheetProtection/>
  <mergeCells count="6">
    <mergeCell ref="E2:E3"/>
    <mergeCell ref="J2:J3"/>
    <mergeCell ref="A2:A3"/>
    <mergeCell ref="B2:B3"/>
    <mergeCell ref="C2:C3"/>
    <mergeCell ref="D2:D3"/>
  </mergeCells>
  <printOptions horizontalCentered="1"/>
  <pageMargins left="0.7874015748031497" right="0.7874015748031497" top="1.39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
Többéves kihatással járó döntésekből származó kötelezettségek
célok szerint, évenkénti bontásban&amp;R&amp;"Times New Roman CE,Félkövér dőlt"&amp;11 2. tájékoztató tábla a 7/2014. (IV.29.)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H15"/>
  <sheetViews>
    <sheetView view="pageLayout" workbookViewId="0" topLeftCell="A1">
      <selection activeCell="B24" sqref="B24"/>
    </sheetView>
  </sheetViews>
  <sheetFormatPr defaultColWidth="9.00390625" defaultRowHeight="12.75"/>
  <cols>
    <col min="1" max="1" width="6.875" style="38" customWidth="1"/>
    <col min="2" max="2" width="50.375" style="37" customWidth="1"/>
    <col min="3" max="5" width="12.875" style="37" customWidth="1"/>
    <col min="6" max="6" width="13.875" style="37" customWidth="1"/>
    <col min="7" max="7" width="15.50390625" style="37" customWidth="1"/>
    <col min="8" max="8" width="16.875" style="37" customWidth="1"/>
    <col min="9" max="16384" width="9.375" style="37" customWidth="1"/>
  </cols>
  <sheetData>
    <row r="1" spans="1:8" s="57" customFormat="1" ht="15.75" thickBot="1">
      <c r="A1" s="498"/>
      <c r="H1" s="499" t="s">
        <v>107</v>
      </c>
    </row>
    <row r="2" spans="1:8" s="458" customFormat="1" ht="26.25" customHeight="1">
      <c r="A2" s="727" t="s">
        <v>115</v>
      </c>
      <c r="B2" s="782" t="s">
        <v>456</v>
      </c>
      <c r="C2" s="727" t="s">
        <v>457</v>
      </c>
      <c r="D2" s="727" t="s">
        <v>458</v>
      </c>
      <c r="E2" s="784" t="s">
        <v>525</v>
      </c>
      <c r="F2" s="786" t="s">
        <v>459</v>
      </c>
      <c r="G2" s="787"/>
      <c r="H2" s="779" t="s">
        <v>526</v>
      </c>
    </row>
    <row r="3" spans="1:8" s="462" customFormat="1" ht="40.5" customHeight="1" thickBot="1">
      <c r="A3" s="781"/>
      <c r="B3" s="783"/>
      <c r="C3" s="783"/>
      <c r="D3" s="781"/>
      <c r="E3" s="785"/>
      <c r="F3" s="500" t="s">
        <v>446</v>
      </c>
      <c r="G3" s="501" t="s">
        <v>447</v>
      </c>
      <c r="H3" s="780"/>
    </row>
    <row r="4" spans="1:8" s="505" customFormat="1" ht="12.75" customHeight="1" thickBot="1">
      <c r="A4" s="502">
        <v>1</v>
      </c>
      <c r="B4" s="451">
        <v>2</v>
      </c>
      <c r="C4" s="451">
        <v>3</v>
      </c>
      <c r="D4" s="503">
        <v>4</v>
      </c>
      <c r="E4" s="502">
        <v>5</v>
      </c>
      <c r="F4" s="503">
        <v>6</v>
      </c>
      <c r="G4" s="503">
        <v>7</v>
      </c>
      <c r="H4" s="504">
        <v>8</v>
      </c>
    </row>
    <row r="5" spans="1:8" ht="19.5" customHeight="1" thickBot="1">
      <c r="A5" s="506" t="s">
        <v>58</v>
      </c>
      <c r="B5" s="507" t="s">
        <v>460</v>
      </c>
      <c r="C5" s="508"/>
      <c r="D5" s="509"/>
      <c r="E5" s="510">
        <f>SUM(E6:E9)</f>
        <v>0</v>
      </c>
      <c r="F5" s="511">
        <f>SUM(F6:F9)</f>
        <v>0</v>
      </c>
      <c r="G5" s="511">
        <f>SUM(G6:G9)</f>
        <v>0</v>
      </c>
      <c r="H5" s="512">
        <f>SUM(H6:H9)</f>
        <v>0</v>
      </c>
    </row>
    <row r="6" spans="1:8" ht="19.5" customHeight="1">
      <c r="A6" s="513" t="s">
        <v>59</v>
      </c>
      <c r="B6" s="514" t="s">
        <v>450</v>
      </c>
      <c r="C6" s="515"/>
      <c r="D6" s="516"/>
      <c r="E6" s="517"/>
      <c r="F6" s="27"/>
      <c r="G6" s="27"/>
      <c r="H6" s="518"/>
    </row>
    <row r="7" spans="1:8" ht="19.5" customHeight="1">
      <c r="A7" s="513" t="s">
        <v>60</v>
      </c>
      <c r="B7" s="514" t="s">
        <v>450</v>
      </c>
      <c r="C7" s="515"/>
      <c r="D7" s="516"/>
      <c r="E7" s="517"/>
      <c r="F7" s="27"/>
      <c r="G7" s="27"/>
      <c r="H7" s="518"/>
    </row>
    <row r="8" spans="1:8" ht="19.5" customHeight="1">
      <c r="A8" s="513" t="s">
        <v>61</v>
      </c>
      <c r="B8" s="514" t="s">
        <v>450</v>
      </c>
      <c r="C8" s="515"/>
      <c r="D8" s="516"/>
      <c r="E8" s="517"/>
      <c r="F8" s="27"/>
      <c r="G8" s="27"/>
      <c r="H8" s="518"/>
    </row>
    <row r="9" spans="1:8" ht="19.5" customHeight="1" thickBot="1">
      <c r="A9" s="513" t="s">
        <v>62</v>
      </c>
      <c r="B9" s="514" t="s">
        <v>450</v>
      </c>
      <c r="C9" s="515"/>
      <c r="D9" s="516"/>
      <c r="E9" s="517"/>
      <c r="F9" s="27"/>
      <c r="G9" s="27"/>
      <c r="H9" s="518"/>
    </row>
    <row r="10" spans="1:8" ht="19.5" customHeight="1" thickBot="1">
      <c r="A10" s="506" t="s">
        <v>63</v>
      </c>
      <c r="B10" s="507" t="s">
        <v>461</v>
      </c>
      <c r="C10" s="519"/>
      <c r="D10" s="520"/>
      <c r="E10" s="510">
        <f>SUM(E11:E14)</f>
        <v>0</v>
      </c>
      <c r="F10" s="511">
        <f>SUM(F11:F14)</f>
        <v>0</v>
      </c>
      <c r="G10" s="511">
        <f>SUM(G11:G14)</f>
        <v>0</v>
      </c>
      <c r="H10" s="512">
        <f>SUM(H11:H14)</f>
        <v>0</v>
      </c>
    </row>
    <row r="11" spans="1:8" ht="19.5" customHeight="1">
      <c r="A11" s="513" t="s">
        <v>64</v>
      </c>
      <c r="B11" s="514" t="s">
        <v>450</v>
      </c>
      <c r="C11" s="515"/>
      <c r="D11" s="516"/>
      <c r="E11" s="517"/>
      <c r="F11" s="27"/>
      <c r="G11" s="27"/>
      <c r="H11" s="518"/>
    </row>
    <row r="12" spans="1:8" ht="19.5" customHeight="1">
      <c r="A12" s="513" t="s">
        <v>65</v>
      </c>
      <c r="B12" s="514" t="s">
        <v>450</v>
      </c>
      <c r="C12" s="515"/>
      <c r="D12" s="516"/>
      <c r="E12" s="517"/>
      <c r="F12" s="27"/>
      <c r="G12" s="27"/>
      <c r="H12" s="518"/>
    </row>
    <row r="13" spans="1:8" ht="19.5" customHeight="1">
      <c r="A13" s="513" t="s">
        <v>66</v>
      </c>
      <c r="B13" s="514" t="s">
        <v>450</v>
      </c>
      <c r="C13" s="515"/>
      <c r="D13" s="516"/>
      <c r="E13" s="517"/>
      <c r="F13" s="27"/>
      <c r="G13" s="27"/>
      <c r="H13" s="518"/>
    </row>
    <row r="14" spans="1:8" ht="19.5" customHeight="1" thickBot="1">
      <c r="A14" s="513" t="s">
        <v>67</v>
      </c>
      <c r="B14" s="514" t="s">
        <v>450</v>
      </c>
      <c r="C14" s="515"/>
      <c r="D14" s="516"/>
      <c r="E14" s="517"/>
      <c r="F14" s="27"/>
      <c r="G14" s="27"/>
      <c r="H14" s="518"/>
    </row>
    <row r="15" spans="1:8" ht="19.5" customHeight="1" thickBot="1">
      <c r="A15" s="506" t="s">
        <v>68</v>
      </c>
      <c r="B15" s="507" t="s">
        <v>462</v>
      </c>
      <c r="C15" s="508"/>
      <c r="D15" s="509"/>
      <c r="E15" s="510">
        <f>E5+E10</f>
        <v>0</v>
      </c>
      <c r="F15" s="511">
        <f>F5+F10</f>
        <v>0</v>
      </c>
      <c r="G15" s="511">
        <f>G5+G10</f>
        <v>0</v>
      </c>
      <c r="H15" s="512">
        <f>H5+H10</f>
        <v>0</v>
      </c>
    </row>
    <row r="16" ht="19.5" customHeight="1"/>
  </sheetData>
  <sheetProtection sheet="1" objects="1" scenarios="1"/>
  <mergeCells count="7">
    <mergeCell ref="H2:H3"/>
    <mergeCell ref="A2:A3"/>
    <mergeCell ref="B2:B3"/>
    <mergeCell ref="C2:C3"/>
    <mergeCell ref="D2:D3"/>
    <mergeCell ref="E2:E3"/>
    <mergeCell ref="F2:G2"/>
  </mergeCells>
  <printOptions horizontalCentered="1"/>
  <pageMargins left="0.7874015748031497" right="0.7874015748031497" top="1.5748031496062993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
Az önkormányzat által nyújtott hitel és kölcsön alakulása
 lejárat és eszközök szerinti bontásban&amp;R&amp;"Times New Roman CE,Félkövér dőlt"&amp;11 3. tájékoztató tábla a 7/2014. (IV.29.)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I19"/>
  <sheetViews>
    <sheetView view="pageLayout" workbookViewId="0" topLeftCell="A2">
      <selection activeCell="A1" sqref="A1:I1"/>
    </sheetView>
  </sheetViews>
  <sheetFormatPr defaultColWidth="9.00390625" defaultRowHeight="12.75"/>
  <cols>
    <col min="1" max="1" width="5.50390625" style="41" customWidth="1"/>
    <col min="2" max="2" width="39.375" style="41" customWidth="1"/>
    <col min="3" max="8" width="13.875" style="41" customWidth="1"/>
    <col min="9" max="9" width="15.125" style="41" customWidth="1"/>
    <col min="10" max="16384" width="9.375" style="41" customWidth="1"/>
  </cols>
  <sheetData>
    <row r="1" spans="1:9" ht="34.5" customHeight="1">
      <c r="A1" s="790" t="s">
        <v>527</v>
      </c>
      <c r="B1" s="791"/>
      <c r="C1" s="791"/>
      <c r="D1" s="791"/>
      <c r="E1" s="791"/>
      <c r="F1" s="791"/>
      <c r="G1" s="791"/>
      <c r="H1" s="791"/>
      <c r="I1" s="791"/>
    </row>
    <row r="2" spans="8:9" ht="14.25" thickBot="1">
      <c r="H2" s="792" t="s">
        <v>463</v>
      </c>
      <c r="I2" s="792"/>
    </row>
    <row r="3" spans="1:9" ht="13.5" thickBot="1">
      <c r="A3" s="793" t="s">
        <v>56</v>
      </c>
      <c r="B3" s="795" t="s">
        <v>464</v>
      </c>
      <c r="C3" s="797" t="s">
        <v>465</v>
      </c>
      <c r="D3" s="799" t="s">
        <v>466</v>
      </c>
      <c r="E3" s="800"/>
      <c r="F3" s="800"/>
      <c r="G3" s="800"/>
      <c r="H3" s="800"/>
      <c r="I3" s="801" t="s">
        <v>467</v>
      </c>
    </row>
    <row r="4" spans="1:9" s="58" customFormat="1" ht="42" customHeight="1" thickBot="1">
      <c r="A4" s="794"/>
      <c r="B4" s="796"/>
      <c r="C4" s="798"/>
      <c r="D4" s="521" t="s">
        <v>468</v>
      </c>
      <c r="E4" s="521" t="s">
        <v>469</v>
      </c>
      <c r="F4" s="521" t="s">
        <v>470</v>
      </c>
      <c r="G4" s="522" t="s">
        <v>471</v>
      </c>
      <c r="H4" s="522" t="s">
        <v>472</v>
      </c>
      <c r="I4" s="802"/>
    </row>
    <row r="5" spans="1:9" s="58" customFormat="1" ht="12" customHeight="1" thickBot="1">
      <c r="A5" s="523">
        <v>1</v>
      </c>
      <c r="B5" s="524">
        <v>2</v>
      </c>
      <c r="C5" s="524">
        <v>3</v>
      </c>
      <c r="D5" s="524">
        <v>4</v>
      </c>
      <c r="E5" s="524">
        <v>5</v>
      </c>
      <c r="F5" s="524">
        <v>6</v>
      </c>
      <c r="G5" s="524">
        <v>7</v>
      </c>
      <c r="H5" s="524" t="s">
        <v>473</v>
      </c>
      <c r="I5" s="525" t="s">
        <v>474</v>
      </c>
    </row>
    <row r="6" spans="1:9" s="58" customFormat="1" ht="18" customHeight="1">
      <c r="A6" s="803" t="s">
        <v>475</v>
      </c>
      <c r="B6" s="804"/>
      <c r="C6" s="804"/>
      <c r="D6" s="804"/>
      <c r="E6" s="804"/>
      <c r="F6" s="804"/>
      <c r="G6" s="804"/>
      <c r="H6" s="804"/>
      <c r="I6" s="805"/>
    </row>
    <row r="7" spans="1:9" ht="15.75" customHeight="1">
      <c r="A7" s="146" t="s">
        <v>58</v>
      </c>
      <c r="B7" s="101" t="s">
        <v>476</v>
      </c>
      <c r="C7" s="89"/>
      <c r="D7" s="89"/>
      <c r="E7" s="89"/>
      <c r="F7" s="89"/>
      <c r="G7" s="527"/>
      <c r="H7" s="528">
        <f aca="true" t="shared" si="0" ref="H7:H13">SUM(D7:G7)</f>
        <v>0</v>
      </c>
      <c r="I7" s="147">
        <f aca="true" t="shared" si="1" ref="I7:I13">C7+H7</f>
        <v>0</v>
      </c>
    </row>
    <row r="8" spans="1:9" ht="22.5">
      <c r="A8" s="146" t="s">
        <v>59</v>
      </c>
      <c r="B8" s="101" t="s">
        <v>268</v>
      </c>
      <c r="C8" s="89"/>
      <c r="D8" s="89"/>
      <c r="E8" s="89"/>
      <c r="F8" s="89"/>
      <c r="G8" s="527"/>
      <c r="H8" s="528">
        <f t="shared" si="0"/>
        <v>0</v>
      </c>
      <c r="I8" s="147">
        <f t="shared" si="1"/>
        <v>0</v>
      </c>
    </row>
    <row r="9" spans="1:9" ht="22.5">
      <c r="A9" s="146" t="s">
        <v>60</v>
      </c>
      <c r="B9" s="101" t="s">
        <v>269</v>
      </c>
      <c r="C9" s="89"/>
      <c r="D9" s="89"/>
      <c r="E9" s="89"/>
      <c r="F9" s="89"/>
      <c r="G9" s="527"/>
      <c r="H9" s="528">
        <f t="shared" si="0"/>
        <v>0</v>
      </c>
      <c r="I9" s="147">
        <f t="shared" si="1"/>
        <v>0</v>
      </c>
    </row>
    <row r="10" spans="1:9" ht="15.75" customHeight="1">
      <c r="A10" s="146" t="s">
        <v>61</v>
      </c>
      <c r="B10" s="101" t="s">
        <v>270</v>
      </c>
      <c r="C10" s="89"/>
      <c r="D10" s="89"/>
      <c r="E10" s="89"/>
      <c r="F10" s="89"/>
      <c r="G10" s="527"/>
      <c r="H10" s="528">
        <f t="shared" si="0"/>
        <v>0</v>
      </c>
      <c r="I10" s="147">
        <f t="shared" si="1"/>
        <v>0</v>
      </c>
    </row>
    <row r="11" spans="1:9" ht="22.5">
      <c r="A11" s="146" t="s">
        <v>62</v>
      </c>
      <c r="B11" s="101" t="s">
        <v>271</v>
      </c>
      <c r="C11" s="89"/>
      <c r="D11" s="89"/>
      <c r="E11" s="89"/>
      <c r="F11" s="89"/>
      <c r="G11" s="527"/>
      <c r="H11" s="528">
        <f t="shared" si="0"/>
        <v>0</v>
      </c>
      <c r="I11" s="147">
        <f t="shared" si="1"/>
        <v>0</v>
      </c>
    </row>
    <row r="12" spans="1:9" ht="15.75" customHeight="1">
      <c r="A12" s="148" t="s">
        <v>63</v>
      </c>
      <c r="B12" s="149" t="s">
        <v>477</v>
      </c>
      <c r="C12" s="90">
        <v>116</v>
      </c>
      <c r="D12" s="90">
        <v>11062</v>
      </c>
      <c r="E12" s="90">
        <v>6808</v>
      </c>
      <c r="F12" s="90">
        <v>9625</v>
      </c>
      <c r="G12" s="529">
        <v>231</v>
      </c>
      <c r="H12" s="528">
        <f t="shared" si="0"/>
        <v>27726</v>
      </c>
      <c r="I12" s="147">
        <f t="shared" si="1"/>
        <v>27842</v>
      </c>
    </row>
    <row r="13" spans="1:9" ht="15.75" customHeight="1" thickBot="1">
      <c r="A13" s="530" t="s">
        <v>64</v>
      </c>
      <c r="B13" s="531" t="s">
        <v>478</v>
      </c>
      <c r="C13" s="533"/>
      <c r="D13" s="533"/>
      <c r="E13" s="533"/>
      <c r="F13" s="533"/>
      <c r="G13" s="534"/>
      <c r="H13" s="528">
        <f t="shared" si="0"/>
        <v>0</v>
      </c>
      <c r="I13" s="147">
        <f t="shared" si="1"/>
        <v>0</v>
      </c>
    </row>
    <row r="14" spans="1:9" s="91" customFormat="1" ht="18" customHeight="1" thickBot="1">
      <c r="A14" s="806" t="s">
        <v>479</v>
      </c>
      <c r="B14" s="807"/>
      <c r="C14" s="150">
        <f aca="true" t="shared" si="2" ref="C14:I14">SUM(C7:C13)</f>
        <v>116</v>
      </c>
      <c r="D14" s="150">
        <f>SUM(D7:D13)</f>
        <v>11062</v>
      </c>
      <c r="E14" s="150">
        <f t="shared" si="2"/>
        <v>6808</v>
      </c>
      <c r="F14" s="150">
        <f t="shared" si="2"/>
        <v>9625</v>
      </c>
      <c r="G14" s="535">
        <f t="shared" si="2"/>
        <v>231</v>
      </c>
      <c r="H14" s="535">
        <f t="shared" si="2"/>
        <v>27726</v>
      </c>
      <c r="I14" s="151">
        <f t="shared" si="2"/>
        <v>27842</v>
      </c>
    </row>
    <row r="15" spans="1:9" s="88" customFormat="1" ht="18" customHeight="1">
      <c r="A15" s="808" t="s">
        <v>480</v>
      </c>
      <c r="B15" s="809"/>
      <c r="C15" s="809"/>
      <c r="D15" s="809"/>
      <c r="E15" s="809"/>
      <c r="F15" s="809"/>
      <c r="G15" s="809"/>
      <c r="H15" s="809"/>
      <c r="I15" s="810"/>
    </row>
    <row r="16" spans="1:9" s="88" customFormat="1" ht="12.75">
      <c r="A16" s="146" t="s">
        <v>58</v>
      </c>
      <c r="B16" s="101" t="s">
        <v>481</v>
      </c>
      <c r="C16" s="89"/>
      <c r="D16" s="89"/>
      <c r="E16" s="89"/>
      <c r="F16" s="89"/>
      <c r="G16" s="527"/>
      <c r="H16" s="528">
        <f>SUM(D16:G16)</f>
        <v>0</v>
      </c>
      <c r="I16" s="147">
        <f>C16+H16</f>
        <v>0</v>
      </c>
    </row>
    <row r="17" spans="1:9" ht="13.5" thickBot="1">
      <c r="A17" s="530" t="s">
        <v>59</v>
      </c>
      <c r="B17" s="531" t="s">
        <v>478</v>
      </c>
      <c r="C17" s="533"/>
      <c r="D17" s="533"/>
      <c r="E17" s="533"/>
      <c r="F17" s="533"/>
      <c r="G17" s="534"/>
      <c r="H17" s="528">
        <f>SUM(D17:G17)</f>
        <v>0</v>
      </c>
      <c r="I17" s="536">
        <f>C17+H17</f>
        <v>0</v>
      </c>
    </row>
    <row r="18" spans="1:9" ht="15.75" customHeight="1" thickBot="1">
      <c r="A18" s="806" t="s">
        <v>482</v>
      </c>
      <c r="B18" s="807"/>
      <c r="C18" s="150">
        <f aca="true" t="shared" si="3" ref="C18:I18">SUM(C16:C17)</f>
        <v>0</v>
      </c>
      <c r="D18" s="150">
        <f t="shared" si="3"/>
        <v>0</v>
      </c>
      <c r="E18" s="150">
        <f t="shared" si="3"/>
        <v>0</v>
      </c>
      <c r="F18" s="150">
        <f t="shared" si="3"/>
        <v>0</v>
      </c>
      <c r="G18" s="535">
        <f t="shared" si="3"/>
        <v>0</v>
      </c>
      <c r="H18" s="535">
        <f t="shared" si="3"/>
        <v>0</v>
      </c>
      <c r="I18" s="151">
        <f t="shared" si="3"/>
        <v>0</v>
      </c>
    </row>
    <row r="19" spans="1:9" ht="18" customHeight="1" thickBot="1">
      <c r="A19" s="788" t="s">
        <v>483</v>
      </c>
      <c r="B19" s="789"/>
      <c r="C19" s="537">
        <f aca="true" t="shared" si="4" ref="C19:I19">C14+C18</f>
        <v>116</v>
      </c>
      <c r="D19" s="537">
        <f t="shared" si="4"/>
        <v>11062</v>
      </c>
      <c r="E19" s="537">
        <f t="shared" si="4"/>
        <v>6808</v>
      </c>
      <c r="F19" s="537">
        <f t="shared" si="4"/>
        <v>9625</v>
      </c>
      <c r="G19" s="537">
        <f t="shared" si="4"/>
        <v>231</v>
      </c>
      <c r="H19" s="537">
        <f t="shared" si="4"/>
        <v>27726</v>
      </c>
      <c r="I19" s="151">
        <f t="shared" si="4"/>
        <v>27842</v>
      </c>
    </row>
  </sheetData>
  <sheetProtection sheet="1" objects="1" scenarios="1"/>
  <mergeCells count="12">
    <mergeCell ref="A15:I15"/>
    <mergeCell ref="A18:B18"/>
    <mergeCell ref="A19:B19"/>
    <mergeCell ref="A1:I1"/>
    <mergeCell ref="H2:I2"/>
    <mergeCell ref="A3:A4"/>
    <mergeCell ref="B3:B4"/>
    <mergeCell ref="C3:C4"/>
    <mergeCell ref="D3:H3"/>
    <mergeCell ref="I3:I4"/>
    <mergeCell ref="A6:I6"/>
    <mergeCell ref="A14:B14"/>
  </mergeCells>
  <printOptions horizontalCentered="1"/>
  <pageMargins left="0.7874015748031497" right="0.7874015748031497" top="1.18" bottom="0.984251968503937" header="0.7874015748031497" footer="0.7874015748031497"/>
  <pageSetup horizontalDpi="300" verticalDpi="300" orientation="landscape" paperSize="9" scale="95" r:id="rId1"/>
  <headerFooter alignWithMargins="0">
    <oddHeader>&amp;C&amp;"Times New Roman CE,Félkövér dőlt"&amp;12
&amp;R&amp;"Times New Roman CE,Félkövér dőlt"&amp;11 4. tájékoztató tábla a 7/2014. (IV.29.)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D30"/>
  <sheetViews>
    <sheetView workbookViewId="0" topLeftCell="A1">
      <selection activeCell="S37" sqref="S37"/>
    </sheetView>
  </sheetViews>
  <sheetFormatPr defaultColWidth="9.00390625" defaultRowHeight="12.75"/>
  <cols>
    <col min="1" max="1" width="5.875" style="557" customWidth="1"/>
    <col min="2" max="2" width="55.875" style="4" customWidth="1"/>
    <col min="3" max="4" width="14.875" style="4" customWidth="1"/>
    <col min="5" max="16384" width="9.375" style="4" customWidth="1"/>
  </cols>
  <sheetData>
    <row r="1" spans="1:4" s="57" customFormat="1" ht="15.75" thickBot="1">
      <c r="A1" s="498"/>
      <c r="D1" s="499" t="s">
        <v>107</v>
      </c>
    </row>
    <row r="2" spans="1:4" s="58" customFormat="1" ht="48" customHeight="1" thickBot="1">
      <c r="A2" s="538" t="s">
        <v>56</v>
      </c>
      <c r="B2" s="521" t="s">
        <v>57</v>
      </c>
      <c r="C2" s="521" t="s">
        <v>484</v>
      </c>
      <c r="D2" s="539" t="s">
        <v>485</v>
      </c>
    </row>
    <row r="3" spans="1:4" s="58" customFormat="1" ht="13.5" customHeight="1" thickBot="1">
      <c r="A3" s="540">
        <v>1</v>
      </c>
      <c r="B3" s="541">
        <v>2</v>
      </c>
      <c r="C3" s="541">
        <v>3</v>
      </c>
      <c r="D3" s="542">
        <v>4</v>
      </c>
    </row>
    <row r="4" spans="1:4" ht="18" customHeight="1">
      <c r="A4" s="543" t="s">
        <v>58</v>
      </c>
      <c r="B4" s="544" t="s">
        <v>486</v>
      </c>
      <c r="C4" s="545"/>
      <c r="D4" s="546"/>
    </row>
    <row r="5" spans="1:4" ht="18" customHeight="1">
      <c r="A5" s="547" t="s">
        <v>59</v>
      </c>
      <c r="B5" s="548" t="s">
        <v>487</v>
      </c>
      <c r="C5" s="549"/>
      <c r="D5" s="550"/>
    </row>
    <row r="6" spans="1:4" ht="18" customHeight="1">
      <c r="A6" s="547" t="s">
        <v>60</v>
      </c>
      <c r="B6" s="548" t="s">
        <v>488</v>
      </c>
      <c r="C6" s="549"/>
      <c r="D6" s="550"/>
    </row>
    <row r="7" spans="1:4" ht="18" customHeight="1">
      <c r="A7" s="547" t="s">
        <v>61</v>
      </c>
      <c r="B7" s="548" t="s">
        <v>489</v>
      </c>
      <c r="C7" s="549"/>
      <c r="D7" s="550"/>
    </row>
    <row r="8" spans="1:4" ht="18" customHeight="1">
      <c r="A8" s="551" t="s">
        <v>62</v>
      </c>
      <c r="B8" s="548" t="s">
        <v>490</v>
      </c>
      <c r="C8" s="549"/>
      <c r="D8" s="550">
        <v>541</v>
      </c>
    </row>
    <row r="9" spans="1:4" ht="18" customHeight="1">
      <c r="A9" s="547" t="s">
        <v>63</v>
      </c>
      <c r="B9" s="548" t="s">
        <v>491</v>
      </c>
      <c r="C9" s="549"/>
      <c r="D9" s="550"/>
    </row>
    <row r="10" spans="1:4" ht="18" customHeight="1">
      <c r="A10" s="551" t="s">
        <v>64</v>
      </c>
      <c r="B10" s="552" t="s">
        <v>492</v>
      </c>
      <c r="C10" s="549"/>
      <c r="D10" s="550">
        <v>329</v>
      </c>
    </row>
    <row r="11" spans="1:4" ht="18" customHeight="1">
      <c r="A11" s="551" t="s">
        <v>65</v>
      </c>
      <c r="B11" s="552" t="s">
        <v>493</v>
      </c>
      <c r="C11" s="549"/>
      <c r="D11" s="550"/>
    </row>
    <row r="12" spans="1:4" ht="18" customHeight="1">
      <c r="A12" s="547" t="s">
        <v>66</v>
      </c>
      <c r="B12" s="552" t="s">
        <v>494</v>
      </c>
      <c r="C12" s="549"/>
      <c r="D12" s="550"/>
    </row>
    <row r="13" spans="1:4" ht="18" customHeight="1">
      <c r="A13" s="551" t="s">
        <v>67</v>
      </c>
      <c r="B13" s="552" t="s">
        <v>495</v>
      </c>
      <c r="C13" s="549"/>
      <c r="D13" s="550"/>
    </row>
    <row r="14" spans="1:4" ht="22.5">
      <c r="A14" s="547" t="s">
        <v>68</v>
      </c>
      <c r="B14" s="552" t="s">
        <v>496</v>
      </c>
      <c r="C14" s="549"/>
      <c r="D14" s="550">
        <v>212</v>
      </c>
    </row>
    <row r="15" spans="1:4" ht="18" customHeight="1">
      <c r="A15" s="551" t="s">
        <v>69</v>
      </c>
      <c r="B15" s="548" t="s">
        <v>497</v>
      </c>
      <c r="C15" s="549"/>
      <c r="D15" s="550"/>
    </row>
    <row r="16" spans="1:4" ht="18" customHeight="1">
      <c r="A16" s="547" t="s">
        <v>70</v>
      </c>
      <c r="B16" s="548" t="s">
        <v>498</v>
      </c>
      <c r="C16" s="549"/>
      <c r="D16" s="550"/>
    </row>
    <row r="17" spans="1:4" ht="18" customHeight="1">
      <c r="A17" s="551" t="s">
        <v>71</v>
      </c>
      <c r="B17" s="548" t="s">
        <v>499</v>
      </c>
      <c r="C17" s="549"/>
      <c r="D17" s="550"/>
    </row>
    <row r="18" spans="1:4" ht="18" customHeight="1">
      <c r="A18" s="547" t="s">
        <v>72</v>
      </c>
      <c r="B18" s="548" t="s">
        <v>500</v>
      </c>
      <c r="C18" s="549"/>
      <c r="D18" s="550"/>
    </row>
    <row r="19" spans="1:4" ht="18" customHeight="1">
      <c r="A19" s="551" t="s">
        <v>73</v>
      </c>
      <c r="B19" s="548" t="s">
        <v>501</v>
      </c>
      <c r="C19" s="549"/>
      <c r="D19" s="550"/>
    </row>
    <row r="20" spans="1:4" ht="18" customHeight="1">
      <c r="A20" s="547" t="s">
        <v>74</v>
      </c>
      <c r="B20" s="526"/>
      <c r="C20" s="549"/>
      <c r="D20" s="550"/>
    </row>
    <row r="21" spans="1:4" ht="18" customHeight="1">
      <c r="A21" s="551" t="s">
        <v>75</v>
      </c>
      <c r="B21" s="526"/>
      <c r="C21" s="549"/>
      <c r="D21" s="550"/>
    </row>
    <row r="22" spans="1:4" ht="18" customHeight="1">
      <c r="A22" s="547" t="s">
        <v>76</v>
      </c>
      <c r="B22" s="526"/>
      <c r="C22" s="549"/>
      <c r="D22" s="550"/>
    </row>
    <row r="23" spans="1:4" ht="18" customHeight="1">
      <c r="A23" s="551" t="s">
        <v>77</v>
      </c>
      <c r="B23" s="526"/>
      <c r="C23" s="549"/>
      <c r="D23" s="550"/>
    </row>
    <row r="24" spans="1:4" ht="18" customHeight="1">
      <c r="A24" s="547" t="s">
        <v>78</v>
      </c>
      <c r="B24" s="526"/>
      <c r="C24" s="549"/>
      <c r="D24" s="550"/>
    </row>
    <row r="25" spans="1:4" ht="18" customHeight="1">
      <c r="A25" s="551" t="s">
        <v>79</v>
      </c>
      <c r="B25" s="526"/>
      <c r="C25" s="549"/>
      <c r="D25" s="550"/>
    </row>
    <row r="26" spans="1:4" ht="18" customHeight="1">
      <c r="A26" s="547" t="s">
        <v>80</v>
      </c>
      <c r="B26" s="526"/>
      <c r="C26" s="549"/>
      <c r="D26" s="550"/>
    </row>
    <row r="27" spans="1:4" ht="18" customHeight="1">
      <c r="A27" s="551" t="s">
        <v>81</v>
      </c>
      <c r="B27" s="526"/>
      <c r="C27" s="549"/>
      <c r="D27" s="550"/>
    </row>
    <row r="28" spans="1:4" ht="18" customHeight="1" thickBot="1">
      <c r="A28" s="553" t="s">
        <v>82</v>
      </c>
      <c r="B28" s="532"/>
      <c r="C28" s="554"/>
      <c r="D28" s="555"/>
    </row>
    <row r="29" spans="1:4" ht="18" customHeight="1" thickBot="1">
      <c r="A29" s="600" t="s">
        <v>83</v>
      </c>
      <c r="B29" s="601" t="s">
        <v>91</v>
      </c>
      <c r="C29" s="602">
        <f>+C4+C5+C6+C7+C8+C15+C16+C17+C18+C19+C20+C21+C22+C23+C24+C25+C26+C27+C28</f>
        <v>0</v>
      </c>
      <c r="D29" s="603">
        <v>541</v>
      </c>
    </row>
    <row r="30" spans="1:4" ht="25.5" customHeight="1">
      <c r="A30" s="556"/>
      <c r="B30" s="811" t="s">
        <v>502</v>
      </c>
      <c r="C30" s="811"/>
      <c r="D30" s="811"/>
    </row>
  </sheetData>
  <sheetProtection/>
  <mergeCells count="1">
    <mergeCell ref="B30:D30"/>
  </mergeCells>
  <printOptions horizontalCentered="1"/>
  <pageMargins left="0.7874015748031497" right="0.7874015748031497" top="1.7716535433070868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Az önkormányzat által adott közvetett támogatások
(kedvezmények)
&amp;R&amp;"Times New Roman CE,Félkövér dőlt"&amp;11 5. tájékoztató tábla a 7/2014. (IV.29.)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4"/>
  <sheetViews>
    <sheetView view="pageLayout" zoomScaleNormal="120" zoomScaleSheetLayoutView="130" workbookViewId="0" topLeftCell="A1">
      <selection activeCell="E124" sqref="E124"/>
    </sheetView>
  </sheetViews>
  <sheetFormatPr defaultColWidth="9.00390625" defaultRowHeight="12.75"/>
  <cols>
    <col min="1" max="1" width="9.50390625" style="302" customWidth="1"/>
    <col min="2" max="2" width="60.875" style="302" customWidth="1"/>
    <col min="3" max="5" width="15.875" style="303" customWidth="1"/>
    <col min="6" max="16384" width="9.375" style="34" customWidth="1"/>
  </cols>
  <sheetData>
    <row r="1" spans="1:5" ht="15.75" customHeight="1">
      <c r="A1" s="704" t="s">
        <v>55</v>
      </c>
      <c r="B1" s="704"/>
      <c r="C1" s="704"/>
      <c r="D1" s="704"/>
      <c r="E1" s="704"/>
    </row>
    <row r="2" spans="1:5" ht="15.75" customHeight="1" thickBot="1">
      <c r="A2" s="312" t="s">
        <v>179</v>
      </c>
      <c r="B2" s="312"/>
      <c r="C2" s="198"/>
      <c r="D2" s="198"/>
      <c r="E2" s="198" t="s">
        <v>333</v>
      </c>
    </row>
    <row r="3" spans="1:5" ht="37.5" customHeight="1">
      <c r="A3" s="705" t="s">
        <v>115</v>
      </c>
      <c r="B3" s="701" t="s">
        <v>57</v>
      </c>
      <c r="C3" s="699" t="s">
        <v>0</v>
      </c>
      <c r="D3" s="699"/>
      <c r="E3" s="700"/>
    </row>
    <row r="4" spans="1:5" s="35" customFormat="1" ht="12" customHeight="1" thickBot="1">
      <c r="A4" s="706"/>
      <c r="B4" s="698"/>
      <c r="C4" s="315" t="s">
        <v>409</v>
      </c>
      <c r="D4" s="315" t="s">
        <v>416</v>
      </c>
      <c r="E4" s="316" t="s">
        <v>417</v>
      </c>
    </row>
    <row r="5" spans="1:5" s="1" customFormat="1" ht="12" customHeight="1" thickBot="1">
      <c r="A5" s="31">
        <v>1</v>
      </c>
      <c r="B5" s="32">
        <v>2</v>
      </c>
      <c r="C5" s="32">
        <v>3</v>
      </c>
      <c r="D5" s="32">
        <v>4</v>
      </c>
      <c r="E5" s="33">
        <v>5</v>
      </c>
    </row>
    <row r="6" spans="1:5" s="1" customFormat="1" ht="12" customHeight="1" thickBot="1">
      <c r="A6" s="24" t="s">
        <v>58</v>
      </c>
      <c r="B6" s="23" t="s">
        <v>191</v>
      </c>
      <c r="C6" s="367">
        <f>+C7+C12+C21</f>
        <v>118425</v>
      </c>
      <c r="D6" s="367">
        <f>+D7+D12+D21</f>
        <v>133390</v>
      </c>
      <c r="E6" s="177">
        <f>+E7+E12+E21</f>
        <v>134243</v>
      </c>
    </row>
    <row r="7" spans="1:5" s="1" customFormat="1" ht="12" customHeight="1" thickBot="1">
      <c r="A7" s="22" t="s">
        <v>59</v>
      </c>
      <c r="B7" s="159" t="s">
        <v>395</v>
      </c>
      <c r="C7" s="368">
        <f>+C8+C9+C10+C11</f>
        <v>83100</v>
      </c>
      <c r="D7" s="368">
        <f>+D8+D9+D10+D11</f>
        <v>92250</v>
      </c>
      <c r="E7" s="178">
        <f>+E8+E9+E10+E11</f>
        <v>92796</v>
      </c>
    </row>
    <row r="8" spans="1:5" s="1" customFormat="1" ht="12" customHeight="1">
      <c r="A8" s="15" t="s">
        <v>143</v>
      </c>
      <c r="B8" s="289" t="s">
        <v>98</v>
      </c>
      <c r="C8" s="369">
        <v>82500</v>
      </c>
      <c r="D8" s="369">
        <v>91650</v>
      </c>
      <c r="E8" s="180">
        <v>92385</v>
      </c>
    </row>
    <row r="9" spans="1:5" s="1" customFormat="1" ht="12" customHeight="1">
      <c r="A9" s="15" t="s">
        <v>144</v>
      </c>
      <c r="B9" s="173" t="s">
        <v>116</v>
      </c>
      <c r="C9" s="369"/>
      <c r="D9" s="369"/>
      <c r="E9" s="180"/>
    </row>
    <row r="10" spans="1:5" s="1" customFormat="1" ht="12" customHeight="1">
      <c r="A10" s="15" t="s">
        <v>145</v>
      </c>
      <c r="B10" s="173" t="s">
        <v>192</v>
      </c>
      <c r="C10" s="369">
        <v>600</v>
      </c>
      <c r="D10" s="369">
        <v>600</v>
      </c>
      <c r="E10" s="180">
        <v>411</v>
      </c>
    </row>
    <row r="11" spans="1:5" s="1" customFormat="1" ht="12" customHeight="1" thickBot="1">
      <c r="A11" s="15" t="s">
        <v>146</v>
      </c>
      <c r="B11" s="290" t="s">
        <v>193</v>
      </c>
      <c r="C11" s="369"/>
      <c r="D11" s="369"/>
      <c r="E11" s="180"/>
    </row>
    <row r="12" spans="1:5" s="1" customFormat="1" ht="12" customHeight="1" thickBot="1">
      <c r="A12" s="22" t="s">
        <v>60</v>
      </c>
      <c r="B12" s="23" t="s">
        <v>194</v>
      </c>
      <c r="C12" s="368">
        <f>+C13+C14+C15+C16+C17+C18+C19+C20</f>
        <v>30125</v>
      </c>
      <c r="D12" s="368">
        <f>+D13+D14+D15+D16+D17+D18+D19+D20</f>
        <v>35940</v>
      </c>
      <c r="E12" s="178">
        <f>+E13+E14+E15+E16+E17+E18+E19+E20</f>
        <v>35763</v>
      </c>
    </row>
    <row r="13" spans="1:5" s="1" customFormat="1" ht="12" customHeight="1">
      <c r="A13" s="19" t="s">
        <v>117</v>
      </c>
      <c r="B13" s="11" t="s">
        <v>199</v>
      </c>
      <c r="C13" s="370">
        <v>1000</v>
      </c>
      <c r="D13" s="370">
        <v>1000</v>
      </c>
      <c r="E13" s="179">
        <v>1582</v>
      </c>
    </row>
    <row r="14" spans="1:5" s="1" customFormat="1" ht="12" customHeight="1">
      <c r="A14" s="15" t="s">
        <v>118</v>
      </c>
      <c r="B14" s="8" t="s">
        <v>200</v>
      </c>
      <c r="C14" s="369">
        <v>12200</v>
      </c>
      <c r="D14" s="369">
        <v>15250</v>
      </c>
      <c r="E14" s="180">
        <v>16099</v>
      </c>
    </row>
    <row r="15" spans="1:5" s="1" customFormat="1" ht="12" customHeight="1">
      <c r="A15" s="15" t="s">
        <v>119</v>
      </c>
      <c r="B15" s="8" t="s">
        <v>201</v>
      </c>
      <c r="C15" s="369">
        <v>6056</v>
      </c>
      <c r="D15" s="369">
        <v>7017</v>
      </c>
      <c r="E15" s="180">
        <v>7104</v>
      </c>
    </row>
    <row r="16" spans="1:5" s="1" customFormat="1" ht="12" customHeight="1">
      <c r="A16" s="15" t="s">
        <v>120</v>
      </c>
      <c r="B16" s="8" t="s">
        <v>202</v>
      </c>
      <c r="C16" s="369">
        <v>8729</v>
      </c>
      <c r="D16" s="369">
        <v>9593</v>
      </c>
      <c r="E16" s="180">
        <v>7915</v>
      </c>
    </row>
    <row r="17" spans="1:5" s="1" customFormat="1" ht="12" customHeight="1">
      <c r="A17" s="14" t="s">
        <v>195</v>
      </c>
      <c r="B17" s="7" t="s">
        <v>203</v>
      </c>
      <c r="C17" s="371">
        <v>575</v>
      </c>
      <c r="D17" s="371">
        <v>1015</v>
      </c>
      <c r="E17" s="181">
        <v>1008</v>
      </c>
    </row>
    <row r="18" spans="1:5" s="1" customFormat="1" ht="12" customHeight="1">
      <c r="A18" s="15" t="s">
        <v>196</v>
      </c>
      <c r="B18" s="8" t="s">
        <v>279</v>
      </c>
      <c r="C18" s="369">
        <v>1215</v>
      </c>
      <c r="D18" s="369">
        <v>1215</v>
      </c>
      <c r="E18" s="180">
        <v>1215</v>
      </c>
    </row>
    <row r="19" spans="1:5" s="1" customFormat="1" ht="12" customHeight="1">
      <c r="A19" s="15" t="s">
        <v>197</v>
      </c>
      <c r="B19" s="8" t="s">
        <v>205</v>
      </c>
      <c r="C19" s="369"/>
      <c r="D19" s="369">
        <v>500</v>
      </c>
      <c r="E19" s="180">
        <v>421</v>
      </c>
    </row>
    <row r="20" spans="1:5" s="1" customFormat="1" ht="12" customHeight="1" thickBot="1">
      <c r="A20" s="16" t="s">
        <v>198</v>
      </c>
      <c r="B20" s="9" t="s">
        <v>206</v>
      </c>
      <c r="C20" s="372">
        <v>350</v>
      </c>
      <c r="D20" s="372">
        <v>350</v>
      </c>
      <c r="E20" s="182">
        <v>419</v>
      </c>
    </row>
    <row r="21" spans="1:5" s="1" customFormat="1" ht="12" customHeight="1" thickBot="1">
      <c r="A21" s="22" t="s">
        <v>207</v>
      </c>
      <c r="B21" s="23" t="s">
        <v>280</v>
      </c>
      <c r="C21" s="373">
        <v>5200</v>
      </c>
      <c r="D21" s="373">
        <v>5200</v>
      </c>
      <c r="E21" s="183">
        <v>5684</v>
      </c>
    </row>
    <row r="22" spans="1:5" s="1" customFormat="1" ht="12" customHeight="1" thickBot="1">
      <c r="A22" s="22" t="s">
        <v>62</v>
      </c>
      <c r="B22" s="23" t="s">
        <v>209</v>
      </c>
      <c r="C22" s="368">
        <f>+C23+C24+C25+C26+C27+C28+C29+C30</f>
        <v>282937</v>
      </c>
      <c r="D22" s="368">
        <f>+D23+D24+D25+D26+D27+D28+D29+D30</f>
        <v>334931</v>
      </c>
      <c r="E22" s="178">
        <f>+E23+E24+E25+E26+E27+E28+E29+E30</f>
        <v>335356</v>
      </c>
    </row>
    <row r="23" spans="1:5" s="1" customFormat="1" ht="12" customHeight="1">
      <c r="A23" s="17" t="s">
        <v>121</v>
      </c>
      <c r="B23" s="10" t="s">
        <v>215</v>
      </c>
      <c r="C23" s="374">
        <v>282937</v>
      </c>
      <c r="D23" s="374">
        <v>287695</v>
      </c>
      <c r="E23" s="184">
        <v>288120</v>
      </c>
    </row>
    <row r="24" spans="1:5" s="1" customFormat="1" ht="12" customHeight="1">
      <c r="A24" s="15" t="s">
        <v>122</v>
      </c>
      <c r="B24" s="8" t="s">
        <v>216</v>
      </c>
      <c r="C24" s="369"/>
      <c r="D24" s="369"/>
      <c r="E24" s="180"/>
    </row>
    <row r="25" spans="1:5" s="1" customFormat="1" ht="12" customHeight="1">
      <c r="A25" s="15" t="s">
        <v>123</v>
      </c>
      <c r="B25" s="8" t="s">
        <v>217</v>
      </c>
      <c r="C25" s="369"/>
      <c r="D25" s="369"/>
      <c r="E25" s="180"/>
    </row>
    <row r="26" spans="1:5" s="1" customFormat="1" ht="12" customHeight="1">
      <c r="A26" s="18" t="s">
        <v>210</v>
      </c>
      <c r="B26" s="8" t="s">
        <v>126</v>
      </c>
      <c r="C26" s="375"/>
      <c r="D26" s="375">
        <v>43610</v>
      </c>
      <c r="E26" s="185">
        <v>43610</v>
      </c>
    </row>
    <row r="27" spans="1:5" s="1" customFormat="1" ht="12" customHeight="1">
      <c r="A27" s="18" t="s">
        <v>211</v>
      </c>
      <c r="B27" s="8" t="s">
        <v>218</v>
      </c>
      <c r="C27" s="375"/>
      <c r="D27" s="375"/>
      <c r="E27" s="185"/>
    </row>
    <row r="28" spans="1:5" s="1" customFormat="1" ht="12" customHeight="1">
      <c r="A28" s="15" t="s">
        <v>212</v>
      </c>
      <c r="B28" s="8" t="s">
        <v>219</v>
      </c>
      <c r="C28" s="369"/>
      <c r="D28" s="369"/>
      <c r="E28" s="180"/>
    </row>
    <row r="29" spans="1:5" s="1" customFormat="1" ht="12" customHeight="1">
      <c r="A29" s="15" t="s">
        <v>213</v>
      </c>
      <c r="B29" s="8" t="s">
        <v>281</v>
      </c>
      <c r="C29" s="376"/>
      <c r="D29" s="376">
        <v>3626</v>
      </c>
      <c r="E29" s="186">
        <v>3626</v>
      </c>
    </row>
    <row r="30" spans="1:5" s="1" customFormat="1" ht="12" customHeight="1" thickBot="1">
      <c r="A30" s="15" t="s">
        <v>214</v>
      </c>
      <c r="B30" s="13" t="s">
        <v>221</v>
      </c>
      <c r="C30" s="376"/>
      <c r="D30" s="376"/>
      <c r="E30" s="186"/>
    </row>
    <row r="31" spans="1:5" s="1" customFormat="1" ht="12" customHeight="1" thickBot="1">
      <c r="A31" s="152" t="s">
        <v>63</v>
      </c>
      <c r="B31" s="23" t="s">
        <v>396</v>
      </c>
      <c r="C31" s="368">
        <f>+C32+C38</f>
        <v>227535</v>
      </c>
      <c r="D31" s="368">
        <f>+D32+D38</f>
        <v>264306</v>
      </c>
      <c r="E31" s="178">
        <f>+E32+E38</f>
        <v>259300</v>
      </c>
    </row>
    <row r="32" spans="1:5" s="1" customFormat="1" ht="12" customHeight="1">
      <c r="A32" s="153" t="s">
        <v>124</v>
      </c>
      <c r="B32" s="291" t="s">
        <v>397</v>
      </c>
      <c r="C32" s="377">
        <f>+C33+C34+C35+C36+C37</f>
        <v>60821</v>
      </c>
      <c r="D32" s="377">
        <f>+D33+D34+D35+D36+D37</f>
        <v>89292</v>
      </c>
      <c r="E32" s="190">
        <f>+E33+E34+E35+E36+E37</f>
        <v>90023</v>
      </c>
    </row>
    <row r="33" spans="1:5" s="1" customFormat="1" ht="12" customHeight="1">
      <c r="A33" s="154" t="s">
        <v>127</v>
      </c>
      <c r="B33" s="160" t="s">
        <v>282</v>
      </c>
      <c r="C33" s="376">
        <v>7600</v>
      </c>
      <c r="D33" s="376">
        <v>7600</v>
      </c>
      <c r="E33" s="186">
        <v>7657</v>
      </c>
    </row>
    <row r="34" spans="1:5" s="1" customFormat="1" ht="12" customHeight="1">
      <c r="A34" s="154" t="s">
        <v>128</v>
      </c>
      <c r="B34" s="160" t="s">
        <v>283</v>
      </c>
      <c r="C34" s="376"/>
      <c r="D34" s="376"/>
      <c r="E34" s="186"/>
    </row>
    <row r="35" spans="1:5" s="1" customFormat="1" ht="12" customHeight="1">
      <c r="A35" s="154" t="s">
        <v>129</v>
      </c>
      <c r="B35" s="160" t="s">
        <v>284</v>
      </c>
      <c r="C35" s="376"/>
      <c r="D35" s="376"/>
      <c r="E35" s="186"/>
    </row>
    <row r="36" spans="1:5" s="1" customFormat="1" ht="12" customHeight="1">
      <c r="A36" s="154" t="s">
        <v>130</v>
      </c>
      <c r="B36" s="160" t="s">
        <v>285</v>
      </c>
      <c r="C36" s="376"/>
      <c r="D36" s="376"/>
      <c r="E36" s="186"/>
    </row>
    <row r="37" spans="1:5" s="1" customFormat="1" ht="12" customHeight="1">
      <c r="A37" s="154" t="s">
        <v>222</v>
      </c>
      <c r="B37" s="160" t="s">
        <v>398</v>
      </c>
      <c r="C37" s="376">
        <v>53221</v>
      </c>
      <c r="D37" s="376">
        <v>81692</v>
      </c>
      <c r="E37" s="186">
        <v>82366</v>
      </c>
    </row>
    <row r="38" spans="1:5" s="1" customFormat="1" ht="12" customHeight="1">
      <c r="A38" s="154" t="s">
        <v>125</v>
      </c>
      <c r="B38" s="161" t="s">
        <v>399</v>
      </c>
      <c r="C38" s="378">
        <f>+C39+C40+C41+C42+C43</f>
        <v>166714</v>
      </c>
      <c r="D38" s="378">
        <f>+D39+D40+D41+D42+D43</f>
        <v>175014</v>
      </c>
      <c r="E38" s="191">
        <f>+E39+E40+E41+E42+E43</f>
        <v>169277</v>
      </c>
    </row>
    <row r="39" spans="1:5" s="1" customFormat="1" ht="12" customHeight="1">
      <c r="A39" s="154" t="s">
        <v>133</v>
      </c>
      <c r="B39" s="160" t="s">
        <v>282</v>
      </c>
      <c r="C39" s="376"/>
      <c r="D39" s="376"/>
      <c r="E39" s="186"/>
    </row>
    <row r="40" spans="1:5" s="1" customFormat="1" ht="12" customHeight="1">
      <c r="A40" s="154" t="s">
        <v>134</v>
      </c>
      <c r="B40" s="160" t="s">
        <v>283</v>
      </c>
      <c r="C40" s="376"/>
      <c r="D40" s="376"/>
      <c r="E40" s="186"/>
    </row>
    <row r="41" spans="1:5" s="1" customFormat="1" ht="12" customHeight="1">
      <c r="A41" s="154" t="s">
        <v>135</v>
      </c>
      <c r="B41" s="160" t="s">
        <v>284</v>
      </c>
      <c r="C41" s="376"/>
      <c r="D41" s="376"/>
      <c r="E41" s="186"/>
    </row>
    <row r="42" spans="1:5" s="1" customFormat="1" ht="12" customHeight="1">
      <c r="A42" s="154" t="s">
        <v>136</v>
      </c>
      <c r="B42" s="162" t="s">
        <v>285</v>
      </c>
      <c r="C42" s="376">
        <v>166714</v>
      </c>
      <c r="D42" s="376">
        <v>166664</v>
      </c>
      <c r="E42" s="186">
        <v>160876</v>
      </c>
    </row>
    <row r="43" spans="1:5" s="1" customFormat="1" ht="12" customHeight="1" thickBot="1">
      <c r="A43" s="155" t="s">
        <v>223</v>
      </c>
      <c r="B43" s="163" t="s">
        <v>400</v>
      </c>
      <c r="C43" s="379"/>
      <c r="D43" s="379">
        <v>8350</v>
      </c>
      <c r="E43" s="380">
        <v>8401</v>
      </c>
    </row>
    <row r="44" spans="1:5" s="1" customFormat="1" ht="12" customHeight="1" thickBot="1">
      <c r="A44" s="22" t="s">
        <v>224</v>
      </c>
      <c r="B44" s="292" t="s">
        <v>286</v>
      </c>
      <c r="C44" s="368">
        <f>+C45+C46</f>
        <v>0</v>
      </c>
      <c r="D44" s="368">
        <f>+D45+D46</f>
        <v>100</v>
      </c>
      <c r="E44" s="178">
        <f>+E45+E46</f>
        <v>123</v>
      </c>
    </row>
    <row r="45" spans="1:5" s="1" customFormat="1" ht="12" customHeight="1">
      <c r="A45" s="17" t="s">
        <v>131</v>
      </c>
      <c r="B45" s="173" t="s">
        <v>287</v>
      </c>
      <c r="C45" s="374"/>
      <c r="D45" s="374"/>
      <c r="E45" s="184"/>
    </row>
    <row r="46" spans="1:5" s="1" customFormat="1" ht="12" customHeight="1" thickBot="1">
      <c r="A46" s="14" t="s">
        <v>132</v>
      </c>
      <c r="B46" s="168" t="s">
        <v>291</v>
      </c>
      <c r="C46" s="371"/>
      <c r="D46" s="371">
        <v>100</v>
      </c>
      <c r="E46" s="181">
        <v>123</v>
      </c>
    </row>
    <row r="47" spans="1:5" s="1" customFormat="1" ht="12" customHeight="1" thickBot="1">
      <c r="A47" s="22" t="s">
        <v>65</v>
      </c>
      <c r="B47" s="292" t="s">
        <v>290</v>
      </c>
      <c r="C47" s="368">
        <f>+C48+C49+C50</f>
        <v>0</v>
      </c>
      <c r="D47" s="368">
        <f>+D48+D49+D50</f>
        <v>0</v>
      </c>
      <c r="E47" s="178">
        <f>+E48+E49+E50</f>
        <v>165</v>
      </c>
    </row>
    <row r="48" spans="1:5" s="1" customFormat="1" ht="12" customHeight="1">
      <c r="A48" s="17" t="s">
        <v>227</v>
      </c>
      <c r="B48" s="173" t="s">
        <v>225</v>
      </c>
      <c r="C48" s="381"/>
      <c r="D48" s="381"/>
      <c r="E48" s="382">
        <v>165</v>
      </c>
    </row>
    <row r="49" spans="1:5" s="1" customFormat="1" ht="12" customHeight="1">
      <c r="A49" s="15" t="s">
        <v>228</v>
      </c>
      <c r="B49" s="160" t="s">
        <v>226</v>
      </c>
      <c r="C49" s="376"/>
      <c r="D49" s="376"/>
      <c r="E49" s="186"/>
    </row>
    <row r="50" spans="1:5" s="1" customFormat="1" ht="17.25" customHeight="1" thickBot="1">
      <c r="A50" s="14" t="s">
        <v>334</v>
      </c>
      <c r="B50" s="168" t="s">
        <v>288</v>
      </c>
      <c r="C50" s="383"/>
      <c r="D50" s="383"/>
      <c r="E50" s="384"/>
    </row>
    <row r="51" spans="1:5" s="1" customFormat="1" ht="12" customHeight="1" thickBot="1">
      <c r="A51" s="22" t="s">
        <v>229</v>
      </c>
      <c r="B51" s="293" t="s">
        <v>289</v>
      </c>
      <c r="C51" s="385"/>
      <c r="D51" s="385"/>
      <c r="E51" s="187"/>
    </row>
    <row r="52" spans="1:5" s="1" customFormat="1" ht="12" customHeight="1" thickBot="1">
      <c r="A52" s="22" t="s">
        <v>67</v>
      </c>
      <c r="B52" s="26" t="s">
        <v>230</v>
      </c>
      <c r="C52" s="386">
        <f>+C7+C12+C21+C22+C31+C44+C47+C51</f>
        <v>628897</v>
      </c>
      <c r="D52" s="386">
        <f>+D7+D12+D21+D22+D31+D44+D47+D51</f>
        <v>732727</v>
      </c>
      <c r="E52" s="188">
        <f>+E7+E12+E21+E22+E31+E44+E47+E51</f>
        <v>729187</v>
      </c>
    </row>
    <row r="53" spans="1:5" s="1" customFormat="1" ht="12" customHeight="1" thickBot="1">
      <c r="A53" s="164" t="s">
        <v>68</v>
      </c>
      <c r="B53" s="159" t="s">
        <v>292</v>
      </c>
      <c r="C53" s="387">
        <f>+C54+C60</f>
        <v>0</v>
      </c>
      <c r="D53" s="387">
        <f>+D54+D60</f>
        <v>0</v>
      </c>
      <c r="E53" s="189">
        <f>+E54+E60</f>
        <v>0</v>
      </c>
    </row>
    <row r="54" spans="1:5" s="1" customFormat="1" ht="12" customHeight="1">
      <c r="A54" s="294" t="s">
        <v>175</v>
      </c>
      <c r="B54" s="291" t="s">
        <v>363</v>
      </c>
      <c r="C54" s="376">
        <f>+C55+C56+C57+C58+C59</f>
        <v>0</v>
      </c>
      <c r="D54" s="376">
        <f>+D55+D56+D57+D58+D59</f>
        <v>0</v>
      </c>
      <c r="E54" s="186">
        <f>+E55+E56+E57+E58+E59</f>
        <v>0</v>
      </c>
    </row>
    <row r="55" spans="1:5" s="1" customFormat="1" ht="12" customHeight="1">
      <c r="A55" s="165" t="s">
        <v>304</v>
      </c>
      <c r="B55" s="160" t="s">
        <v>293</v>
      </c>
      <c r="C55" s="376"/>
      <c r="D55" s="376"/>
      <c r="E55" s="186"/>
    </row>
    <row r="56" spans="1:5" s="1" customFormat="1" ht="12" customHeight="1">
      <c r="A56" s="165" t="s">
        <v>305</v>
      </c>
      <c r="B56" s="160" t="s">
        <v>294</v>
      </c>
      <c r="C56" s="376"/>
      <c r="D56" s="376"/>
      <c r="E56" s="186"/>
    </row>
    <row r="57" spans="1:5" s="1" customFormat="1" ht="12" customHeight="1">
      <c r="A57" s="165" t="s">
        <v>306</v>
      </c>
      <c r="B57" s="160" t="s">
        <v>295</v>
      </c>
      <c r="C57" s="376"/>
      <c r="D57" s="376"/>
      <c r="E57" s="186"/>
    </row>
    <row r="58" spans="1:5" s="1" customFormat="1" ht="12" customHeight="1">
      <c r="A58" s="165" t="s">
        <v>307</v>
      </c>
      <c r="B58" s="160" t="s">
        <v>296</v>
      </c>
      <c r="C58" s="376"/>
      <c r="D58" s="376"/>
      <c r="E58" s="186"/>
    </row>
    <row r="59" spans="1:5" s="1" customFormat="1" ht="12" customHeight="1">
      <c r="A59" s="165" t="s">
        <v>308</v>
      </c>
      <c r="B59" s="160" t="s">
        <v>297</v>
      </c>
      <c r="C59" s="376"/>
      <c r="D59" s="376"/>
      <c r="E59" s="186"/>
    </row>
    <row r="60" spans="1:5" s="1" customFormat="1" ht="12" customHeight="1">
      <c r="A60" s="166" t="s">
        <v>176</v>
      </c>
      <c r="B60" s="161" t="s">
        <v>362</v>
      </c>
      <c r="C60" s="376">
        <f>+C61+C62+C63+C64+C65</f>
        <v>0</v>
      </c>
      <c r="D60" s="376">
        <f>+D61+D62+D63+D64+D65</f>
        <v>0</v>
      </c>
      <c r="E60" s="186">
        <f>+E61+E62+E63+E64+E65</f>
        <v>0</v>
      </c>
    </row>
    <row r="61" spans="1:5" s="1" customFormat="1" ht="12" customHeight="1">
      <c r="A61" s="165" t="s">
        <v>309</v>
      </c>
      <c r="B61" s="160" t="s">
        <v>298</v>
      </c>
      <c r="C61" s="376"/>
      <c r="D61" s="376"/>
      <c r="E61" s="186"/>
    </row>
    <row r="62" spans="1:5" s="1" customFormat="1" ht="12" customHeight="1">
      <c r="A62" s="165" t="s">
        <v>310</v>
      </c>
      <c r="B62" s="160" t="s">
        <v>299</v>
      </c>
      <c r="C62" s="376"/>
      <c r="D62" s="376"/>
      <c r="E62" s="186"/>
    </row>
    <row r="63" spans="1:5" s="1" customFormat="1" ht="12" customHeight="1">
      <c r="A63" s="165" t="s">
        <v>311</v>
      </c>
      <c r="B63" s="160" t="s">
        <v>300</v>
      </c>
      <c r="C63" s="376"/>
      <c r="D63" s="376"/>
      <c r="E63" s="186"/>
    </row>
    <row r="64" spans="1:5" s="1" customFormat="1" ht="12" customHeight="1">
      <c r="A64" s="165" t="s">
        <v>312</v>
      </c>
      <c r="B64" s="160" t="s">
        <v>301</v>
      </c>
      <c r="C64" s="376"/>
      <c r="D64" s="376"/>
      <c r="E64" s="186"/>
    </row>
    <row r="65" spans="1:5" s="1" customFormat="1" ht="12" customHeight="1" thickBot="1">
      <c r="A65" s="167" t="s">
        <v>313</v>
      </c>
      <c r="B65" s="168" t="s">
        <v>302</v>
      </c>
      <c r="C65" s="376"/>
      <c r="D65" s="376"/>
      <c r="E65" s="186"/>
    </row>
    <row r="66" spans="1:5" s="1" customFormat="1" ht="13.5" customHeight="1" thickBot="1">
      <c r="A66" s="169" t="s">
        <v>69</v>
      </c>
      <c r="B66" s="295" t="s">
        <v>360</v>
      </c>
      <c r="C66" s="387">
        <f>+C52+C53</f>
        <v>628897</v>
      </c>
      <c r="D66" s="387">
        <f>+D52+D53</f>
        <v>732727</v>
      </c>
      <c r="E66" s="189">
        <f>+E52+E53</f>
        <v>729187</v>
      </c>
    </row>
    <row r="67" spans="1:5" s="1" customFormat="1" ht="12" customHeight="1" thickBot="1">
      <c r="A67" s="170" t="s">
        <v>70</v>
      </c>
      <c r="B67" s="296" t="s">
        <v>303</v>
      </c>
      <c r="C67" s="389"/>
      <c r="D67" s="389"/>
      <c r="E67" s="199">
        <v>-24814</v>
      </c>
    </row>
    <row r="68" spans="1:5" s="1" customFormat="1" ht="12.75" customHeight="1" thickBot="1">
      <c r="A68" s="169" t="s">
        <v>71</v>
      </c>
      <c r="B68" s="295" t="s">
        <v>361</v>
      </c>
      <c r="C68" s="390">
        <f>+C66+C67</f>
        <v>628897</v>
      </c>
      <c r="D68" s="390">
        <f>+D66+D67</f>
        <v>732727</v>
      </c>
      <c r="E68" s="200">
        <f>+E66+E67</f>
        <v>704373</v>
      </c>
    </row>
    <row r="69" spans="1:5" ht="16.5" customHeight="1">
      <c r="A69" s="5"/>
      <c r="B69" s="6"/>
      <c r="C69" s="193"/>
      <c r="D69" s="193"/>
      <c r="E69" s="193"/>
    </row>
    <row r="70" spans="1:5" s="201" customFormat="1" ht="16.5" customHeight="1">
      <c r="A70" s="704" t="s">
        <v>87</v>
      </c>
      <c r="B70" s="704"/>
      <c r="C70" s="704"/>
      <c r="D70" s="704"/>
      <c r="E70" s="704"/>
    </row>
    <row r="71" spans="1:5" ht="37.5" customHeight="1" thickBot="1">
      <c r="A71" s="313" t="s">
        <v>180</v>
      </c>
      <c r="B71" s="313"/>
      <c r="C71" s="75"/>
      <c r="D71" s="75"/>
      <c r="E71" s="75" t="s">
        <v>333</v>
      </c>
    </row>
    <row r="72" spans="1:5" s="35" customFormat="1" ht="12" customHeight="1">
      <c r="A72" s="705" t="s">
        <v>115</v>
      </c>
      <c r="B72" s="701" t="s">
        <v>408</v>
      </c>
      <c r="C72" s="699" t="s">
        <v>0</v>
      </c>
      <c r="D72" s="699"/>
      <c r="E72" s="700"/>
    </row>
    <row r="73" spans="1:5" ht="12" customHeight="1" thickBot="1">
      <c r="A73" s="706"/>
      <c r="B73" s="698"/>
      <c r="C73" s="315" t="s">
        <v>409</v>
      </c>
      <c r="D73" s="315" t="s">
        <v>416</v>
      </c>
      <c r="E73" s="316" t="s">
        <v>417</v>
      </c>
    </row>
    <row r="74" spans="1:5" ht="12" customHeight="1" thickBot="1">
      <c r="A74" s="31">
        <v>1</v>
      </c>
      <c r="B74" s="32">
        <v>2</v>
      </c>
      <c r="C74" s="32">
        <v>3</v>
      </c>
      <c r="D74" s="32">
        <v>4</v>
      </c>
      <c r="E74" s="33">
        <v>5</v>
      </c>
    </row>
    <row r="75" spans="1:5" ht="12" customHeight="1" thickBot="1">
      <c r="A75" s="24" t="s">
        <v>58</v>
      </c>
      <c r="B75" s="30" t="s">
        <v>231</v>
      </c>
      <c r="C75" s="367">
        <f>+C76+C77+C78+C79+C80</f>
        <v>386006</v>
      </c>
      <c r="D75" s="367">
        <f>+D76+D77+D78+D79+D80</f>
        <v>461629</v>
      </c>
      <c r="E75" s="177">
        <f>+E76+E77+E78+E79+E80</f>
        <v>475532</v>
      </c>
    </row>
    <row r="76" spans="1:5" ht="12" customHeight="1">
      <c r="A76" s="19" t="s">
        <v>137</v>
      </c>
      <c r="B76" s="11" t="s">
        <v>88</v>
      </c>
      <c r="C76" s="370">
        <v>178031</v>
      </c>
      <c r="D76" s="370">
        <v>202972</v>
      </c>
      <c r="E76" s="179">
        <v>204098</v>
      </c>
    </row>
    <row r="77" spans="1:5" ht="12" customHeight="1">
      <c r="A77" s="15" t="s">
        <v>138</v>
      </c>
      <c r="B77" s="8" t="s">
        <v>232</v>
      </c>
      <c r="C77" s="369">
        <v>41985</v>
      </c>
      <c r="D77" s="369">
        <v>47283</v>
      </c>
      <c r="E77" s="180">
        <v>46903</v>
      </c>
    </row>
    <row r="78" spans="1:5" ht="12" customHeight="1">
      <c r="A78" s="15" t="s">
        <v>139</v>
      </c>
      <c r="B78" s="8" t="s">
        <v>166</v>
      </c>
      <c r="C78" s="375">
        <v>165990</v>
      </c>
      <c r="D78" s="375">
        <v>211374</v>
      </c>
      <c r="E78" s="185">
        <v>224531</v>
      </c>
    </row>
    <row r="79" spans="1:5" ht="12" customHeight="1">
      <c r="A79" s="15" t="s">
        <v>140</v>
      </c>
      <c r="B79" s="12" t="s">
        <v>233</v>
      </c>
      <c r="C79" s="375"/>
      <c r="D79" s="375"/>
      <c r="E79" s="185"/>
    </row>
    <row r="80" spans="1:5" ht="12" customHeight="1">
      <c r="A80" s="15" t="s">
        <v>149</v>
      </c>
      <c r="B80" s="21" t="s">
        <v>234</v>
      </c>
      <c r="C80" s="375"/>
      <c r="D80" s="375"/>
      <c r="E80" s="185"/>
    </row>
    <row r="81" spans="1:5" ht="12" customHeight="1">
      <c r="A81" s="15" t="s">
        <v>141</v>
      </c>
      <c r="B81" s="8" t="s">
        <v>252</v>
      </c>
      <c r="C81" s="375"/>
      <c r="D81" s="375"/>
      <c r="E81" s="185"/>
    </row>
    <row r="82" spans="1:5" ht="12" customHeight="1">
      <c r="A82" s="15" t="s">
        <v>142</v>
      </c>
      <c r="B82" s="78" t="s">
        <v>253</v>
      </c>
      <c r="C82" s="375"/>
      <c r="D82" s="375"/>
      <c r="E82" s="185"/>
    </row>
    <row r="83" spans="1:5" ht="12" customHeight="1">
      <c r="A83" s="15" t="s">
        <v>150</v>
      </c>
      <c r="B83" s="78" t="s">
        <v>314</v>
      </c>
      <c r="C83" s="375"/>
      <c r="D83" s="375"/>
      <c r="E83" s="185"/>
    </row>
    <row r="84" spans="1:5" ht="12" customHeight="1">
      <c r="A84" s="15" t="s">
        <v>151</v>
      </c>
      <c r="B84" s="79" t="s">
        <v>254</v>
      </c>
      <c r="C84" s="375"/>
      <c r="D84" s="375"/>
      <c r="E84" s="185"/>
    </row>
    <row r="85" spans="1:5" ht="12" customHeight="1">
      <c r="A85" s="14" t="s">
        <v>152</v>
      </c>
      <c r="B85" s="80" t="s">
        <v>255</v>
      </c>
      <c r="C85" s="375"/>
      <c r="D85" s="375"/>
      <c r="E85" s="185"/>
    </row>
    <row r="86" spans="1:5" ht="12" customHeight="1">
      <c r="A86" s="15" t="s">
        <v>153</v>
      </c>
      <c r="B86" s="80" t="s">
        <v>256</v>
      </c>
      <c r="C86" s="375"/>
      <c r="D86" s="375"/>
      <c r="E86" s="185"/>
    </row>
    <row r="87" spans="1:5" ht="12" customHeight="1" thickBot="1">
      <c r="A87" s="20" t="s">
        <v>155</v>
      </c>
      <c r="B87" s="81" t="s">
        <v>257</v>
      </c>
      <c r="C87" s="391"/>
      <c r="D87" s="391"/>
      <c r="E87" s="194"/>
    </row>
    <row r="88" spans="1:5" ht="12" customHeight="1" thickBot="1">
      <c r="A88" s="22" t="s">
        <v>59</v>
      </c>
      <c r="B88" s="29" t="s">
        <v>335</v>
      </c>
      <c r="C88" s="368">
        <f>+C89+C90+C91</f>
        <v>156512</v>
      </c>
      <c r="D88" s="368">
        <f>+D89+D90+D91</f>
        <v>189158</v>
      </c>
      <c r="E88" s="178">
        <f>+E89+E90+E91</f>
        <v>189142</v>
      </c>
    </row>
    <row r="89" spans="1:5" ht="12" customHeight="1">
      <c r="A89" s="17" t="s">
        <v>143</v>
      </c>
      <c r="B89" s="8" t="s">
        <v>315</v>
      </c>
      <c r="C89" s="374">
        <v>156502</v>
      </c>
      <c r="D89" s="374">
        <v>167902</v>
      </c>
      <c r="E89" s="184">
        <v>167934</v>
      </c>
    </row>
    <row r="90" spans="1:5" ht="12" customHeight="1">
      <c r="A90" s="17" t="s">
        <v>144</v>
      </c>
      <c r="B90" s="13" t="s">
        <v>236</v>
      </c>
      <c r="C90" s="369"/>
      <c r="D90" s="369">
        <v>6746</v>
      </c>
      <c r="E90" s="180">
        <v>6658</v>
      </c>
    </row>
    <row r="91" spans="1:5" ht="12" customHeight="1">
      <c r="A91" s="17" t="s">
        <v>145</v>
      </c>
      <c r="B91" s="160" t="s">
        <v>336</v>
      </c>
      <c r="C91" s="369">
        <v>10</v>
      </c>
      <c r="D91" s="369">
        <v>14510</v>
      </c>
      <c r="E91" s="180">
        <v>14550</v>
      </c>
    </row>
    <row r="92" spans="1:5" ht="22.5">
      <c r="A92" s="17" t="s">
        <v>146</v>
      </c>
      <c r="B92" s="160" t="s">
        <v>401</v>
      </c>
      <c r="C92" s="369"/>
      <c r="D92" s="369"/>
      <c r="E92" s="180"/>
    </row>
    <row r="93" spans="1:5" ht="12" customHeight="1">
      <c r="A93" s="17" t="s">
        <v>147</v>
      </c>
      <c r="B93" s="160" t="s">
        <v>337</v>
      </c>
      <c r="C93" s="369"/>
      <c r="D93" s="369">
        <v>5010</v>
      </c>
      <c r="E93" s="180">
        <v>5050</v>
      </c>
    </row>
    <row r="94" spans="1:5" ht="12" customHeight="1">
      <c r="A94" s="17" t="s">
        <v>154</v>
      </c>
      <c r="B94" s="160" t="s">
        <v>338</v>
      </c>
      <c r="C94" s="369"/>
      <c r="D94" s="369">
        <v>9500</v>
      </c>
      <c r="E94" s="180">
        <v>9500</v>
      </c>
    </row>
    <row r="95" spans="1:5" ht="12" customHeight="1">
      <c r="A95" s="17" t="s">
        <v>156</v>
      </c>
      <c r="B95" s="297" t="s">
        <v>318</v>
      </c>
      <c r="C95" s="369"/>
      <c r="D95" s="369"/>
      <c r="E95" s="180"/>
    </row>
    <row r="96" spans="1:5" ht="24" customHeight="1">
      <c r="A96" s="17" t="s">
        <v>237</v>
      </c>
      <c r="B96" s="297" t="s">
        <v>319</v>
      </c>
      <c r="C96" s="369"/>
      <c r="D96" s="369"/>
      <c r="E96" s="180"/>
    </row>
    <row r="97" spans="1:5" ht="21.75" customHeight="1">
      <c r="A97" s="17" t="s">
        <v>238</v>
      </c>
      <c r="B97" s="297" t="s">
        <v>317</v>
      </c>
      <c r="C97" s="369"/>
      <c r="D97" s="369"/>
      <c r="E97" s="180"/>
    </row>
    <row r="98" spans="1:5" ht="12" customHeight="1" thickBot="1">
      <c r="A98" s="14" t="s">
        <v>239</v>
      </c>
      <c r="B98" s="298" t="s">
        <v>421</v>
      </c>
      <c r="C98" s="375"/>
      <c r="D98" s="375"/>
      <c r="E98" s="185"/>
    </row>
    <row r="99" spans="1:5" ht="12" customHeight="1" thickBot="1">
      <c r="A99" s="22" t="s">
        <v>60</v>
      </c>
      <c r="B99" s="72" t="s">
        <v>339</v>
      </c>
      <c r="C99" s="368">
        <f>+C100+C101</f>
        <v>10000</v>
      </c>
      <c r="D99" s="368">
        <f>+D100+D101</f>
        <v>0</v>
      </c>
      <c r="E99" s="178">
        <f>+E100+E101</f>
        <v>0</v>
      </c>
    </row>
    <row r="100" spans="1:5" s="158" customFormat="1" ht="12" customHeight="1">
      <c r="A100" s="17" t="s">
        <v>117</v>
      </c>
      <c r="B100" s="10" t="s">
        <v>102</v>
      </c>
      <c r="C100" s="374">
        <v>10000</v>
      </c>
      <c r="D100" s="374"/>
      <c r="E100" s="184"/>
    </row>
    <row r="101" spans="1:5" ht="12" customHeight="1" thickBot="1">
      <c r="A101" s="18" t="s">
        <v>118</v>
      </c>
      <c r="B101" s="13" t="s">
        <v>103</v>
      </c>
      <c r="C101" s="375"/>
      <c r="D101" s="375"/>
      <c r="E101" s="185"/>
    </row>
    <row r="102" spans="1:5" ht="12" customHeight="1" thickBot="1">
      <c r="A102" s="164" t="s">
        <v>61</v>
      </c>
      <c r="B102" s="159" t="s">
        <v>320</v>
      </c>
      <c r="C102" s="392"/>
      <c r="D102" s="392"/>
      <c r="E102" s="393"/>
    </row>
    <row r="103" spans="1:5" ht="12" customHeight="1" thickBot="1">
      <c r="A103" s="156" t="s">
        <v>62</v>
      </c>
      <c r="B103" s="157" t="s">
        <v>183</v>
      </c>
      <c r="C103" s="367">
        <f>+C75+C88+C99+C102</f>
        <v>552518</v>
      </c>
      <c r="D103" s="367">
        <f>+D75+D88+D99+D102</f>
        <v>650787</v>
      </c>
      <c r="E103" s="177">
        <f>+E75+E88+E99+E102</f>
        <v>664674</v>
      </c>
    </row>
    <row r="104" spans="1:5" ht="12" customHeight="1" thickBot="1">
      <c r="A104" s="164" t="s">
        <v>63</v>
      </c>
      <c r="B104" s="159" t="s">
        <v>402</v>
      </c>
      <c r="C104" s="368">
        <f>+C105+C113</f>
        <v>20082</v>
      </c>
      <c r="D104" s="368">
        <f>+D105+D113</f>
        <v>20082</v>
      </c>
      <c r="E104" s="178">
        <f>+E105+E113</f>
        <v>20082</v>
      </c>
    </row>
    <row r="105" spans="1:5" ht="12" customHeight="1" thickBot="1">
      <c r="A105" s="171" t="s">
        <v>124</v>
      </c>
      <c r="B105" s="299" t="s">
        <v>530</v>
      </c>
      <c r="C105" s="368">
        <f>+C106+C107+C108+C109+C110+C111+C112</f>
        <v>20082</v>
      </c>
      <c r="D105" s="368">
        <f>+D106+D107+D108+D109+D110+D111+D112</f>
        <v>20082</v>
      </c>
      <c r="E105" s="178">
        <f>+E106+E107+E108+E109+E110+E111+E112</f>
        <v>20082</v>
      </c>
    </row>
    <row r="106" spans="1:5" ht="12" customHeight="1">
      <c r="A106" s="172" t="s">
        <v>127</v>
      </c>
      <c r="B106" s="173" t="s">
        <v>321</v>
      </c>
      <c r="C106" s="376"/>
      <c r="D106" s="376"/>
      <c r="E106" s="186"/>
    </row>
    <row r="107" spans="1:5" ht="12" customHeight="1">
      <c r="A107" s="165" t="s">
        <v>128</v>
      </c>
      <c r="B107" s="160" t="s">
        <v>322</v>
      </c>
      <c r="C107" s="376"/>
      <c r="D107" s="376"/>
      <c r="E107" s="186"/>
    </row>
    <row r="108" spans="1:5" ht="12" customHeight="1">
      <c r="A108" s="165" t="s">
        <v>129</v>
      </c>
      <c r="B108" s="160" t="s">
        <v>323</v>
      </c>
      <c r="C108" s="376">
        <v>20082</v>
      </c>
      <c r="D108" s="376">
        <v>20082</v>
      </c>
      <c r="E108" s="186">
        <v>20082</v>
      </c>
    </row>
    <row r="109" spans="1:5" ht="12" customHeight="1">
      <c r="A109" s="165" t="s">
        <v>130</v>
      </c>
      <c r="B109" s="160" t="s">
        <v>324</v>
      </c>
      <c r="C109" s="376"/>
      <c r="D109" s="376"/>
      <c r="E109" s="186"/>
    </row>
    <row r="110" spans="1:5" ht="12" customHeight="1">
      <c r="A110" s="165" t="s">
        <v>222</v>
      </c>
      <c r="B110" s="160" t="s">
        <v>325</v>
      </c>
      <c r="C110" s="376"/>
      <c r="D110" s="376"/>
      <c r="E110" s="186"/>
    </row>
    <row r="111" spans="1:5" ht="12" customHeight="1">
      <c r="A111" s="165" t="s">
        <v>240</v>
      </c>
      <c r="B111" s="160" t="s">
        <v>326</v>
      </c>
      <c r="C111" s="376"/>
      <c r="D111" s="376"/>
      <c r="E111" s="186"/>
    </row>
    <row r="112" spans="1:5" ht="12" customHeight="1" thickBot="1">
      <c r="A112" s="174" t="s">
        <v>241</v>
      </c>
      <c r="B112" s="175" t="s">
        <v>327</v>
      </c>
      <c r="C112" s="376"/>
      <c r="D112" s="376"/>
      <c r="E112" s="186"/>
    </row>
    <row r="113" spans="1:5" ht="12" customHeight="1" thickBot="1">
      <c r="A113" s="171" t="s">
        <v>125</v>
      </c>
      <c r="B113" s="299" t="s">
        <v>531</v>
      </c>
      <c r="C113" s="368">
        <f>+C114+C115+C116+C117+C118+C119+C120+C121</f>
        <v>0</v>
      </c>
      <c r="D113" s="368">
        <f>+D114+D115+D116+D117+D118+D119+D120+D121</f>
        <v>0</v>
      </c>
      <c r="E113" s="178">
        <f>+E114+E115+E116+E117+E118+E119+E120+E121</f>
        <v>0</v>
      </c>
    </row>
    <row r="114" spans="1:5" ht="12" customHeight="1">
      <c r="A114" s="172" t="s">
        <v>133</v>
      </c>
      <c r="B114" s="173" t="s">
        <v>321</v>
      </c>
      <c r="C114" s="376"/>
      <c r="D114" s="376"/>
      <c r="E114" s="186"/>
    </row>
    <row r="115" spans="1:5" ht="12" customHeight="1">
      <c r="A115" s="165" t="s">
        <v>134</v>
      </c>
      <c r="B115" s="160" t="s">
        <v>328</v>
      </c>
      <c r="C115" s="376"/>
      <c r="D115" s="376"/>
      <c r="E115" s="186"/>
    </row>
    <row r="116" spans="1:5" ht="12" customHeight="1">
      <c r="A116" s="165" t="s">
        <v>135</v>
      </c>
      <c r="B116" s="160" t="s">
        <v>323</v>
      </c>
      <c r="C116" s="376"/>
      <c r="D116" s="376"/>
      <c r="E116" s="186"/>
    </row>
    <row r="117" spans="1:5" ht="12" customHeight="1">
      <c r="A117" s="165" t="s">
        <v>136</v>
      </c>
      <c r="B117" s="160" t="s">
        <v>324</v>
      </c>
      <c r="C117" s="376"/>
      <c r="D117" s="376"/>
      <c r="E117" s="186"/>
    </row>
    <row r="118" spans="1:5" ht="12" customHeight="1">
      <c r="A118" s="165" t="s">
        <v>223</v>
      </c>
      <c r="B118" s="160" t="s">
        <v>325</v>
      </c>
      <c r="C118" s="376"/>
      <c r="D118" s="376"/>
      <c r="E118" s="186"/>
    </row>
    <row r="119" spans="1:5" ht="12" customHeight="1">
      <c r="A119" s="165" t="s">
        <v>242</v>
      </c>
      <c r="B119" s="160" t="s">
        <v>329</v>
      </c>
      <c r="C119" s="376"/>
      <c r="D119" s="376"/>
      <c r="E119" s="186"/>
    </row>
    <row r="120" spans="1:5" ht="12" customHeight="1">
      <c r="A120" s="165" t="s">
        <v>243</v>
      </c>
      <c r="B120" s="160" t="s">
        <v>327</v>
      </c>
      <c r="C120" s="376"/>
      <c r="D120" s="376"/>
      <c r="E120" s="186"/>
    </row>
    <row r="121" spans="1:9" ht="15" customHeight="1" thickBot="1">
      <c r="A121" s="174" t="s">
        <v>244</v>
      </c>
      <c r="B121" s="175" t="s">
        <v>403</v>
      </c>
      <c r="C121" s="376"/>
      <c r="D121" s="376"/>
      <c r="E121" s="186"/>
      <c r="F121" s="36"/>
      <c r="G121" s="73"/>
      <c r="H121" s="73"/>
      <c r="I121" s="73"/>
    </row>
    <row r="122" spans="1:5" s="1" customFormat="1" ht="12.75" customHeight="1" thickBot="1">
      <c r="A122" s="164" t="s">
        <v>64</v>
      </c>
      <c r="B122" s="295" t="s">
        <v>330</v>
      </c>
      <c r="C122" s="394">
        <f>+C103+C104</f>
        <v>572600</v>
      </c>
      <c r="D122" s="394">
        <f>+D103+D104</f>
        <v>670869</v>
      </c>
      <c r="E122" s="195">
        <f>+E103+E104</f>
        <v>684756</v>
      </c>
    </row>
    <row r="123" spans="1:5" ht="13.5" customHeight="1" thickBot="1">
      <c r="A123" s="164" t="s">
        <v>65</v>
      </c>
      <c r="B123" s="295" t="s">
        <v>331</v>
      </c>
      <c r="C123" s="395"/>
      <c r="D123" s="395"/>
      <c r="E123" s="196">
        <v>-34403</v>
      </c>
    </row>
    <row r="124" spans="1:5" ht="16.5" thickBot="1">
      <c r="A124" s="176" t="s">
        <v>66</v>
      </c>
      <c r="B124" s="296" t="s">
        <v>332</v>
      </c>
      <c r="C124" s="387">
        <f>+C122+C123</f>
        <v>572600</v>
      </c>
      <c r="D124" s="387">
        <f>+D122+D123</f>
        <v>670869</v>
      </c>
      <c r="E124" s="189">
        <f>+E122+E123</f>
        <v>650353</v>
      </c>
    </row>
    <row r="125" spans="1:5" ht="15" customHeight="1">
      <c r="A125" s="300"/>
      <c r="B125" s="300"/>
      <c r="C125" s="301"/>
      <c r="D125" s="301"/>
      <c r="E125" s="301"/>
    </row>
    <row r="126" spans="1:5" ht="13.5" customHeight="1">
      <c r="A126" s="314" t="s">
        <v>186</v>
      </c>
      <c r="B126" s="314"/>
      <c r="C126" s="314"/>
      <c r="D126" s="314"/>
      <c r="E126" s="314"/>
    </row>
    <row r="127" spans="1:5" ht="15" customHeight="1" thickBot="1">
      <c r="A127" s="312" t="s">
        <v>181</v>
      </c>
      <c r="B127" s="312"/>
      <c r="C127" s="198"/>
      <c r="D127" s="198"/>
      <c r="E127" s="198" t="s">
        <v>333</v>
      </c>
    </row>
    <row r="128" spans="1:5" ht="21.75" thickBot="1">
      <c r="A128" s="22">
        <v>1</v>
      </c>
      <c r="B128" s="29" t="s">
        <v>251</v>
      </c>
      <c r="C128" s="197">
        <f>+C52-C103</f>
        <v>76379</v>
      </c>
      <c r="D128" s="197">
        <f>+D52-D103</f>
        <v>81940</v>
      </c>
      <c r="E128" s="178">
        <f>+E52-E103</f>
        <v>64513</v>
      </c>
    </row>
    <row r="129" spans="1:5" ht="15.75">
      <c r="A129" s="34"/>
      <c r="B129" s="34"/>
      <c r="C129" s="34"/>
      <c r="D129" s="34"/>
      <c r="E129" s="34"/>
    </row>
    <row r="130" spans="1:5" ht="15.75">
      <c r="A130" s="34"/>
      <c r="B130" s="34"/>
      <c r="C130" s="34"/>
      <c r="D130" s="34"/>
      <c r="E130" s="34"/>
    </row>
    <row r="131" spans="1:5" ht="15.75">
      <c r="A131" s="34"/>
      <c r="B131" s="34"/>
      <c r="C131" s="34"/>
      <c r="D131" s="34"/>
      <c r="E131" s="34"/>
    </row>
    <row r="132" spans="1:5" ht="15.75">
      <c r="A132" s="34"/>
      <c r="B132" s="34"/>
      <c r="C132" s="34"/>
      <c r="D132" s="34"/>
      <c r="E132" s="34"/>
    </row>
    <row r="133" spans="1:5" ht="15.75">
      <c r="A133" s="34"/>
      <c r="B133" s="34"/>
      <c r="C133" s="34"/>
      <c r="D133" s="34"/>
      <c r="E133" s="34"/>
    </row>
    <row r="134" spans="1:5" ht="15.75">
      <c r="A134" s="34"/>
      <c r="B134" s="34"/>
      <c r="C134" s="34"/>
      <c r="D134" s="34"/>
      <c r="E134" s="34"/>
    </row>
    <row r="135" spans="1:5" ht="15.75">
      <c r="A135" s="34"/>
      <c r="B135" s="34"/>
      <c r="C135" s="34"/>
      <c r="D135" s="34"/>
      <c r="E135" s="34"/>
    </row>
    <row r="136" spans="1:5" ht="15.75">
      <c r="A136" s="34"/>
      <c r="B136" s="34"/>
      <c r="C136" s="34"/>
      <c r="D136" s="34"/>
      <c r="E136" s="34"/>
    </row>
    <row r="137" spans="1:5" ht="15.75">
      <c r="A137" s="34"/>
      <c r="B137" s="34"/>
      <c r="C137" s="34"/>
      <c r="D137" s="34"/>
      <c r="E137" s="34"/>
    </row>
    <row r="138" spans="1:5" ht="15.75">
      <c r="A138" s="34"/>
      <c r="B138" s="34"/>
      <c r="C138" s="34"/>
      <c r="D138" s="34"/>
      <c r="E138" s="34"/>
    </row>
    <row r="139" spans="1:5" ht="15.75">
      <c r="A139" s="34"/>
      <c r="B139" s="34"/>
      <c r="C139" s="34"/>
      <c r="D139" s="34"/>
      <c r="E139" s="34"/>
    </row>
    <row r="140" spans="1:5" ht="15.75">
      <c r="A140" s="34"/>
      <c r="B140" s="34"/>
      <c r="C140" s="34"/>
      <c r="D140" s="34"/>
      <c r="E140" s="34"/>
    </row>
    <row r="141" spans="1:5" ht="15.75">
      <c r="A141" s="34"/>
      <c r="B141" s="34"/>
      <c r="C141" s="34"/>
      <c r="D141" s="34"/>
      <c r="E141" s="34"/>
    </row>
    <row r="142" spans="1:5" ht="15.75">
      <c r="A142" s="34"/>
      <c r="B142" s="34"/>
      <c r="C142" s="34"/>
      <c r="D142" s="34"/>
      <c r="E142" s="34"/>
    </row>
    <row r="143" spans="1:5" ht="15.75">
      <c r="A143" s="34"/>
      <c r="B143" s="34"/>
      <c r="C143" s="34"/>
      <c r="D143" s="34"/>
      <c r="E143" s="34"/>
    </row>
    <row r="144" spans="1:5" ht="15.75">
      <c r="A144" s="34"/>
      <c r="B144" s="34"/>
      <c r="C144" s="34"/>
      <c r="D144" s="34"/>
      <c r="E144" s="34"/>
    </row>
  </sheetData>
  <sheetProtection sheet="1" objects="1" scenarios="1"/>
  <mergeCells count="8">
    <mergeCell ref="A70:E70"/>
    <mergeCell ref="A72:A73"/>
    <mergeCell ref="B72:B73"/>
    <mergeCell ref="C72:E72"/>
    <mergeCell ref="A1:E1"/>
    <mergeCell ref="A3:A4"/>
    <mergeCell ref="B3:B4"/>
    <mergeCell ref="C3:E3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Vaja Város Önkormányzat
2013. ÉVI ZÁRSZÁMADÁS
KÖTELEZŐ FELADATAINAK MÉRLEGE &amp;10
&amp;R&amp;"Times New Roman CE,Félkövér dőlt"&amp;11 1.2. melléklet a 7/2014. (IV.29.) önkormányzati rendelethez</oddHeader>
  </headerFooter>
  <rowBreaks count="1" manualBreakCount="1">
    <brk id="69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E36"/>
  <sheetViews>
    <sheetView view="pageLayout" workbookViewId="0" topLeftCell="A1">
      <selection activeCell="E8" sqref="E8"/>
    </sheetView>
  </sheetViews>
  <sheetFormatPr defaultColWidth="9.00390625" defaultRowHeight="12.75"/>
  <cols>
    <col min="1" max="1" width="6.625" style="41" customWidth="1"/>
    <col min="2" max="2" width="32.875" style="41" customWidth="1"/>
    <col min="3" max="3" width="20.875" style="41" customWidth="1"/>
    <col min="4" max="5" width="12.875" style="41" customWidth="1"/>
    <col min="6" max="16384" width="9.375" style="41" customWidth="1"/>
  </cols>
  <sheetData>
    <row r="1" spans="3:5" ht="14.25" thickBot="1">
      <c r="C1" s="558"/>
      <c r="D1" s="558"/>
      <c r="E1" s="558" t="s">
        <v>463</v>
      </c>
    </row>
    <row r="2" spans="1:5" ht="42.75" customHeight="1" thickBot="1">
      <c r="A2" s="559" t="s">
        <v>115</v>
      </c>
      <c r="B2" s="560" t="s">
        <v>503</v>
      </c>
      <c r="C2" s="560" t="s">
        <v>504</v>
      </c>
      <c r="D2" s="561" t="s">
        <v>505</v>
      </c>
      <c r="E2" s="562" t="s">
        <v>506</v>
      </c>
    </row>
    <row r="3" spans="1:5" ht="15.75" customHeight="1">
      <c r="A3" s="563" t="s">
        <v>58</v>
      </c>
      <c r="B3" s="564" t="s">
        <v>562</v>
      </c>
      <c r="C3" s="564" t="s">
        <v>563</v>
      </c>
      <c r="D3" s="565">
        <v>1330</v>
      </c>
      <c r="E3" s="566">
        <v>1480</v>
      </c>
    </row>
    <row r="4" spans="1:5" ht="15.75" customHeight="1">
      <c r="A4" s="567" t="s">
        <v>59</v>
      </c>
      <c r="B4" s="568" t="s">
        <v>564</v>
      </c>
      <c r="C4" s="568" t="s">
        <v>563</v>
      </c>
      <c r="D4" s="569">
        <v>600</v>
      </c>
      <c r="E4" s="570">
        <v>450</v>
      </c>
    </row>
    <row r="5" spans="1:5" ht="15.75" customHeight="1">
      <c r="A5" s="567" t="s">
        <v>60</v>
      </c>
      <c r="B5" s="568" t="s">
        <v>565</v>
      </c>
      <c r="C5" s="568" t="s">
        <v>563</v>
      </c>
      <c r="D5" s="569">
        <v>200</v>
      </c>
      <c r="E5" s="570">
        <v>0</v>
      </c>
    </row>
    <row r="6" spans="1:5" ht="15.75" customHeight="1">
      <c r="A6" s="567" t="s">
        <v>61</v>
      </c>
      <c r="B6" s="568" t="s">
        <v>566</v>
      </c>
      <c r="C6" s="568" t="s">
        <v>563</v>
      </c>
      <c r="D6" s="569">
        <v>10</v>
      </c>
      <c r="E6" s="570">
        <v>0</v>
      </c>
    </row>
    <row r="7" spans="1:5" ht="15.75" customHeight="1">
      <c r="A7" s="567" t="s">
        <v>62</v>
      </c>
      <c r="B7" s="568" t="s">
        <v>567</v>
      </c>
      <c r="C7" s="568" t="s">
        <v>563</v>
      </c>
      <c r="D7" s="569">
        <v>0</v>
      </c>
      <c r="E7" s="570">
        <v>300</v>
      </c>
    </row>
    <row r="8" spans="1:5" ht="15.75" customHeight="1">
      <c r="A8" s="567" t="s">
        <v>63</v>
      </c>
      <c r="B8" s="568"/>
      <c r="C8" s="568"/>
      <c r="D8" s="569"/>
      <c r="E8" s="570"/>
    </row>
    <row r="9" spans="1:5" ht="15.75" customHeight="1">
      <c r="A9" s="567" t="s">
        <v>64</v>
      </c>
      <c r="B9" s="568"/>
      <c r="C9" s="568"/>
      <c r="D9" s="569"/>
      <c r="E9" s="570"/>
    </row>
    <row r="10" spans="1:5" ht="15.75" customHeight="1">
      <c r="A10" s="567" t="s">
        <v>65</v>
      </c>
      <c r="B10" s="568"/>
      <c r="C10" s="568"/>
      <c r="D10" s="569"/>
      <c r="E10" s="570"/>
    </row>
    <row r="11" spans="1:5" ht="15.75" customHeight="1">
      <c r="A11" s="567" t="s">
        <v>66</v>
      </c>
      <c r="B11" s="568"/>
      <c r="C11" s="568"/>
      <c r="D11" s="569"/>
      <c r="E11" s="570"/>
    </row>
    <row r="12" spans="1:5" ht="15.75" customHeight="1">
      <c r="A12" s="567" t="s">
        <v>67</v>
      </c>
      <c r="B12" s="568"/>
      <c r="C12" s="568"/>
      <c r="D12" s="569"/>
      <c r="E12" s="570"/>
    </row>
    <row r="13" spans="1:5" ht="15.75" customHeight="1">
      <c r="A13" s="567" t="s">
        <v>68</v>
      </c>
      <c r="B13" s="568"/>
      <c r="C13" s="568"/>
      <c r="D13" s="569"/>
      <c r="E13" s="570"/>
    </row>
    <row r="14" spans="1:5" ht="15.75" customHeight="1">
      <c r="A14" s="567" t="s">
        <v>69</v>
      </c>
      <c r="B14" s="568"/>
      <c r="C14" s="568"/>
      <c r="D14" s="569"/>
      <c r="E14" s="570"/>
    </row>
    <row r="15" spans="1:5" ht="15.75" customHeight="1">
      <c r="A15" s="567" t="s">
        <v>70</v>
      </c>
      <c r="B15" s="568"/>
      <c r="C15" s="568"/>
      <c r="D15" s="569"/>
      <c r="E15" s="570"/>
    </row>
    <row r="16" spans="1:5" ht="15.75" customHeight="1">
      <c r="A16" s="567" t="s">
        <v>71</v>
      </c>
      <c r="B16" s="568"/>
      <c r="C16" s="568"/>
      <c r="D16" s="569"/>
      <c r="E16" s="570"/>
    </row>
    <row r="17" spans="1:5" ht="15.75" customHeight="1">
      <c r="A17" s="567" t="s">
        <v>72</v>
      </c>
      <c r="B17" s="568"/>
      <c r="C17" s="568"/>
      <c r="D17" s="569"/>
      <c r="E17" s="570"/>
    </row>
    <row r="18" spans="1:5" ht="15.75" customHeight="1">
      <c r="A18" s="567" t="s">
        <v>73</v>
      </c>
      <c r="B18" s="568"/>
      <c r="C18" s="568"/>
      <c r="D18" s="569"/>
      <c r="E18" s="570"/>
    </row>
    <row r="19" spans="1:5" ht="15.75" customHeight="1">
      <c r="A19" s="567" t="s">
        <v>74</v>
      </c>
      <c r="B19" s="568"/>
      <c r="C19" s="568"/>
      <c r="D19" s="569"/>
      <c r="E19" s="570"/>
    </row>
    <row r="20" spans="1:5" ht="15.75" customHeight="1">
      <c r="A20" s="567" t="s">
        <v>75</v>
      </c>
      <c r="B20" s="568"/>
      <c r="C20" s="568"/>
      <c r="D20" s="569"/>
      <c r="E20" s="570"/>
    </row>
    <row r="21" spans="1:5" ht="15.75" customHeight="1">
      <c r="A21" s="567" t="s">
        <v>76</v>
      </c>
      <c r="B21" s="568"/>
      <c r="C21" s="568"/>
      <c r="D21" s="569"/>
      <c r="E21" s="570"/>
    </row>
    <row r="22" spans="1:5" ht="15.75" customHeight="1">
      <c r="A22" s="567" t="s">
        <v>77</v>
      </c>
      <c r="B22" s="568"/>
      <c r="C22" s="568"/>
      <c r="D22" s="569"/>
      <c r="E22" s="570"/>
    </row>
    <row r="23" spans="1:5" ht="15.75" customHeight="1">
      <c r="A23" s="567" t="s">
        <v>78</v>
      </c>
      <c r="B23" s="568"/>
      <c r="C23" s="568"/>
      <c r="D23" s="569"/>
      <c r="E23" s="570"/>
    </row>
    <row r="24" spans="1:5" ht="15.75" customHeight="1">
      <c r="A24" s="567" t="s">
        <v>79</v>
      </c>
      <c r="B24" s="568"/>
      <c r="C24" s="568"/>
      <c r="D24" s="569"/>
      <c r="E24" s="570"/>
    </row>
    <row r="25" spans="1:5" ht="15.75" customHeight="1">
      <c r="A25" s="567" t="s">
        <v>80</v>
      </c>
      <c r="B25" s="568"/>
      <c r="C25" s="568"/>
      <c r="D25" s="569"/>
      <c r="E25" s="570"/>
    </row>
    <row r="26" spans="1:5" ht="15.75" customHeight="1">
      <c r="A26" s="567" t="s">
        <v>81</v>
      </c>
      <c r="B26" s="568"/>
      <c r="C26" s="568"/>
      <c r="D26" s="569"/>
      <c r="E26" s="570"/>
    </row>
    <row r="27" spans="1:5" ht="15.75" customHeight="1">
      <c r="A27" s="567" t="s">
        <v>82</v>
      </c>
      <c r="B27" s="568"/>
      <c r="C27" s="568"/>
      <c r="D27" s="569"/>
      <c r="E27" s="570"/>
    </row>
    <row r="28" spans="1:5" ht="15.75" customHeight="1">
      <c r="A28" s="567" t="s">
        <v>83</v>
      </c>
      <c r="B28" s="568"/>
      <c r="C28" s="568"/>
      <c r="D28" s="569"/>
      <c r="E28" s="570"/>
    </row>
    <row r="29" spans="1:5" ht="15.75" customHeight="1">
      <c r="A29" s="567" t="s">
        <v>84</v>
      </c>
      <c r="B29" s="568"/>
      <c r="C29" s="568"/>
      <c r="D29" s="569"/>
      <c r="E29" s="570"/>
    </row>
    <row r="30" spans="1:5" ht="15.75" customHeight="1">
      <c r="A30" s="567" t="s">
        <v>85</v>
      </c>
      <c r="B30" s="568"/>
      <c r="C30" s="568"/>
      <c r="D30" s="569"/>
      <c r="E30" s="570"/>
    </row>
    <row r="31" spans="1:5" ht="15.75" customHeight="1">
      <c r="A31" s="567" t="s">
        <v>86</v>
      </c>
      <c r="B31" s="568"/>
      <c r="C31" s="568"/>
      <c r="D31" s="569"/>
      <c r="E31" s="570"/>
    </row>
    <row r="32" spans="1:5" ht="15.75" customHeight="1">
      <c r="A32" s="567" t="s">
        <v>157</v>
      </c>
      <c r="B32" s="568"/>
      <c r="C32" s="568"/>
      <c r="D32" s="569"/>
      <c r="E32" s="570"/>
    </row>
    <row r="33" spans="1:5" ht="15.75" customHeight="1">
      <c r="A33" s="567" t="s">
        <v>422</v>
      </c>
      <c r="B33" s="568"/>
      <c r="C33" s="568"/>
      <c r="D33" s="569"/>
      <c r="E33" s="570"/>
    </row>
    <row r="34" spans="1:5" ht="15.75" customHeight="1">
      <c r="A34" s="567" t="s">
        <v>507</v>
      </c>
      <c r="B34" s="568"/>
      <c r="C34" s="568"/>
      <c r="D34" s="569"/>
      <c r="E34" s="570"/>
    </row>
    <row r="35" spans="1:5" ht="15.75" customHeight="1" thickBot="1">
      <c r="A35" s="571" t="s">
        <v>508</v>
      </c>
      <c r="B35" s="572"/>
      <c r="C35" s="572"/>
      <c r="D35" s="573"/>
      <c r="E35" s="574"/>
    </row>
    <row r="36" spans="1:5" ht="15.75" customHeight="1" thickBot="1">
      <c r="A36" s="812" t="s">
        <v>91</v>
      </c>
      <c r="B36" s="813"/>
      <c r="C36" s="575"/>
      <c r="D36" s="576">
        <f>SUM(D3:D35)</f>
        <v>2140</v>
      </c>
      <c r="E36" s="577">
        <f>SUM(E3:E35)</f>
        <v>2230</v>
      </c>
    </row>
  </sheetData>
  <sheetProtection sheet="1" objects="1" scenarios="1"/>
  <mergeCells count="1">
    <mergeCell ref="A36:B36"/>
  </mergeCells>
  <printOptions horizontalCentered="1"/>
  <pageMargins left="0.7874015748031497" right="0.7874015748031497" top="1.5748031496062993" bottom="0.984251968503937" header="0.7874015748031497" footer="0.7874015748031497"/>
  <pageSetup fitToWidth="2" horizontalDpi="600" verticalDpi="600" orientation="portrait" paperSize="9" scale="95" r:id="rId1"/>
  <headerFooter alignWithMargins="0">
    <oddHeader>&amp;C&amp;"Times New Roman CE,Félkövér"&amp;12
K I M U T A T Á S
a 2013. évi céljelleggel juttatott támogatások felhasználásáról&amp;R&amp;"Times New Roman CE,Félkövér dőlt"&amp;11 6. tájékoztató tábla a 7/2014. (IV.29.)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3:E40"/>
  <sheetViews>
    <sheetView view="pageLayout" workbookViewId="0" topLeftCell="A1">
      <selection activeCell="F15" sqref="F15"/>
    </sheetView>
  </sheetViews>
  <sheetFormatPr defaultColWidth="9.00390625" defaultRowHeight="12.75"/>
  <cols>
    <col min="2" max="2" width="36.50390625" style="0" customWidth="1"/>
    <col min="3" max="3" width="17.00390625" style="0" customWidth="1"/>
    <col min="4" max="4" width="0" style="0" hidden="1" customWidth="1"/>
    <col min="5" max="5" width="19.50390625" style="0" customWidth="1"/>
  </cols>
  <sheetData>
    <row r="1" ht="3" customHeight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spans="1:5" ht="15.75" customHeight="1">
      <c r="A13" s="814" t="s">
        <v>568</v>
      </c>
      <c r="B13" s="814"/>
      <c r="C13" s="814"/>
      <c r="D13" s="814"/>
      <c r="E13" s="814"/>
    </row>
    <row r="14" spans="2:5" ht="17.25" customHeight="1" thickBot="1">
      <c r="B14" s="819" t="s">
        <v>569</v>
      </c>
      <c r="C14" s="819"/>
      <c r="D14" s="702"/>
      <c r="E14" s="703"/>
    </row>
    <row r="15" spans="1:5" ht="49.5" thickBot="1" thickTop="1">
      <c r="A15" s="815" t="s">
        <v>570</v>
      </c>
      <c r="B15" s="816"/>
      <c r="C15" s="648" t="s">
        <v>571</v>
      </c>
      <c r="D15" s="649" t="s">
        <v>572</v>
      </c>
      <c r="E15" s="650" t="s">
        <v>573</v>
      </c>
    </row>
    <row r="16" spans="1:5" ht="13.5" thickBot="1">
      <c r="A16" s="651" t="s">
        <v>58</v>
      </c>
      <c r="B16" s="652" t="s">
        <v>574</v>
      </c>
      <c r="C16" s="653">
        <f>SUM(C17:C20)</f>
        <v>1553747</v>
      </c>
      <c r="D16" s="654">
        <f>SUM(D17:D20)</f>
        <v>0</v>
      </c>
      <c r="E16" s="655">
        <f>SUM(E17:E20)</f>
        <v>1674836</v>
      </c>
    </row>
    <row r="17" spans="1:5" ht="12.75">
      <c r="A17" s="656" t="s">
        <v>59</v>
      </c>
      <c r="B17" s="657" t="s">
        <v>575</v>
      </c>
      <c r="C17" s="658">
        <v>413</v>
      </c>
      <c r="D17" s="659"/>
      <c r="E17" s="660">
        <v>12</v>
      </c>
    </row>
    <row r="18" spans="1:5" ht="12.75">
      <c r="A18" s="661" t="s">
        <v>60</v>
      </c>
      <c r="B18" s="662" t="s">
        <v>576</v>
      </c>
      <c r="C18" s="663">
        <v>1551112</v>
      </c>
      <c r="D18" s="664"/>
      <c r="E18" s="665">
        <v>1663102</v>
      </c>
    </row>
    <row r="19" spans="1:5" ht="12.75">
      <c r="A19" s="661" t="s">
        <v>61</v>
      </c>
      <c r="B19" s="662" t="s">
        <v>510</v>
      </c>
      <c r="C19" s="666">
        <v>2222</v>
      </c>
      <c r="D19" s="667"/>
      <c r="E19" s="668">
        <v>11722</v>
      </c>
    </row>
    <row r="20" spans="1:5" ht="13.5" thickBot="1">
      <c r="A20" s="661" t="s">
        <v>62</v>
      </c>
      <c r="B20" s="662" t="s">
        <v>577</v>
      </c>
      <c r="C20" s="669"/>
      <c r="D20" s="670"/>
      <c r="E20" s="671"/>
    </row>
    <row r="21" spans="1:5" ht="13.5" thickBot="1">
      <c r="A21" s="651" t="s">
        <v>63</v>
      </c>
      <c r="B21" s="652" t="s">
        <v>578</v>
      </c>
      <c r="C21" s="672">
        <f>SUM(C22:C26)</f>
        <v>77107</v>
      </c>
      <c r="D21" s="654">
        <f>SUM(D22:D26)</f>
        <v>0</v>
      </c>
      <c r="E21" s="673">
        <f>SUM(E22:E26)</f>
        <v>38739</v>
      </c>
    </row>
    <row r="22" spans="1:5" ht="13.5" thickBot="1">
      <c r="A22" s="661" t="s">
        <v>64</v>
      </c>
      <c r="B22" s="662" t="s">
        <v>579</v>
      </c>
      <c r="C22" s="674">
        <v>516</v>
      </c>
      <c r="D22" s="675"/>
      <c r="E22" s="676">
        <v>560</v>
      </c>
    </row>
    <row r="23" spans="1:5" ht="12.75">
      <c r="A23" s="661" t="s">
        <v>65</v>
      </c>
      <c r="B23" s="662" t="s">
        <v>580</v>
      </c>
      <c r="C23" s="677">
        <v>8792</v>
      </c>
      <c r="D23" s="678"/>
      <c r="E23" s="679">
        <v>9912</v>
      </c>
    </row>
    <row r="24" spans="1:5" ht="12.75">
      <c r="A24" s="661" t="s">
        <v>66</v>
      </c>
      <c r="B24" s="662" t="s">
        <v>581</v>
      </c>
      <c r="C24" s="666"/>
      <c r="D24" s="667"/>
      <c r="E24" s="668"/>
    </row>
    <row r="25" spans="1:5" ht="12.75">
      <c r="A25" s="680" t="s">
        <v>67</v>
      </c>
      <c r="B25" s="662" t="s">
        <v>582</v>
      </c>
      <c r="C25" s="666">
        <v>31007</v>
      </c>
      <c r="D25" s="667"/>
      <c r="E25" s="668">
        <v>25878</v>
      </c>
    </row>
    <row r="26" spans="1:5" ht="13.5" thickBot="1">
      <c r="A26" s="661" t="s">
        <v>68</v>
      </c>
      <c r="B26" s="662" t="s">
        <v>583</v>
      </c>
      <c r="C26" s="669">
        <v>36792</v>
      </c>
      <c r="D26" s="670"/>
      <c r="E26" s="671">
        <v>2389</v>
      </c>
    </row>
    <row r="27" spans="1:5" ht="13.5" thickBot="1">
      <c r="A27" s="651" t="s">
        <v>69</v>
      </c>
      <c r="B27" s="681" t="s">
        <v>584</v>
      </c>
      <c r="C27" s="672">
        <f>C16+C21</f>
        <v>1630854</v>
      </c>
      <c r="D27" s="654">
        <f>D16+D21</f>
        <v>0</v>
      </c>
      <c r="E27" s="654">
        <f>E16+E21</f>
        <v>1713575</v>
      </c>
    </row>
    <row r="28" spans="1:5" ht="48.75" thickBot="1">
      <c r="A28" s="817" t="s">
        <v>585</v>
      </c>
      <c r="B28" s="818"/>
      <c r="C28" s="682" t="s">
        <v>571</v>
      </c>
      <c r="D28" s="683" t="s">
        <v>572</v>
      </c>
      <c r="E28" s="684" t="s">
        <v>573</v>
      </c>
    </row>
    <row r="29" spans="1:5" ht="13.5" thickBot="1">
      <c r="A29" s="685" t="s">
        <v>70</v>
      </c>
      <c r="B29" s="686" t="s">
        <v>586</v>
      </c>
      <c r="C29" s="672">
        <f>C30+C31+C32</f>
        <v>1486693</v>
      </c>
      <c r="D29" s="654">
        <f>D30+D31+D32</f>
        <v>0</v>
      </c>
      <c r="E29" s="673">
        <f>E30+E31+E32</f>
        <v>1647119</v>
      </c>
    </row>
    <row r="30" spans="1:5" ht="12.75">
      <c r="A30" s="687" t="s">
        <v>71</v>
      </c>
      <c r="B30" s="662" t="s">
        <v>587</v>
      </c>
      <c r="C30" s="677">
        <v>415821</v>
      </c>
      <c r="D30" s="678"/>
      <c r="E30" s="688">
        <v>415821</v>
      </c>
    </row>
    <row r="31" spans="1:5" ht="12.75">
      <c r="A31" s="687" t="s">
        <v>72</v>
      </c>
      <c r="B31" s="662" t="s">
        <v>588</v>
      </c>
      <c r="C31" s="689">
        <v>1070872</v>
      </c>
      <c r="D31" s="690"/>
      <c r="E31" s="691">
        <v>1231298</v>
      </c>
    </row>
    <row r="32" spans="1:5" ht="13.5" thickBot="1">
      <c r="A32" s="692" t="s">
        <v>73</v>
      </c>
      <c r="B32" s="693" t="s">
        <v>589</v>
      </c>
      <c r="C32" s="669"/>
      <c r="D32" s="670"/>
      <c r="E32" s="694"/>
    </row>
    <row r="33" spans="1:5" ht="13.5" thickBot="1">
      <c r="A33" s="685" t="s">
        <v>74</v>
      </c>
      <c r="B33" s="686" t="s">
        <v>590</v>
      </c>
      <c r="C33" s="672">
        <f>C34+C35</f>
        <v>26605</v>
      </c>
      <c r="D33" s="654">
        <f>D34+D35</f>
        <v>0</v>
      </c>
      <c r="E33" s="654">
        <f>E34+E35</f>
        <v>11887</v>
      </c>
    </row>
    <row r="34" spans="1:5" ht="12.75">
      <c r="A34" s="687" t="s">
        <v>75</v>
      </c>
      <c r="B34" s="662" t="s">
        <v>591</v>
      </c>
      <c r="C34" s="677">
        <v>26605</v>
      </c>
      <c r="D34" s="678"/>
      <c r="E34" s="688">
        <v>11887</v>
      </c>
    </row>
    <row r="35" spans="1:5" ht="13.5" thickBot="1">
      <c r="A35" s="687" t="s">
        <v>76</v>
      </c>
      <c r="B35" s="662" t="s">
        <v>592</v>
      </c>
      <c r="C35" s="669"/>
      <c r="D35" s="670"/>
      <c r="E35" s="694"/>
    </row>
    <row r="36" spans="1:5" ht="13.5" thickBot="1">
      <c r="A36" s="685" t="s">
        <v>77</v>
      </c>
      <c r="B36" s="652" t="s">
        <v>593</v>
      </c>
      <c r="C36" s="672">
        <f>C37+C38+C39</f>
        <v>117556</v>
      </c>
      <c r="D36" s="654">
        <f>SUM(D37:D39)</f>
        <v>0</v>
      </c>
      <c r="E36" s="673">
        <f>SUM(E37:E39)</f>
        <v>54569</v>
      </c>
    </row>
    <row r="37" spans="1:5" ht="12.75">
      <c r="A37" s="687" t="s">
        <v>78</v>
      </c>
      <c r="B37" s="662" t="s">
        <v>594</v>
      </c>
      <c r="C37" s="677"/>
      <c r="D37" s="678"/>
      <c r="E37" s="688"/>
    </row>
    <row r="38" spans="1:5" ht="12.75">
      <c r="A38" s="687" t="s">
        <v>79</v>
      </c>
      <c r="B38" s="662" t="s">
        <v>595</v>
      </c>
      <c r="C38" s="666">
        <v>76362</v>
      </c>
      <c r="D38" s="667"/>
      <c r="E38" s="695">
        <v>38189</v>
      </c>
    </row>
    <row r="39" spans="1:5" ht="13.5" thickBot="1">
      <c r="A39" s="687" t="s">
        <v>80</v>
      </c>
      <c r="B39" s="662" t="s">
        <v>596</v>
      </c>
      <c r="C39" s="669">
        <v>41194</v>
      </c>
      <c r="D39" s="670"/>
      <c r="E39" s="694">
        <v>16380</v>
      </c>
    </row>
    <row r="40" spans="1:5" ht="13.5" thickBot="1">
      <c r="A40" s="696" t="s">
        <v>81</v>
      </c>
      <c r="B40" s="697" t="s">
        <v>597</v>
      </c>
      <c r="C40" s="672">
        <f>C29+C33+C36</f>
        <v>1630854</v>
      </c>
      <c r="D40" s="654">
        <f>D29+D33+D36</f>
        <v>0</v>
      </c>
      <c r="E40" s="673">
        <f>E29+E33+E36</f>
        <v>1713575</v>
      </c>
    </row>
    <row r="41" ht="13.5" thickTop="1"/>
  </sheetData>
  <sheetProtection/>
  <mergeCells count="4">
    <mergeCell ref="A13:E13"/>
    <mergeCell ref="A15:B15"/>
    <mergeCell ref="A28:B28"/>
    <mergeCell ref="B14:C14"/>
  </mergeCells>
  <printOptions/>
  <pageMargins left="0.7" right="0.7" top="0.75" bottom="0.75" header="0.3" footer="0.3"/>
  <pageSetup horizontalDpi="600" verticalDpi="600" orientation="portrait" paperSize="9" r:id="rId1"/>
  <headerFooter alignWithMargins="0">
    <oddHeader>&amp;C&amp;"Times New Roman CE,Félkövér dőlt"7. tájékoztató tábla a 7/2014. (IV.29.)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E24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9.375" style="604" customWidth="1"/>
    <col min="2" max="2" width="58.375" style="604" customWidth="1"/>
    <col min="3" max="5" width="25.00390625" style="604" customWidth="1"/>
    <col min="6" max="16384" width="9.375" style="604" customWidth="1"/>
  </cols>
  <sheetData>
    <row r="1" spans="1:5" ht="15">
      <c r="A1" s="820" t="s">
        <v>604</v>
      </c>
      <c r="B1" s="820"/>
      <c r="C1" s="820"/>
      <c r="D1" s="820"/>
      <c r="E1" s="820"/>
    </row>
    <row r="2" ht="12.75">
      <c r="A2" s="605"/>
    </row>
    <row r="3" spans="1:5" ht="33" customHeight="1">
      <c r="A3" s="821" t="s">
        <v>598</v>
      </c>
      <c r="B3" s="821"/>
      <c r="C3" s="821"/>
      <c r="D3" s="821"/>
      <c r="E3" s="821"/>
    </row>
    <row r="4" ht="16.5" thickBot="1">
      <c r="A4" s="606"/>
    </row>
    <row r="5" spans="1:5" ht="79.5" thickBot="1">
      <c r="A5" s="607" t="s">
        <v>509</v>
      </c>
      <c r="B5" s="608" t="s">
        <v>511</v>
      </c>
      <c r="C5" s="608" t="s">
        <v>512</v>
      </c>
      <c r="D5" s="608" t="s">
        <v>513</v>
      </c>
      <c r="E5" s="609" t="s">
        <v>514</v>
      </c>
    </row>
    <row r="6" spans="1:5" ht="15.75">
      <c r="A6" s="610" t="s">
        <v>58</v>
      </c>
      <c r="B6" s="614" t="s">
        <v>599</v>
      </c>
      <c r="C6" s="617">
        <v>1</v>
      </c>
      <c r="D6" s="620">
        <v>10000000</v>
      </c>
      <c r="E6" s="624"/>
    </row>
    <row r="7" spans="1:5" ht="15.75">
      <c r="A7" s="611" t="s">
        <v>59</v>
      </c>
      <c r="B7" s="615"/>
      <c r="C7" s="618"/>
      <c r="D7" s="621"/>
      <c r="E7" s="625"/>
    </row>
    <row r="8" spans="1:5" ht="15.75">
      <c r="A8" s="611" t="s">
        <v>60</v>
      </c>
      <c r="B8" s="615"/>
      <c r="C8" s="618"/>
      <c r="D8" s="621"/>
      <c r="E8" s="625"/>
    </row>
    <row r="9" spans="1:5" ht="15.75">
      <c r="A9" s="611" t="s">
        <v>61</v>
      </c>
      <c r="B9" s="615"/>
      <c r="C9" s="618"/>
      <c r="D9" s="621"/>
      <c r="E9" s="625"/>
    </row>
    <row r="10" spans="1:5" ht="15.75">
      <c r="A10" s="611" t="s">
        <v>62</v>
      </c>
      <c r="B10" s="615"/>
      <c r="C10" s="618"/>
      <c r="D10" s="621"/>
      <c r="E10" s="625"/>
    </row>
    <row r="11" spans="1:5" ht="15.75">
      <c r="A11" s="611" t="s">
        <v>63</v>
      </c>
      <c r="B11" s="615"/>
      <c r="C11" s="618"/>
      <c r="D11" s="621"/>
      <c r="E11" s="625"/>
    </row>
    <row r="12" spans="1:5" ht="15.75">
      <c r="A12" s="611" t="s">
        <v>64</v>
      </c>
      <c r="B12" s="615"/>
      <c r="C12" s="618"/>
      <c r="D12" s="621"/>
      <c r="E12" s="625"/>
    </row>
    <row r="13" spans="1:5" ht="15.75">
      <c r="A13" s="611" t="s">
        <v>65</v>
      </c>
      <c r="B13" s="615"/>
      <c r="C13" s="618"/>
      <c r="D13" s="621"/>
      <c r="E13" s="625"/>
    </row>
    <row r="14" spans="1:5" ht="15.75">
      <c r="A14" s="611" t="s">
        <v>66</v>
      </c>
      <c r="B14" s="615"/>
      <c r="C14" s="618"/>
      <c r="D14" s="621"/>
      <c r="E14" s="625"/>
    </row>
    <row r="15" spans="1:5" ht="15.75">
      <c r="A15" s="611" t="s">
        <v>67</v>
      </c>
      <c r="B15" s="615"/>
      <c r="C15" s="618"/>
      <c r="D15" s="621"/>
      <c r="E15" s="625"/>
    </row>
    <row r="16" spans="1:5" ht="15.75">
      <c r="A16" s="611" t="s">
        <v>68</v>
      </c>
      <c r="B16" s="615"/>
      <c r="C16" s="618"/>
      <c r="D16" s="621"/>
      <c r="E16" s="625"/>
    </row>
    <row r="17" spans="1:5" ht="15.75">
      <c r="A17" s="611" t="s">
        <v>69</v>
      </c>
      <c r="B17" s="615"/>
      <c r="C17" s="618"/>
      <c r="D17" s="621"/>
      <c r="E17" s="625"/>
    </row>
    <row r="18" spans="1:5" ht="15.75">
      <c r="A18" s="611" t="s">
        <v>70</v>
      </c>
      <c r="B18" s="615"/>
      <c r="C18" s="618"/>
      <c r="D18" s="621"/>
      <c r="E18" s="625"/>
    </row>
    <row r="19" spans="1:5" ht="15.75">
      <c r="A19" s="611" t="s">
        <v>71</v>
      </c>
      <c r="B19" s="615"/>
      <c r="C19" s="618"/>
      <c r="D19" s="621"/>
      <c r="E19" s="625"/>
    </row>
    <row r="20" spans="1:5" ht="15.75">
      <c r="A20" s="611" t="s">
        <v>72</v>
      </c>
      <c r="B20" s="615"/>
      <c r="C20" s="618"/>
      <c r="D20" s="621"/>
      <c r="E20" s="625"/>
    </row>
    <row r="21" spans="1:5" ht="15.75">
      <c r="A21" s="611" t="s">
        <v>73</v>
      </c>
      <c r="B21" s="615"/>
      <c r="C21" s="618"/>
      <c r="D21" s="621"/>
      <c r="E21" s="625"/>
    </row>
    <row r="22" spans="1:5" ht="16.5" thickBot="1">
      <c r="A22" s="612" t="s">
        <v>74</v>
      </c>
      <c r="B22" s="616"/>
      <c r="C22" s="619"/>
      <c r="D22" s="622"/>
      <c r="E22" s="626"/>
    </row>
    <row r="23" spans="1:5" ht="16.5" thickBot="1">
      <c r="A23" s="822" t="s">
        <v>515</v>
      </c>
      <c r="B23" s="823"/>
      <c r="C23" s="613"/>
      <c r="D23" s="623">
        <f>IF(SUM(D6:D22)=0,"",SUM(D6:D22))</f>
        <v>10000000</v>
      </c>
      <c r="E23" s="627">
        <f>IF(SUM(E6:E22)=0,"",SUM(E6:E22))</f>
      </c>
    </row>
    <row r="24" ht="15.75">
      <c r="A24" s="606"/>
    </row>
  </sheetData>
  <sheetProtection sheet="1" objects="1" scenarios="1"/>
  <mergeCells count="3">
    <mergeCell ref="A1:E1"/>
    <mergeCell ref="A3:E3"/>
    <mergeCell ref="A23:B2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13"/>
  <sheetViews>
    <sheetView workbookViewId="0" topLeftCell="A1">
      <selection activeCell="B1" sqref="B1:C1"/>
    </sheetView>
  </sheetViews>
  <sheetFormatPr defaultColWidth="9.00390625" defaultRowHeight="12.75"/>
  <cols>
    <col min="1" max="1" width="7.625" style="41" customWidth="1"/>
    <col min="2" max="2" width="60.875" style="41" customWidth="1"/>
    <col min="3" max="3" width="25.625" style="41" customWidth="1"/>
    <col min="4" max="16384" width="9.375" style="41" customWidth="1"/>
  </cols>
  <sheetData>
    <row r="1" spans="2:3" ht="12.75" customHeight="1">
      <c r="B1" s="825" t="s">
        <v>605</v>
      </c>
      <c r="C1" s="825"/>
    </row>
    <row r="2" spans="1:3" ht="14.25">
      <c r="A2" s="578"/>
      <c r="B2" s="578"/>
      <c r="C2" s="578"/>
    </row>
    <row r="3" spans="1:3" ht="33.75" customHeight="1">
      <c r="A3" s="824" t="s">
        <v>516</v>
      </c>
      <c r="B3" s="824"/>
      <c r="C3" s="824"/>
    </row>
    <row r="4" ht="13.5" thickBot="1">
      <c r="C4" s="579"/>
    </row>
    <row r="5" spans="1:3" s="583" customFormat="1" ht="43.5" customHeight="1" thickBot="1">
      <c r="A5" s="580" t="s">
        <v>56</v>
      </c>
      <c r="B5" s="581" t="s">
        <v>108</v>
      </c>
      <c r="C5" s="582" t="s">
        <v>517</v>
      </c>
    </row>
    <row r="6" spans="1:3" ht="28.5" customHeight="1">
      <c r="A6" s="584" t="s">
        <v>58</v>
      </c>
      <c r="B6" s="585" t="s">
        <v>528</v>
      </c>
      <c r="C6" s="586">
        <v>30809</v>
      </c>
    </row>
    <row r="7" spans="1:3" ht="18" customHeight="1">
      <c r="A7" s="587" t="s">
        <v>59</v>
      </c>
      <c r="B7" s="588" t="s">
        <v>518</v>
      </c>
      <c r="C7" s="589">
        <v>30809</v>
      </c>
    </row>
    <row r="8" spans="1:3" ht="18" customHeight="1">
      <c r="A8" s="587" t="s">
        <v>60</v>
      </c>
      <c r="B8" s="588" t="s">
        <v>519</v>
      </c>
      <c r="C8" s="589"/>
    </row>
    <row r="9" spans="1:3" ht="18" customHeight="1">
      <c r="A9" s="587" t="s">
        <v>61</v>
      </c>
      <c r="B9" s="590" t="s">
        <v>520</v>
      </c>
      <c r="C9" s="589">
        <v>887563</v>
      </c>
    </row>
    <row r="10" spans="1:3" ht="18" customHeight="1" thickBot="1">
      <c r="A10" s="591" t="s">
        <v>62</v>
      </c>
      <c r="B10" s="592" t="s">
        <v>521</v>
      </c>
      <c r="C10" s="593">
        <v>892494</v>
      </c>
    </row>
    <row r="11" spans="1:3" ht="25.5" customHeight="1">
      <c r="A11" s="594" t="s">
        <v>63</v>
      </c>
      <c r="B11" s="595" t="s">
        <v>529</v>
      </c>
      <c r="C11" s="596">
        <f>C6+C9-C10</f>
        <v>25878</v>
      </c>
    </row>
    <row r="12" spans="1:3" ht="18" customHeight="1">
      <c r="A12" s="587" t="s">
        <v>64</v>
      </c>
      <c r="B12" s="588" t="s">
        <v>518</v>
      </c>
      <c r="C12" s="589">
        <v>25878</v>
      </c>
    </row>
    <row r="13" spans="1:3" ht="18" customHeight="1" thickBot="1">
      <c r="A13" s="597" t="s">
        <v>65</v>
      </c>
      <c r="B13" s="598" t="s">
        <v>519</v>
      </c>
      <c r="C13" s="599"/>
    </row>
  </sheetData>
  <sheetProtection/>
  <mergeCells count="2">
    <mergeCell ref="A3:C3"/>
    <mergeCell ref="B1:C1"/>
  </mergeCells>
  <conditionalFormatting sqref="C11">
    <cfRule type="cellIs" priority="1" dxfId="0" operator="notEqual" stopIfTrue="1">
      <formula>SUM(C12:C13)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28"/>
  <sheetViews>
    <sheetView view="pageLayout" zoomScaleNormal="120" zoomScaleSheetLayoutView="130" workbookViewId="0" topLeftCell="A1">
      <selection activeCell="E79" sqref="E79"/>
    </sheetView>
  </sheetViews>
  <sheetFormatPr defaultColWidth="9.00390625" defaultRowHeight="12.75"/>
  <cols>
    <col min="1" max="1" width="9.50390625" style="302" customWidth="1"/>
    <col min="2" max="2" width="60.875" style="302" customWidth="1"/>
    <col min="3" max="5" width="15.875" style="303" customWidth="1"/>
    <col min="6" max="16384" width="9.375" style="34" customWidth="1"/>
  </cols>
  <sheetData>
    <row r="1" spans="1:5" ht="15.75" customHeight="1">
      <c r="A1" s="704" t="s">
        <v>55</v>
      </c>
      <c r="B1" s="704"/>
      <c r="C1" s="704"/>
      <c r="D1" s="704"/>
      <c r="E1" s="704"/>
    </row>
    <row r="2" spans="1:5" ht="15.75" customHeight="1" thickBot="1">
      <c r="A2" s="312" t="s">
        <v>179</v>
      </c>
      <c r="B2" s="312"/>
      <c r="C2" s="198"/>
      <c r="D2" s="198"/>
      <c r="E2" s="198" t="s">
        <v>333</v>
      </c>
    </row>
    <row r="3" spans="1:5" ht="37.5" customHeight="1">
      <c r="A3" s="705" t="s">
        <v>115</v>
      </c>
      <c r="B3" s="701" t="s">
        <v>57</v>
      </c>
      <c r="C3" s="699" t="s">
        <v>0</v>
      </c>
      <c r="D3" s="699"/>
      <c r="E3" s="700"/>
    </row>
    <row r="4" spans="1:5" s="35" customFormat="1" ht="12" customHeight="1" thickBot="1">
      <c r="A4" s="706"/>
      <c r="B4" s="698"/>
      <c r="C4" s="315" t="s">
        <v>409</v>
      </c>
      <c r="D4" s="315" t="s">
        <v>416</v>
      </c>
      <c r="E4" s="316" t="s">
        <v>417</v>
      </c>
    </row>
    <row r="5" spans="1:5" s="1" customFormat="1" ht="12" customHeight="1" thickBot="1">
      <c r="A5" s="31">
        <v>1</v>
      </c>
      <c r="B5" s="32">
        <v>2</v>
      </c>
      <c r="C5" s="32">
        <v>3</v>
      </c>
      <c r="D5" s="32">
        <v>4</v>
      </c>
      <c r="E5" s="33">
        <v>5</v>
      </c>
    </row>
    <row r="6" spans="1:5" s="1" customFormat="1" ht="12" customHeight="1" thickBot="1">
      <c r="A6" s="24" t="s">
        <v>58</v>
      </c>
      <c r="B6" s="23" t="s">
        <v>191</v>
      </c>
      <c r="C6" s="367">
        <f>+C7+C12+C21</f>
        <v>30099</v>
      </c>
      <c r="D6" s="367">
        <f>+D7+D12+D21</f>
        <v>32901</v>
      </c>
      <c r="E6" s="177">
        <f>+E7+E12+E21</f>
        <v>33115</v>
      </c>
    </row>
    <row r="7" spans="1:5" s="1" customFormat="1" ht="12" customHeight="1" thickBot="1">
      <c r="A7" s="22" t="s">
        <v>59</v>
      </c>
      <c r="B7" s="159" t="s">
        <v>395</v>
      </c>
      <c r="C7" s="368">
        <f>+C8+C9+C10+C11</f>
        <v>0</v>
      </c>
      <c r="D7" s="368">
        <f>+D8+D9+D10+D11</f>
        <v>0</v>
      </c>
      <c r="E7" s="178">
        <f>+E8+E9+E10+E11</f>
        <v>0</v>
      </c>
    </row>
    <row r="8" spans="1:5" s="1" customFormat="1" ht="12" customHeight="1">
      <c r="A8" s="15" t="s">
        <v>143</v>
      </c>
      <c r="B8" s="289" t="s">
        <v>98</v>
      </c>
      <c r="C8" s="369"/>
      <c r="D8" s="369"/>
      <c r="E8" s="180"/>
    </row>
    <row r="9" spans="1:5" s="1" customFormat="1" ht="12" customHeight="1">
      <c r="A9" s="15" t="s">
        <v>144</v>
      </c>
      <c r="B9" s="173" t="s">
        <v>116</v>
      </c>
      <c r="C9" s="369"/>
      <c r="D9" s="369"/>
      <c r="E9" s="180"/>
    </row>
    <row r="10" spans="1:5" s="1" customFormat="1" ht="12" customHeight="1">
      <c r="A10" s="15" t="s">
        <v>145</v>
      </c>
      <c r="B10" s="173" t="s">
        <v>192</v>
      </c>
      <c r="C10" s="369"/>
      <c r="D10" s="369"/>
      <c r="E10" s="180"/>
    </row>
    <row r="11" spans="1:5" s="1" customFormat="1" ht="12" customHeight="1" thickBot="1">
      <c r="A11" s="15" t="s">
        <v>146</v>
      </c>
      <c r="B11" s="290" t="s">
        <v>193</v>
      </c>
      <c r="C11" s="369"/>
      <c r="D11" s="369"/>
      <c r="E11" s="180"/>
    </row>
    <row r="12" spans="1:5" s="1" customFormat="1" ht="12" customHeight="1" thickBot="1">
      <c r="A12" s="22" t="s">
        <v>60</v>
      </c>
      <c r="B12" s="23" t="s">
        <v>194</v>
      </c>
      <c r="C12" s="368">
        <f>+C13+C14+C15+C16+C17+C18+C19+C20</f>
        <v>30099</v>
      </c>
      <c r="D12" s="368">
        <f>+D13+D14+D15+D16+D17+D18+D19+D20</f>
        <v>32901</v>
      </c>
      <c r="E12" s="178">
        <f>+E13+E14+E15+E16+E17+E18+E19+E20</f>
        <v>33115</v>
      </c>
    </row>
    <row r="13" spans="1:5" s="1" customFormat="1" ht="12" customHeight="1">
      <c r="A13" s="19" t="s">
        <v>117</v>
      </c>
      <c r="B13" s="11" t="s">
        <v>199</v>
      </c>
      <c r="C13" s="370"/>
      <c r="D13" s="370"/>
      <c r="E13" s="179"/>
    </row>
    <row r="14" spans="1:5" s="1" customFormat="1" ht="12" customHeight="1">
      <c r="A14" s="15" t="s">
        <v>118</v>
      </c>
      <c r="B14" s="8" t="s">
        <v>200</v>
      </c>
      <c r="C14" s="369"/>
      <c r="D14" s="369"/>
      <c r="E14" s="180"/>
    </row>
    <row r="15" spans="1:5" s="1" customFormat="1" ht="12" customHeight="1">
      <c r="A15" s="15" t="s">
        <v>119</v>
      </c>
      <c r="B15" s="8" t="s">
        <v>201</v>
      </c>
      <c r="C15" s="369"/>
      <c r="D15" s="369"/>
      <c r="E15" s="180"/>
    </row>
    <row r="16" spans="1:5" s="1" customFormat="1" ht="12" customHeight="1">
      <c r="A16" s="15" t="s">
        <v>120</v>
      </c>
      <c r="B16" s="8" t="s">
        <v>202</v>
      </c>
      <c r="C16" s="369">
        <v>19400</v>
      </c>
      <c r="D16" s="369">
        <v>20150</v>
      </c>
      <c r="E16" s="180">
        <v>20003</v>
      </c>
    </row>
    <row r="17" spans="1:5" s="1" customFormat="1" ht="12" customHeight="1">
      <c r="A17" s="14" t="s">
        <v>195</v>
      </c>
      <c r="B17" s="7" t="s">
        <v>203</v>
      </c>
      <c r="C17" s="371"/>
      <c r="D17" s="371"/>
      <c r="E17" s="181"/>
    </row>
    <row r="18" spans="1:5" s="1" customFormat="1" ht="12" customHeight="1">
      <c r="A18" s="15" t="s">
        <v>196</v>
      </c>
      <c r="B18" s="8" t="s">
        <v>279</v>
      </c>
      <c r="C18" s="369">
        <v>10699</v>
      </c>
      <c r="D18" s="369">
        <v>12751</v>
      </c>
      <c r="E18" s="180">
        <v>13112</v>
      </c>
    </row>
    <row r="19" spans="1:5" s="1" customFormat="1" ht="12" customHeight="1">
      <c r="A19" s="15" t="s">
        <v>197</v>
      </c>
      <c r="B19" s="8" t="s">
        <v>205</v>
      </c>
      <c r="C19" s="369"/>
      <c r="D19" s="369"/>
      <c r="E19" s="180"/>
    </row>
    <row r="20" spans="1:5" s="1" customFormat="1" ht="12" customHeight="1" thickBot="1">
      <c r="A20" s="16" t="s">
        <v>198</v>
      </c>
      <c r="B20" s="9" t="s">
        <v>206</v>
      </c>
      <c r="C20" s="372"/>
      <c r="D20" s="372"/>
      <c r="E20" s="182"/>
    </row>
    <row r="21" spans="1:5" s="1" customFormat="1" ht="12" customHeight="1" thickBot="1">
      <c r="A21" s="22" t="s">
        <v>207</v>
      </c>
      <c r="B21" s="23" t="s">
        <v>280</v>
      </c>
      <c r="C21" s="373"/>
      <c r="D21" s="373"/>
      <c r="E21" s="183"/>
    </row>
    <row r="22" spans="1:5" s="1" customFormat="1" ht="12" customHeight="1" thickBot="1">
      <c r="A22" s="22" t="s">
        <v>62</v>
      </c>
      <c r="B22" s="23" t="s">
        <v>209</v>
      </c>
      <c r="C22" s="368">
        <f>+C23+C24+C25+C26+C27+C28+C29+C30</f>
        <v>0</v>
      </c>
      <c r="D22" s="368">
        <f>+D23+D24+D25+D26+D27+D28+D29+D30</f>
        <v>0</v>
      </c>
      <c r="E22" s="178">
        <f>+E23+E24+E25+E26+E27+E28+E29+E30</f>
        <v>0</v>
      </c>
    </row>
    <row r="23" spans="1:5" s="1" customFormat="1" ht="12" customHeight="1">
      <c r="A23" s="17" t="s">
        <v>121</v>
      </c>
      <c r="B23" s="10" t="s">
        <v>215</v>
      </c>
      <c r="C23" s="374"/>
      <c r="D23" s="374"/>
      <c r="E23" s="184"/>
    </row>
    <row r="24" spans="1:5" s="1" customFormat="1" ht="12" customHeight="1">
      <c r="A24" s="15" t="s">
        <v>122</v>
      </c>
      <c r="B24" s="8" t="s">
        <v>216</v>
      </c>
      <c r="C24" s="369"/>
      <c r="D24" s="369"/>
      <c r="E24" s="180"/>
    </row>
    <row r="25" spans="1:5" s="1" customFormat="1" ht="12" customHeight="1">
      <c r="A25" s="15" t="s">
        <v>123</v>
      </c>
      <c r="B25" s="8" t="s">
        <v>217</v>
      </c>
      <c r="C25" s="369"/>
      <c r="D25" s="369"/>
      <c r="E25" s="180"/>
    </row>
    <row r="26" spans="1:5" s="1" customFormat="1" ht="12" customHeight="1">
      <c r="A26" s="18" t="s">
        <v>210</v>
      </c>
      <c r="B26" s="8" t="s">
        <v>126</v>
      </c>
      <c r="C26" s="375"/>
      <c r="D26" s="375"/>
      <c r="E26" s="185"/>
    </row>
    <row r="27" spans="1:5" s="1" customFormat="1" ht="12" customHeight="1">
      <c r="A27" s="18" t="s">
        <v>211</v>
      </c>
      <c r="B27" s="8" t="s">
        <v>218</v>
      </c>
      <c r="C27" s="375"/>
      <c r="D27" s="375"/>
      <c r="E27" s="185"/>
    </row>
    <row r="28" spans="1:5" s="1" customFormat="1" ht="12" customHeight="1">
      <c r="A28" s="15" t="s">
        <v>212</v>
      </c>
      <c r="B28" s="8" t="s">
        <v>219</v>
      </c>
      <c r="C28" s="369"/>
      <c r="D28" s="369"/>
      <c r="E28" s="180"/>
    </row>
    <row r="29" spans="1:5" s="1" customFormat="1" ht="12" customHeight="1">
      <c r="A29" s="15" t="s">
        <v>213</v>
      </c>
      <c r="B29" s="8" t="s">
        <v>281</v>
      </c>
      <c r="C29" s="376"/>
      <c r="D29" s="376"/>
      <c r="E29" s="186"/>
    </row>
    <row r="30" spans="1:5" s="1" customFormat="1" ht="12" customHeight="1" thickBot="1">
      <c r="A30" s="15" t="s">
        <v>214</v>
      </c>
      <c r="B30" s="13" t="s">
        <v>221</v>
      </c>
      <c r="C30" s="376"/>
      <c r="D30" s="376"/>
      <c r="E30" s="186"/>
    </row>
    <row r="31" spans="1:5" s="1" customFormat="1" ht="12" customHeight="1" thickBot="1">
      <c r="A31" s="152" t="s">
        <v>63</v>
      </c>
      <c r="B31" s="23" t="s">
        <v>396</v>
      </c>
      <c r="C31" s="368">
        <f>+C32+C38</f>
        <v>0</v>
      </c>
      <c r="D31" s="368">
        <f>+D32+D38</f>
        <v>0</v>
      </c>
      <c r="E31" s="178">
        <f>+E32+E38</f>
        <v>0</v>
      </c>
    </row>
    <row r="32" spans="1:5" s="1" customFormat="1" ht="12" customHeight="1">
      <c r="A32" s="153" t="s">
        <v>124</v>
      </c>
      <c r="B32" s="291" t="s">
        <v>397</v>
      </c>
      <c r="C32" s="377">
        <f>+C33+C34+C35+C36+C37</f>
        <v>0</v>
      </c>
      <c r="D32" s="377">
        <f>+D33+D34+D35+D36+D37</f>
        <v>0</v>
      </c>
      <c r="E32" s="190">
        <f>+E33+E34+E35+E36+E37</f>
        <v>0</v>
      </c>
    </row>
    <row r="33" spans="1:5" s="1" customFormat="1" ht="12" customHeight="1">
      <c r="A33" s="154" t="s">
        <v>127</v>
      </c>
      <c r="B33" s="160" t="s">
        <v>282</v>
      </c>
      <c r="C33" s="376"/>
      <c r="D33" s="376"/>
      <c r="E33" s="186"/>
    </row>
    <row r="34" spans="1:5" s="1" customFormat="1" ht="12" customHeight="1">
      <c r="A34" s="154" t="s">
        <v>128</v>
      </c>
      <c r="B34" s="160" t="s">
        <v>283</v>
      </c>
      <c r="C34" s="376"/>
      <c r="D34" s="376"/>
      <c r="E34" s="186"/>
    </row>
    <row r="35" spans="1:5" s="1" customFormat="1" ht="12" customHeight="1">
      <c r="A35" s="154" t="s">
        <v>129</v>
      </c>
      <c r="B35" s="160" t="s">
        <v>284</v>
      </c>
      <c r="C35" s="376"/>
      <c r="D35" s="376"/>
      <c r="E35" s="186"/>
    </row>
    <row r="36" spans="1:5" s="1" customFormat="1" ht="12" customHeight="1">
      <c r="A36" s="154" t="s">
        <v>130</v>
      </c>
      <c r="B36" s="160" t="s">
        <v>285</v>
      </c>
      <c r="C36" s="376"/>
      <c r="D36" s="376"/>
      <c r="E36" s="186"/>
    </row>
    <row r="37" spans="1:5" s="1" customFormat="1" ht="12" customHeight="1">
      <c r="A37" s="154" t="s">
        <v>222</v>
      </c>
      <c r="B37" s="160" t="s">
        <v>398</v>
      </c>
      <c r="C37" s="376"/>
      <c r="D37" s="376"/>
      <c r="E37" s="186"/>
    </row>
    <row r="38" spans="1:5" s="1" customFormat="1" ht="12" customHeight="1">
      <c r="A38" s="154" t="s">
        <v>125</v>
      </c>
      <c r="B38" s="161" t="s">
        <v>399</v>
      </c>
      <c r="C38" s="378">
        <f>+C39+C40+C41+C42+C43</f>
        <v>0</v>
      </c>
      <c r="D38" s="378">
        <f>+D39+D40+D41+D42+D43</f>
        <v>0</v>
      </c>
      <c r="E38" s="191">
        <f>+E39+E40+E41+E42+E43</f>
        <v>0</v>
      </c>
    </row>
    <row r="39" spans="1:5" s="1" customFormat="1" ht="12" customHeight="1">
      <c r="A39" s="154" t="s">
        <v>133</v>
      </c>
      <c r="B39" s="160" t="s">
        <v>282</v>
      </c>
      <c r="C39" s="376"/>
      <c r="D39" s="376"/>
      <c r="E39" s="186"/>
    </row>
    <row r="40" spans="1:5" s="1" customFormat="1" ht="12" customHeight="1">
      <c r="A40" s="154" t="s">
        <v>134</v>
      </c>
      <c r="B40" s="160" t="s">
        <v>283</v>
      </c>
      <c r="C40" s="376"/>
      <c r="D40" s="376"/>
      <c r="E40" s="186"/>
    </row>
    <row r="41" spans="1:5" s="1" customFormat="1" ht="12" customHeight="1">
      <c r="A41" s="154" t="s">
        <v>135</v>
      </c>
      <c r="B41" s="160" t="s">
        <v>284</v>
      </c>
      <c r="C41" s="376"/>
      <c r="D41" s="376"/>
      <c r="E41" s="186"/>
    </row>
    <row r="42" spans="1:5" s="1" customFormat="1" ht="12" customHeight="1">
      <c r="A42" s="154" t="s">
        <v>136</v>
      </c>
      <c r="B42" s="162" t="s">
        <v>285</v>
      </c>
      <c r="C42" s="376"/>
      <c r="D42" s="376"/>
      <c r="E42" s="186"/>
    </row>
    <row r="43" spans="1:5" s="1" customFormat="1" ht="12" customHeight="1" thickBot="1">
      <c r="A43" s="155" t="s">
        <v>223</v>
      </c>
      <c r="B43" s="163" t="s">
        <v>400</v>
      </c>
      <c r="C43" s="379"/>
      <c r="D43" s="379"/>
      <c r="E43" s="380"/>
    </row>
    <row r="44" spans="1:5" s="1" customFormat="1" ht="12" customHeight="1" thickBot="1">
      <c r="A44" s="22" t="s">
        <v>224</v>
      </c>
      <c r="B44" s="292" t="s">
        <v>286</v>
      </c>
      <c r="C44" s="368">
        <f>+C45+C46</f>
        <v>0</v>
      </c>
      <c r="D44" s="368">
        <f>+D45+D46</f>
        <v>0</v>
      </c>
      <c r="E44" s="178">
        <f>+E45+E46</f>
        <v>0</v>
      </c>
    </row>
    <row r="45" spans="1:5" s="1" customFormat="1" ht="12" customHeight="1">
      <c r="A45" s="17" t="s">
        <v>131</v>
      </c>
      <c r="B45" s="173" t="s">
        <v>287</v>
      </c>
      <c r="C45" s="374"/>
      <c r="D45" s="374"/>
      <c r="E45" s="184"/>
    </row>
    <row r="46" spans="1:5" s="1" customFormat="1" ht="12" customHeight="1" thickBot="1">
      <c r="A46" s="14" t="s">
        <v>132</v>
      </c>
      <c r="B46" s="168" t="s">
        <v>291</v>
      </c>
      <c r="C46" s="371"/>
      <c r="D46" s="371"/>
      <c r="E46" s="181"/>
    </row>
    <row r="47" spans="1:5" s="1" customFormat="1" ht="12" customHeight="1" thickBot="1">
      <c r="A47" s="22" t="s">
        <v>65</v>
      </c>
      <c r="B47" s="292" t="s">
        <v>290</v>
      </c>
      <c r="C47" s="368">
        <f>+C48+C49+C50</f>
        <v>0</v>
      </c>
      <c r="D47" s="368">
        <f>+D48+D49+D50</f>
        <v>0</v>
      </c>
      <c r="E47" s="178">
        <f>+E48+E49+E50</f>
        <v>0</v>
      </c>
    </row>
    <row r="48" spans="1:5" s="1" customFormat="1" ht="12" customHeight="1">
      <c r="A48" s="17" t="s">
        <v>227</v>
      </c>
      <c r="B48" s="173" t="s">
        <v>225</v>
      </c>
      <c r="C48" s="381"/>
      <c r="D48" s="381"/>
      <c r="E48" s="382"/>
    </row>
    <row r="49" spans="1:5" s="1" customFormat="1" ht="12" customHeight="1">
      <c r="A49" s="15" t="s">
        <v>228</v>
      </c>
      <c r="B49" s="160" t="s">
        <v>226</v>
      </c>
      <c r="C49" s="376"/>
      <c r="D49" s="376"/>
      <c r="E49" s="186"/>
    </row>
    <row r="50" spans="1:5" s="1" customFormat="1" ht="17.25" customHeight="1" thickBot="1">
      <c r="A50" s="14" t="s">
        <v>334</v>
      </c>
      <c r="B50" s="168" t="s">
        <v>288</v>
      </c>
      <c r="C50" s="383"/>
      <c r="D50" s="383"/>
      <c r="E50" s="384"/>
    </row>
    <row r="51" spans="1:5" s="1" customFormat="1" ht="12" customHeight="1" thickBot="1">
      <c r="A51" s="22" t="s">
        <v>229</v>
      </c>
      <c r="B51" s="293" t="s">
        <v>289</v>
      </c>
      <c r="C51" s="385"/>
      <c r="D51" s="385"/>
      <c r="E51" s="187"/>
    </row>
    <row r="52" spans="1:5" s="1" customFormat="1" ht="12" customHeight="1" thickBot="1">
      <c r="A52" s="22" t="s">
        <v>67</v>
      </c>
      <c r="B52" s="26" t="s">
        <v>230</v>
      </c>
      <c r="C52" s="386">
        <f>+C7+C12+C21+C22+C31+C44+C47+C51</f>
        <v>30099</v>
      </c>
      <c r="D52" s="386">
        <f>+D7+D12+D21+D22+D31+D44+D47+D51</f>
        <v>32901</v>
      </c>
      <c r="E52" s="188">
        <f>+E7+E12+E21+E22+E31+E44+E47+E51</f>
        <v>33115</v>
      </c>
    </row>
    <row r="53" spans="1:5" s="1" customFormat="1" ht="12" customHeight="1" thickBot="1">
      <c r="A53" s="164" t="s">
        <v>68</v>
      </c>
      <c r="B53" s="159" t="s">
        <v>292</v>
      </c>
      <c r="C53" s="387">
        <f>+C54+C60</f>
        <v>0</v>
      </c>
      <c r="D53" s="387">
        <f>+D54+D60</f>
        <v>0</v>
      </c>
      <c r="E53" s="189">
        <f>+E54+E60</f>
        <v>0</v>
      </c>
    </row>
    <row r="54" spans="1:5" s="1" customFormat="1" ht="12" customHeight="1">
      <c r="A54" s="294" t="s">
        <v>175</v>
      </c>
      <c r="B54" s="291" t="s">
        <v>363</v>
      </c>
      <c r="C54" s="371">
        <f>+C55+C56+C57+C58+C59</f>
        <v>0</v>
      </c>
      <c r="D54" s="371">
        <f>+D55+D56+D57+D58+D59</f>
        <v>0</v>
      </c>
      <c r="E54" s="181">
        <f>+E55+E56+E57+E58+E59</f>
        <v>0</v>
      </c>
    </row>
    <row r="55" spans="1:5" s="1" customFormat="1" ht="12" customHeight="1">
      <c r="A55" s="165" t="s">
        <v>304</v>
      </c>
      <c r="B55" s="160" t="s">
        <v>293</v>
      </c>
      <c r="C55" s="369"/>
      <c r="D55" s="369"/>
      <c r="E55" s="180"/>
    </row>
    <row r="56" spans="1:5" s="1" customFormat="1" ht="12" customHeight="1">
      <c r="A56" s="165" t="s">
        <v>305</v>
      </c>
      <c r="B56" s="160" t="s">
        <v>294</v>
      </c>
      <c r="C56" s="369"/>
      <c r="D56" s="369"/>
      <c r="E56" s="180"/>
    </row>
    <row r="57" spans="1:5" s="1" customFormat="1" ht="12" customHeight="1">
      <c r="A57" s="165" t="s">
        <v>306</v>
      </c>
      <c r="B57" s="160" t="s">
        <v>295</v>
      </c>
      <c r="C57" s="371"/>
      <c r="D57" s="371"/>
      <c r="E57" s="181"/>
    </row>
    <row r="58" spans="1:5" s="1" customFormat="1" ht="12" customHeight="1">
      <c r="A58" s="165" t="s">
        <v>307</v>
      </c>
      <c r="B58" s="160" t="s">
        <v>296</v>
      </c>
      <c r="C58" s="369"/>
      <c r="D58" s="369"/>
      <c r="E58" s="180"/>
    </row>
    <row r="59" spans="1:5" s="1" customFormat="1" ht="12" customHeight="1">
      <c r="A59" s="165" t="s">
        <v>308</v>
      </c>
      <c r="B59" s="160" t="s">
        <v>297</v>
      </c>
      <c r="C59" s="369"/>
      <c r="D59" s="369"/>
      <c r="E59" s="180"/>
    </row>
    <row r="60" spans="1:5" s="1" customFormat="1" ht="12" customHeight="1">
      <c r="A60" s="166" t="s">
        <v>176</v>
      </c>
      <c r="B60" s="161" t="s">
        <v>362</v>
      </c>
      <c r="C60" s="371">
        <f>+C61+C62+C63+C64+C65</f>
        <v>0</v>
      </c>
      <c r="D60" s="371">
        <f>+D61+D62+D63+D64+D65</f>
        <v>0</v>
      </c>
      <c r="E60" s="181">
        <f>+E61+E62+E63+E64+E65</f>
        <v>0</v>
      </c>
    </row>
    <row r="61" spans="1:5" s="1" customFormat="1" ht="12" customHeight="1">
      <c r="A61" s="165" t="s">
        <v>309</v>
      </c>
      <c r="B61" s="160" t="s">
        <v>298</v>
      </c>
      <c r="C61" s="369"/>
      <c r="D61" s="369"/>
      <c r="E61" s="180"/>
    </row>
    <row r="62" spans="1:5" s="1" customFormat="1" ht="12" customHeight="1">
      <c r="A62" s="165" t="s">
        <v>310</v>
      </c>
      <c r="B62" s="160" t="s">
        <v>299</v>
      </c>
      <c r="C62" s="369"/>
      <c r="D62" s="369"/>
      <c r="E62" s="180"/>
    </row>
    <row r="63" spans="1:5" s="1" customFormat="1" ht="12" customHeight="1">
      <c r="A63" s="165" t="s">
        <v>311</v>
      </c>
      <c r="B63" s="160" t="s">
        <v>300</v>
      </c>
      <c r="C63" s="371"/>
      <c r="D63" s="371"/>
      <c r="E63" s="181"/>
    </row>
    <row r="64" spans="1:5" s="1" customFormat="1" ht="12" customHeight="1">
      <c r="A64" s="165" t="s">
        <v>312</v>
      </c>
      <c r="B64" s="160" t="s">
        <v>301</v>
      </c>
      <c r="C64" s="369"/>
      <c r="D64" s="369"/>
      <c r="E64" s="180"/>
    </row>
    <row r="65" spans="1:5" s="1" customFormat="1" ht="12" customHeight="1" thickBot="1">
      <c r="A65" s="167" t="s">
        <v>313</v>
      </c>
      <c r="B65" s="168" t="s">
        <v>302</v>
      </c>
      <c r="C65" s="369"/>
      <c r="D65" s="369"/>
      <c r="E65" s="180"/>
    </row>
    <row r="66" spans="1:5" s="1" customFormat="1" ht="13.5" customHeight="1" thickBot="1">
      <c r="A66" s="169" t="s">
        <v>69</v>
      </c>
      <c r="B66" s="295" t="s">
        <v>360</v>
      </c>
      <c r="C66" s="387">
        <f>+C52+C53</f>
        <v>30099</v>
      </c>
      <c r="D66" s="387">
        <f>+D52+D53</f>
        <v>32901</v>
      </c>
      <c r="E66" s="189">
        <f>+E52+E53</f>
        <v>33115</v>
      </c>
    </row>
    <row r="67" spans="1:5" s="1" customFormat="1" ht="12" customHeight="1" thickBot="1">
      <c r="A67" s="170" t="s">
        <v>70</v>
      </c>
      <c r="B67" s="296" t="s">
        <v>303</v>
      </c>
      <c r="C67" s="389"/>
      <c r="D67" s="389"/>
      <c r="E67" s="199"/>
    </row>
    <row r="68" spans="1:5" s="1" customFormat="1" ht="12.75" customHeight="1" thickBot="1">
      <c r="A68" s="169" t="s">
        <v>71</v>
      </c>
      <c r="B68" s="295" t="s">
        <v>361</v>
      </c>
      <c r="C68" s="390">
        <f>+C66+C67</f>
        <v>30099</v>
      </c>
      <c r="D68" s="390">
        <f>+D66+D67</f>
        <v>32901</v>
      </c>
      <c r="E68" s="200">
        <f>+E66+E67</f>
        <v>33115</v>
      </c>
    </row>
    <row r="69" spans="1:5" ht="16.5" customHeight="1">
      <c r="A69" s="5"/>
      <c r="B69" s="6"/>
      <c r="C69" s="193"/>
      <c r="D69" s="193"/>
      <c r="E69" s="193"/>
    </row>
    <row r="70" spans="1:5" s="201" customFormat="1" ht="16.5" customHeight="1">
      <c r="A70" s="704" t="s">
        <v>87</v>
      </c>
      <c r="B70" s="704"/>
      <c r="C70" s="704"/>
      <c r="D70" s="704"/>
      <c r="E70" s="704"/>
    </row>
    <row r="71" spans="1:5" ht="37.5" customHeight="1" thickBot="1">
      <c r="A71" s="313" t="s">
        <v>180</v>
      </c>
      <c r="B71" s="313"/>
      <c r="C71" s="75"/>
      <c r="D71" s="75"/>
      <c r="E71" s="75" t="s">
        <v>333</v>
      </c>
    </row>
    <row r="72" spans="1:5" s="35" customFormat="1" ht="12" customHeight="1">
      <c r="A72" s="705" t="s">
        <v>115</v>
      </c>
      <c r="B72" s="701" t="s">
        <v>408</v>
      </c>
      <c r="C72" s="699" t="s">
        <v>0</v>
      </c>
      <c r="D72" s="699"/>
      <c r="E72" s="700"/>
    </row>
    <row r="73" spans="1:5" ht="12" customHeight="1" thickBot="1">
      <c r="A73" s="706"/>
      <c r="B73" s="698"/>
      <c r="C73" s="315" t="s">
        <v>409</v>
      </c>
      <c r="D73" s="315" t="s">
        <v>416</v>
      </c>
      <c r="E73" s="316" t="s">
        <v>417</v>
      </c>
    </row>
    <row r="74" spans="1:5" ht="12" customHeight="1" thickBot="1">
      <c r="A74" s="31">
        <v>1</v>
      </c>
      <c r="B74" s="32">
        <v>2</v>
      </c>
      <c r="C74" s="32">
        <v>3</v>
      </c>
      <c r="D74" s="32">
        <v>4</v>
      </c>
      <c r="E74" s="33">
        <v>5</v>
      </c>
    </row>
    <row r="75" spans="1:5" ht="12" customHeight="1" thickBot="1">
      <c r="A75" s="24" t="s">
        <v>58</v>
      </c>
      <c r="B75" s="30" t="s">
        <v>231</v>
      </c>
      <c r="C75" s="367">
        <f>+C76+C77+C78+C79+C80</f>
        <v>70161</v>
      </c>
      <c r="D75" s="367">
        <f>+D76+D77+D78+D79+D80</f>
        <v>78030</v>
      </c>
      <c r="E75" s="177">
        <f>+E76+E77+E78+E79+E80</f>
        <v>75391</v>
      </c>
    </row>
    <row r="76" spans="1:5" ht="12" customHeight="1">
      <c r="A76" s="19" t="s">
        <v>137</v>
      </c>
      <c r="B76" s="11" t="s">
        <v>88</v>
      </c>
      <c r="C76" s="370">
        <v>29134</v>
      </c>
      <c r="D76" s="370">
        <v>30716</v>
      </c>
      <c r="E76" s="179">
        <v>29262</v>
      </c>
    </row>
    <row r="77" spans="1:5" ht="12" customHeight="1">
      <c r="A77" s="15" t="s">
        <v>138</v>
      </c>
      <c r="B77" s="8" t="s">
        <v>232</v>
      </c>
      <c r="C77" s="369">
        <v>7866</v>
      </c>
      <c r="D77" s="369">
        <v>8293</v>
      </c>
      <c r="E77" s="180">
        <v>7901</v>
      </c>
    </row>
    <row r="78" spans="1:5" ht="12" customHeight="1">
      <c r="A78" s="15" t="s">
        <v>139</v>
      </c>
      <c r="B78" s="8" t="s">
        <v>166</v>
      </c>
      <c r="C78" s="375">
        <v>31021</v>
      </c>
      <c r="D78" s="375">
        <v>33281</v>
      </c>
      <c r="E78" s="185">
        <v>32399</v>
      </c>
    </row>
    <row r="79" spans="1:5" ht="12" customHeight="1">
      <c r="A79" s="15" t="s">
        <v>140</v>
      </c>
      <c r="B79" s="12" t="s">
        <v>233</v>
      </c>
      <c r="C79" s="375"/>
      <c r="D79" s="375"/>
      <c r="E79" s="185"/>
    </row>
    <row r="80" spans="1:5" ht="12" customHeight="1">
      <c r="A80" s="15" t="s">
        <v>149</v>
      </c>
      <c r="B80" s="21" t="s">
        <v>234</v>
      </c>
      <c r="C80" s="375">
        <v>2140</v>
      </c>
      <c r="D80" s="375">
        <v>5740</v>
      </c>
      <c r="E80" s="185">
        <v>5829</v>
      </c>
    </row>
    <row r="81" spans="1:5" ht="12" customHeight="1">
      <c r="A81" s="15" t="s">
        <v>141</v>
      </c>
      <c r="B81" s="8" t="s">
        <v>252</v>
      </c>
      <c r="C81" s="375"/>
      <c r="D81" s="375"/>
      <c r="E81" s="185"/>
    </row>
    <row r="82" spans="1:5" ht="12" customHeight="1">
      <c r="A82" s="15" t="s">
        <v>142</v>
      </c>
      <c r="B82" s="78" t="s">
        <v>253</v>
      </c>
      <c r="C82" s="375"/>
      <c r="D82" s="375"/>
      <c r="E82" s="185"/>
    </row>
    <row r="83" spans="1:5" ht="12" customHeight="1">
      <c r="A83" s="15" t="s">
        <v>150</v>
      </c>
      <c r="B83" s="78" t="s">
        <v>314</v>
      </c>
      <c r="C83" s="375"/>
      <c r="D83" s="375"/>
      <c r="E83" s="185"/>
    </row>
    <row r="84" spans="1:5" ht="12" customHeight="1">
      <c r="A84" s="15" t="s">
        <v>151</v>
      </c>
      <c r="B84" s="79" t="s">
        <v>254</v>
      </c>
      <c r="C84" s="375">
        <v>2140</v>
      </c>
      <c r="D84" s="375">
        <v>5740</v>
      </c>
      <c r="E84" s="185">
        <v>5828</v>
      </c>
    </row>
    <row r="85" spans="1:5" ht="12" customHeight="1">
      <c r="A85" s="14" t="s">
        <v>152</v>
      </c>
      <c r="B85" s="80" t="s">
        <v>255</v>
      </c>
      <c r="C85" s="375"/>
      <c r="D85" s="375"/>
      <c r="E85" s="185"/>
    </row>
    <row r="86" spans="1:5" ht="12" customHeight="1">
      <c r="A86" s="15" t="s">
        <v>153</v>
      </c>
      <c r="B86" s="80" t="s">
        <v>256</v>
      </c>
      <c r="C86" s="375"/>
      <c r="D86" s="375"/>
      <c r="E86" s="185"/>
    </row>
    <row r="87" spans="1:5" ht="12" customHeight="1" thickBot="1">
      <c r="A87" s="20" t="s">
        <v>155</v>
      </c>
      <c r="B87" s="81" t="s">
        <v>257</v>
      </c>
      <c r="C87" s="391"/>
      <c r="D87" s="391"/>
      <c r="E87" s="194"/>
    </row>
    <row r="88" spans="1:5" ht="12" customHeight="1" thickBot="1">
      <c r="A88" s="22" t="s">
        <v>59</v>
      </c>
      <c r="B88" s="29" t="s">
        <v>335</v>
      </c>
      <c r="C88" s="368">
        <f>+C89+C90+C91</f>
        <v>0</v>
      </c>
      <c r="D88" s="368">
        <f>+D89+D90+D91</f>
        <v>0</v>
      </c>
      <c r="E88" s="178">
        <f>+E89+E90+E91</f>
        <v>0</v>
      </c>
    </row>
    <row r="89" spans="1:5" ht="12" customHeight="1">
      <c r="A89" s="17" t="s">
        <v>143</v>
      </c>
      <c r="B89" s="8" t="s">
        <v>315</v>
      </c>
      <c r="C89" s="374"/>
      <c r="D89" s="374"/>
      <c r="E89" s="184"/>
    </row>
    <row r="90" spans="1:5" ht="12" customHeight="1">
      <c r="A90" s="17" t="s">
        <v>144</v>
      </c>
      <c r="B90" s="13" t="s">
        <v>236</v>
      </c>
      <c r="C90" s="369"/>
      <c r="D90" s="369"/>
      <c r="E90" s="180"/>
    </row>
    <row r="91" spans="1:5" ht="12" customHeight="1">
      <c r="A91" s="17" t="s">
        <v>145</v>
      </c>
      <c r="B91" s="160" t="s">
        <v>336</v>
      </c>
      <c r="C91" s="369"/>
      <c r="D91" s="369"/>
      <c r="E91" s="180"/>
    </row>
    <row r="92" spans="1:5" ht="22.5">
      <c r="A92" s="17" t="s">
        <v>146</v>
      </c>
      <c r="B92" s="160" t="s">
        <v>401</v>
      </c>
      <c r="C92" s="369"/>
      <c r="D92" s="369"/>
      <c r="E92" s="180"/>
    </row>
    <row r="93" spans="1:5" ht="12" customHeight="1">
      <c r="A93" s="17" t="s">
        <v>147</v>
      </c>
      <c r="B93" s="160" t="s">
        <v>337</v>
      </c>
      <c r="C93" s="369"/>
      <c r="D93" s="369"/>
      <c r="E93" s="180"/>
    </row>
    <row r="94" spans="1:5" ht="12" customHeight="1">
      <c r="A94" s="17" t="s">
        <v>154</v>
      </c>
      <c r="B94" s="160" t="s">
        <v>338</v>
      </c>
      <c r="C94" s="369"/>
      <c r="D94" s="369"/>
      <c r="E94" s="180"/>
    </row>
    <row r="95" spans="1:5" ht="12" customHeight="1">
      <c r="A95" s="17" t="s">
        <v>156</v>
      </c>
      <c r="B95" s="297" t="s">
        <v>318</v>
      </c>
      <c r="C95" s="369"/>
      <c r="D95" s="369"/>
      <c r="E95" s="180"/>
    </row>
    <row r="96" spans="1:5" ht="24" customHeight="1">
      <c r="A96" s="17" t="s">
        <v>237</v>
      </c>
      <c r="B96" s="297" t="s">
        <v>319</v>
      </c>
      <c r="C96" s="369"/>
      <c r="D96" s="369"/>
      <c r="E96" s="180"/>
    </row>
    <row r="97" spans="1:5" ht="21.75" customHeight="1">
      <c r="A97" s="17" t="s">
        <v>238</v>
      </c>
      <c r="B97" s="297" t="s">
        <v>317</v>
      </c>
      <c r="C97" s="369"/>
      <c r="D97" s="369"/>
      <c r="E97" s="180"/>
    </row>
    <row r="98" spans="1:5" ht="12" customHeight="1" thickBot="1">
      <c r="A98" s="14" t="s">
        <v>239</v>
      </c>
      <c r="B98" s="298" t="s">
        <v>421</v>
      </c>
      <c r="C98" s="375"/>
      <c r="D98" s="375"/>
      <c r="E98" s="185"/>
    </row>
    <row r="99" spans="1:5" ht="12" customHeight="1" thickBot="1">
      <c r="A99" s="22" t="s">
        <v>60</v>
      </c>
      <c r="B99" s="72" t="s">
        <v>339</v>
      </c>
      <c r="C99" s="368">
        <f>+C100+C101</f>
        <v>0</v>
      </c>
      <c r="D99" s="368">
        <f>+D100+D101</f>
        <v>0</v>
      </c>
      <c r="E99" s="178">
        <f>+E100+E101</f>
        <v>0</v>
      </c>
    </row>
    <row r="100" spans="1:5" s="158" customFormat="1" ht="12" customHeight="1">
      <c r="A100" s="17" t="s">
        <v>117</v>
      </c>
      <c r="B100" s="10" t="s">
        <v>102</v>
      </c>
      <c r="C100" s="374"/>
      <c r="D100" s="374"/>
      <c r="E100" s="184"/>
    </row>
    <row r="101" spans="1:5" ht="12" customHeight="1" thickBot="1">
      <c r="A101" s="18" t="s">
        <v>118</v>
      </c>
      <c r="B101" s="13" t="s">
        <v>103</v>
      </c>
      <c r="C101" s="375"/>
      <c r="D101" s="375"/>
      <c r="E101" s="185"/>
    </row>
    <row r="102" spans="1:5" ht="12" customHeight="1" thickBot="1">
      <c r="A102" s="164" t="s">
        <v>61</v>
      </c>
      <c r="B102" s="159" t="s">
        <v>320</v>
      </c>
      <c r="C102" s="392"/>
      <c r="D102" s="392"/>
      <c r="E102" s="393"/>
    </row>
    <row r="103" spans="1:5" ht="12" customHeight="1" thickBot="1">
      <c r="A103" s="156" t="s">
        <v>62</v>
      </c>
      <c r="B103" s="157" t="s">
        <v>183</v>
      </c>
      <c r="C103" s="367">
        <f>+C75+C88+C99+C102</f>
        <v>70161</v>
      </c>
      <c r="D103" s="367">
        <f>+D75+D88+D99+D102</f>
        <v>78030</v>
      </c>
      <c r="E103" s="177">
        <f>+E75+E88+E99+E102</f>
        <v>75391</v>
      </c>
    </row>
    <row r="104" spans="1:5" ht="12" customHeight="1" thickBot="1">
      <c r="A104" s="164" t="s">
        <v>63</v>
      </c>
      <c r="B104" s="159" t="s">
        <v>402</v>
      </c>
      <c r="C104" s="368">
        <f>+C105+C113</f>
        <v>0</v>
      </c>
      <c r="D104" s="368">
        <f>+D105+D113</f>
        <v>0</v>
      </c>
      <c r="E104" s="178">
        <f>+E105+E113</f>
        <v>0</v>
      </c>
    </row>
    <row r="105" spans="1:5" ht="12" customHeight="1" thickBot="1">
      <c r="A105" s="171" t="s">
        <v>124</v>
      </c>
      <c r="B105" s="299" t="s">
        <v>530</v>
      </c>
      <c r="C105" s="368">
        <f>+C106+C107+C108+C109+C110+C111+C112</f>
        <v>0</v>
      </c>
      <c r="D105" s="368">
        <f>+D106+D107+D108+D109+D110+D111+D112</f>
        <v>0</v>
      </c>
      <c r="E105" s="178">
        <f>+E106+E107+E108+E109+E110+E111+E112</f>
        <v>0</v>
      </c>
    </row>
    <row r="106" spans="1:5" ht="12" customHeight="1">
      <c r="A106" s="172" t="s">
        <v>127</v>
      </c>
      <c r="B106" s="173" t="s">
        <v>321</v>
      </c>
      <c r="C106" s="371"/>
      <c r="D106" s="371"/>
      <c r="E106" s="181"/>
    </row>
    <row r="107" spans="1:5" ht="12" customHeight="1">
      <c r="A107" s="165" t="s">
        <v>128</v>
      </c>
      <c r="B107" s="160" t="s">
        <v>322</v>
      </c>
      <c r="C107" s="369"/>
      <c r="D107" s="369"/>
      <c r="E107" s="180"/>
    </row>
    <row r="108" spans="1:5" ht="12" customHeight="1">
      <c r="A108" s="165" t="s">
        <v>129</v>
      </c>
      <c r="B108" s="160" t="s">
        <v>323</v>
      </c>
      <c r="C108" s="369"/>
      <c r="D108" s="369"/>
      <c r="E108" s="180"/>
    </row>
    <row r="109" spans="1:5" ht="12" customHeight="1">
      <c r="A109" s="165" t="s">
        <v>130</v>
      </c>
      <c r="B109" s="160" t="s">
        <v>324</v>
      </c>
      <c r="C109" s="371"/>
      <c r="D109" s="371"/>
      <c r="E109" s="181"/>
    </row>
    <row r="110" spans="1:5" ht="12" customHeight="1">
      <c r="A110" s="165" t="s">
        <v>222</v>
      </c>
      <c r="B110" s="160" t="s">
        <v>325</v>
      </c>
      <c r="C110" s="369"/>
      <c r="D110" s="369"/>
      <c r="E110" s="180"/>
    </row>
    <row r="111" spans="1:5" ht="12" customHeight="1">
      <c r="A111" s="165" t="s">
        <v>240</v>
      </c>
      <c r="B111" s="160" t="s">
        <v>326</v>
      </c>
      <c r="C111" s="369"/>
      <c r="D111" s="369"/>
      <c r="E111" s="180"/>
    </row>
    <row r="112" spans="1:5" ht="12" customHeight="1" thickBot="1">
      <c r="A112" s="174" t="s">
        <v>241</v>
      </c>
      <c r="B112" s="175" t="s">
        <v>327</v>
      </c>
      <c r="C112" s="371"/>
      <c r="D112" s="371"/>
      <c r="E112" s="181"/>
    </row>
    <row r="113" spans="1:5" ht="12" customHeight="1" thickBot="1">
      <c r="A113" s="171" t="s">
        <v>125</v>
      </c>
      <c r="B113" s="299" t="s">
        <v>531</v>
      </c>
      <c r="C113" s="368">
        <f>+C114+C115+C116+C117+C118+C119+C120+C121</f>
        <v>0</v>
      </c>
      <c r="D113" s="368">
        <f>+D114+D115+D116+D117+D118+D119+D120+D121</f>
        <v>0</v>
      </c>
      <c r="E113" s="178">
        <f>+E114+E115+E116+E117+E118+E119+E120+E121</f>
        <v>0</v>
      </c>
    </row>
    <row r="114" spans="1:5" ht="12" customHeight="1">
      <c r="A114" s="172" t="s">
        <v>133</v>
      </c>
      <c r="B114" s="173" t="s">
        <v>321</v>
      </c>
      <c r="C114" s="371"/>
      <c r="D114" s="371"/>
      <c r="E114" s="181"/>
    </row>
    <row r="115" spans="1:5" ht="12" customHeight="1">
      <c r="A115" s="165" t="s">
        <v>134</v>
      </c>
      <c r="B115" s="160" t="s">
        <v>328</v>
      </c>
      <c r="C115" s="369"/>
      <c r="D115" s="369"/>
      <c r="E115" s="180"/>
    </row>
    <row r="116" spans="1:5" ht="12" customHeight="1">
      <c r="A116" s="165" t="s">
        <v>135</v>
      </c>
      <c r="B116" s="160" t="s">
        <v>323</v>
      </c>
      <c r="C116" s="369"/>
      <c r="D116" s="369"/>
      <c r="E116" s="180"/>
    </row>
    <row r="117" spans="1:5" ht="12" customHeight="1">
      <c r="A117" s="165" t="s">
        <v>136</v>
      </c>
      <c r="B117" s="160" t="s">
        <v>324</v>
      </c>
      <c r="C117" s="371"/>
      <c r="D117" s="371"/>
      <c r="E117" s="181"/>
    </row>
    <row r="118" spans="1:5" ht="12" customHeight="1">
      <c r="A118" s="165" t="s">
        <v>223</v>
      </c>
      <c r="B118" s="160" t="s">
        <v>325</v>
      </c>
      <c r="C118" s="369"/>
      <c r="D118" s="369"/>
      <c r="E118" s="180"/>
    </row>
    <row r="119" spans="1:5" ht="12" customHeight="1">
      <c r="A119" s="165" t="s">
        <v>242</v>
      </c>
      <c r="B119" s="160" t="s">
        <v>329</v>
      </c>
      <c r="C119" s="369"/>
      <c r="D119" s="369"/>
      <c r="E119" s="180"/>
    </row>
    <row r="120" spans="1:5" ht="12" customHeight="1">
      <c r="A120" s="165" t="s">
        <v>243</v>
      </c>
      <c r="B120" s="160" t="s">
        <v>327</v>
      </c>
      <c r="C120" s="369"/>
      <c r="D120" s="369"/>
      <c r="E120" s="180"/>
    </row>
    <row r="121" spans="1:9" ht="15" customHeight="1" thickBot="1">
      <c r="A121" s="174" t="s">
        <v>244</v>
      </c>
      <c r="B121" s="175" t="s">
        <v>403</v>
      </c>
      <c r="C121" s="371"/>
      <c r="D121" s="371"/>
      <c r="E121" s="181"/>
      <c r="F121" s="36"/>
      <c r="G121" s="73"/>
      <c r="H121" s="73"/>
      <c r="I121" s="73"/>
    </row>
    <row r="122" spans="1:5" s="1" customFormat="1" ht="12.75" customHeight="1" thickBot="1">
      <c r="A122" s="164" t="s">
        <v>64</v>
      </c>
      <c r="B122" s="295" t="s">
        <v>330</v>
      </c>
      <c r="C122" s="394">
        <f>+C103+C104</f>
        <v>70161</v>
      </c>
      <c r="D122" s="394">
        <f>+D103+D104</f>
        <v>78030</v>
      </c>
      <c r="E122" s="195">
        <f>+E103+E104</f>
        <v>75391</v>
      </c>
    </row>
    <row r="123" spans="1:5" ht="15.75" customHeight="1" thickBot="1">
      <c r="A123" s="164" t="s">
        <v>65</v>
      </c>
      <c r="B123" s="295" t="s">
        <v>331</v>
      </c>
      <c r="C123" s="395"/>
      <c r="D123" s="395"/>
      <c r="E123" s="196"/>
    </row>
    <row r="124" spans="1:5" ht="16.5" thickBot="1">
      <c r="A124" s="176" t="s">
        <v>66</v>
      </c>
      <c r="B124" s="296" t="s">
        <v>332</v>
      </c>
      <c r="C124" s="387">
        <f>+C122+C123</f>
        <v>70161</v>
      </c>
      <c r="D124" s="387">
        <f>+D122+D123</f>
        <v>78030</v>
      </c>
      <c r="E124" s="189">
        <f>+E122+E123</f>
        <v>75391</v>
      </c>
    </row>
    <row r="125" spans="1:5" ht="15" customHeight="1">
      <c r="A125" s="300"/>
      <c r="B125" s="300"/>
      <c r="C125" s="301"/>
      <c r="D125" s="301"/>
      <c r="E125" s="301"/>
    </row>
    <row r="126" spans="1:5" ht="13.5" customHeight="1">
      <c r="A126" s="314" t="s">
        <v>186</v>
      </c>
      <c r="B126" s="314"/>
      <c r="C126" s="314"/>
      <c r="D126" s="314"/>
      <c r="E126" s="314"/>
    </row>
    <row r="127" spans="1:5" ht="14.25" customHeight="1" thickBot="1">
      <c r="A127" s="312" t="s">
        <v>181</v>
      </c>
      <c r="B127" s="312"/>
      <c r="C127" s="198"/>
      <c r="D127" s="198"/>
      <c r="E127" s="198" t="s">
        <v>333</v>
      </c>
    </row>
    <row r="128" spans="1:5" ht="21.75" thickBot="1">
      <c r="A128" s="22">
        <v>1</v>
      </c>
      <c r="B128" s="29" t="s">
        <v>251</v>
      </c>
      <c r="C128" s="197">
        <f>+C52-C103</f>
        <v>-40062</v>
      </c>
      <c r="D128" s="197">
        <f>+D52-D103</f>
        <v>-45129</v>
      </c>
      <c r="E128" s="178">
        <f>+E52-E103</f>
        <v>-42276</v>
      </c>
    </row>
  </sheetData>
  <sheetProtection sheet="1" objects="1" scenarios="1"/>
  <mergeCells count="8">
    <mergeCell ref="A70:E70"/>
    <mergeCell ref="A72:A73"/>
    <mergeCell ref="B72:B73"/>
    <mergeCell ref="C72:E72"/>
    <mergeCell ref="A1:E1"/>
    <mergeCell ref="A3:A4"/>
    <mergeCell ref="B3:B4"/>
    <mergeCell ref="C3:E3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Vaja Város Önkormányzat
2013. ÉVI ZÁRSZÁMADÁS
ÖNKÉNT VÁLLALT FELADATAINAK MÉRLEGE&amp;10
&amp;R&amp;"Times New Roman CE,Félkövér dőlt"&amp;11 1.3. melléklet a 7/2014. (IV.29.) önkormányzati rendelethez</oddHeader>
  </headerFooter>
  <rowBreaks count="1" manualBreakCount="1">
    <brk id="69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28"/>
  <sheetViews>
    <sheetView view="pageLayout" zoomScaleNormal="120" zoomScaleSheetLayoutView="100" workbookViewId="0" topLeftCell="A1">
      <selection activeCell="E25" sqref="E25"/>
    </sheetView>
  </sheetViews>
  <sheetFormatPr defaultColWidth="9.00390625" defaultRowHeight="12.75"/>
  <cols>
    <col min="1" max="1" width="9.50390625" style="302" customWidth="1"/>
    <col min="2" max="2" width="60.875" style="302" customWidth="1"/>
    <col min="3" max="5" width="15.875" style="303" customWidth="1"/>
    <col min="6" max="16384" width="9.375" style="34" customWidth="1"/>
  </cols>
  <sheetData>
    <row r="1" spans="1:5" ht="15.75" customHeight="1">
      <c r="A1" s="704" t="s">
        <v>55</v>
      </c>
      <c r="B1" s="704"/>
      <c r="C1" s="704"/>
      <c r="D1" s="704"/>
      <c r="E1" s="704"/>
    </row>
    <row r="2" spans="1:5" ht="15.75" customHeight="1" thickBot="1">
      <c r="A2" s="312" t="s">
        <v>179</v>
      </c>
      <c r="B2" s="312"/>
      <c r="C2" s="198"/>
      <c r="D2" s="198"/>
      <c r="E2" s="198" t="s">
        <v>333</v>
      </c>
    </row>
    <row r="3" spans="1:5" ht="37.5" customHeight="1">
      <c r="A3" s="705" t="s">
        <v>115</v>
      </c>
      <c r="B3" s="701" t="s">
        <v>57</v>
      </c>
      <c r="C3" s="699" t="s">
        <v>0</v>
      </c>
      <c r="D3" s="699"/>
      <c r="E3" s="700"/>
    </row>
    <row r="4" spans="1:5" s="35" customFormat="1" ht="12" customHeight="1" thickBot="1">
      <c r="A4" s="706"/>
      <c r="B4" s="698"/>
      <c r="C4" s="315" t="s">
        <v>409</v>
      </c>
      <c r="D4" s="315" t="s">
        <v>416</v>
      </c>
      <c r="E4" s="316" t="s">
        <v>417</v>
      </c>
    </row>
    <row r="5" spans="1:5" s="1" customFormat="1" ht="12" customHeight="1" thickBot="1">
      <c r="A5" s="31">
        <v>1</v>
      </c>
      <c r="B5" s="32">
        <v>2</v>
      </c>
      <c r="C5" s="32">
        <v>3</v>
      </c>
      <c r="D5" s="32">
        <v>4</v>
      </c>
      <c r="E5" s="33">
        <v>5</v>
      </c>
    </row>
    <row r="6" spans="1:5" s="1" customFormat="1" ht="12" customHeight="1" thickBot="1">
      <c r="A6" s="24" t="s">
        <v>58</v>
      </c>
      <c r="B6" s="23" t="s">
        <v>191</v>
      </c>
      <c r="C6" s="367">
        <f>+C7+C12+C21</f>
        <v>0</v>
      </c>
      <c r="D6" s="367">
        <f>+D7+D12+D21</f>
        <v>0</v>
      </c>
      <c r="E6" s="177">
        <f>+E7+E12+E21</f>
        <v>0</v>
      </c>
    </row>
    <row r="7" spans="1:5" s="1" customFormat="1" ht="12" customHeight="1" thickBot="1">
      <c r="A7" s="22" t="s">
        <v>59</v>
      </c>
      <c r="B7" s="159" t="s">
        <v>395</v>
      </c>
      <c r="C7" s="368">
        <f>+C8+C9+C10+C11</f>
        <v>0</v>
      </c>
      <c r="D7" s="368">
        <f>+D8+D9+D10+D11</f>
        <v>0</v>
      </c>
      <c r="E7" s="178">
        <f>+E8+E9+E10+E11</f>
        <v>0</v>
      </c>
    </row>
    <row r="8" spans="1:5" s="1" customFormat="1" ht="12" customHeight="1">
      <c r="A8" s="15" t="s">
        <v>143</v>
      </c>
      <c r="B8" s="289" t="s">
        <v>98</v>
      </c>
      <c r="C8" s="369"/>
      <c r="D8" s="369"/>
      <c r="E8" s="180"/>
    </row>
    <row r="9" spans="1:5" s="1" customFormat="1" ht="12" customHeight="1">
      <c r="A9" s="15" t="s">
        <v>144</v>
      </c>
      <c r="B9" s="173" t="s">
        <v>116</v>
      </c>
      <c r="C9" s="369"/>
      <c r="D9" s="369"/>
      <c r="E9" s="180"/>
    </row>
    <row r="10" spans="1:5" s="1" customFormat="1" ht="12" customHeight="1">
      <c r="A10" s="15" t="s">
        <v>145</v>
      </c>
      <c r="B10" s="173" t="s">
        <v>192</v>
      </c>
      <c r="C10" s="369"/>
      <c r="D10" s="369"/>
      <c r="E10" s="180"/>
    </row>
    <row r="11" spans="1:5" s="1" customFormat="1" ht="12" customHeight="1" thickBot="1">
      <c r="A11" s="15" t="s">
        <v>146</v>
      </c>
      <c r="B11" s="290" t="s">
        <v>193</v>
      </c>
      <c r="C11" s="369"/>
      <c r="D11" s="369"/>
      <c r="E11" s="180"/>
    </row>
    <row r="12" spans="1:5" s="1" customFormat="1" ht="12" customHeight="1" thickBot="1">
      <c r="A12" s="22" t="s">
        <v>60</v>
      </c>
      <c r="B12" s="23" t="s">
        <v>194</v>
      </c>
      <c r="C12" s="368">
        <f>+C13+C14+C15+C16+C17+C18+C19+C20</f>
        <v>0</v>
      </c>
      <c r="D12" s="368">
        <f>+D13+D14+D15+D16+D17+D18+D19+D20</f>
        <v>0</v>
      </c>
      <c r="E12" s="178">
        <f>+E13+E14+E15+E16+E17+E18+E19+E20</f>
        <v>0</v>
      </c>
    </row>
    <row r="13" spans="1:5" s="1" customFormat="1" ht="12" customHeight="1">
      <c r="A13" s="19" t="s">
        <v>117</v>
      </c>
      <c r="B13" s="11" t="s">
        <v>199</v>
      </c>
      <c r="C13" s="370"/>
      <c r="D13" s="370"/>
      <c r="E13" s="179"/>
    </row>
    <row r="14" spans="1:5" s="1" customFormat="1" ht="12" customHeight="1">
      <c r="A14" s="15" t="s">
        <v>118</v>
      </c>
      <c r="B14" s="8" t="s">
        <v>200</v>
      </c>
      <c r="C14" s="369"/>
      <c r="D14" s="369"/>
      <c r="E14" s="180"/>
    </row>
    <row r="15" spans="1:5" s="1" customFormat="1" ht="12" customHeight="1">
      <c r="A15" s="15" t="s">
        <v>119</v>
      </c>
      <c r="B15" s="8" t="s">
        <v>201</v>
      </c>
      <c r="C15" s="369"/>
      <c r="D15" s="369"/>
      <c r="E15" s="180"/>
    </row>
    <row r="16" spans="1:5" s="1" customFormat="1" ht="12" customHeight="1">
      <c r="A16" s="15" t="s">
        <v>120</v>
      </c>
      <c r="B16" s="8" t="s">
        <v>202</v>
      </c>
      <c r="C16" s="369"/>
      <c r="D16" s="369"/>
      <c r="E16" s="180"/>
    </row>
    <row r="17" spans="1:5" s="1" customFormat="1" ht="12" customHeight="1">
      <c r="A17" s="14" t="s">
        <v>195</v>
      </c>
      <c r="B17" s="7" t="s">
        <v>203</v>
      </c>
      <c r="C17" s="371"/>
      <c r="D17" s="371"/>
      <c r="E17" s="181"/>
    </row>
    <row r="18" spans="1:5" s="1" customFormat="1" ht="12" customHeight="1">
      <c r="A18" s="15" t="s">
        <v>196</v>
      </c>
      <c r="B18" s="8" t="s">
        <v>279</v>
      </c>
      <c r="C18" s="369"/>
      <c r="D18" s="369"/>
      <c r="E18" s="180"/>
    </row>
    <row r="19" spans="1:5" s="1" customFormat="1" ht="12" customHeight="1">
      <c r="A19" s="15" t="s">
        <v>197</v>
      </c>
      <c r="B19" s="8" t="s">
        <v>205</v>
      </c>
      <c r="C19" s="369"/>
      <c r="D19" s="369"/>
      <c r="E19" s="180"/>
    </row>
    <row r="20" spans="1:5" s="1" customFormat="1" ht="12" customHeight="1" thickBot="1">
      <c r="A20" s="16" t="s">
        <v>198</v>
      </c>
      <c r="B20" s="9" t="s">
        <v>206</v>
      </c>
      <c r="C20" s="372"/>
      <c r="D20" s="372"/>
      <c r="E20" s="182"/>
    </row>
    <row r="21" spans="1:5" s="1" customFormat="1" ht="12" customHeight="1" thickBot="1">
      <c r="A21" s="22" t="s">
        <v>207</v>
      </c>
      <c r="B21" s="23" t="s">
        <v>280</v>
      </c>
      <c r="C21" s="373"/>
      <c r="D21" s="373"/>
      <c r="E21" s="183"/>
    </row>
    <row r="22" spans="1:5" s="1" customFormat="1" ht="12" customHeight="1" thickBot="1">
      <c r="A22" s="22" t="s">
        <v>62</v>
      </c>
      <c r="B22" s="23" t="s">
        <v>209</v>
      </c>
      <c r="C22" s="368">
        <f>+C23+C24+C25+C26+C27+C28+C29+C30</f>
        <v>146115</v>
      </c>
      <c r="D22" s="368">
        <f>+D23+D24+D25+D26+D27+D28+D29+D30</f>
        <v>150558</v>
      </c>
      <c r="E22" s="178">
        <f>+E23+E24+E25+E26+E27+E28+E29+E30</f>
        <v>150075</v>
      </c>
    </row>
    <row r="23" spans="1:5" s="1" customFormat="1" ht="12" customHeight="1">
      <c r="A23" s="17" t="s">
        <v>121</v>
      </c>
      <c r="B23" s="10" t="s">
        <v>215</v>
      </c>
      <c r="C23" s="374"/>
      <c r="D23" s="374"/>
      <c r="E23" s="184"/>
    </row>
    <row r="24" spans="1:5" s="1" customFormat="1" ht="12" customHeight="1">
      <c r="A24" s="15" t="s">
        <v>122</v>
      </c>
      <c r="B24" s="8" t="s">
        <v>216</v>
      </c>
      <c r="C24" s="369">
        <v>146115</v>
      </c>
      <c r="D24" s="369">
        <v>150558</v>
      </c>
      <c r="E24" s="180">
        <v>150075</v>
      </c>
    </row>
    <row r="25" spans="1:5" s="1" customFormat="1" ht="12" customHeight="1">
      <c r="A25" s="15" t="s">
        <v>123</v>
      </c>
      <c r="B25" s="8" t="s">
        <v>217</v>
      </c>
      <c r="C25" s="369"/>
      <c r="D25" s="369"/>
      <c r="E25" s="180"/>
    </row>
    <row r="26" spans="1:5" s="1" customFormat="1" ht="12" customHeight="1">
      <c r="A26" s="18" t="s">
        <v>210</v>
      </c>
      <c r="B26" s="8" t="s">
        <v>126</v>
      </c>
      <c r="C26" s="375"/>
      <c r="D26" s="375"/>
      <c r="E26" s="185"/>
    </row>
    <row r="27" spans="1:5" s="1" customFormat="1" ht="12" customHeight="1">
      <c r="A27" s="18" t="s">
        <v>211</v>
      </c>
      <c r="B27" s="8" t="s">
        <v>218</v>
      </c>
      <c r="C27" s="375"/>
      <c r="D27" s="375"/>
      <c r="E27" s="185"/>
    </row>
    <row r="28" spans="1:5" s="1" customFormat="1" ht="12" customHeight="1">
      <c r="A28" s="15" t="s">
        <v>212</v>
      </c>
      <c r="B28" s="8" t="s">
        <v>219</v>
      </c>
      <c r="C28" s="369"/>
      <c r="D28" s="369"/>
      <c r="E28" s="180"/>
    </row>
    <row r="29" spans="1:5" s="1" customFormat="1" ht="12" customHeight="1">
      <c r="A29" s="15" t="s">
        <v>213</v>
      </c>
      <c r="B29" s="8" t="s">
        <v>281</v>
      </c>
      <c r="C29" s="376"/>
      <c r="D29" s="376"/>
      <c r="E29" s="186"/>
    </row>
    <row r="30" spans="1:5" s="1" customFormat="1" ht="12" customHeight="1" thickBot="1">
      <c r="A30" s="15" t="s">
        <v>214</v>
      </c>
      <c r="B30" s="13" t="s">
        <v>221</v>
      </c>
      <c r="C30" s="376"/>
      <c r="D30" s="376"/>
      <c r="E30" s="186"/>
    </row>
    <row r="31" spans="1:5" s="1" customFormat="1" ht="12" customHeight="1" thickBot="1">
      <c r="A31" s="152" t="s">
        <v>63</v>
      </c>
      <c r="B31" s="23" t="s">
        <v>396</v>
      </c>
      <c r="C31" s="368">
        <f>+C32+C38</f>
        <v>0</v>
      </c>
      <c r="D31" s="368">
        <f>+D32+D38</f>
        <v>0</v>
      </c>
      <c r="E31" s="178">
        <f>+E32+E38</f>
        <v>0</v>
      </c>
    </row>
    <row r="32" spans="1:5" s="1" customFormat="1" ht="12" customHeight="1">
      <c r="A32" s="153" t="s">
        <v>124</v>
      </c>
      <c r="B32" s="291" t="s">
        <v>397</v>
      </c>
      <c r="C32" s="377">
        <f>+C33+C34+C35+C36+C37</f>
        <v>0</v>
      </c>
      <c r="D32" s="377">
        <f>+D33+D34+D35+D36+D37</f>
        <v>0</v>
      </c>
      <c r="E32" s="190">
        <f>+E33+E34+E35+E36+E37</f>
        <v>0</v>
      </c>
    </row>
    <row r="33" spans="1:5" s="1" customFormat="1" ht="12" customHeight="1">
      <c r="A33" s="154" t="s">
        <v>127</v>
      </c>
      <c r="B33" s="160" t="s">
        <v>282</v>
      </c>
      <c r="C33" s="376"/>
      <c r="D33" s="376"/>
      <c r="E33" s="186"/>
    </row>
    <row r="34" spans="1:5" s="1" customFormat="1" ht="12" customHeight="1">
      <c r="A34" s="154" t="s">
        <v>128</v>
      </c>
      <c r="B34" s="160" t="s">
        <v>283</v>
      </c>
      <c r="C34" s="376"/>
      <c r="D34" s="376"/>
      <c r="E34" s="186"/>
    </row>
    <row r="35" spans="1:5" s="1" customFormat="1" ht="12" customHeight="1">
      <c r="A35" s="154" t="s">
        <v>129</v>
      </c>
      <c r="B35" s="160" t="s">
        <v>284</v>
      </c>
      <c r="C35" s="376"/>
      <c r="D35" s="376"/>
      <c r="E35" s="186"/>
    </row>
    <row r="36" spans="1:5" s="1" customFormat="1" ht="12" customHeight="1">
      <c r="A36" s="154" t="s">
        <v>130</v>
      </c>
      <c r="B36" s="160" t="s">
        <v>285</v>
      </c>
      <c r="C36" s="376"/>
      <c r="D36" s="376"/>
      <c r="E36" s="186"/>
    </row>
    <row r="37" spans="1:5" s="1" customFormat="1" ht="12" customHeight="1">
      <c r="A37" s="154" t="s">
        <v>222</v>
      </c>
      <c r="B37" s="160" t="s">
        <v>398</v>
      </c>
      <c r="C37" s="376"/>
      <c r="D37" s="376"/>
      <c r="E37" s="186"/>
    </row>
    <row r="38" spans="1:5" s="1" customFormat="1" ht="12" customHeight="1">
      <c r="A38" s="154" t="s">
        <v>125</v>
      </c>
      <c r="B38" s="161" t="s">
        <v>399</v>
      </c>
      <c r="C38" s="378">
        <f>+C39+C40+C41+C42+C43</f>
        <v>0</v>
      </c>
      <c r="D38" s="378">
        <f>+D39+D40+D41+D42+D43</f>
        <v>0</v>
      </c>
      <c r="E38" s="191">
        <f>+E39+E40+E41+E42+E43</f>
        <v>0</v>
      </c>
    </row>
    <row r="39" spans="1:5" s="1" customFormat="1" ht="12" customHeight="1">
      <c r="A39" s="154" t="s">
        <v>133</v>
      </c>
      <c r="B39" s="160" t="s">
        <v>282</v>
      </c>
      <c r="C39" s="376"/>
      <c r="D39" s="376"/>
      <c r="E39" s="186"/>
    </row>
    <row r="40" spans="1:5" s="1" customFormat="1" ht="12" customHeight="1">
      <c r="A40" s="154" t="s">
        <v>134</v>
      </c>
      <c r="B40" s="160" t="s">
        <v>283</v>
      </c>
      <c r="C40" s="376"/>
      <c r="D40" s="376"/>
      <c r="E40" s="186"/>
    </row>
    <row r="41" spans="1:5" s="1" customFormat="1" ht="12" customHeight="1">
      <c r="A41" s="154" t="s">
        <v>135</v>
      </c>
      <c r="B41" s="160" t="s">
        <v>284</v>
      </c>
      <c r="C41" s="376"/>
      <c r="D41" s="376"/>
      <c r="E41" s="186"/>
    </row>
    <row r="42" spans="1:5" s="1" customFormat="1" ht="12" customHeight="1">
      <c r="A42" s="154" t="s">
        <v>136</v>
      </c>
      <c r="B42" s="162" t="s">
        <v>285</v>
      </c>
      <c r="C42" s="376"/>
      <c r="D42" s="376"/>
      <c r="E42" s="186"/>
    </row>
    <row r="43" spans="1:5" s="1" customFormat="1" ht="12" customHeight="1" thickBot="1">
      <c r="A43" s="155" t="s">
        <v>223</v>
      </c>
      <c r="B43" s="163" t="s">
        <v>400</v>
      </c>
      <c r="C43" s="379"/>
      <c r="D43" s="379"/>
      <c r="E43" s="380"/>
    </row>
    <row r="44" spans="1:5" s="1" customFormat="1" ht="12" customHeight="1" thickBot="1">
      <c r="A44" s="22" t="s">
        <v>224</v>
      </c>
      <c r="B44" s="292" t="s">
        <v>286</v>
      </c>
      <c r="C44" s="368">
        <f>+C45+C46</f>
        <v>0</v>
      </c>
      <c r="D44" s="368">
        <f>+D45+D46</f>
        <v>0</v>
      </c>
      <c r="E44" s="178">
        <f>+E45+E46</f>
        <v>0</v>
      </c>
    </row>
    <row r="45" spans="1:5" s="1" customFormat="1" ht="12" customHeight="1">
      <c r="A45" s="17" t="s">
        <v>131</v>
      </c>
      <c r="B45" s="173" t="s">
        <v>287</v>
      </c>
      <c r="C45" s="374"/>
      <c r="D45" s="374"/>
      <c r="E45" s="184"/>
    </row>
    <row r="46" spans="1:5" s="1" customFormat="1" ht="12" customHeight="1" thickBot="1">
      <c r="A46" s="14" t="s">
        <v>132</v>
      </c>
      <c r="B46" s="168" t="s">
        <v>291</v>
      </c>
      <c r="C46" s="371"/>
      <c r="D46" s="371"/>
      <c r="E46" s="181"/>
    </row>
    <row r="47" spans="1:5" s="1" customFormat="1" ht="12" customHeight="1" thickBot="1">
      <c r="A47" s="22" t="s">
        <v>65</v>
      </c>
      <c r="B47" s="292" t="s">
        <v>290</v>
      </c>
      <c r="C47" s="368">
        <f>+C48+C49+C50</f>
        <v>0</v>
      </c>
      <c r="D47" s="368">
        <f>+D48+D49+D50</f>
        <v>0</v>
      </c>
      <c r="E47" s="178">
        <f>+E48+E49+E50</f>
        <v>0</v>
      </c>
    </row>
    <row r="48" spans="1:5" s="1" customFormat="1" ht="12" customHeight="1">
      <c r="A48" s="17" t="s">
        <v>227</v>
      </c>
      <c r="B48" s="173" t="s">
        <v>225</v>
      </c>
      <c r="C48" s="381"/>
      <c r="D48" s="381"/>
      <c r="E48" s="382"/>
    </row>
    <row r="49" spans="1:5" s="1" customFormat="1" ht="12" customHeight="1">
      <c r="A49" s="15" t="s">
        <v>228</v>
      </c>
      <c r="B49" s="160" t="s">
        <v>226</v>
      </c>
      <c r="C49" s="376"/>
      <c r="D49" s="376"/>
      <c r="E49" s="186"/>
    </row>
    <row r="50" spans="1:5" s="1" customFormat="1" ht="17.25" customHeight="1" thickBot="1">
      <c r="A50" s="14" t="s">
        <v>334</v>
      </c>
      <c r="B50" s="168" t="s">
        <v>288</v>
      </c>
      <c r="C50" s="383"/>
      <c r="D50" s="383"/>
      <c r="E50" s="384"/>
    </row>
    <row r="51" spans="1:5" s="1" customFormat="1" ht="12" customHeight="1" thickBot="1">
      <c r="A51" s="22" t="s">
        <v>229</v>
      </c>
      <c r="B51" s="293" t="s">
        <v>289</v>
      </c>
      <c r="C51" s="385"/>
      <c r="D51" s="385"/>
      <c r="E51" s="187"/>
    </row>
    <row r="52" spans="1:5" s="1" customFormat="1" ht="12" customHeight="1" thickBot="1">
      <c r="A52" s="22" t="s">
        <v>67</v>
      </c>
      <c r="B52" s="26" t="s">
        <v>230</v>
      </c>
      <c r="C52" s="386">
        <f>+C7+C12+C21+C22+C31+C44+C47+C51</f>
        <v>146115</v>
      </c>
      <c r="D52" s="386">
        <f>+D7+D12+D21+D22+D31+D44+D47+D51</f>
        <v>150558</v>
      </c>
      <c r="E52" s="188">
        <f>+E7+E12+E21+E22+E31+E44+E47+E51</f>
        <v>150075</v>
      </c>
    </row>
    <row r="53" spans="1:5" s="1" customFormat="1" ht="12" customHeight="1" thickBot="1">
      <c r="A53" s="164" t="s">
        <v>68</v>
      </c>
      <c r="B53" s="159" t="s">
        <v>292</v>
      </c>
      <c r="C53" s="387">
        <f>+C54+C60</f>
        <v>0</v>
      </c>
      <c r="D53" s="387">
        <f>+D54+D60</f>
        <v>0</v>
      </c>
      <c r="E53" s="189">
        <f>+E54+E60</f>
        <v>0</v>
      </c>
    </row>
    <row r="54" spans="1:5" s="1" customFormat="1" ht="12" customHeight="1">
      <c r="A54" s="294" t="s">
        <v>175</v>
      </c>
      <c r="B54" s="291" t="s">
        <v>363</v>
      </c>
      <c r="C54" s="369">
        <f>+C55+C56+C57+C58+C59</f>
        <v>0</v>
      </c>
      <c r="D54" s="369">
        <f>+D55+D56+D57+D58+D59</f>
        <v>0</v>
      </c>
      <c r="E54" s="180">
        <f>+E55+E56+E57+E58+E59</f>
        <v>0</v>
      </c>
    </row>
    <row r="55" spans="1:5" s="1" customFormat="1" ht="12" customHeight="1">
      <c r="A55" s="165" t="s">
        <v>304</v>
      </c>
      <c r="B55" s="160" t="s">
        <v>293</v>
      </c>
      <c r="C55" s="369"/>
      <c r="D55" s="369"/>
      <c r="E55" s="180"/>
    </row>
    <row r="56" spans="1:5" s="1" customFormat="1" ht="12" customHeight="1">
      <c r="A56" s="165" t="s">
        <v>305</v>
      </c>
      <c r="B56" s="160" t="s">
        <v>294</v>
      </c>
      <c r="C56" s="369"/>
      <c r="D56" s="369"/>
      <c r="E56" s="180"/>
    </row>
    <row r="57" spans="1:5" s="1" customFormat="1" ht="12" customHeight="1">
      <c r="A57" s="165" t="s">
        <v>306</v>
      </c>
      <c r="B57" s="160" t="s">
        <v>295</v>
      </c>
      <c r="C57" s="369"/>
      <c r="D57" s="369"/>
      <c r="E57" s="180"/>
    </row>
    <row r="58" spans="1:5" s="1" customFormat="1" ht="12" customHeight="1">
      <c r="A58" s="165" t="s">
        <v>307</v>
      </c>
      <c r="B58" s="160" t="s">
        <v>296</v>
      </c>
      <c r="C58" s="369"/>
      <c r="D58" s="369"/>
      <c r="E58" s="180"/>
    </row>
    <row r="59" spans="1:5" s="1" customFormat="1" ht="12" customHeight="1">
      <c r="A59" s="165" t="s">
        <v>308</v>
      </c>
      <c r="B59" s="160" t="s">
        <v>297</v>
      </c>
      <c r="C59" s="369"/>
      <c r="D59" s="369"/>
      <c r="E59" s="180"/>
    </row>
    <row r="60" spans="1:5" s="1" customFormat="1" ht="12" customHeight="1">
      <c r="A60" s="166" t="s">
        <v>176</v>
      </c>
      <c r="B60" s="161" t="s">
        <v>362</v>
      </c>
      <c r="C60" s="369">
        <f>+C61+C62+C63+C64+C65</f>
        <v>0</v>
      </c>
      <c r="D60" s="369">
        <f>+D61+D62+D63+D64+D65</f>
        <v>0</v>
      </c>
      <c r="E60" s="180">
        <f>+E61+E62+E63+E64+E65</f>
        <v>0</v>
      </c>
    </row>
    <row r="61" spans="1:5" s="1" customFormat="1" ht="12" customHeight="1">
      <c r="A61" s="165" t="s">
        <v>309</v>
      </c>
      <c r="B61" s="160" t="s">
        <v>298</v>
      </c>
      <c r="C61" s="369"/>
      <c r="D61" s="369"/>
      <c r="E61" s="180"/>
    </row>
    <row r="62" spans="1:5" s="1" customFormat="1" ht="12" customHeight="1">
      <c r="A62" s="165" t="s">
        <v>310</v>
      </c>
      <c r="B62" s="160" t="s">
        <v>299</v>
      </c>
      <c r="C62" s="369"/>
      <c r="D62" s="369"/>
      <c r="E62" s="180"/>
    </row>
    <row r="63" spans="1:5" s="1" customFormat="1" ht="12" customHeight="1">
      <c r="A63" s="165" t="s">
        <v>311</v>
      </c>
      <c r="B63" s="160" t="s">
        <v>300</v>
      </c>
      <c r="C63" s="369"/>
      <c r="D63" s="369"/>
      <c r="E63" s="180"/>
    </row>
    <row r="64" spans="1:5" s="1" customFormat="1" ht="12" customHeight="1">
      <c r="A64" s="165" t="s">
        <v>312</v>
      </c>
      <c r="B64" s="160" t="s">
        <v>301</v>
      </c>
      <c r="C64" s="369"/>
      <c r="D64" s="369"/>
      <c r="E64" s="180"/>
    </row>
    <row r="65" spans="1:5" s="1" customFormat="1" ht="12" customHeight="1" thickBot="1">
      <c r="A65" s="167" t="s">
        <v>313</v>
      </c>
      <c r="B65" s="168" t="s">
        <v>302</v>
      </c>
      <c r="C65" s="369"/>
      <c r="D65" s="369"/>
      <c r="E65" s="180"/>
    </row>
    <row r="66" spans="1:5" s="1" customFormat="1" ht="22.5" customHeight="1" thickBot="1">
      <c r="A66" s="169" t="s">
        <v>69</v>
      </c>
      <c r="B66" s="295" t="s">
        <v>360</v>
      </c>
      <c r="C66" s="387">
        <f>+C52+C53</f>
        <v>146115</v>
      </c>
      <c r="D66" s="387">
        <f>+D52+D53</f>
        <v>150558</v>
      </c>
      <c r="E66" s="189">
        <f>+E52+E53</f>
        <v>150075</v>
      </c>
    </row>
    <row r="67" spans="1:5" s="1" customFormat="1" ht="12" customHeight="1" thickBot="1">
      <c r="A67" s="170" t="s">
        <v>70</v>
      </c>
      <c r="B67" s="296" t="s">
        <v>303</v>
      </c>
      <c r="C67" s="389"/>
      <c r="D67" s="389"/>
      <c r="E67" s="199"/>
    </row>
    <row r="68" spans="1:5" s="1" customFormat="1" ht="12.75" customHeight="1" thickBot="1">
      <c r="A68" s="169" t="s">
        <v>71</v>
      </c>
      <c r="B68" s="295" t="s">
        <v>361</v>
      </c>
      <c r="C68" s="390">
        <f>+C66+C67</f>
        <v>146115</v>
      </c>
      <c r="D68" s="390">
        <f>+D66+D67</f>
        <v>150558</v>
      </c>
      <c r="E68" s="200">
        <f>+E66+E67</f>
        <v>150075</v>
      </c>
    </row>
    <row r="69" spans="1:5" ht="16.5" customHeight="1">
      <c r="A69" s="5"/>
      <c r="B69" s="6"/>
      <c r="C69" s="193"/>
      <c r="D69" s="193"/>
      <c r="E69" s="193"/>
    </row>
    <row r="70" spans="1:5" s="201" customFormat="1" ht="16.5" customHeight="1">
      <c r="A70" s="704" t="s">
        <v>87</v>
      </c>
      <c r="B70" s="704"/>
      <c r="C70" s="704"/>
      <c r="D70" s="704"/>
      <c r="E70" s="704"/>
    </row>
    <row r="71" spans="1:5" ht="37.5" customHeight="1" thickBot="1">
      <c r="A71" s="313" t="s">
        <v>180</v>
      </c>
      <c r="B71" s="313"/>
      <c r="C71" s="75"/>
      <c r="D71" s="75"/>
      <c r="E71" s="75" t="s">
        <v>333</v>
      </c>
    </row>
    <row r="72" spans="1:5" s="35" customFormat="1" ht="12" customHeight="1">
      <c r="A72" s="705" t="s">
        <v>115</v>
      </c>
      <c r="B72" s="701" t="s">
        <v>408</v>
      </c>
      <c r="C72" s="699" t="s">
        <v>0</v>
      </c>
      <c r="D72" s="699"/>
      <c r="E72" s="700"/>
    </row>
    <row r="73" spans="1:5" ht="12" customHeight="1" thickBot="1">
      <c r="A73" s="706"/>
      <c r="B73" s="698"/>
      <c r="C73" s="315" t="s">
        <v>409</v>
      </c>
      <c r="D73" s="315" t="s">
        <v>416</v>
      </c>
      <c r="E73" s="316" t="s">
        <v>417</v>
      </c>
    </row>
    <row r="74" spans="1:5" ht="12" customHeight="1" thickBot="1">
      <c r="A74" s="31">
        <v>1</v>
      </c>
      <c r="B74" s="32">
        <v>2</v>
      </c>
      <c r="C74" s="32">
        <v>3</v>
      </c>
      <c r="D74" s="32">
        <v>4</v>
      </c>
      <c r="E74" s="33">
        <v>5</v>
      </c>
    </row>
    <row r="75" spans="1:5" ht="12" customHeight="1" thickBot="1">
      <c r="A75" s="24" t="s">
        <v>58</v>
      </c>
      <c r="B75" s="30" t="s">
        <v>231</v>
      </c>
      <c r="C75" s="367">
        <f>+C76+C77+C78+C79+C80</f>
        <v>162350</v>
      </c>
      <c r="D75" s="367">
        <f>+D76+D77+D78+D79+D80</f>
        <v>167287</v>
      </c>
      <c r="E75" s="177">
        <f>+E76+E77+E78+E79+E80</f>
        <v>166750</v>
      </c>
    </row>
    <row r="76" spans="1:5" ht="12" customHeight="1">
      <c r="A76" s="19" t="s">
        <v>137</v>
      </c>
      <c r="B76" s="11" t="s">
        <v>88</v>
      </c>
      <c r="C76" s="370"/>
      <c r="D76" s="370"/>
      <c r="E76" s="179"/>
    </row>
    <row r="77" spans="1:5" ht="12" customHeight="1">
      <c r="A77" s="15" t="s">
        <v>138</v>
      </c>
      <c r="B77" s="8" t="s">
        <v>232</v>
      </c>
      <c r="C77" s="369"/>
      <c r="D77" s="369"/>
      <c r="E77" s="180"/>
    </row>
    <row r="78" spans="1:5" ht="12" customHeight="1">
      <c r="A78" s="15" t="s">
        <v>139</v>
      </c>
      <c r="B78" s="8" t="s">
        <v>166</v>
      </c>
      <c r="C78" s="375"/>
      <c r="D78" s="375"/>
      <c r="E78" s="185"/>
    </row>
    <row r="79" spans="1:5" ht="12" customHeight="1">
      <c r="A79" s="15" t="s">
        <v>140</v>
      </c>
      <c r="B79" s="12" t="s">
        <v>233</v>
      </c>
      <c r="C79" s="375">
        <v>162350</v>
      </c>
      <c r="D79" s="375">
        <v>167287</v>
      </c>
      <c r="E79" s="185">
        <v>166750</v>
      </c>
    </row>
    <row r="80" spans="1:5" ht="12" customHeight="1">
      <c r="A80" s="15" t="s">
        <v>149</v>
      </c>
      <c r="B80" s="21" t="s">
        <v>234</v>
      </c>
      <c r="C80" s="375"/>
      <c r="D80" s="375"/>
      <c r="E80" s="185"/>
    </row>
    <row r="81" spans="1:5" ht="12" customHeight="1">
      <c r="A81" s="15" t="s">
        <v>141</v>
      </c>
      <c r="B81" s="8" t="s">
        <v>252</v>
      </c>
      <c r="C81" s="375"/>
      <c r="D81" s="375"/>
      <c r="E81" s="185"/>
    </row>
    <row r="82" spans="1:5" ht="12" customHeight="1">
      <c r="A82" s="15" t="s">
        <v>142</v>
      </c>
      <c r="B82" s="78" t="s">
        <v>253</v>
      </c>
      <c r="C82" s="375"/>
      <c r="D82" s="375"/>
      <c r="E82" s="185"/>
    </row>
    <row r="83" spans="1:5" ht="12" customHeight="1">
      <c r="A83" s="15" t="s">
        <v>150</v>
      </c>
      <c r="B83" s="78" t="s">
        <v>314</v>
      </c>
      <c r="C83" s="375"/>
      <c r="D83" s="375"/>
      <c r="E83" s="185"/>
    </row>
    <row r="84" spans="1:5" ht="12" customHeight="1">
      <c r="A84" s="15" t="s">
        <v>151</v>
      </c>
      <c r="B84" s="79" t="s">
        <v>254</v>
      </c>
      <c r="C84" s="375"/>
      <c r="D84" s="375"/>
      <c r="E84" s="185"/>
    </row>
    <row r="85" spans="1:5" ht="12" customHeight="1">
      <c r="A85" s="14" t="s">
        <v>152</v>
      </c>
      <c r="B85" s="80" t="s">
        <v>255</v>
      </c>
      <c r="C85" s="375"/>
      <c r="D85" s="375"/>
      <c r="E85" s="185"/>
    </row>
    <row r="86" spans="1:5" ht="12" customHeight="1">
      <c r="A86" s="15" t="s">
        <v>153</v>
      </c>
      <c r="B86" s="80" t="s">
        <v>256</v>
      </c>
      <c r="C86" s="375"/>
      <c r="D86" s="375"/>
      <c r="E86" s="185"/>
    </row>
    <row r="87" spans="1:5" ht="12" customHeight="1" thickBot="1">
      <c r="A87" s="20" t="s">
        <v>155</v>
      </c>
      <c r="B87" s="81" t="s">
        <v>257</v>
      </c>
      <c r="C87" s="391"/>
      <c r="D87" s="391"/>
      <c r="E87" s="194"/>
    </row>
    <row r="88" spans="1:5" ht="12" customHeight="1" thickBot="1">
      <c r="A88" s="22" t="s">
        <v>59</v>
      </c>
      <c r="B88" s="29" t="s">
        <v>335</v>
      </c>
      <c r="C88" s="368">
        <f>+C89+C90+C91</f>
        <v>0</v>
      </c>
      <c r="D88" s="368">
        <f>+D89+D90+D91</f>
        <v>0</v>
      </c>
      <c r="E88" s="178">
        <f>+E89+E90+E91</f>
        <v>0</v>
      </c>
    </row>
    <row r="89" spans="1:5" ht="12" customHeight="1">
      <c r="A89" s="17" t="s">
        <v>143</v>
      </c>
      <c r="B89" s="8" t="s">
        <v>315</v>
      </c>
      <c r="C89" s="374"/>
      <c r="D89" s="374"/>
      <c r="E89" s="184"/>
    </row>
    <row r="90" spans="1:5" ht="12" customHeight="1">
      <c r="A90" s="17" t="s">
        <v>144</v>
      </c>
      <c r="B90" s="13" t="s">
        <v>236</v>
      </c>
      <c r="C90" s="369"/>
      <c r="D90" s="369"/>
      <c r="E90" s="180"/>
    </row>
    <row r="91" spans="1:5" ht="12" customHeight="1">
      <c r="A91" s="17" t="s">
        <v>145</v>
      </c>
      <c r="B91" s="160" t="s">
        <v>336</v>
      </c>
      <c r="C91" s="369"/>
      <c r="D91" s="369"/>
      <c r="E91" s="180"/>
    </row>
    <row r="92" spans="1:5" ht="22.5">
      <c r="A92" s="17" t="s">
        <v>146</v>
      </c>
      <c r="B92" s="160" t="s">
        <v>401</v>
      </c>
      <c r="C92" s="369"/>
      <c r="D92" s="369"/>
      <c r="E92" s="180"/>
    </row>
    <row r="93" spans="1:5" ht="12" customHeight="1">
      <c r="A93" s="17" t="s">
        <v>147</v>
      </c>
      <c r="B93" s="160" t="s">
        <v>337</v>
      </c>
      <c r="C93" s="369"/>
      <c r="D93" s="369"/>
      <c r="E93" s="180"/>
    </row>
    <row r="94" spans="1:5" ht="12" customHeight="1">
      <c r="A94" s="17" t="s">
        <v>154</v>
      </c>
      <c r="B94" s="160" t="s">
        <v>338</v>
      </c>
      <c r="C94" s="369"/>
      <c r="D94" s="369"/>
      <c r="E94" s="180"/>
    </row>
    <row r="95" spans="1:5" ht="12" customHeight="1">
      <c r="A95" s="17" t="s">
        <v>156</v>
      </c>
      <c r="B95" s="297" t="s">
        <v>318</v>
      </c>
      <c r="C95" s="369"/>
      <c r="D95" s="369"/>
      <c r="E95" s="180"/>
    </row>
    <row r="96" spans="1:5" ht="24" customHeight="1">
      <c r="A96" s="17" t="s">
        <v>237</v>
      </c>
      <c r="B96" s="297" t="s">
        <v>319</v>
      </c>
      <c r="C96" s="369"/>
      <c r="D96" s="369"/>
      <c r="E96" s="180"/>
    </row>
    <row r="97" spans="1:5" ht="21.75" customHeight="1">
      <c r="A97" s="17" t="s">
        <v>238</v>
      </c>
      <c r="B97" s="297" t="s">
        <v>317</v>
      </c>
      <c r="C97" s="369"/>
      <c r="D97" s="369"/>
      <c r="E97" s="180"/>
    </row>
    <row r="98" spans="1:5" ht="12" customHeight="1" thickBot="1">
      <c r="A98" s="14" t="s">
        <v>239</v>
      </c>
      <c r="B98" s="298" t="s">
        <v>421</v>
      </c>
      <c r="C98" s="375"/>
      <c r="D98" s="375"/>
      <c r="E98" s="185"/>
    </row>
    <row r="99" spans="1:5" ht="12" customHeight="1" thickBot="1">
      <c r="A99" s="22" t="s">
        <v>60</v>
      </c>
      <c r="B99" s="72" t="s">
        <v>339</v>
      </c>
      <c r="C99" s="368">
        <f>+C100+C101</f>
        <v>0</v>
      </c>
      <c r="D99" s="368">
        <f>+D100+D101</f>
        <v>0</v>
      </c>
      <c r="E99" s="178">
        <f>+E100+E101</f>
        <v>0</v>
      </c>
    </row>
    <row r="100" spans="1:5" s="158" customFormat="1" ht="12" customHeight="1">
      <c r="A100" s="17" t="s">
        <v>117</v>
      </c>
      <c r="B100" s="10" t="s">
        <v>102</v>
      </c>
      <c r="C100" s="374"/>
      <c r="D100" s="374"/>
      <c r="E100" s="184"/>
    </row>
    <row r="101" spans="1:5" ht="12" customHeight="1" thickBot="1">
      <c r="A101" s="18" t="s">
        <v>118</v>
      </c>
      <c r="B101" s="13" t="s">
        <v>103</v>
      </c>
      <c r="C101" s="375"/>
      <c r="D101" s="375"/>
      <c r="E101" s="185"/>
    </row>
    <row r="102" spans="1:5" ht="12" customHeight="1" thickBot="1">
      <c r="A102" s="164" t="s">
        <v>61</v>
      </c>
      <c r="B102" s="159" t="s">
        <v>320</v>
      </c>
      <c r="C102" s="392"/>
      <c r="D102" s="392"/>
      <c r="E102" s="393"/>
    </row>
    <row r="103" spans="1:5" ht="12" customHeight="1" thickBot="1">
      <c r="A103" s="156" t="s">
        <v>62</v>
      </c>
      <c r="B103" s="157" t="s">
        <v>183</v>
      </c>
      <c r="C103" s="367">
        <f>+C75+C88+C99+C102</f>
        <v>162350</v>
      </c>
      <c r="D103" s="367">
        <f>+D75+D88+D99+D102</f>
        <v>167287</v>
      </c>
      <c r="E103" s="177">
        <f>+E75+E88+E99+E102</f>
        <v>166750</v>
      </c>
    </row>
    <row r="104" spans="1:5" ht="12" customHeight="1" thickBot="1">
      <c r="A104" s="164" t="s">
        <v>63</v>
      </c>
      <c r="B104" s="159" t="s">
        <v>402</v>
      </c>
      <c r="C104" s="368">
        <f>+C105+C113</f>
        <v>0</v>
      </c>
      <c r="D104" s="368">
        <f>+D105+D113</f>
        <v>0</v>
      </c>
      <c r="E104" s="178">
        <f>+E105+E113</f>
        <v>0</v>
      </c>
    </row>
    <row r="105" spans="1:5" ht="12" customHeight="1" thickBot="1">
      <c r="A105" s="171" t="s">
        <v>124</v>
      </c>
      <c r="B105" s="299" t="s">
        <v>530</v>
      </c>
      <c r="C105" s="368">
        <f>+C106+C107+C108+C109+C110+C111+C112</f>
        <v>0</v>
      </c>
      <c r="D105" s="368">
        <f>+D106+D107+D108+D109+D110+D111+D112</f>
        <v>0</v>
      </c>
      <c r="E105" s="178">
        <f>+E106+E107+E108+E109+E110+E111+E112</f>
        <v>0</v>
      </c>
    </row>
    <row r="106" spans="1:5" ht="12" customHeight="1">
      <c r="A106" s="172" t="s">
        <v>127</v>
      </c>
      <c r="B106" s="173" t="s">
        <v>321</v>
      </c>
      <c r="C106" s="369"/>
      <c r="D106" s="369"/>
      <c r="E106" s="180"/>
    </row>
    <row r="107" spans="1:5" ht="12" customHeight="1">
      <c r="A107" s="165" t="s">
        <v>128</v>
      </c>
      <c r="B107" s="160" t="s">
        <v>322</v>
      </c>
      <c r="C107" s="369"/>
      <c r="D107" s="369"/>
      <c r="E107" s="180"/>
    </row>
    <row r="108" spans="1:5" ht="12" customHeight="1">
      <c r="A108" s="165" t="s">
        <v>129</v>
      </c>
      <c r="B108" s="160" t="s">
        <v>323</v>
      </c>
      <c r="C108" s="369"/>
      <c r="D108" s="369"/>
      <c r="E108" s="180"/>
    </row>
    <row r="109" spans="1:5" ht="12" customHeight="1">
      <c r="A109" s="165" t="s">
        <v>130</v>
      </c>
      <c r="B109" s="160" t="s">
        <v>324</v>
      </c>
      <c r="C109" s="369"/>
      <c r="D109" s="369"/>
      <c r="E109" s="180"/>
    </row>
    <row r="110" spans="1:5" ht="12" customHeight="1">
      <c r="A110" s="165" t="s">
        <v>222</v>
      </c>
      <c r="B110" s="160" t="s">
        <v>325</v>
      </c>
      <c r="C110" s="369"/>
      <c r="D110" s="369"/>
      <c r="E110" s="180"/>
    </row>
    <row r="111" spans="1:5" ht="12" customHeight="1">
      <c r="A111" s="165" t="s">
        <v>240</v>
      </c>
      <c r="B111" s="160" t="s">
        <v>326</v>
      </c>
      <c r="C111" s="369"/>
      <c r="D111" s="369"/>
      <c r="E111" s="180"/>
    </row>
    <row r="112" spans="1:5" ht="12" customHeight="1" thickBot="1">
      <c r="A112" s="174" t="s">
        <v>241</v>
      </c>
      <c r="B112" s="175" t="s">
        <v>327</v>
      </c>
      <c r="C112" s="369"/>
      <c r="D112" s="369"/>
      <c r="E112" s="180"/>
    </row>
    <row r="113" spans="1:5" ht="12" customHeight="1" thickBot="1">
      <c r="A113" s="171" t="s">
        <v>125</v>
      </c>
      <c r="B113" s="299" t="s">
        <v>531</v>
      </c>
      <c r="C113" s="368">
        <f>+C114+C115+C116+C117+C118+C119+C120+C121</f>
        <v>0</v>
      </c>
      <c r="D113" s="368">
        <f>+D114+D115+D116+D117+D118+D119+D120+D121</f>
        <v>0</v>
      </c>
      <c r="E113" s="178">
        <f>+E114+E115+E116+E117+E118+E119+E120+E121</f>
        <v>0</v>
      </c>
    </row>
    <row r="114" spans="1:5" ht="12" customHeight="1">
      <c r="A114" s="172" t="s">
        <v>133</v>
      </c>
      <c r="B114" s="173" t="s">
        <v>321</v>
      </c>
      <c r="C114" s="369"/>
      <c r="D114" s="369"/>
      <c r="E114" s="180"/>
    </row>
    <row r="115" spans="1:5" ht="12" customHeight="1">
      <c r="A115" s="165" t="s">
        <v>134</v>
      </c>
      <c r="B115" s="160" t="s">
        <v>328</v>
      </c>
      <c r="C115" s="369"/>
      <c r="D115" s="369"/>
      <c r="E115" s="180"/>
    </row>
    <row r="116" spans="1:5" ht="12" customHeight="1">
      <c r="A116" s="165" t="s">
        <v>135</v>
      </c>
      <c r="B116" s="160" t="s">
        <v>323</v>
      </c>
      <c r="C116" s="369"/>
      <c r="D116" s="369"/>
      <c r="E116" s="180"/>
    </row>
    <row r="117" spans="1:5" ht="12" customHeight="1">
      <c r="A117" s="165" t="s">
        <v>136</v>
      </c>
      <c r="B117" s="160" t="s">
        <v>324</v>
      </c>
      <c r="C117" s="369"/>
      <c r="D117" s="369"/>
      <c r="E117" s="180"/>
    </row>
    <row r="118" spans="1:5" ht="12" customHeight="1">
      <c r="A118" s="165" t="s">
        <v>223</v>
      </c>
      <c r="B118" s="160" t="s">
        <v>325</v>
      </c>
      <c r="C118" s="369"/>
      <c r="D118" s="369"/>
      <c r="E118" s="180"/>
    </row>
    <row r="119" spans="1:5" ht="12" customHeight="1">
      <c r="A119" s="165" t="s">
        <v>242</v>
      </c>
      <c r="B119" s="160" t="s">
        <v>329</v>
      </c>
      <c r="C119" s="369"/>
      <c r="D119" s="369"/>
      <c r="E119" s="180"/>
    </row>
    <row r="120" spans="1:5" ht="12" customHeight="1">
      <c r="A120" s="165" t="s">
        <v>243</v>
      </c>
      <c r="B120" s="160" t="s">
        <v>327</v>
      </c>
      <c r="C120" s="369"/>
      <c r="D120" s="369"/>
      <c r="E120" s="180"/>
    </row>
    <row r="121" spans="1:9" ht="15" customHeight="1" thickBot="1">
      <c r="A121" s="174" t="s">
        <v>244</v>
      </c>
      <c r="B121" s="175" t="s">
        <v>403</v>
      </c>
      <c r="C121" s="369"/>
      <c r="D121" s="369"/>
      <c r="E121" s="180"/>
      <c r="F121" s="36"/>
      <c r="G121" s="73"/>
      <c r="H121" s="73"/>
      <c r="I121" s="73"/>
    </row>
    <row r="122" spans="1:5" s="1" customFormat="1" ht="22.5" customHeight="1" thickBot="1">
      <c r="A122" s="164" t="s">
        <v>64</v>
      </c>
      <c r="B122" s="295" t="s">
        <v>330</v>
      </c>
      <c r="C122" s="394">
        <f>+C103+C104</f>
        <v>162350</v>
      </c>
      <c r="D122" s="394">
        <f>+D103+D104</f>
        <v>167287</v>
      </c>
      <c r="E122" s="195">
        <f>+E103+E104</f>
        <v>166750</v>
      </c>
    </row>
    <row r="123" spans="1:5" ht="13.5" customHeight="1" thickBot="1">
      <c r="A123" s="164" t="s">
        <v>65</v>
      </c>
      <c r="B123" s="295" t="s">
        <v>331</v>
      </c>
      <c r="C123" s="395"/>
      <c r="D123" s="395"/>
      <c r="E123" s="196"/>
    </row>
    <row r="124" spans="1:5" ht="16.5" thickBot="1">
      <c r="A124" s="176" t="s">
        <v>66</v>
      </c>
      <c r="B124" s="296" t="s">
        <v>332</v>
      </c>
      <c r="C124" s="387">
        <f>+C122+C123</f>
        <v>162350</v>
      </c>
      <c r="D124" s="387">
        <f>+D122+D123</f>
        <v>167287</v>
      </c>
      <c r="E124" s="189">
        <f>+E122+E123</f>
        <v>166750</v>
      </c>
    </row>
    <row r="125" spans="1:5" ht="15" customHeight="1">
      <c r="A125" s="300"/>
      <c r="B125" s="300"/>
      <c r="C125" s="301"/>
      <c r="D125" s="301"/>
      <c r="E125" s="301"/>
    </row>
    <row r="126" spans="1:5" ht="13.5" customHeight="1">
      <c r="A126" s="314" t="s">
        <v>186</v>
      </c>
      <c r="B126" s="314"/>
      <c r="C126" s="314"/>
      <c r="D126" s="314"/>
      <c r="E126" s="314"/>
    </row>
    <row r="127" spans="1:5" ht="15" customHeight="1" thickBot="1">
      <c r="A127" s="312" t="s">
        <v>181</v>
      </c>
      <c r="B127" s="312"/>
      <c r="C127" s="198"/>
      <c r="D127" s="198"/>
      <c r="E127" s="198" t="s">
        <v>333</v>
      </c>
    </row>
    <row r="128" spans="1:5" ht="21.75" thickBot="1">
      <c r="A128" s="22">
        <v>1</v>
      </c>
      <c r="B128" s="29" t="s">
        <v>251</v>
      </c>
      <c r="C128" s="197">
        <f>+C52-C103</f>
        <v>-16235</v>
      </c>
      <c r="D128" s="197">
        <f>+D52-D103</f>
        <v>-16729</v>
      </c>
      <c r="E128" s="178">
        <f>+E52-E103</f>
        <v>-16675</v>
      </c>
    </row>
  </sheetData>
  <sheetProtection sheet="1" objects="1" scenarios="1"/>
  <mergeCells count="8">
    <mergeCell ref="A70:E70"/>
    <mergeCell ref="A72:A73"/>
    <mergeCell ref="B72:B73"/>
    <mergeCell ref="C72:E72"/>
    <mergeCell ref="A1:E1"/>
    <mergeCell ref="A3:A4"/>
    <mergeCell ref="B3:B4"/>
    <mergeCell ref="C3:E3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Vaja Város Önkormányzat
2013. ÉVI ZÁRSZÁMADÁS
ÁLLAMI (ÁLLAMIGAZGATÁSI) FELADATOK MÉRLEGE&amp;10
&amp;R&amp;"Times New Roman CE,Félkövér dőlt"&amp;11 1.4. melléklet a 7/2014. (IV.29.) önkormányzati rendelethez</oddHeader>
  </headerFooter>
  <rowBreaks count="1" manualBreakCount="1">
    <brk id="6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J32"/>
  <sheetViews>
    <sheetView view="pageBreakPreview" zoomScaleSheetLayoutView="100" workbookViewId="0" topLeftCell="C1">
      <selection activeCell="I29" sqref="I29"/>
    </sheetView>
  </sheetViews>
  <sheetFormatPr defaultColWidth="9.00390625" defaultRowHeight="12.75"/>
  <cols>
    <col min="1" max="1" width="6.875" style="46" customWidth="1"/>
    <col min="2" max="2" width="55.125" style="93" customWidth="1"/>
    <col min="3" max="5" width="16.375" style="46" customWidth="1"/>
    <col min="6" max="6" width="55.125" style="46" customWidth="1"/>
    <col min="7" max="9" width="16.375" style="46" customWidth="1"/>
    <col min="10" max="10" width="4.875" style="46" customWidth="1"/>
    <col min="11" max="16384" width="9.375" style="46" customWidth="1"/>
  </cols>
  <sheetData>
    <row r="1" spans="2:10" ht="39.75" customHeight="1">
      <c r="B1" s="213" t="s">
        <v>187</v>
      </c>
      <c r="C1" s="214"/>
      <c r="D1" s="214"/>
      <c r="E1" s="214"/>
      <c r="F1" s="214"/>
      <c r="G1" s="214"/>
      <c r="H1" s="214"/>
      <c r="I1" s="214"/>
      <c r="J1" s="709" t="s">
        <v>431</v>
      </c>
    </row>
    <row r="2" spans="7:10" ht="14.25" thickBot="1">
      <c r="G2" s="215"/>
      <c r="H2" s="215"/>
      <c r="I2" s="215" t="s">
        <v>107</v>
      </c>
      <c r="J2" s="709"/>
    </row>
    <row r="3" spans="1:10" ht="18" customHeight="1" thickBot="1">
      <c r="A3" s="707" t="s">
        <v>115</v>
      </c>
      <c r="B3" s="216" t="s">
        <v>96</v>
      </c>
      <c r="C3" s="217"/>
      <c r="D3" s="217"/>
      <c r="E3" s="217"/>
      <c r="F3" s="216" t="s">
        <v>100</v>
      </c>
      <c r="G3" s="218"/>
      <c r="H3" s="218"/>
      <c r="I3" s="218"/>
      <c r="J3" s="709"/>
    </row>
    <row r="4" spans="1:10" s="219" customFormat="1" ht="35.25" customHeight="1" thickBot="1">
      <c r="A4" s="708"/>
      <c r="B4" s="94" t="s">
        <v>108</v>
      </c>
      <c r="C4" s="317" t="s">
        <v>1</v>
      </c>
      <c r="D4" s="318" t="s">
        <v>2</v>
      </c>
      <c r="E4" s="317" t="s">
        <v>432</v>
      </c>
      <c r="F4" s="94" t="s">
        <v>108</v>
      </c>
      <c r="G4" s="317" t="s">
        <v>1</v>
      </c>
      <c r="H4" s="318" t="s">
        <v>2</v>
      </c>
      <c r="I4" s="317" t="s">
        <v>432</v>
      </c>
      <c r="J4" s="709"/>
    </row>
    <row r="5" spans="1:10" s="224" customFormat="1" ht="12" customHeight="1" thickBot="1">
      <c r="A5" s="220">
        <v>1</v>
      </c>
      <c r="B5" s="221">
        <v>2</v>
      </c>
      <c r="C5" s="222">
        <v>3</v>
      </c>
      <c r="D5" s="222">
        <v>4</v>
      </c>
      <c r="E5" s="222">
        <v>5</v>
      </c>
      <c r="F5" s="221">
        <v>6</v>
      </c>
      <c r="G5" s="222">
        <v>7</v>
      </c>
      <c r="H5" s="222">
        <v>8</v>
      </c>
      <c r="I5" s="223">
        <v>9</v>
      </c>
      <c r="J5" s="709"/>
    </row>
    <row r="6" spans="1:10" ht="12.75" customHeight="1">
      <c r="A6" s="225" t="s">
        <v>58</v>
      </c>
      <c r="B6" s="226" t="s">
        <v>208</v>
      </c>
      <c r="C6" s="202">
        <v>83100</v>
      </c>
      <c r="D6" s="202">
        <v>92250</v>
      </c>
      <c r="E6" s="202">
        <v>92796</v>
      </c>
      <c r="F6" s="226" t="s">
        <v>109</v>
      </c>
      <c r="G6" s="202">
        <v>207165</v>
      </c>
      <c r="H6" s="202">
        <v>233688</v>
      </c>
      <c r="I6" s="208">
        <v>233360</v>
      </c>
      <c r="J6" s="709"/>
    </row>
    <row r="7" spans="1:10" ht="12.75" customHeight="1">
      <c r="A7" s="227" t="s">
        <v>59</v>
      </c>
      <c r="B7" s="228" t="s">
        <v>97</v>
      </c>
      <c r="C7" s="203">
        <v>60224</v>
      </c>
      <c r="D7" s="203">
        <v>68841</v>
      </c>
      <c r="E7" s="203">
        <v>68878</v>
      </c>
      <c r="F7" s="228" t="s">
        <v>232</v>
      </c>
      <c r="G7" s="203">
        <v>49851</v>
      </c>
      <c r="H7" s="203">
        <v>55576</v>
      </c>
      <c r="I7" s="209">
        <v>54804</v>
      </c>
      <c r="J7" s="709"/>
    </row>
    <row r="8" spans="1:10" ht="12.75" customHeight="1">
      <c r="A8" s="227" t="s">
        <v>60</v>
      </c>
      <c r="B8" s="228" t="s">
        <v>99</v>
      </c>
      <c r="C8" s="203">
        <v>5200</v>
      </c>
      <c r="D8" s="203">
        <v>5200</v>
      </c>
      <c r="E8" s="203">
        <v>5684</v>
      </c>
      <c r="F8" s="228" t="s">
        <v>353</v>
      </c>
      <c r="G8" s="203">
        <v>197011</v>
      </c>
      <c r="H8" s="203">
        <v>244655</v>
      </c>
      <c r="I8" s="209">
        <v>256930</v>
      </c>
      <c r="J8" s="709"/>
    </row>
    <row r="9" spans="1:10" ht="12.75" customHeight="1">
      <c r="A9" s="227" t="s">
        <v>61</v>
      </c>
      <c r="B9" s="229" t="s">
        <v>340</v>
      </c>
      <c r="C9" s="203">
        <v>429052</v>
      </c>
      <c r="D9" s="203">
        <v>485489</v>
      </c>
      <c r="E9" s="203">
        <v>485431</v>
      </c>
      <c r="F9" s="228" t="s">
        <v>233</v>
      </c>
      <c r="G9" s="203">
        <v>162350</v>
      </c>
      <c r="H9" s="203">
        <v>167287</v>
      </c>
      <c r="I9" s="209">
        <v>166750</v>
      </c>
      <c r="J9" s="709"/>
    </row>
    <row r="10" spans="1:10" ht="12.75" customHeight="1">
      <c r="A10" s="227" t="s">
        <v>62</v>
      </c>
      <c r="B10" s="228" t="s">
        <v>341</v>
      </c>
      <c r="C10" s="203">
        <v>60821</v>
      </c>
      <c r="D10" s="203">
        <v>89292</v>
      </c>
      <c r="E10" s="203">
        <v>90023</v>
      </c>
      <c r="F10" s="228" t="s">
        <v>234</v>
      </c>
      <c r="G10" s="203">
        <v>2140</v>
      </c>
      <c r="H10" s="203">
        <v>5740</v>
      </c>
      <c r="I10" s="209">
        <v>5829</v>
      </c>
      <c r="J10" s="709"/>
    </row>
    <row r="11" spans="1:10" ht="12.75" customHeight="1">
      <c r="A11" s="227" t="s">
        <v>63</v>
      </c>
      <c r="B11" s="228" t="s">
        <v>374</v>
      </c>
      <c r="C11" s="204"/>
      <c r="D11" s="204"/>
      <c r="E11" s="204"/>
      <c r="F11" s="228" t="s">
        <v>89</v>
      </c>
      <c r="G11" s="203">
        <v>10000</v>
      </c>
      <c r="H11" s="203"/>
      <c r="I11" s="209"/>
      <c r="J11" s="709"/>
    </row>
    <row r="12" spans="1:10" ht="12.75" customHeight="1">
      <c r="A12" s="227" t="s">
        <v>64</v>
      </c>
      <c r="B12" s="228" t="s">
        <v>342</v>
      </c>
      <c r="C12" s="203"/>
      <c r="D12" s="203"/>
      <c r="E12" s="203"/>
      <c r="F12" s="40" t="s">
        <v>429</v>
      </c>
      <c r="G12" s="203"/>
      <c r="H12" s="203"/>
      <c r="I12" s="209"/>
      <c r="J12" s="709"/>
    </row>
    <row r="13" spans="1:10" ht="12.75" customHeight="1">
      <c r="A13" s="227" t="s">
        <v>65</v>
      </c>
      <c r="B13" s="228" t="s">
        <v>343</v>
      </c>
      <c r="C13" s="203"/>
      <c r="D13" s="203"/>
      <c r="E13" s="203"/>
      <c r="F13" s="40"/>
      <c r="G13" s="203"/>
      <c r="H13" s="203"/>
      <c r="I13" s="209"/>
      <c r="J13" s="709"/>
    </row>
    <row r="14" spans="1:10" ht="12.75" customHeight="1">
      <c r="A14" s="227" t="s">
        <v>66</v>
      </c>
      <c r="B14" s="230" t="s">
        <v>344</v>
      </c>
      <c r="C14" s="204"/>
      <c r="D14" s="204"/>
      <c r="E14" s="204"/>
      <c r="F14" s="40"/>
      <c r="G14" s="203"/>
      <c r="H14" s="203"/>
      <c r="I14" s="209"/>
      <c r="J14" s="709"/>
    </row>
    <row r="15" spans="1:10" ht="12.75" customHeight="1">
      <c r="A15" s="227" t="s">
        <v>67</v>
      </c>
      <c r="B15" s="40"/>
      <c r="C15" s="203"/>
      <c r="D15" s="203"/>
      <c r="E15" s="203"/>
      <c r="F15" s="40"/>
      <c r="G15" s="203"/>
      <c r="H15" s="203"/>
      <c r="I15" s="209"/>
      <c r="J15" s="709"/>
    </row>
    <row r="16" spans="1:10" ht="12.75" customHeight="1">
      <c r="A16" s="227" t="s">
        <v>68</v>
      </c>
      <c r="B16" s="40"/>
      <c r="C16" s="203"/>
      <c r="D16" s="203"/>
      <c r="E16" s="203"/>
      <c r="F16" s="40"/>
      <c r="G16" s="203"/>
      <c r="H16" s="203"/>
      <c r="I16" s="209"/>
      <c r="J16" s="709"/>
    </row>
    <row r="17" spans="1:10" ht="12.75" customHeight="1" thickBot="1">
      <c r="A17" s="227" t="s">
        <v>69</v>
      </c>
      <c r="B17" s="49"/>
      <c r="C17" s="205"/>
      <c r="D17" s="205"/>
      <c r="E17" s="205"/>
      <c r="F17" s="40"/>
      <c r="G17" s="205"/>
      <c r="H17" s="205"/>
      <c r="I17" s="210"/>
      <c r="J17" s="709"/>
    </row>
    <row r="18" spans="1:10" ht="15.75" customHeight="1" thickBot="1">
      <c r="A18" s="231" t="s">
        <v>70</v>
      </c>
      <c r="B18" s="74" t="s">
        <v>367</v>
      </c>
      <c r="C18" s="206">
        <f>+C6+C7+C8+C9+C10+C12+C13+C14+C15+C16+C17</f>
        <v>638397</v>
      </c>
      <c r="D18" s="206">
        <f>+D6+D7+D8+D9+D10+D12+D13+D14+D15+D16+D17</f>
        <v>741072</v>
      </c>
      <c r="E18" s="206">
        <f>+E6+E7+E8+E9+E10+E12+E13+E14+E15+E16+E17</f>
        <v>742812</v>
      </c>
      <c r="F18" s="74" t="s">
        <v>366</v>
      </c>
      <c r="G18" s="206">
        <f>SUM(G6:G17)</f>
        <v>628517</v>
      </c>
      <c r="H18" s="206">
        <f>SUM(H6:H17)</f>
        <v>706946</v>
      </c>
      <c r="I18" s="211">
        <f>SUM(I6:I17)</f>
        <v>717673</v>
      </c>
      <c r="J18" s="709"/>
    </row>
    <row r="19" spans="1:10" ht="12.75" customHeight="1">
      <c r="A19" s="232" t="s">
        <v>71</v>
      </c>
      <c r="B19" s="233" t="s">
        <v>345</v>
      </c>
      <c r="C19" s="234">
        <f>+C20+C21+C22+C23</f>
        <v>0</v>
      </c>
      <c r="D19" s="234">
        <f>+D20+D21+D22+D23</f>
        <v>0</v>
      </c>
      <c r="E19" s="234">
        <f>+E20+E21+E22+E23</f>
        <v>0</v>
      </c>
      <c r="F19" s="235" t="s">
        <v>245</v>
      </c>
      <c r="G19" s="207"/>
      <c r="H19" s="207"/>
      <c r="I19" s="212"/>
      <c r="J19" s="709"/>
    </row>
    <row r="20" spans="1:10" ht="12.75" customHeight="1">
      <c r="A20" s="236" t="s">
        <v>72</v>
      </c>
      <c r="B20" s="235" t="s">
        <v>293</v>
      </c>
      <c r="C20" s="60"/>
      <c r="D20" s="60"/>
      <c r="E20" s="60"/>
      <c r="F20" s="235" t="s">
        <v>246</v>
      </c>
      <c r="G20" s="60"/>
      <c r="H20" s="60"/>
      <c r="I20" s="61"/>
      <c r="J20" s="709"/>
    </row>
    <row r="21" spans="1:10" ht="12.75" customHeight="1">
      <c r="A21" s="236" t="s">
        <v>73</v>
      </c>
      <c r="B21" s="235" t="s">
        <v>294</v>
      </c>
      <c r="C21" s="60"/>
      <c r="D21" s="60"/>
      <c r="E21" s="60"/>
      <c r="F21" s="235" t="s">
        <v>184</v>
      </c>
      <c r="G21" s="60">
        <v>20082</v>
      </c>
      <c r="H21" s="60">
        <v>20082</v>
      </c>
      <c r="I21" s="61">
        <v>20082</v>
      </c>
      <c r="J21" s="709"/>
    </row>
    <row r="22" spans="1:10" ht="12.75" customHeight="1">
      <c r="A22" s="236" t="s">
        <v>74</v>
      </c>
      <c r="B22" s="235" t="s">
        <v>346</v>
      </c>
      <c r="C22" s="60"/>
      <c r="D22" s="60"/>
      <c r="E22" s="60"/>
      <c r="F22" s="235" t="s">
        <v>185</v>
      </c>
      <c r="G22" s="60"/>
      <c r="H22" s="60"/>
      <c r="I22" s="61"/>
      <c r="J22" s="709"/>
    </row>
    <row r="23" spans="1:10" ht="12.75" customHeight="1">
      <c r="A23" s="236" t="s">
        <v>75</v>
      </c>
      <c r="B23" s="235" t="s">
        <v>347</v>
      </c>
      <c r="C23" s="60"/>
      <c r="D23" s="60"/>
      <c r="E23" s="60"/>
      <c r="F23" s="233" t="s">
        <v>354</v>
      </c>
      <c r="G23" s="60"/>
      <c r="H23" s="60"/>
      <c r="I23" s="61"/>
      <c r="J23" s="709"/>
    </row>
    <row r="24" spans="1:10" ht="12.75" customHeight="1">
      <c r="A24" s="236" t="s">
        <v>76</v>
      </c>
      <c r="B24" s="235" t="s">
        <v>348</v>
      </c>
      <c r="C24" s="237">
        <f>+C25+C26</f>
        <v>0</v>
      </c>
      <c r="D24" s="237">
        <f>+D25+D26</f>
        <v>0</v>
      </c>
      <c r="E24" s="237">
        <f>+E25+E26</f>
        <v>0</v>
      </c>
      <c r="F24" s="235" t="s">
        <v>247</v>
      </c>
      <c r="G24" s="60"/>
      <c r="H24" s="60"/>
      <c r="I24" s="61"/>
      <c r="J24" s="709"/>
    </row>
    <row r="25" spans="1:10" ht="12.75" customHeight="1">
      <c r="A25" s="232" t="s">
        <v>77</v>
      </c>
      <c r="B25" s="233" t="s">
        <v>349</v>
      </c>
      <c r="C25" s="207"/>
      <c r="D25" s="207"/>
      <c r="E25" s="207"/>
      <c r="F25" s="226" t="s">
        <v>248</v>
      </c>
      <c r="G25" s="207"/>
      <c r="H25" s="207"/>
      <c r="I25" s="212"/>
      <c r="J25" s="709"/>
    </row>
    <row r="26" spans="1:10" ht="12.75" customHeight="1" thickBot="1">
      <c r="A26" s="236" t="s">
        <v>78</v>
      </c>
      <c r="B26" s="235" t="s">
        <v>302</v>
      </c>
      <c r="C26" s="60"/>
      <c r="D26" s="60"/>
      <c r="E26" s="60"/>
      <c r="F26" s="40"/>
      <c r="G26" s="60"/>
      <c r="H26" s="60"/>
      <c r="I26" s="61"/>
      <c r="J26" s="709"/>
    </row>
    <row r="27" spans="1:10" ht="15.75" customHeight="1" thickBot="1">
      <c r="A27" s="231" t="s">
        <v>79</v>
      </c>
      <c r="B27" s="74" t="s">
        <v>364</v>
      </c>
      <c r="C27" s="206">
        <f>+C19+C24</f>
        <v>0</v>
      </c>
      <c r="D27" s="206">
        <f>+D19+D24</f>
        <v>0</v>
      </c>
      <c r="E27" s="206">
        <f>+E19+E24</f>
        <v>0</v>
      </c>
      <c r="F27" s="74" t="s">
        <v>365</v>
      </c>
      <c r="G27" s="206">
        <f>SUM(G19:G26)</f>
        <v>20082</v>
      </c>
      <c r="H27" s="206">
        <f>SUM(H19:H26)</f>
        <v>20082</v>
      </c>
      <c r="I27" s="211">
        <f>SUM(I19:I26)</f>
        <v>20082</v>
      </c>
      <c r="J27" s="709"/>
    </row>
    <row r="28" spans="1:10" ht="18" customHeight="1" thickBot="1">
      <c r="A28" s="231" t="s">
        <v>80</v>
      </c>
      <c r="B28" s="238" t="s">
        <v>352</v>
      </c>
      <c r="C28" s="206">
        <f>+C18+C27</f>
        <v>638397</v>
      </c>
      <c r="D28" s="206">
        <f>+D18+D27</f>
        <v>741072</v>
      </c>
      <c r="E28" s="206">
        <f>+E18+E27</f>
        <v>742812</v>
      </c>
      <c r="F28" s="238" t="s">
        <v>355</v>
      </c>
      <c r="G28" s="206">
        <f>+G18+G27</f>
        <v>648599</v>
      </c>
      <c r="H28" s="206">
        <f>+H18+H27</f>
        <v>727028</v>
      </c>
      <c r="I28" s="211">
        <f>+I18+I27</f>
        <v>737755</v>
      </c>
      <c r="J28" s="709"/>
    </row>
    <row r="29" spans="1:10" ht="18" customHeight="1" thickBot="1">
      <c r="A29" s="231" t="s">
        <v>81</v>
      </c>
      <c r="B29" s="74" t="s">
        <v>350</v>
      </c>
      <c r="C29" s="242"/>
      <c r="D29" s="242"/>
      <c r="E29" s="242">
        <v>-24814</v>
      </c>
      <c r="F29" s="74" t="s">
        <v>356</v>
      </c>
      <c r="G29" s="242"/>
      <c r="H29" s="242"/>
      <c r="I29" s="241">
        <v>-34403</v>
      </c>
      <c r="J29" s="709"/>
    </row>
    <row r="30" spans="1:10" ht="13.5" thickBot="1">
      <c r="A30" s="231" t="s">
        <v>82</v>
      </c>
      <c r="B30" s="239" t="s">
        <v>351</v>
      </c>
      <c r="C30" s="396">
        <f>+C28+C29</f>
        <v>638397</v>
      </c>
      <c r="D30" s="396">
        <f>+D28+D29</f>
        <v>741072</v>
      </c>
      <c r="E30" s="240">
        <f>+E28+E29</f>
        <v>717998</v>
      </c>
      <c r="F30" s="239" t="s">
        <v>357</v>
      </c>
      <c r="G30" s="396">
        <f>+G28+G29</f>
        <v>648599</v>
      </c>
      <c r="H30" s="396">
        <f>+H28+H29</f>
        <v>727028</v>
      </c>
      <c r="I30" s="397">
        <f>+I28+I29</f>
        <v>703352</v>
      </c>
      <c r="J30" s="709"/>
    </row>
    <row r="31" spans="1:10" ht="13.5" thickBot="1">
      <c r="A31" s="231" t="s">
        <v>83</v>
      </c>
      <c r="B31" s="239" t="s">
        <v>189</v>
      </c>
      <c r="C31" s="396" t="str">
        <f>IF(C18-G18&lt;0,G18-C18,"-")</f>
        <v>-</v>
      </c>
      <c r="D31" s="396" t="str">
        <f>IF(D18-G18&lt;0,H18-D18,"-")</f>
        <v>-</v>
      </c>
      <c r="E31" s="240" t="str">
        <f>IF(E18-I18&lt;0,I18-E18,"-")</f>
        <v>-</v>
      </c>
      <c r="F31" s="239" t="s">
        <v>190</v>
      </c>
      <c r="G31" s="396">
        <f>IF(C18-G18&gt;0,C18-G18,"-")</f>
        <v>9880</v>
      </c>
      <c r="H31" s="396">
        <f>IF(D18-H18&gt;0,D18-H18,"-")</f>
        <v>34126</v>
      </c>
      <c r="I31" s="397">
        <f>IF(E18-I18&gt;0,E18-I18,"-")</f>
        <v>25139</v>
      </c>
      <c r="J31" s="709"/>
    </row>
    <row r="32" spans="1:10" ht="13.5" thickBot="1">
      <c r="A32" s="231" t="s">
        <v>84</v>
      </c>
      <c r="B32" s="239" t="s">
        <v>358</v>
      </c>
      <c r="C32" s="396">
        <f>IF(C18+C19-G28&lt;0,G28-(C18+C19),"-")</f>
        <v>10202</v>
      </c>
      <c r="D32" s="396" t="str">
        <f>IF(D18+D19-H28&lt;0,H28-(D18+D19),"-")</f>
        <v>-</v>
      </c>
      <c r="E32" s="240" t="str">
        <f>IF(E18+E19-I28&lt;0,I28-(E18+E19),"-")</f>
        <v>-</v>
      </c>
      <c r="F32" s="239" t="s">
        <v>359</v>
      </c>
      <c r="G32" s="396" t="str">
        <f>IF(C18+C19-G28&gt;0,C18+C19-G28,"-")</f>
        <v>-</v>
      </c>
      <c r="H32" s="396">
        <f>IF(D18+D19-H28&gt;0,D18+D19-H28,"-")</f>
        <v>14044</v>
      </c>
      <c r="I32" s="397">
        <f>IF(E18+E19-I28&gt;0,E18+E19-I28,"-")</f>
        <v>5057</v>
      </c>
      <c r="J32" s="709"/>
    </row>
  </sheetData>
  <sheetProtection sheet="1" objects="1" scenarios="1"/>
  <mergeCells count="2">
    <mergeCell ref="A3:A4"/>
    <mergeCell ref="J1:J32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J36"/>
  <sheetViews>
    <sheetView view="pageBreakPreview" zoomScale="115" zoomScaleSheetLayoutView="115" workbookViewId="0" topLeftCell="C1">
      <selection activeCell="I12" sqref="I12"/>
    </sheetView>
  </sheetViews>
  <sheetFormatPr defaultColWidth="9.00390625" defaultRowHeight="12.75"/>
  <cols>
    <col min="1" max="1" width="6.875" style="46" customWidth="1"/>
    <col min="2" max="2" width="55.125" style="93" customWidth="1"/>
    <col min="3" max="5" width="16.375" style="46" customWidth="1"/>
    <col min="6" max="6" width="55.125" style="46" customWidth="1"/>
    <col min="7" max="9" width="16.375" style="46" customWidth="1"/>
    <col min="10" max="10" width="4.875" style="46" customWidth="1"/>
    <col min="11" max="16384" width="9.375" style="46" customWidth="1"/>
  </cols>
  <sheetData>
    <row r="1" spans="2:10" ht="39.75" customHeight="1">
      <c r="B1" s="213" t="s">
        <v>188</v>
      </c>
      <c r="C1" s="214"/>
      <c r="D1" s="214"/>
      <c r="E1" s="214"/>
      <c r="F1" s="214"/>
      <c r="G1" s="214"/>
      <c r="H1" s="214"/>
      <c r="I1" s="214"/>
      <c r="J1" s="712" t="s">
        <v>434</v>
      </c>
    </row>
    <row r="2" spans="7:10" ht="14.25" thickBot="1">
      <c r="G2" s="215"/>
      <c r="H2" s="215"/>
      <c r="I2" s="215" t="s">
        <v>107</v>
      </c>
      <c r="J2" s="712"/>
    </row>
    <row r="3" spans="1:10" ht="24" customHeight="1" thickBot="1">
      <c r="A3" s="710" t="s">
        <v>115</v>
      </c>
      <c r="B3" s="216" t="s">
        <v>96</v>
      </c>
      <c r="C3" s="217"/>
      <c r="D3" s="217"/>
      <c r="E3" s="217"/>
      <c r="F3" s="216" t="s">
        <v>100</v>
      </c>
      <c r="G3" s="218"/>
      <c r="H3" s="218"/>
      <c r="I3" s="218"/>
      <c r="J3" s="712"/>
    </row>
    <row r="4" spans="1:10" s="219" customFormat="1" ht="35.25" customHeight="1" thickBot="1">
      <c r="A4" s="711"/>
      <c r="B4" s="94" t="s">
        <v>108</v>
      </c>
      <c r="C4" s="317" t="s">
        <v>1</v>
      </c>
      <c r="D4" s="318" t="s">
        <v>2</v>
      </c>
      <c r="E4" s="317" t="s">
        <v>433</v>
      </c>
      <c r="F4" s="94" t="s">
        <v>108</v>
      </c>
      <c r="G4" s="317" t="s">
        <v>1</v>
      </c>
      <c r="H4" s="318" t="s">
        <v>2</v>
      </c>
      <c r="I4" s="317" t="s">
        <v>433</v>
      </c>
      <c r="J4" s="712"/>
    </row>
    <row r="5" spans="1:10" s="219" customFormat="1" ht="13.5" thickBot="1">
      <c r="A5" s="220">
        <v>1</v>
      </c>
      <c r="B5" s="221">
        <v>2</v>
      </c>
      <c r="C5" s="222">
        <v>3</v>
      </c>
      <c r="D5" s="222">
        <v>4</v>
      </c>
      <c r="E5" s="222">
        <v>5</v>
      </c>
      <c r="F5" s="221">
        <v>6</v>
      </c>
      <c r="G5" s="222">
        <v>7</v>
      </c>
      <c r="H5" s="222">
        <v>8</v>
      </c>
      <c r="I5" s="223">
        <v>9</v>
      </c>
      <c r="J5" s="712"/>
    </row>
    <row r="6" spans="1:10" ht="12.75" customHeight="1">
      <c r="A6" s="225" t="s">
        <v>58</v>
      </c>
      <c r="B6" s="226" t="s">
        <v>394</v>
      </c>
      <c r="C6" s="202"/>
      <c r="D6" s="202"/>
      <c r="E6" s="202">
        <v>165</v>
      </c>
      <c r="F6" s="226" t="s">
        <v>315</v>
      </c>
      <c r="G6" s="202">
        <v>156502</v>
      </c>
      <c r="H6" s="202">
        <v>167902</v>
      </c>
      <c r="I6" s="208">
        <v>167934</v>
      </c>
      <c r="J6" s="712"/>
    </row>
    <row r="7" spans="1:10" ht="22.5" customHeight="1">
      <c r="A7" s="227" t="s">
        <v>59</v>
      </c>
      <c r="B7" s="228" t="s">
        <v>368</v>
      </c>
      <c r="C7" s="203"/>
      <c r="D7" s="203"/>
      <c r="E7" s="203"/>
      <c r="F7" s="228" t="s">
        <v>236</v>
      </c>
      <c r="G7" s="203"/>
      <c r="H7" s="203">
        <v>6746</v>
      </c>
      <c r="I7" s="209">
        <v>6658</v>
      </c>
      <c r="J7" s="712"/>
    </row>
    <row r="8" spans="1:10" ht="12.75" customHeight="1">
      <c r="A8" s="227" t="s">
        <v>60</v>
      </c>
      <c r="B8" s="228" t="s">
        <v>182</v>
      </c>
      <c r="C8" s="203"/>
      <c r="D8" s="203"/>
      <c r="E8" s="203"/>
      <c r="F8" s="228" t="s">
        <v>336</v>
      </c>
      <c r="G8" s="203">
        <v>10</v>
      </c>
      <c r="H8" s="203">
        <v>14510</v>
      </c>
      <c r="I8" s="209">
        <v>14550</v>
      </c>
      <c r="J8" s="712"/>
    </row>
    <row r="9" spans="1:10" ht="12.75" customHeight="1">
      <c r="A9" s="227" t="s">
        <v>61</v>
      </c>
      <c r="B9" s="228" t="s">
        <v>219</v>
      </c>
      <c r="C9" s="203"/>
      <c r="D9" s="203"/>
      <c r="E9" s="203"/>
      <c r="F9" s="228" t="s">
        <v>375</v>
      </c>
      <c r="G9" s="203"/>
      <c r="H9" s="203"/>
      <c r="I9" s="209"/>
      <c r="J9" s="712"/>
    </row>
    <row r="10" spans="1:10" ht="12.75" customHeight="1">
      <c r="A10" s="227" t="s">
        <v>62</v>
      </c>
      <c r="B10" s="228" t="s">
        <v>281</v>
      </c>
      <c r="C10" s="203"/>
      <c r="D10" s="203"/>
      <c r="E10" s="203"/>
      <c r="F10" s="228" t="s">
        <v>376</v>
      </c>
      <c r="G10" s="203">
        <v>10</v>
      </c>
      <c r="H10" s="203">
        <v>5010</v>
      </c>
      <c r="I10" s="209">
        <v>5050</v>
      </c>
      <c r="J10" s="712"/>
    </row>
    <row r="11" spans="1:10" ht="12.75" customHeight="1">
      <c r="A11" s="227" t="s">
        <v>63</v>
      </c>
      <c r="B11" s="228" t="s">
        <v>369</v>
      </c>
      <c r="C11" s="204"/>
      <c r="D11" s="204"/>
      <c r="E11" s="204"/>
      <c r="F11" s="244" t="s">
        <v>377</v>
      </c>
      <c r="G11" s="203"/>
      <c r="H11" s="203">
        <v>9500</v>
      </c>
      <c r="I11" s="209">
        <v>9500</v>
      </c>
      <c r="J11" s="712"/>
    </row>
    <row r="12" spans="1:10" ht="12.75" customHeight="1">
      <c r="A12" s="227" t="s">
        <v>64</v>
      </c>
      <c r="B12" s="228" t="s">
        <v>370</v>
      </c>
      <c r="C12" s="203"/>
      <c r="D12" s="203"/>
      <c r="E12" s="203"/>
      <c r="F12" s="244" t="s">
        <v>318</v>
      </c>
      <c r="G12" s="203"/>
      <c r="H12" s="203"/>
      <c r="I12" s="209"/>
      <c r="J12" s="712"/>
    </row>
    <row r="13" spans="1:10" ht="12.75" customHeight="1">
      <c r="A13" s="227" t="s">
        <v>65</v>
      </c>
      <c r="B13" s="228" t="s">
        <v>373</v>
      </c>
      <c r="C13" s="203">
        <v>166714</v>
      </c>
      <c r="D13" s="203">
        <v>175014</v>
      </c>
      <c r="E13" s="203">
        <v>169277</v>
      </c>
      <c r="F13" s="245" t="s">
        <v>319</v>
      </c>
      <c r="G13" s="203"/>
      <c r="H13" s="203"/>
      <c r="I13" s="209"/>
      <c r="J13" s="712"/>
    </row>
    <row r="14" spans="1:10" ht="12.75" customHeight="1">
      <c r="A14" s="227" t="s">
        <v>66</v>
      </c>
      <c r="B14" s="246" t="s">
        <v>392</v>
      </c>
      <c r="C14" s="204">
        <v>166714</v>
      </c>
      <c r="D14" s="204">
        <v>166664</v>
      </c>
      <c r="E14" s="204">
        <v>160876</v>
      </c>
      <c r="F14" s="244" t="s">
        <v>378</v>
      </c>
      <c r="G14" s="203"/>
      <c r="H14" s="203"/>
      <c r="I14" s="209"/>
      <c r="J14" s="712"/>
    </row>
    <row r="15" spans="1:10" ht="22.5" customHeight="1">
      <c r="A15" s="227" t="s">
        <v>67</v>
      </c>
      <c r="B15" s="228" t="s">
        <v>371</v>
      </c>
      <c r="C15" s="204"/>
      <c r="D15" s="204">
        <v>100</v>
      </c>
      <c r="E15" s="204">
        <v>123</v>
      </c>
      <c r="F15" s="244" t="s">
        <v>379</v>
      </c>
      <c r="G15" s="203"/>
      <c r="H15" s="203"/>
      <c r="I15" s="209"/>
      <c r="J15" s="712"/>
    </row>
    <row r="16" spans="1:10" ht="12.75" customHeight="1">
      <c r="A16" s="227" t="s">
        <v>68</v>
      </c>
      <c r="B16" s="228" t="s">
        <v>372</v>
      </c>
      <c r="C16" s="205"/>
      <c r="D16" s="450"/>
      <c r="E16" s="445"/>
      <c r="F16" s="228" t="s">
        <v>89</v>
      </c>
      <c r="G16" s="203"/>
      <c r="H16" s="203"/>
      <c r="I16" s="209"/>
      <c r="J16" s="712"/>
    </row>
    <row r="17" spans="1:10" ht="12.75" customHeight="1" thickBot="1">
      <c r="A17" s="447" t="s">
        <v>69</v>
      </c>
      <c r="B17" s="448"/>
      <c r="C17" s="429"/>
      <c r="D17" s="446"/>
      <c r="E17" s="266"/>
      <c r="F17" s="448" t="s">
        <v>430</v>
      </c>
      <c r="G17" s="426"/>
      <c r="H17" s="426"/>
      <c r="I17" s="264"/>
      <c r="J17" s="712"/>
    </row>
    <row r="18" spans="1:10" ht="15.75" customHeight="1" thickBot="1">
      <c r="A18" s="231" t="s">
        <v>70</v>
      </c>
      <c r="B18" s="74" t="s">
        <v>177</v>
      </c>
      <c r="C18" s="449">
        <f>+C6+C7+C8+C9+C10+C11+C12+C13+C15+C16+C17</f>
        <v>166714</v>
      </c>
      <c r="D18" s="449">
        <f>+D6+D7+D8+D9+D10+D11+D12+D13+D15+D16+D17</f>
        <v>175114</v>
      </c>
      <c r="E18" s="449">
        <f>+E6+E7+E8+E9+E10+E11+E12+E13+E15+E16+E17</f>
        <v>169565</v>
      </c>
      <c r="F18" s="74" t="s">
        <v>178</v>
      </c>
      <c r="G18" s="206">
        <f>+G6+G7+G8+G16+G17</f>
        <v>156512</v>
      </c>
      <c r="H18" s="206">
        <f>+H6+H7+H8+H16+H17</f>
        <v>189158</v>
      </c>
      <c r="I18" s="211">
        <f>+I6+I7+I8+I16+I17</f>
        <v>189142</v>
      </c>
      <c r="J18" s="712"/>
    </row>
    <row r="19" spans="1:10" ht="12.75" customHeight="1">
      <c r="A19" s="247" t="s">
        <v>71</v>
      </c>
      <c r="B19" s="248" t="s">
        <v>391</v>
      </c>
      <c r="C19" s="255">
        <f>+C20+C21+C22+C23+C24</f>
        <v>0</v>
      </c>
      <c r="D19" s="255">
        <f>+D20+D21+D22+D23+D24</f>
        <v>0</v>
      </c>
      <c r="E19" s="255">
        <f>+E20+E21+E22+E23+E24</f>
        <v>0</v>
      </c>
      <c r="F19" s="235" t="s">
        <v>245</v>
      </c>
      <c r="G19" s="398"/>
      <c r="H19" s="398"/>
      <c r="I19" s="59"/>
      <c r="J19" s="712"/>
    </row>
    <row r="20" spans="1:10" ht="12.75" customHeight="1">
      <c r="A20" s="227" t="s">
        <v>72</v>
      </c>
      <c r="B20" s="249" t="s">
        <v>380</v>
      </c>
      <c r="C20" s="60"/>
      <c r="D20" s="60"/>
      <c r="E20" s="60"/>
      <c r="F20" s="235" t="s">
        <v>249</v>
      </c>
      <c r="G20" s="60"/>
      <c r="H20" s="60"/>
      <c r="I20" s="61"/>
      <c r="J20" s="712"/>
    </row>
    <row r="21" spans="1:10" ht="12.75" customHeight="1">
      <c r="A21" s="247" t="s">
        <v>73</v>
      </c>
      <c r="B21" s="249" t="s">
        <v>381</v>
      </c>
      <c r="C21" s="60"/>
      <c r="D21" s="60"/>
      <c r="E21" s="60"/>
      <c r="F21" s="235" t="s">
        <v>184</v>
      </c>
      <c r="G21" s="60"/>
      <c r="H21" s="60"/>
      <c r="I21" s="61"/>
      <c r="J21" s="712"/>
    </row>
    <row r="22" spans="1:10" ht="12.75" customHeight="1">
      <c r="A22" s="227" t="s">
        <v>74</v>
      </c>
      <c r="B22" s="249" t="s">
        <v>382</v>
      </c>
      <c r="C22" s="60"/>
      <c r="D22" s="60"/>
      <c r="E22" s="60"/>
      <c r="F22" s="235" t="s">
        <v>185</v>
      </c>
      <c r="G22" s="60"/>
      <c r="H22" s="60"/>
      <c r="I22" s="61"/>
      <c r="J22" s="712"/>
    </row>
    <row r="23" spans="1:10" ht="12.75" customHeight="1">
      <c r="A23" s="247" t="s">
        <v>75</v>
      </c>
      <c r="B23" s="249" t="s">
        <v>383</v>
      </c>
      <c r="C23" s="60"/>
      <c r="D23" s="60"/>
      <c r="E23" s="60"/>
      <c r="F23" s="233" t="s">
        <v>354</v>
      </c>
      <c r="G23" s="60"/>
      <c r="H23" s="60"/>
      <c r="I23" s="61"/>
      <c r="J23" s="712"/>
    </row>
    <row r="24" spans="1:10" ht="12.75" customHeight="1">
      <c r="A24" s="227" t="s">
        <v>76</v>
      </c>
      <c r="B24" s="250" t="s">
        <v>384</v>
      </c>
      <c r="C24" s="60"/>
      <c r="D24" s="60"/>
      <c r="E24" s="60"/>
      <c r="F24" s="235" t="s">
        <v>250</v>
      </c>
      <c r="G24" s="60"/>
      <c r="H24" s="60"/>
      <c r="I24" s="61"/>
      <c r="J24" s="712"/>
    </row>
    <row r="25" spans="1:10" ht="12.75" customHeight="1">
      <c r="A25" s="247" t="s">
        <v>77</v>
      </c>
      <c r="B25" s="251" t="s">
        <v>385</v>
      </c>
      <c r="C25" s="237">
        <f>+C26+C27+C28+C29+C30</f>
        <v>0</v>
      </c>
      <c r="D25" s="237">
        <f>+D26+D27+D28+D29+D30</f>
        <v>0</v>
      </c>
      <c r="E25" s="237">
        <f>+E26+E27+E28+E29+E30</f>
        <v>0</v>
      </c>
      <c r="F25" s="252" t="s">
        <v>248</v>
      </c>
      <c r="G25" s="60"/>
      <c r="H25" s="60"/>
      <c r="I25" s="61"/>
      <c r="J25" s="712"/>
    </row>
    <row r="26" spans="1:10" ht="12.75" customHeight="1">
      <c r="A26" s="227" t="s">
        <v>78</v>
      </c>
      <c r="B26" s="250" t="s">
        <v>386</v>
      </c>
      <c r="C26" s="60"/>
      <c r="D26" s="60"/>
      <c r="E26" s="60"/>
      <c r="F26" s="252" t="s">
        <v>393</v>
      </c>
      <c r="G26" s="60"/>
      <c r="H26" s="60"/>
      <c r="I26" s="61"/>
      <c r="J26" s="712"/>
    </row>
    <row r="27" spans="1:10" ht="12.75" customHeight="1">
      <c r="A27" s="247" t="s">
        <v>79</v>
      </c>
      <c r="B27" s="250" t="s">
        <v>387</v>
      </c>
      <c r="C27" s="60"/>
      <c r="D27" s="60"/>
      <c r="E27" s="60"/>
      <c r="F27" s="243"/>
      <c r="G27" s="60"/>
      <c r="H27" s="60"/>
      <c r="I27" s="61"/>
      <c r="J27" s="712"/>
    </row>
    <row r="28" spans="1:10" ht="12.75" customHeight="1">
      <c r="A28" s="227" t="s">
        <v>80</v>
      </c>
      <c r="B28" s="249" t="s">
        <v>388</v>
      </c>
      <c r="C28" s="60"/>
      <c r="D28" s="60"/>
      <c r="E28" s="60"/>
      <c r="F28" s="71"/>
      <c r="G28" s="60"/>
      <c r="H28" s="60"/>
      <c r="I28" s="61"/>
      <c r="J28" s="712"/>
    </row>
    <row r="29" spans="1:10" ht="12.75" customHeight="1">
      <c r="A29" s="247" t="s">
        <v>81</v>
      </c>
      <c r="B29" s="253" t="s">
        <v>389</v>
      </c>
      <c r="C29" s="60"/>
      <c r="D29" s="60"/>
      <c r="E29" s="60"/>
      <c r="F29" s="40"/>
      <c r="G29" s="60"/>
      <c r="H29" s="60"/>
      <c r="I29" s="61"/>
      <c r="J29" s="712"/>
    </row>
    <row r="30" spans="1:10" ht="12.75" customHeight="1" thickBot="1">
      <c r="A30" s="227" t="s">
        <v>82</v>
      </c>
      <c r="B30" s="254" t="s">
        <v>390</v>
      </c>
      <c r="C30" s="60"/>
      <c r="D30" s="60"/>
      <c r="E30" s="60"/>
      <c r="F30" s="71"/>
      <c r="G30" s="60"/>
      <c r="H30" s="60"/>
      <c r="I30" s="61"/>
      <c r="J30" s="712"/>
    </row>
    <row r="31" spans="1:10" ht="21.75" customHeight="1" thickBot="1">
      <c r="A31" s="231" t="s">
        <v>83</v>
      </c>
      <c r="B31" s="74" t="s">
        <v>423</v>
      </c>
      <c r="C31" s="206">
        <f>+C19+C25</f>
        <v>0</v>
      </c>
      <c r="D31" s="206">
        <f>+D19+D25</f>
        <v>0</v>
      </c>
      <c r="E31" s="206">
        <f>+E19+E25</f>
        <v>0</v>
      </c>
      <c r="F31" s="74" t="s">
        <v>424</v>
      </c>
      <c r="G31" s="206">
        <f>SUM(G19:G30)</f>
        <v>0</v>
      </c>
      <c r="H31" s="206">
        <f>SUM(H19:H30)</f>
        <v>0</v>
      </c>
      <c r="I31" s="211">
        <f>SUM(I19:I30)</f>
        <v>0</v>
      </c>
      <c r="J31" s="712"/>
    </row>
    <row r="32" spans="1:10" ht="18" customHeight="1" thickBot="1">
      <c r="A32" s="231" t="s">
        <v>84</v>
      </c>
      <c r="B32" s="238" t="s">
        <v>425</v>
      </c>
      <c r="C32" s="206">
        <f>+C18+C31</f>
        <v>166714</v>
      </c>
      <c r="D32" s="206">
        <f>+D18+D31</f>
        <v>175114</v>
      </c>
      <c r="E32" s="206">
        <f>+E18+E31</f>
        <v>169565</v>
      </c>
      <c r="F32" s="238" t="s">
        <v>428</v>
      </c>
      <c r="G32" s="206">
        <f>+G18+G31</f>
        <v>156512</v>
      </c>
      <c r="H32" s="206">
        <f>+H18+H31</f>
        <v>189158</v>
      </c>
      <c r="I32" s="211">
        <f>+I18+I31</f>
        <v>189142</v>
      </c>
      <c r="J32" s="712"/>
    </row>
    <row r="33" spans="1:10" ht="18" customHeight="1" thickBot="1">
      <c r="A33" s="231" t="s">
        <v>85</v>
      </c>
      <c r="B33" s="74" t="s">
        <v>350</v>
      </c>
      <c r="C33" s="242"/>
      <c r="D33" s="242"/>
      <c r="E33" s="242"/>
      <c r="F33" s="74" t="s">
        <v>356</v>
      </c>
      <c r="G33" s="242"/>
      <c r="H33" s="242"/>
      <c r="I33" s="241"/>
      <c r="J33" s="712"/>
    </row>
    <row r="34" spans="1:10" ht="13.5" thickBot="1">
      <c r="A34" s="231" t="s">
        <v>86</v>
      </c>
      <c r="B34" s="239" t="s">
        <v>426</v>
      </c>
      <c r="C34" s="396">
        <f>+C32+C33</f>
        <v>166714</v>
      </c>
      <c r="D34" s="396">
        <f>+D32+D33</f>
        <v>175114</v>
      </c>
      <c r="E34" s="240">
        <f>+E32+E33</f>
        <v>169565</v>
      </c>
      <c r="F34" s="239" t="s">
        <v>427</v>
      </c>
      <c r="G34" s="396">
        <f>+G32+G33</f>
        <v>156512</v>
      </c>
      <c r="H34" s="396">
        <f>+H32+H33</f>
        <v>189158</v>
      </c>
      <c r="I34" s="397">
        <f>+I32+I33</f>
        <v>189142</v>
      </c>
      <c r="J34" s="712"/>
    </row>
    <row r="35" spans="1:10" ht="13.5" thickBot="1">
      <c r="A35" s="231" t="s">
        <v>157</v>
      </c>
      <c r="B35" s="239" t="s">
        <v>189</v>
      </c>
      <c r="C35" s="396" t="str">
        <f>IF(C18-G18&lt;0,G18-C18,"-")</f>
        <v>-</v>
      </c>
      <c r="D35" s="396">
        <f>IF(D18-H18&lt;0,H18-D18,"-")</f>
        <v>14044</v>
      </c>
      <c r="E35" s="240">
        <f>IF(E18-I18&lt;0,I18-E18,"-")</f>
        <v>19577</v>
      </c>
      <c r="F35" s="239" t="s">
        <v>190</v>
      </c>
      <c r="G35" s="396">
        <f>IF(C18-G18&gt;0,C18-G18,"-")</f>
        <v>10202</v>
      </c>
      <c r="H35" s="396" t="str">
        <f>IF(D18-H18&gt;0,D18-H18,"-")</f>
        <v>-</v>
      </c>
      <c r="I35" s="397" t="str">
        <f>IF(E18-I18&gt;0,E18-I18,"-")</f>
        <v>-</v>
      </c>
      <c r="J35" s="712"/>
    </row>
    <row r="36" spans="1:10" ht="13.5" thickBot="1">
      <c r="A36" s="231" t="s">
        <v>422</v>
      </c>
      <c r="B36" s="239" t="s">
        <v>358</v>
      </c>
      <c r="C36" s="396" t="str">
        <f>IF(C18+C19-G32&lt;0,G32-(C18+C19),"-")</f>
        <v>-</v>
      </c>
      <c r="D36" s="396">
        <f>IF(D18+D19-H32&lt;0,H32-(D18+D19),"-")</f>
        <v>14044</v>
      </c>
      <c r="E36" s="240">
        <f>IF(E18+E19-I32&lt;0,I32-(E18+E19),"-")</f>
        <v>19577</v>
      </c>
      <c r="F36" s="239" t="s">
        <v>359</v>
      </c>
      <c r="G36" s="396">
        <f>IF(C18+C19-G32&gt;0,C18+C19-G32,"-")</f>
        <v>10202</v>
      </c>
      <c r="H36" s="396" t="str">
        <f>IF(D18+D19-H32&gt;0,D18+D19-H32,"-")</f>
        <v>-</v>
      </c>
      <c r="I36" s="397" t="str">
        <f>IF(E18+E19-I32&gt;0,E18+E19-I32,"-")</f>
        <v>-</v>
      </c>
      <c r="J36" s="712"/>
    </row>
  </sheetData>
  <sheetProtection sheet="1" objects="1" scenarios="1"/>
  <mergeCells count="2">
    <mergeCell ref="A3:A4"/>
    <mergeCell ref="J1:J3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25"/>
  <sheetViews>
    <sheetView workbookViewId="0" topLeftCell="A1">
      <selection activeCell="F14" sqref="F14"/>
    </sheetView>
  </sheetViews>
  <sheetFormatPr defaultColWidth="9.00390625" defaultRowHeight="12.75"/>
  <cols>
    <col min="1" max="1" width="42.375" style="38" customWidth="1"/>
    <col min="2" max="7" width="15.625" style="37" customWidth="1"/>
    <col min="8" max="8" width="13.875" style="37" customWidth="1"/>
    <col min="9" max="16384" width="9.375" style="37" customWidth="1"/>
  </cols>
  <sheetData>
    <row r="1" spans="1:7" ht="18" customHeight="1">
      <c r="A1" s="714" t="s">
        <v>7</v>
      </c>
      <c r="B1" s="714"/>
      <c r="C1" s="714"/>
      <c r="D1" s="714"/>
      <c r="E1" s="714"/>
      <c r="F1" s="714"/>
      <c r="G1" s="714"/>
    </row>
    <row r="2" spans="1:7" ht="22.5" customHeight="1" thickBot="1">
      <c r="A2" s="93"/>
      <c r="B2" s="46"/>
      <c r="C2" s="46"/>
      <c r="D2" s="46"/>
      <c r="E2" s="46"/>
      <c r="F2" s="713" t="s">
        <v>107</v>
      </c>
      <c r="G2" s="713"/>
    </row>
    <row r="3" spans="1:7" s="39" customFormat="1" ht="50.25" customHeight="1" thickBot="1">
      <c r="A3" s="94" t="s">
        <v>111</v>
      </c>
      <c r="B3" s="95" t="s">
        <v>112</v>
      </c>
      <c r="C3" s="95" t="s">
        <v>113</v>
      </c>
      <c r="D3" s="95" t="s">
        <v>6</v>
      </c>
      <c r="E3" s="95" t="s">
        <v>2</v>
      </c>
      <c r="F3" s="400" t="s">
        <v>435</v>
      </c>
      <c r="G3" s="399" t="s">
        <v>436</v>
      </c>
    </row>
    <row r="4" spans="1:7" s="46" customFormat="1" ht="12" customHeight="1" thickBot="1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319" t="s">
        <v>63</v>
      </c>
      <c r="G4" s="45" t="s">
        <v>420</v>
      </c>
    </row>
    <row r="5" spans="1:7" ht="15.75" customHeight="1">
      <c r="A5" s="40" t="s">
        <v>541</v>
      </c>
      <c r="B5" s="27">
        <v>154904</v>
      </c>
      <c r="C5" s="47" t="s">
        <v>542</v>
      </c>
      <c r="D5" s="27"/>
      <c r="E5" s="27">
        <v>154904</v>
      </c>
      <c r="F5" s="320">
        <v>154904</v>
      </c>
      <c r="G5" s="321">
        <f>+D5+F5</f>
        <v>154904</v>
      </c>
    </row>
    <row r="6" spans="1:7" ht="15.75" customHeight="1">
      <c r="A6" s="40" t="s">
        <v>543</v>
      </c>
      <c r="B6" s="27">
        <v>4000</v>
      </c>
      <c r="C6" s="47">
        <v>2013</v>
      </c>
      <c r="D6" s="27"/>
      <c r="E6" s="27">
        <v>4000</v>
      </c>
      <c r="F6" s="320">
        <v>4000</v>
      </c>
      <c r="G6" s="321">
        <f aca="true" t="shared" si="0" ref="G6:G23">+D6+F6</f>
        <v>4000</v>
      </c>
    </row>
    <row r="7" spans="1:7" ht="15.75" customHeight="1">
      <c r="A7" s="40" t="s">
        <v>544</v>
      </c>
      <c r="B7" s="27">
        <v>3100</v>
      </c>
      <c r="C7" s="47">
        <v>2013</v>
      </c>
      <c r="D7" s="27"/>
      <c r="E7" s="27">
        <v>3100</v>
      </c>
      <c r="F7" s="320">
        <v>3100</v>
      </c>
      <c r="G7" s="321">
        <f t="shared" si="0"/>
        <v>3100</v>
      </c>
    </row>
    <row r="8" spans="1:7" ht="15.75" customHeight="1">
      <c r="A8" s="48" t="s">
        <v>546</v>
      </c>
      <c r="B8" s="27">
        <v>1905</v>
      </c>
      <c r="C8" s="47">
        <v>2013</v>
      </c>
      <c r="D8" s="27"/>
      <c r="E8" s="27">
        <v>1905</v>
      </c>
      <c r="F8" s="320">
        <v>1905</v>
      </c>
      <c r="G8" s="321">
        <f t="shared" si="0"/>
        <v>1905</v>
      </c>
    </row>
    <row r="9" spans="1:7" ht="15.75" customHeight="1">
      <c r="A9" s="40" t="s">
        <v>547</v>
      </c>
      <c r="B9" s="27">
        <v>229</v>
      </c>
      <c r="C9" s="47">
        <v>2013</v>
      </c>
      <c r="D9" s="27"/>
      <c r="E9" s="27">
        <v>229</v>
      </c>
      <c r="F9" s="320">
        <v>229</v>
      </c>
      <c r="G9" s="321">
        <f t="shared" si="0"/>
        <v>229</v>
      </c>
    </row>
    <row r="10" spans="1:7" ht="15.75" customHeight="1">
      <c r="A10" s="48" t="s">
        <v>548</v>
      </c>
      <c r="B10" s="27">
        <v>1882</v>
      </c>
      <c r="C10" s="47">
        <v>2013</v>
      </c>
      <c r="D10" s="27"/>
      <c r="E10" s="27">
        <v>1882</v>
      </c>
      <c r="F10" s="320">
        <v>1882</v>
      </c>
      <c r="G10" s="321">
        <f t="shared" si="0"/>
        <v>1882</v>
      </c>
    </row>
    <row r="11" spans="1:7" ht="15.75" customHeight="1">
      <c r="A11" s="40" t="s">
        <v>549</v>
      </c>
      <c r="B11" s="27">
        <v>195</v>
      </c>
      <c r="C11" s="47">
        <v>2013</v>
      </c>
      <c r="D11" s="27"/>
      <c r="E11" s="27">
        <v>195</v>
      </c>
      <c r="F11" s="320">
        <v>195</v>
      </c>
      <c r="G11" s="321">
        <f t="shared" si="0"/>
        <v>195</v>
      </c>
    </row>
    <row r="12" spans="1:7" ht="15.75" customHeight="1">
      <c r="A12" s="40" t="s">
        <v>550</v>
      </c>
      <c r="B12" s="27">
        <v>261</v>
      </c>
      <c r="C12" s="47">
        <v>2013</v>
      </c>
      <c r="D12" s="27"/>
      <c r="E12" s="27">
        <v>261</v>
      </c>
      <c r="F12" s="320">
        <v>261</v>
      </c>
      <c r="G12" s="321">
        <f t="shared" si="0"/>
        <v>261</v>
      </c>
    </row>
    <row r="13" spans="1:7" ht="15.75" customHeight="1">
      <c r="A13" s="40" t="s">
        <v>551</v>
      </c>
      <c r="B13" s="27">
        <v>1458</v>
      </c>
      <c r="C13" s="47">
        <v>2013</v>
      </c>
      <c r="D13" s="27"/>
      <c r="E13" s="27">
        <v>1458</v>
      </c>
      <c r="F13" s="320">
        <v>1458</v>
      </c>
      <c r="G13" s="321">
        <f t="shared" si="0"/>
        <v>1458</v>
      </c>
    </row>
    <row r="14" spans="1:7" ht="15.75" customHeight="1">
      <c r="A14" s="40"/>
      <c r="B14" s="27"/>
      <c r="C14" s="47"/>
      <c r="D14" s="27"/>
      <c r="E14" s="27"/>
      <c r="F14" s="320"/>
      <c r="G14" s="321">
        <f t="shared" si="0"/>
        <v>0</v>
      </c>
    </row>
    <row r="15" spans="1:7" ht="15.75" customHeight="1">
      <c r="A15" s="40"/>
      <c r="B15" s="27"/>
      <c r="C15" s="47"/>
      <c r="D15" s="27"/>
      <c r="E15" s="27"/>
      <c r="F15" s="320"/>
      <c r="G15" s="321">
        <f t="shared" si="0"/>
        <v>0</v>
      </c>
    </row>
    <row r="16" spans="1:7" ht="15.75" customHeight="1">
      <c r="A16" s="40"/>
      <c r="B16" s="27"/>
      <c r="C16" s="47"/>
      <c r="D16" s="27"/>
      <c r="E16" s="27"/>
      <c r="F16" s="320"/>
      <c r="G16" s="321">
        <f t="shared" si="0"/>
        <v>0</v>
      </c>
    </row>
    <row r="17" spans="1:7" ht="15.75" customHeight="1">
      <c r="A17" s="40"/>
      <c r="B17" s="27"/>
      <c r="C17" s="47"/>
      <c r="D17" s="27"/>
      <c r="E17" s="27"/>
      <c r="F17" s="320"/>
      <c r="G17" s="321">
        <f t="shared" si="0"/>
        <v>0</v>
      </c>
    </row>
    <row r="18" spans="1:7" ht="15.75" customHeight="1">
      <c r="A18" s="40"/>
      <c r="B18" s="27"/>
      <c r="C18" s="47"/>
      <c r="D18" s="27"/>
      <c r="E18" s="27"/>
      <c r="F18" s="320"/>
      <c r="G18" s="321">
        <f t="shared" si="0"/>
        <v>0</v>
      </c>
    </row>
    <row r="19" spans="1:7" ht="15.75" customHeight="1">
      <c r="A19" s="40"/>
      <c r="B19" s="27"/>
      <c r="C19" s="47"/>
      <c r="D19" s="27"/>
      <c r="E19" s="27"/>
      <c r="F19" s="320"/>
      <c r="G19" s="321">
        <f t="shared" si="0"/>
        <v>0</v>
      </c>
    </row>
    <row r="20" spans="1:7" ht="15.75" customHeight="1">
      <c r="A20" s="40"/>
      <c r="B20" s="27"/>
      <c r="C20" s="47"/>
      <c r="D20" s="27"/>
      <c r="E20" s="27"/>
      <c r="F20" s="320"/>
      <c r="G20" s="321">
        <f t="shared" si="0"/>
        <v>0</v>
      </c>
    </row>
    <row r="21" spans="1:7" ht="15.75" customHeight="1">
      <c r="A21" s="40"/>
      <c r="B21" s="27"/>
      <c r="C21" s="47"/>
      <c r="D21" s="27"/>
      <c r="E21" s="27"/>
      <c r="F21" s="320"/>
      <c r="G21" s="321">
        <f t="shared" si="0"/>
        <v>0</v>
      </c>
    </row>
    <row r="22" spans="1:7" ht="15.75" customHeight="1">
      <c r="A22" s="40"/>
      <c r="B22" s="27"/>
      <c r="C22" s="47"/>
      <c r="D22" s="27"/>
      <c r="E22" s="27"/>
      <c r="F22" s="320"/>
      <c r="G22" s="321">
        <f t="shared" si="0"/>
        <v>0</v>
      </c>
    </row>
    <row r="23" spans="1:7" ht="15.75" customHeight="1" thickBot="1">
      <c r="A23" s="49"/>
      <c r="B23" s="28"/>
      <c r="C23" s="50"/>
      <c r="D23" s="28"/>
      <c r="E23" s="28"/>
      <c r="F23" s="322"/>
      <c r="G23" s="321">
        <f t="shared" si="0"/>
        <v>0</v>
      </c>
    </row>
    <row r="24" spans="1:7" s="53" customFormat="1" ht="18" customHeight="1" thickBot="1">
      <c r="A24" s="96" t="s">
        <v>110</v>
      </c>
      <c r="B24" s="51">
        <f>SUM(B5:B23)</f>
        <v>167934</v>
      </c>
      <c r="C24" s="69"/>
      <c r="D24" s="51">
        <f>SUM(D5:D23)</f>
        <v>0</v>
      </c>
      <c r="E24" s="51">
        <f>SUM(E5:E23)</f>
        <v>167934</v>
      </c>
      <c r="F24" s="51">
        <f>SUM(F5:F23)</f>
        <v>167934</v>
      </c>
      <c r="G24" s="52">
        <f>SUM(G5:G23)</f>
        <v>167934</v>
      </c>
    </row>
    <row r="25" spans="6:7" ht="12.75">
      <c r="F25" s="53"/>
      <c r="G25" s="53"/>
    </row>
  </sheetData>
  <sheetProtection sheet="1" objects="1" scenarios="1"/>
  <mergeCells count="2">
    <mergeCell ref="F2:G2"/>
    <mergeCell ref="A1:G1"/>
  </mergeCells>
  <printOptions horizontalCentered="1"/>
  <pageMargins left="0.7874015748031497" right="0.7874015748031497" top="1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3. melléklet a 7/2014. (IV.29.)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G24"/>
  <sheetViews>
    <sheetView zoomScaleSheetLayoutView="130" workbookViewId="0" topLeftCell="A1">
      <selection activeCell="G7" sqref="G7"/>
    </sheetView>
  </sheetViews>
  <sheetFormatPr defaultColWidth="9.00390625" defaultRowHeight="12.75"/>
  <cols>
    <col min="1" max="1" width="56.875" style="38" customWidth="1"/>
    <col min="2" max="7" width="15.875" style="37" customWidth="1"/>
    <col min="8" max="8" width="12.875" style="37" customWidth="1"/>
    <col min="9" max="9" width="13.875" style="37" customWidth="1"/>
    <col min="10" max="16384" width="9.375" style="37" customWidth="1"/>
  </cols>
  <sheetData>
    <row r="1" spans="1:7" ht="24.75" customHeight="1">
      <c r="A1" s="714" t="s">
        <v>8</v>
      </c>
      <c r="B1" s="714"/>
      <c r="C1" s="714"/>
      <c r="D1" s="714"/>
      <c r="E1" s="714"/>
      <c r="F1" s="714"/>
      <c r="G1" s="714"/>
    </row>
    <row r="2" spans="1:7" ht="23.25" customHeight="1" thickBot="1">
      <c r="A2" s="93"/>
      <c r="B2" s="46"/>
      <c r="C2" s="46"/>
      <c r="D2" s="46"/>
      <c r="E2" s="46"/>
      <c r="F2" s="713" t="s">
        <v>107</v>
      </c>
      <c r="G2" s="713"/>
    </row>
    <row r="3" spans="1:7" s="39" customFormat="1" ht="48.75" customHeight="1" thickBot="1">
      <c r="A3" s="94" t="s">
        <v>114</v>
      </c>
      <c r="B3" s="95" t="s">
        <v>112</v>
      </c>
      <c r="C3" s="95" t="s">
        <v>113</v>
      </c>
      <c r="D3" s="95" t="s">
        <v>6</v>
      </c>
      <c r="E3" s="95" t="s">
        <v>2</v>
      </c>
      <c r="F3" s="400" t="s">
        <v>435</v>
      </c>
      <c r="G3" s="399" t="s">
        <v>436</v>
      </c>
    </row>
    <row r="4" spans="1:7" s="46" customFormat="1" ht="15" customHeight="1" thickBot="1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319">
        <v>6</v>
      </c>
      <c r="G4" s="45" t="s">
        <v>420</v>
      </c>
    </row>
    <row r="5" spans="1:7" ht="15.75" customHeight="1">
      <c r="A5" s="54" t="s">
        <v>545</v>
      </c>
      <c r="B5" s="27">
        <v>1861</v>
      </c>
      <c r="C5" s="632">
        <v>2013</v>
      </c>
      <c r="D5" s="27"/>
      <c r="E5" s="27">
        <v>1861</v>
      </c>
      <c r="F5" s="320">
        <v>1861</v>
      </c>
      <c r="G5" s="321">
        <f>+D5+F5</f>
        <v>1861</v>
      </c>
    </row>
    <row r="6" spans="1:7" ht="15.75" customHeight="1">
      <c r="A6" s="54" t="s">
        <v>552</v>
      </c>
      <c r="B6" s="27">
        <v>36</v>
      </c>
      <c r="C6" s="632">
        <v>2013</v>
      </c>
      <c r="D6" s="27"/>
      <c r="E6" s="27">
        <v>36</v>
      </c>
      <c r="F6" s="320">
        <v>36</v>
      </c>
      <c r="G6" s="321">
        <f aca="true" t="shared" si="0" ref="G6:G23">+D6+F6</f>
        <v>36</v>
      </c>
    </row>
    <row r="7" spans="1:7" ht="15.75" customHeight="1">
      <c r="A7" s="54" t="s">
        <v>553</v>
      </c>
      <c r="B7" s="27">
        <v>4761</v>
      </c>
      <c r="C7" s="632">
        <v>2013</v>
      </c>
      <c r="D7" s="27"/>
      <c r="E7" s="27">
        <v>4761</v>
      </c>
      <c r="F7" s="320">
        <v>4761</v>
      </c>
      <c r="G7" s="321">
        <f t="shared" si="0"/>
        <v>4761</v>
      </c>
    </row>
    <row r="8" spans="1:7" ht="15.75" customHeight="1">
      <c r="A8" s="54"/>
      <c r="B8" s="27"/>
      <c r="C8" s="632"/>
      <c r="D8" s="27"/>
      <c r="E8" s="27"/>
      <c r="F8" s="320"/>
      <c r="G8" s="321">
        <f t="shared" si="0"/>
        <v>0</v>
      </c>
    </row>
    <row r="9" spans="1:7" ht="15.75" customHeight="1">
      <c r="A9" s="54"/>
      <c r="B9" s="27"/>
      <c r="C9" s="632"/>
      <c r="D9" s="27"/>
      <c r="E9" s="27"/>
      <c r="F9" s="320"/>
      <c r="G9" s="321">
        <f t="shared" si="0"/>
        <v>0</v>
      </c>
    </row>
    <row r="10" spans="1:7" ht="15.75" customHeight="1">
      <c r="A10" s="54"/>
      <c r="B10" s="27"/>
      <c r="C10" s="632"/>
      <c r="D10" s="27"/>
      <c r="E10" s="27"/>
      <c r="F10" s="320"/>
      <c r="G10" s="321">
        <f t="shared" si="0"/>
        <v>0</v>
      </c>
    </row>
    <row r="11" spans="1:7" ht="15.75" customHeight="1">
      <c r="A11" s="54"/>
      <c r="B11" s="27"/>
      <c r="C11" s="632"/>
      <c r="D11" s="27"/>
      <c r="E11" s="27"/>
      <c r="F11" s="320"/>
      <c r="G11" s="321">
        <f t="shared" si="0"/>
        <v>0</v>
      </c>
    </row>
    <row r="12" spans="1:7" ht="15.75" customHeight="1">
      <c r="A12" s="54"/>
      <c r="B12" s="27"/>
      <c r="C12" s="632"/>
      <c r="D12" s="27"/>
      <c r="E12" s="27"/>
      <c r="F12" s="320"/>
      <c r="G12" s="321">
        <f t="shared" si="0"/>
        <v>0</v>
      </c>
    </row>
    <row r="13" spans="1:7" ht="15.75" customHeight="1">
      <c r="A13" s="54"/>
      <c r="B13" s="27"/>
      <c r="C13" s="632"/>
      <c r="D13" s="27"/>
      <c r="E13" s="27"/>
      <c r="F13" s="320"/>
      <c r="G13" s="321">
        <f t="shared" si="0"/>
        <v>0</v>
      </c>
    </row>
    <row r="14" spans="1:7" ht="15.75" customHeight="1">
      <c r="A14" s="54"/>
      <c r="B14" s="27"/>
      <c r="C14" s="632"/>
      <c r="D14" s="27"/>
      <c r="E14" s="27"/>
      <c r="F14" s="320"/>
      <c r="G14" s="321">
        <f t="shared" si="0"/>
        <v>0</v>
      </c>
    </row>
    <row r="15" spans="1:7" ht="15.75" customHeight="1">
      <c r="A15" s="54"/>
      <c r="B15" s="27"/>
      <c r="C15" s="632"/>
      <c r="D15" s="27"/>
      <c r="E15" s="27"/>
      <c r="F15" s="320"/>
      <c r="G15" s="321">
        <f t="shared" si="0"/>
        <v>0</v>
      </c>
    </row>
    <row r="16" spans="1:7" ht="15.75" customHeight="1">
      <c r="A16" s="54"/>
      <c r="B16" s="27"/>
      <c r="C16" s="632"/>
      <c r="D16" s="27"/>
      <c r="E16" s="27"/>
      <c r="F16" s="320"/>
      <c r="G16" s="321">
        <f t="shared" si="0"/>
        <v>0</v>
      </c>
    </row>
    <row r="17" spans="1:7" ht="15.75" customHeight="1">
      <c r="A17" s="54"/>
      <c r="B17" s="27"/>
      <c r="C17" s="632"/>
      <c r="D17" s="27"/>
      <c r="E17" s="27"/>
      <c r="F17" s="320"/>
      <c r="G17" s="321">
        <f t="shared" si="0"/>
        <v>0</v>
      </c>
    </row>
    <row r="18" spans="1:7" ht="15.75" customHeight="1">
      <c r="A18" s="54"/>
      <c r="B18" s="27"/>
      <c r="C18" s="632"/>
      <c r="D18" s="27"/>
      <c r="E18" s="27"/>
      <c r="F18" s="320"/>
      <c r="G18" s="321">
        <f t="shared" si="0"/>
        <v>0</v>
      </c>
    </row>
    <row r="19" spans="1:7" ht="15.75" customHeight="1">
      <c r="A19" s="54"/>
      <c r="B19" s="27"/>
      <c r="C19" s="632"/>
      <c r="D19" s="27"/>
      <c r="E19" s="27"/>
      <c r="F19" s="320"/>
      <c r="G19" s="321">
        <f t="shared" si="0"/>
        <v>0</v>
      </c>
    </row>
    <row r="20" spans="1:7" ht="15.75" customHeight="1">
      <c r="A20" s="54"/>
      <c r="B20" s="27"/>
      <c r="C20" s="632"/>
      <c r="D20" s="27"/>
      <c r="E20" s="27"/>
      <c r="F20" s="320"/>
      <c r="G20" s="321">
        <f t="shared" si="0"/>
        <v>0</v>
      </c>
    </row>
    <row r="21" spans="1:7" ht="15.75" customHeight="1">
      <c r="A21" s="54"/>
      <c r="B21" s="27"/>
      <c r="C21" s="632"/>
      <c r="D21" s="27"/>
      <c r="E21" s="27"/>
      <c r="F21" s="320"/>
      <c r="G21" s="321">
        <f t="shared" si="0"/>
        <v>0</v>
      </c>
    </row>
    <row r="22" spans="1:7" ht="15.75" customHeight="1">
      <c r="A22" s="54"/>
      <c r="B22" s="27"/>
      <c r="C22" s="632"/>
      <c r="D22" s="27"/>
      <c r="E22" s="27"/>
      <c r="F22" s="320"/>
      <c r="G22" s="321">
        <f t="shared" si="0"/>
        <v>0</v>
      </c>
    </row>
    <row r="23" spans="1:7" ht="15.75" customHeight="1" thickBot="1">
      <c r="A23" s="55"/>
      <c r="B23" s="28"/>
      <c r="C23" s="633"/>
      <c r="D23" s="28"/>
      <c r="E23" s="28"/>
      <c r="F23" s="322"/>
      <c r="G23" s="321">
        <f t="shared" si="0"/>
        <v>0</v>
      </c>
    </row>
    <row r="24" spans="1:7" s="53" customFormat="1" ht="18" customHeight="1" thickBot="1">
      <c r="A24" s="96" t="s">
        <v>110</v>
      </c>
      <c r="B24" s="51">
        <f>SUM(B5:B23)</f>
        <v>6658</v>
      </c>
      <c r="C24" s="69"/>
      <c r="D24" s="51">
        <f>SUM(D5:D23)</f>
        <v>0</v>
      </c>
      <c r="E24" s="51">
        <f>SUM(E5:E23)</f>
        <v>6658</v>
      </c>
      <c r="F24" s="51">
        <f>SUM(F5:F23)</f>
        <v>6658</v>
      </c>
      <c r="G24" s="52">
        <f>SUM(G5:G23)</f>
        <v>6658</v>
      </c>
    </row>
  </sheetData>
  <sheetProtection/>
  <mergeCells count="2">
    <mergeCell ref="F2:G2"/>
    <mergeCell ref="A1:G1"/>
  </mergeCells>
  <printOptions horizontalCentered="1"/>
  <pageMargins left="0.7874015748031497" right="0.7874015748031497" top="1" bottom="0.984251968503937" header="0.7874015748031497" footer="0.7874015748031497"/>
  <pageSetup horizontalDpi="300" verticalDpi="300" orientation="landscape" paperSize="9" scale="94" r:id="rId1"/>
  <headerFooter alignWithMargins="0">
    <oddHeader>&amp;R&amp;"Times New Roman CE,Félkövér dőlt"&amp;12 4. melléklet a 7/2014. (IV.29.)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M48"/>
  <sheetViews>
    <sheetView zoomScaleSheetLayoutView="100" workbookViewId="0" topLeftCell="A1">
      <selection activeCell="K21" sqref="K21"/>
    </sheetView>
  </sheetViews>
  <sheetFormatPr defaultColWidth="9.00390625" defaultRowHeight="12.75"/>
  <cols>
    <col min="1" max="1" width="28.50390625" style="41" customWidth="1"/>
    <col min="2" max="13" width="10.00390625" style="41" customWidth="1"/>
    <col min="14" max="16384" width="9.375" style="41" customWidth="1"/>
  </cols>
  <sheetData>
    <row r="1" spans="1:13" ht="15.75">
      <c r="A1" s="718" t="s">
        <v>3</v>
      </c>
      <c r="B1" s="718"/>
      <c r="C1" s="718"/>
      <c r="D1" s="719" t="s">
        <v>554</v>
      </c>
      <c r="E1" s="719"/>
      <c r="F1" s="719"/>
      <c r="G1" s="719"/>
      <c r="H1" s="719"/>
      <c r="I1" s="719"/>
      <c r="J1" s="719"/>
      <c r="K1" s="719"/>
      <c r="L1" s="719"/>
      <c r="M1" s="719"/>
    </row>
    <row r="2" spans="1:13" ht="15.75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717" t="s">
        <v>107</v>
      </c>
      <c r="M2" s="717"/>
    </row>
    <row r="3" spans="1:13" ht="13.5" thickBot="1">
      <c r="A3" s="732" t="s">
        <v>158</v>
      </c>
      <c r="B3" s="722" t="s">
        <v>415</v>
      </c>
      <c r="C3" s="722"/>
      <c r="D3" s="722"/>
      <c r="E3" s="722"/>
      <c r="F3" s="722"/>
      <c r="G3" s="722"/>
      <c r="H3" s="722"/>
      <c r="I3" s="722"/>
      <c r="J3" s="727" t="s">
        <v>417</v>
      </c>
      <c r="K3" s="727"/>
      <c r="L3" s="727"/>
      <c r="M3" s="727"/>
    </row>
    <row r="4" spans="1:13" ht="15" customHeight="1" thickBot="1">
      <c r="A4" s="733"/>
      <c r="B4" s="735" t="s">
        <v>418</v>
      </c>
      <c r="C4" s="721" t="s">
        <v>419</v>
      </c>
      <c r="D4" s="731" t="s">
        <v>411</v>
      </c>
      <c r="E4" s="731"/>
      <c r="F4" s="731"/>
      <c r="G4" s="731"/>
      <c r="H4" s="731"/>
      <c r="I4" s="731"/>
      <c r="J4" s="728"/>
      <c r="K4" s="728"/>
      <c r="L4" s="728"/>
      <c r="M4" s="728"/>
    </row>
    <row r="5" spans="1:13" ht="21.75" thickBot="1">
      <c r="A5" s="733"/>
      <c r="B5" s="735"/>
      <c r="C5" s="721"/>
      <c r="D5" s="324" t="s">
        <v>418</v>
      </c>
      <c r="E5" s="324" t="s">
        <v>419</v>
      </c>
      <c r="F5" s="324" t="s">
        <v>418</v>
      </c>
      <c r="G5" s="324" t="s">
        <v>419</v>
      </c>
      <c r="H5" s="324" t="s">
        <v>418</v>
      </c>
      <c r="I5" s="324" t="s">
        <v>419</v>
      </c>
      <c r="J5" s="728"/>
      <c r="K5" s="728"/>
      <c r="L5" s="728"/>
      <c r="M5" s="728"/>
    </row>
    <row r="6" spans="1:13" ht="42.75" thickBot="1">
      <c r="A6" s="734"/>
      <c r="B6" s="721" t="s">
        <v>412</v>
      </c>
      <c r="C6" s="721"/>
      <c r="D6" s="721" t="s">
        <v>4</v>
      </c>
      <c r="E6" s="721"/>
      <c r="F6" s="721" t="s">
        <v>437</v>
      </c>
      <c r="G6" s="721"/>
      <c r="H6" s="735" t="s">
        <v>5</v>
      </c>
      <c r="I6" s="735"/>
      <c r="J6" s="323" t="s">
        <v>4</v>
      </c>
      <c r="K6" s="324" t="s">
        <v>437</v>
      </c>
      <c r="L6" s="323" t="s">
        <v>90</v>
      </c>
      <c r="M6" s="324" t="s">
        <v>438</v>
      </c>
    </row>
    <row r="7" spans="1:13" ht="13.5" thickBot="1">
      <c r="A7" s="325">
        <v>1</v>
      </c>
      <c r="B7" s="323">
        <v>2</v>
      </c>
      <c r="C7" s="323">
        <v>3</v>
      </c>
      <c r="D7" s="326">
        <v>4</v>
      </c>
      <c r="E7" s="324">
        <v>5</v>
      </c>
      <c r="F7" s="324">
        <v>6</v>
      </c>
      <c r="G7" s="324">
        <v>7</v>
      </c>
      <c r="H7" s="323">
        <v>8</v>
      </c>
      <c r="I7" s="326">
        <v>9</v>
      </c>
      <c r="J7" s="326">
        <v>10</v>
      </c>
      <c r="K7" s="326">
        <v>11</v>
      </c>
      <c r="L7" s="326" t="s">
        <v>414</v>
      </c>
      <c r="M7" s="327" t="s">
        <v>413</v>
      </c>
    </row>
    <row r="8" spans="1:13" ht="12.75">
      <c r="A8" s="328" t="s">
        <v>159</v>
      </c>
      <c r="B8" s="329">
        <v>7745</v>
      </c>
      <c r="C8" s="348">
        <v>7745</v>
      </c>
      <c r="D8" s="348">
        <v>7745</v>
      </c>
      <c r="E8" s="359">
        <v>7745</v>
      </c>
      <c r="F8" s="348"/>
      <c r="G8" s="348"/>
      <c r="H8" s="348"/>
      <c r="I8" s="348"/>
      <c r="J8" s="348">
        <v>7745</v>
      </c>
      <c r="K8" s="348"/>
      <c r="L8" s="330">
        <f aca="true" t="shared" si="0" ref="L8:L14">+J8+K8</f>
        <v>7745</v>
      </c>
      <c r="M8" s="363">
        <f>IF((C8&lt;&gt;0),ROUND((L8/C8)*100,1),"")</f>
        <v>100</v>
      </c>
    </row>
    <row r="9" spans="1:13" ht="12.75">
      <c r="A9" s="331" t="s">
        <v>172</v>
      </c>
      <c r="B9" s="332"/>
      <c r="C9" s="333"/>
      <c r="D9" s="333"/>
      <c r="E9" s="333"/>
      <c r="F9" s="333"/>
      <c r="G9" s="333"/>
      <c r="H9" s="333"/>
      <c r="I9" s="333"/>
      <c r="J9" s="333"/>
      <c r="K9" s="333"/>
      <c r="L9" s="334">
        <f t="shared" si="0"/>
        <v>0</v>
      </c>
      <c r="M9" s="364">
        <f aca="true" t="shared" si="1" ref="M9:M14">IF((C9&lt;&gt;0),ROUND((L9/C9)*100,1),"")</f>
      </c>
    </row>
    <row r="10" spans="1:13" ht="12.75">
      <c r="A10" s="335" t="s">
        <v>160</v>
      </c>
      <c r="B10" s="336">
        <v>147159</v>
      </c>
      <c r="C10" s="351">
        <v>147159</v>
      </c>
      <c r="D10" s="351"/>
      <c r="E10" s="351"/>
      <c r="F10" s="351">
        <v>147159</v>
      </c>
      <c r="G10" s="351">
        <v>147159</v>
      </c>
      <c r="H10" s="351"/>
      <c r="I10" s="351"/>
      <c r="J10" s="351"/>
      <c r="K10" s="351">
        <v>147159</v>
      </c>
      <c r="L10" s="334">
        <f t="shared" si="0"/>
        <v>147159</v>
      </c>
      <c r="M10" s="364">
        <f t="shared" si="1"/>
        <v>100</v>
      </c>
    </row>
    <row r="11" spans="1:13" ht="12.75">
      <c r="A11" s="335" t="s">
        <v>173</v>
      </c>
      <c r="B11" s="336"/>
      <c r="C11" s="351"/>
      <c r="D11" s="351"/>
      <c r="E11" s="351"/>
      <c r="F11" s="351"/>
      <c r="G11" s="351"/>
      <c r="H11" s="351"/>
      <c r="I11" s="351"/>
      <c r="J11" s="351"/>
      <c r="K11" s="351"/>
      <c r="L11" s="334">
        <f t="shared" si="0"/>
        <v>0</v>
      </c>
      <c r="M11" s="364">
        <f t="shared" si="1"/>
      </c>
    </row>
    <row r="12" spans="1:13" ht="12.75">
      <c r="A12" s="335" t="s">
        <v>161</v>
      </c>
      <c r="B12" s="336"/>
      <c r="C12" s="351"/>
      <c r="D12" s="351"/>
      <c r="E12" s="351"/>
      <c r="F12" s="351"/>
      <c r="G12" s="351"/>
      <c r="H12" s="351"/>
      <c r="I12" s="351"/>
      <c r="J12" s="351"/>
      <c r="K12" s="351"/>
      <c r="L12" s="334">
        <f t="shared" si="0"/>
        <v>0</v>
      </c>
      <c r="M12" s="364">
        <f t="shared" si="1"/>
      </c>
    </row>
    <row r="13" spans="1:13" ht="12.75">
      <c r="A13" s="335" t="s">
        <v>162</v>
      </c>
      <c r="B13" s="336"/>
      <c r="C13" s="351"/>
      <c r="D13" s="351"/>
      <c r="E13" s="351"/>
      <c r="F13" s="351"/>
      <c r="G13" s="351"/>
      <c r="H13" s="351"/>
      <c r="I13" s="351"/>
      <c r="J13" s="351"/>
      <c r="K13" s="351"/>
      <c r="L13" s="334">
        <f t="shared" si="0"/>
        <v>0</v>
      </c>
      <c r="M13" s="364">
        <f t="shared" si="1"/>
      </c>
    </row>
    <row r="14" spans="1:13" ht="15" customHeight="1" thickBot="1">
      <c r="A14" s="337"/>
      <c r="B14" s="338"/>
      <c r="C14" s="355"/>
      <c r="D14" s="355"/>
      <c r="E14" s="355"/>
      <c r="F14" s="355"/>
      <c r="G14" s="355"/>
      <c r="H14" s="355"/>
      <c r="I14" s="355"/>
      <c r="J14" s="355"/>
      <c r="K14" s="355"/>
      <c r="L14" s="334">
        <f t="shared" si="0"/>
        <v>0</v>
      </c>
      <c r="M14" s="365">
        <f t="shared" si="1"/>
      </c>
    </row>
    <row r="15" spans="1:13" ht="13.5" thickBot="1">
      <c r="A15" s="339" t="s">
        <v>164</v>
      </c>
      <c r="B15" s="340">
        <f>B8+SUM(B10:B14)</f>
        <v>154904</v>
      </c>
      <c r="C15" s="340">
        <f aca="true" t="shared" si="2" ref="C15:L15">C8+SUM(C10:C14)</f>
        <v>154904</v>
      </c>
      <c r="D15" s="340">
        <f t="shared" si="2"/>
        <v>7745</v>
      </c>
      <c r="E15" s="340">
        <f t="shared" si="2"/>
        <v>7745</v>
      </c>
      <c r="F15" s="340">
        <f t="shared" si="2"/>
        <v>147159</v>
      </c>
      <c r="G15" s="340">
        <f t="shared" si="2"/>
        <v>147159</v>
      </c>
      <c r="H15" s="340">
        <f t="shared" si="2"/>
        <v>0</v>
      </c>
      <c r="I15" s="340">
        <f t="shared" si="2"/>
        <v>0</v>
      </c>
      <c r="J15" s="340">
        <f t="shared" si="2"/>
        <v>7745</v>
      </c>
      <c r="K15" s="340">
        <f t="shared" si="2"/>
        <v>147159</v>
      </c>
      <c r="L15" s="340">
        <f t="shared" si="2"/>
        <v>154904</v>
      </c>
      <c r="M15" s="647">
        <f>IF((C15&lt;&gt;0),ROUND((L15/C15)*100,1),"")</f>
        <v>100</v>
      </c>
    </row>
    <row r="16" spans="1:13" ht="12.75">
      <c r="A16" s="341"/>
      <c r="B16" s="342"/>
      <c r="C16" s="343"/>
      <c r="D16" s="343"/>
      <c r="E16" s="343"/>
      <c r="F16" s="343"/>
      <c r="G16" s="343"/>
      <c r="H16" s="343"/>
      <c r="I16" s="343"/>
      <c r="J16" s="343"/>
      <c r="K16" s="343"/>
      <c r="L16" s="343"/>
      <c r="M16" s="343"/>
    </row>
    <row r="17" spans="1:13" ht="13.5" thickBot="1">
      <c r="A17" s="344" t="s">
        <v>163</v>
      </c>
      <c r="B17" s="345"/>
      <c r="C17" s="346"/>
      <c r="D17" s="346"/>
      <c r="E17" s="346"/>
      <c r="F17" s="346"/>
      <c r="G17" s="346"/>
      <c r="H17" s="346"/>
      <c r="I17" s="346"/>
      <c r="J17" s="346"/>
      <c r="K17" s="346"/>
      <c r="L17" s="346"/>
      <c r="M17" s="346"/>
    </row>
    <row r="18" spans="1:13" ht="12.75">
      <c r="A18" s="347" t="s">
        <v>168</v>
      </c>
      <c r="B18" s="329"/>
      <c r="C18" s="348"/>
      <c r="D18" s="348"/>
      <c r="E18" s="359"/>
      <c r="F18" s="348"/>
      <c r="G18" s="348"/>
      <c r="H18" s="348"/>
      <c r="I18" s="348"/>
      <c r="J18" s="348"/>
      <c r="K18" s="348"/>
      <c r="L18" s="349">
        <f aca="true" t="shared" si="3" ref="L18:L23">+J18+K18</f>
        <v>0</v>
      </c>
      <c r="M18" s="363">
        <f aca="true" t="shared" si="4" ref="M18:M24">IF((C18&lt;&gt;0),ROUND((L18/C18)*100,1),"")</f>
      </c>
    </row>
    <row r="19" spans="1:13" ht="12.75">
      <c r="A19" s="350" t="s">
        <v>169</v>
      </c>
      <c r="B19" s="332">
        <v>133347</v>
      </c>
      <c r="C19" s="351">
        <v>133347</v>
      </c>
      <c r="D19" s="351"/>
      <c r="E19" s="351"/>
      <c r="F19" s="351">
        <v>133347</v>
      </c>
      <c r="G19" s="351">
        <v>133347</v>
      </c>
      <c r="H19" s="351"/>
      <c r="I19" s="351"/>
      <c r="J19" s="351"/>
      <c r="K19" s="351">
        <v>133347</v>
      </c>
      <c r="L19" s="352">
        <f t="shared" si="3"/>
        <v>133347</v>
      </c>
      <c r="M19" s="364">
        <f t="shared" si="4"/>
        <v>100</v>
      </c>
    </row>
    <row r="20" spans="1:13" ht="12.75">
      <c r="A20" s="350" t="s">
        <v>170</v>
      </c>
      <c r="B20" s="336">
        <v>18509</v>
      </c>
      <c r="C20" s="351">
        <v>18509</v>
      </c>
      <c r="D20" s="351">
        <v>7745</v>
      </c>
      <c r="E20" s="351">
        <v>7745</v>
      </c>
      <c r="F20" s="351">
        <v>10764</v>
      </c>
      <c r="G20" s="351">
        <v>10764</v>
      </c>
      <c r="H20" s="351"/>
      <c r="I20" s="351"/>
      <c r="J20" s="351">
        <v>7745</v>
      </c>
      <c r="K20" s="351">
        <v>10764</v>
      </c>
      <c r="L20" s="352">
        <f t="shared" si="3"/>
        <v>18509</v>
      </c>
      <c r="M20" s="364">
        <f t="shared" si="4"/>
        <v>100</v>
      </c>
    </row>
    <row r="21" spans="1:13" ht="12.75">
      <c r="A21" s="350" t="s">
        <v>171</v>
      </c>
      <c r="B21" s="336">
        <v>3048</v>
      </c>
      <c r="C21" s="351">
        <v>3048</v>
      </c>
      <c r="D21" s="351"/>
      <c r="E21" s="351"/>
      <c r="F21" s="351">
        <v>3048</v>
      </c>
      <c r="G21" s="351">
        <v>3048</v>
      </c>
      <c r="H21" s="351"/>
      <c r="I21" s="351"/>
      <c r="J21" s="351"/>
      <c r="K21" s="351">
        <v>3048</v>
      </c>
      <c r="L21" s="352">
        <f t="shared" si="3"/>
        <v>3048</v>
      </c>
      <c r="M21" s="364">
        <f t="shared" si="4"/>
        <v>100</v>
      </c>
    </row>
    <row r="22" spans="1:13" ht="12.75">
      <c r="A22" s="353"/>
      <c r="B22" s="336"/>
      <c r="C22" s="351"/>
      <c r="D22" s="351"/>
      <c r="E22" s="351"/>
      <c r="F22" s="351"/>
      <c r="G22" s="351"/>
      <c r="H22" s="351"/>
      <c r="I22" s="351"/>
      <c r="J22" s="351"/>
      <c r="K22" s="351"/>
      <c r="L22" s="352">
        <f t="shared" si="3"/>
        <v>0</v>
      </c>
      <c r="M22" s="364">
        <f t="shared" si="4"/>
      </c>
    </row>
    <row r="23" spans="1:13" ht="13.5" thickBot="1">
      <c r="A23" s="354"/>
      <c r="B23" s="338"/>
      <c r="C23" s="355"/>
      <c r="D23" s="355"/>
      <c r="E23" s="355"/>
      <c r="F23" s="355"/>
      <c r="G23" s="355"/>
      <c r="H23" s="355"/>
      <c r="I23" s="355"/>
      <c r="J23" s="355"/>
      <c r="K23" s="355"/>
      <c r="L23" s="352">
        <f t="shared" si="3"/>
        <v>0</v>
      </c>
      <c r="M23" s="365">
        <f t="shared" si="4"/>
      </c>
    </row>
    <row r="24" spans="1:13" ht="13.5" thickBot="1">
      <c r="A24" s="356" t="s">
        <v>148</v>
      </c>
      <c r="B24" s="340">
        <f aca="true" t="shared" si="5" ref="B24:L24">SUM(B18:B23)</f>
        <v>154904</v>
      </c>
      <c r="C24" s="340">
        <f t="shared" si="5"/>
        <v>154904</v>
      </c>
      <c r="D24" s="340">
        <f t="shared" si="5"/>
        <v>7745</v>
      </c>
      <c r="E24" s="340">
        <f t="shared" si="5"/>
        <v>7745</v>
      </c>
      <c r="F24" s="340">
        <f t="shared" si="5"/>
        <v>147159</v>
      </c>
      <c r="G24" s="340">
        <f t="shared" si="5"/>
        <v>147159</v>
      </c>
      <c r="H24" s="340">
        <f t="shared" si="5"/>
        <v>0</v>
      </c>
      <c r="I24" s="340">
        <f t="shared" si="5"/>
        <v>0</v>
      </c>
      <c r="J24" s="340">
        <f t="shared" si="5"/>
        <v>7745</v>
      </c>
      <c r="K24" s="340">
        <f t="shared" si="5"/>
        <v>147159</v>
      </c>
      <c r="L24" s="340">
        <f t="shared" si="5"/>
        <v>154904</v>
      </c>
      <c r="M24" s="647">
        <f t="shared" si="4"/>
        <v>100</v>
      </c>
    </row>
    <row r="25" spans="1:13" ht="12.75">
      <c r="A25" s="720" t="s">
        <v>410</v>
      </c>
      <c r="B25" s="720"/>
      <c r="C25" s="720"/>
      <c r="D25" s="720"/>
      <c r="E25" s="720"/>
      <c r="F25" s="720"/>
      <c r="G25" s="720"/>
      <c r="H25" s="720"/>
      <c r="I25" s="720"/>
      <c r="J25" s="720"/>
      <c r="K25" s="720"/>
      <c r="L25" s="720"/>
      <c r="M25" s="720"/>
    </row>
    <row r="26" spans="1:13" ht="5.25" customHeight="1">
      <c r="A26" s="357"/>
      <c r="B26" s="357"/>
      <c r="C26" s="357"/>
      <c r="D26" s="357"/>
      <c r="E26" s="357"/>
      <c r="F26" s="357"/>
      <c r="G26" s="357"/>
      <c r="H26" s="357"/>
      <c r="I26" s="357"/>
      <c r="J26" s="357"/>
      <c r="K26" s="357"/>
      <c r="L26" s="357"/>
      <c r="M26" s="357"/>
    </row>
    <row r="27" spans="1:13" ht="15.75">
      <c r="A27" s="736" t="s">
        <v>439</v>
      </c>
      <c r="B27" s="736"/>
      <c r="C27" s="736"/>
      <c r="D27" s="736"/>
      <c r="E27" s="736"/>
      <c r="F27" s="736"/>
      <c r="G27" s="736"/>
      <c r="H27" s="736"/>
      <c r="I27" s="736"/>
      <c r="J27" s="736"/>
      <c r="K27" s="736"/>
      <c r="L27" s="736"/>
      <c r="M27" s="736"/>
    </row>
    <row r="28" spans="1:13" ht="12" customHeight="1" thickBo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717" t="s">
        <v>107</v>
      </c>
      <c r="M28" s="717"/>
    </row>
    <row r="29" spans="1:13" ht="21.75" thickBot="1">
      <c r="A29" s="729" t="s">
        <v>165</v>
      </c>
      <c r="B29" s="730"/>
      <c r="C29" s="730"/>
      <c r="D29" s="730"/>
      <c r="E29" s="730"/>
      <c r="F29" s="730"/>
      <c r="G29" s="730"/>
      <c r="H29" s="730"/>
      <c r="I29" s="730"/>
      <c r="J29" s="730"/>
      <c r="K29" s="358" t="s">
        <v>418</v>
      </c>
      <c r="L29" s="358" t="s">
        <v>419</v>
      </c>
      <c r="M29" s="358" t="s">
        <v>417</v>
      </c>
    </row>
    <row r="30" spans="1:13" ht="12.75">
      <c r="A30" s="723"/>
      <c r="B30" s="724"/>
      <c r="C30" s="724"/>
      <c r="D30" s="724"/>
      <c r="E30" s="724"/>
      <c r="F30" s="724"/>
      <c r="G30" s="724"/>
      <c r="H30" s="724"/>
      <c r="I30" s="724"/>
      <c r="J30" s="724"/>
      <c r="K30" s="359"/>
      <c r="L30" s="360"/>
      <c r="M30" s="360"/>
    </row>
    <row r="31" spans="1:13" ht="13.5" thickBot="1">
      <c r="A31" s="725"/>
      <c r="B31" s="726"/>
      <c r="C31" s="726"/>
      <c r="D31" s="726"/>
      <c r="E31" s="726"/>
      <c r="F31" s="726"/>
      <c r="G31" s="726"/>
      <c r="H31" s="726"/>
      <c r="I31" s="726"/>
      <c r="J31" s="726"/>
      <c r="K31" s="361"/>
      <c r="L31" s="355"/>
      <c r="M31" s="355"/>
    </row>
    <row r="32" spans="1:13" ht="13.5" thickBot="1">
      <c r="A32" s="715" t="s">
        <v>91</v>
      </c>
      <c r="B32" s="716"/>
      <c r="C32" s="716"/>
      <c r="D32" s="716"/>
      <c r="E32" s="716"/>
      <c r="F32" s="716"/>
      <c r="G32" s="716"/>
      <c r="H32" s="716"/>
      <c r="I32" s="716"/>
      <c r="J32" s="716"/>
      <c r="K32" s="362">
        <f>SUM(K30:K31)</f>
        <v>0</v>
      </c>
      <c r="L32" s="362">
        <f>SUM(L30:L31)</f>
        <v>0</v>
      </c>
      <c r="M32" s="362">
        <f>SUM(M30:M31)</f>
        <v>0</v>
      </c>
    </row>
    <row r="48" ht="12.75">
      <c r="A48" s="42"/>
    </row>
  </sheetData>
  <sheetProtection/>
  <mergeCells count="20">
    <mergeCell ref="A30:J30"/>
    <mergeCell ref="A31:J31"/>
    <mergeCell ref="J3:M5"/>
    <mergeCell ref="A29:J29"/>
    <mergeCell ref="D4:I4"/>
    <mergeCell ref="A3:A6"/>
    <mergeCell ref="H6:I6"/>
    <mergeCell ref="B4:B5"/>
    <mergeCell ref="C4:C5"/>
    <mergeCell ref="A27:M27"/>
    <mergeCell ref="A32:J32"/>
    <mergeCell ref="L28:M28"/>
    <mergeCell ref="L2:M2"/>
    <mergeCell ref="A1:C1"/>
    <mergeCell ref="D1:M1"/>
    <mergeCell ref="A25:M25"/>
    <mergeCell ref="B6:C6"/>
    <mergeCell ref="B3:I3"/>
    <mergeCell ref="D6:E6"/>
    <mergeCell ref="F6:G6"/>
  </mergeCells>
  <printOptions horizontalCentered="1"/>
  <pageMargins left="0.7874015748031497" right="0.7874015748031497" top="1.39" bottom="0.78" header="0.7874015748031497" footer="0.7874015748031497"/>
  <pageSetup horizontalDpi="600" verticalDpi="600" orientation="landscape" paperSize="9" scale="94" r:id="rId1"/>
  <headerFooter alignWithMargins="0">
    <oddHeader>&amp;C&amp;"Times New Roman CE,Félkövér"&amp;12
Európai uniós támogatással megvalósuló projektek 
bevételei, kiadásai, hozzájárulások&amp;R&amp;"Times New Roman CE,Félkövér dőlt"&amp;11 5. melléklet a 7/2014. (IV.29.)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Vaja Város</cp:lastModifiedBy>
  <cp:lastPrinted>2014-05-05T07:49:52Z</cp:lastPrinted>
  <dcterms:created xsi:type="dcterms:W3CDTF">1999-10-30T10:30:45Z</dcterms:created>
  <dcterms:modified xsi:type="dcterms:W3CDTF">2014-05-05T07:51:00Z</dcterms:modified>
  <cp:category/>
  <cp:version/>
  <cp:contentType/>
  <cp:contentStatus/>
</cp:coreProperties>
</file>