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/>
  <c r="C29" i="1" s="1"/>
  <c r="E20" i="1"/>
  <c r="E29" i="1" s="1"/>
  <c r="E18" i="1"/>
  <c r="C17" i="1"/>
  <c r="E15" i="1"/>
  <c r="E9" i="1"/>
  <c r="E8" i="1"/>
  <c r="C8" i="1"/>
  <c r="E7" i="1"/>
  <c r="C7" i="1"/>
  <c r="E6" i="1"/>
  <c r="C6" i="1"/>
  <c r="E5" i="1"/>
  <c r="E16" i="1" s="1"/>
  <c r="C5" i="1"/>
  <c r="C16" i="1" s="1"/>
  <c r="F1" i="1"/>
  <c r="E31" i="1" l="1"/>
  <c r="C31" i="1"/>
  <c r="C30" i="1"/>
  <c r="E30" i="1"/>
  <c r="E32" i="1"/>
  <c r="C32" i="1"/>
  <c r="E33" i="1" l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<sst xmlns="http://schemas.openxmlformats.org/spreadsheetml/2006/main" count="86" uniqueCount="84">
  <si>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</si>
  <si>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</si>
  <si>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</si>
  <si>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</si>
  <si>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</si>
  <si>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2021.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</si>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</sst>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189408354</v>
          </cell>
        </row>
        <row r="33">
          <cell r="C33">
            <v>80423773</v>
          </cell>
        </row>
        <row r="53">
          <cell r="C53">
            <v>63000000</v>
          </cell>
        </row>
        <row r="64">
          <cell r="C64">
            <v>200000</v>
          </cell>
        </row>
        <row r="71">
          <cell r="C71">
            <v>18562529</v>
          </cell>
        </row>
        <row r="122">
          <cell r="C122">
            <v>612739782</v>
          </cell>
        </row>
        <row r="123">
          <cell r="C123">
            <v>401925076</v>
          </cell>
        </row>
        <row r="124">
          <cell r="C124">
            <v>358845930</v>
          </cell>
        </row>
        <row r="125">
          <cell r="C125">
            <v>290689778</v>
          </cell>
        </row>
        <row r="126">
          <cell r="C126">
            <v>5911806</v>
          </cell>
        </row>
        <row r="137">
          <cell r="C137">
            <v>24993747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tabSelected="1" topLeftCell="A4" zoomScaleSheetLayoutView="115" workbookViewId="0">
      <selection sqref="A1:E1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9" width="9.33203125" style="3" customWidth="1"/>
    <col min="10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CONCATENATE("6. melléklet ",[1]ALAPADATOK!A7," ",[1]ALAPADATOK!B7," ",[1]ALAPADATOK!C7," ",[1]ALAPADATOK!D7," ",[1]ALAPADATOK!E7," ",[1]ALAPADATOK!F7," ",[1]ALAPADATOK!G7," ",[1]ALAPADATOK!H7)</f>
        <v>6. melléklet a 4 / 2021. ( III.25.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189408354</v>
      </c>
      <c r="D5" s="19" t="s">
        <v>13</v>
      </c>
      <c r="E5" s="20">
        <f>'[1]1.1.sz.mell. '!C122</f>
        <v>612739782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80423773</v>
      </c>
      <c r="D6" s="24" t="s">
        <v>16</v>
      </c>
      <c r="E6" s="25">
        <f>'[1]1.1.sz.mell. '!C123</f>
        <v>401925076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'!C53</f>
        <v>63000000</v>
      </c>
      <c r="D7" s="24" t="s">
        <v>19</v>
      </c>
      <c r="E7" s="25">
        <f>'[1]1.1.sz.mell. '!C124</f>
        <v>358845930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'!C64</f>
        <v>200000</v>
      </c>
      <c r="D8" s="24" t="s">
        <v>22</v>
      </c>
      <c r="E8" s="25">
        <f>'[1]1.1.sz.mell. '!C125</f>
        <v>290689778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'!C126</f>
        <v>5911806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f>86516687+7058824</f>
        <v>93575511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252608354</v>
      </c>
      <c r="D16" s="37" t="s">
        <v>36</v>
      </c>
      <c r="E16" s="39">
        <f>+E5+E7+E9+E10+E11+E12+E13+E14+E15</f>
        <v>1071073029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809621863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>
        <v>809621863</v>
      </c>
      <c r="D18" s="24" t="s">
        <v>42</v>
      </c>
      <c r="E18" s="26">
        <f>SUM(E19:E20)</f>
        <v>24993747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'!C137</f>
        <v>24993747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18562529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'!C71</f>
        <v>18562529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828184392</v>
      </c>
      <c r="D29" s="37" t="s">
        <v>71</v>
      </c>
      <c r="E29" s="39">
        <f>SUM(E17:E28)-E19-E20</f>
        <v>24993747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1080792746</v>
      </c>
      <c r="D30" s="51" t="s">
        <v>74</v>
      </c>
      <c r="E30" s="52">
        <f>+E16+E29</f>
        <v>1096066776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818464675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3" t="str">
        <f>IF(C29-E29&lt;0,E29-C29,"-")</f>
        <v>-</v>
      </c>
      <c r="D32" s="51" t="s">
        <v>80</v>
      </c>
      <c r="E32" s="53">
        <f>IF(C29-E29&gt;0,C29-E29,"-")</f>
        <v>803190645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15274030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5"/>
      <c r="D34" s="55"/>
      <c r="E34" s="55"/>
    </row>
    <row r="35" spans="1:6" x14ac:dyDescent="0.2">
      <c r="C35" s="55"/>
      <c r="D35" s="55"/>
      <c r="E35" s="55"/>
    </row>
    <row r="36" spans="1:6" x14ac:dyDescent="0.2">
      <c r="C36" s="55"/>
      <c r="D36" s="55"/>
      <c r="E36" s="55"/>
    </row>
    <row r="37" spans="1:6" x14ac:dyDescent="0.2">
      <c r="C37" s="55"/>
      <c r="D37" s="55"/>
      <c r="E37" s="55"/>
    </row>
    <row r="38" spans="1:6" x14ac:dyDescent="0.2">
      <c r="C38" s="55"/>
      <c r="D38" s="55"/>
      <c r="E38" s="55"/>
    </row>
    <row r="39" spans="1:6" x14ac:dyDescent="0.2">
      <c r="C39" s="55"/>
      <c r="D39" s="55"/>
      <c r="E39" s="55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2021-03-26T09:41:43Z</dcterms:created>
  <dcterms:modified xsi:type="dcterms:W3CDTF">2021-03-26T09:41:44Z</dcterms:modified>
</cp:coreProperties>
</file>