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<sst xmlns="http://schemas.openxmlformats.org/spreadsheetml/2006/main" count="118" uniqueCount="104">
  <si>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</si>
  <si>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</si>
  <si>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</si>
  <si>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</si>
  <si>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</si>
  <si>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</si>
  <si>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</si>
  <si>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</si>
  <si>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</si>
  <si>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</si>
  <si>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</si>
  <si>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</si>
  <si>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</si>
  <si>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</si>
  <si>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</si>
  <si>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</si>
  <si>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</si>
  <si>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</si>
  <si>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</si>
  <si>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</si>
  <si>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</si>
  <si>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</si>
  <si>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</si>
  <si>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</si>
  <si>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</si>
  <si>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</si>
  <si>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</si>
  <si>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</si>
  <si>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</si>
  <si>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</si>
  <si>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</si>
  <si>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</si>
  <si>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</si>
  <si>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</si>
  <si>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</si>
  <si>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</si>
  <si>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</si>
  <si>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</si>
  <si>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</si>
  <si>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</si>
  <si>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</si>
  <si>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</si>
  <si>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</si>
  <si>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</si>
  <si>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</si>
  <si>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</si>
  <si>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</si>
  <si>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</si>
  <si>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</si>
  <si>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</si>
  <si>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</si>
  <si>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</si>
  <si>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</si>
  <si>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</si>
  <si>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</si>
  <si>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</si>
  <si>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</si>
  <si>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</si>
  <si>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</si>
  <si>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</si>
  <si>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</si>
  <si>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</si>
  <si>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</si>
  <si>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</si>
  <si>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</si>
  <si>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</si>
  <si>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</si>
  <si>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</si>
  <si>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</si>
  <si>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</si>
  <si>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</si>
  <si>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</si>
  <si>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</si>
  <si>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%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</si>
  <si>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</si>
  <si>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</si>
  <si>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</si>
  <si>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</si>
  <si>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</si>
  <si>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</si>
  <si>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</si>
  <si>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</si>
  <si>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</si>
  <si>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</si>
  <si>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</si>
  <si>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</si>
  <si>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</si>
  <si>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</si>
  <si>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</si>
  <si>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</si>
  <si>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</si>
  <si>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</si>
  <si>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2014.évi terv</t>
  </si>
  <si>
    <t>1-12.hó tény</t>
  </si>
  <si>
    <t>2015.évi terv</t>
  </si>
  <si>
    <t>Kötbér és egyéb kártérítés, költségek visszatér.</t>
  </si>
  <si>
    <t>Intézményi működési bevételek összesen: (8+11)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</si>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</sst>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2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164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64" fontId="3" fillId="0" borderId="10" xfId="54" applyNumberFormat="1" applyFont="1" applyBorder="1" applyAlignment="1">
      <alignment horizontal="right" vertical="center" wrapText="1"/>
      <protection/>
    </xf>
    <xf numFmtId="3" fontId="3" fillId="0" borderId="10" xfId="62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164" fontId="2" fillId="0" borderId="10" xfId="54" applyNumberFormat="1" applyFont="1" applyBorder="1" applyAlignment="1">
      <alignment horizontal="right" vertical="center" wrapText="1"/>
      <protection/>
    </xf>
    <xf numFmtId="3" fontId="2" fillId="0" borderId="11" xfId="61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2" fillId="0" borderId="10" xfId="62" applyNumberFormat="1" applyFont="1" applyBorder="1" applyAlignment="1">
      <alignment horizontal="right" vertical="center" wrapText="1"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left" vertical="center" wrapText="1"/>
      <protection/>
    </xf>
    <xf numFmtId="3" fontId="3" fillId="0" borderId="14" xfId="54" applyNumberFormat="1" applyFont="1" applyBorder="1" applyAlignment="1">
      <alignment horizontal="right" vertical="center" wrapText="1"/>
      <protection/>
    </xf>
    <xf numFmtId="3" fontId="3" fillId="0" borderId="15" xfId="62" applyNumberFormat="1" applyFont="1" applyBorder="1" applyAlignment="1">
      <alignment horizontal="right" vertical="center" wrapText="1"/>
    </xf>
    <xf numFmtId="3" fontId="0" fillId="0" borderId="10" xfId="62" applyNumberFormat="1" applyFont="1" applyFill="1" applyBorder="1" applyAlignment="1">
      <alignment horizontal="right" vertical="center" wrapText="1"/>
    </xf>
    <xf numFmtId="0" fontId="0" fillId="0" borderId="10" xfId="54" applyFont="1" applyBorder="1" applyAlignment="1">
      <alignment vertical="center" wrapText="1"/>
      <protection/>
    </xf>
    <xf numFmtId="3" fontId="2" fillId="2" borderId="10" xfId="62" applyNumberFormat="1" applyFont="1" applyFill="1" applyBorder="1" applyAlignment="1">
      <alignment horizontal="right" vertical="center" wrapText="1"/>
    </xf>
    <xf numFmtId="164" fontId="2" fillId="24" borderId="10" xfId="54" applyNumberFormat="1" applyFont="1" applyFill="1" applyBorder="1" applyAlignment="1">
      <alignment horizontal="right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Alignment="1">
      <alignment horizontal="righ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164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3" fontId="0" fillId="0" borderId="0" xfId="54" applyNumberFormat="1" applyFont="1" applyAlignment="1">
      <alignment horizontal="right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164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164" fontId="2" fillId="24" borderId="10" xfId="54" applyNumberFormat="1" applyFont="1" applyFill="1" applyBorder="1" applyAlignment="1">
      <alignment horizontal="right" vertical="center"/>
      <protection/>
    </xf>
    <xf numFmtId="0" fontId="2" fillId="24" borderId="10" xfId="54" applyFont="1" applyFill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164" fontId="0" fillId="0" borderId="16" xfId="54" applyNumberFormat="1" applyFont="1" applyBorder="1" applyAlignment="1">
      <alignment horizontal="center" vertical="center" wrapText="1"/>
      <protection/>
    </xf>
    <xf numFmtId="164" fontId="0" fillId="0" borderId="17" xfId="54" applyNumberFormat="1" applyFont="1" applyBorder="1" applyAlignment="1">
      <alignment horizontal="center" vertical="center" wrapText="1"/>
      <protection/>
    </xf>
    <xf numFmtId="3" fontId="0" fillId="0" borderId="15" xfId="62" applyNumberFormat="1" applyFont="1" applyBorder="1" applyAlignment="1">
      <alignment horizontal="right" vertical="center" wrapText="1"/>
    </xf>
    <xf numFmtId="3" fontId="0" fillId="0" borderId="18" xfId="62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3" fontId="0" fillId="0" borderId="21" xfId="54" applyNumberFormat="1" applyFont="1" applyBorder="1" applyAlignment="1">
      <alignment horizontal="right" vertical="center" wrapText="1"/>
      <protection/>
    </xf>
    <xf numFmtId="3" fontId="0" fillId="0" borderId="22" xfId="54" applyNumberFormat="1" applyFont="1" applyBorder="1" applyAlignment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110" zoomScaleNormal="110" zoomScalePageLayoutView="0" workbookViewId="0" topLeftCell="A37">
      <selection activeCell="E49" sqref="E49"/>
    </sheetView>
  </sheetViews>
  <sheetFormatPr defaultColWidth="9.140625" defaultRowHeight="12.75"/>
  <cols>
    <col min="1" max="1" width="5.57421875" style="1" customWidth="1"/>
    <col min="2" max="2" width="44.8515625" style="1" customWidth="1"/>
    <col min="3" max="16384" width="9.140625" style="1" customWidth="1"/>
  </cols>
  <sheetData>
    <row r="2" spans="1:6" ht="25.5">
      <c r="A2" s="3" t="s">
        <v>0</v>
      </c>
      <c r="B2" s="4" t="s">
        <v>1</v>
      </c>
      <c r="C2" s="5" t="s">
        <v>92</v>
      </c>
      <c r="D2" s="5" t="s">
        <v>93</v>
      </c>
      <c r="E2" s="6" t="s">
        <v>73</v>
      </c>
      <c r="F2" s="5" t="s">
        <v>94</v>
      </c>
    </row>
    <row r="3" spans="1:6" ht="14.25">
      <c r="A3" s="7"/>
      <c r="B3" s="8" t="s">
        <v>63</v>
      </c>
      <c r="C3" s="9"/>
      <c r="D3" s="9"/>
      <c r="E3" s="10"/>
      <c r="F3" s="9"/>
    </row>
    <row r="4" spans="1:6" ht="14.25">
      <c r="A4" s="11" t="s">
        <v>2</v>
      </c>
      <c r="B4" s="12" t="s">
        <v>74</v>
      </c>
      <c r="C4" s="13">
        <v>400</v>
      </c>
      <c r="D4" s="14">
        <v>32</v>
      </c>
      <c r="E4" s="10">
        <f>D4/C4</f>
        <v>0.08</v>
      </c>
      <c r="F4" s="15">
        <v>50</v>
      </c>
    </row>
    <row r="5" spans="1:6" ht="14.25">
      <c r="A5" s="11" t="s">
        <v>3</v>
      </c>
      <c r="B5" s="12" t="s">
        <v>81</v>
      </c>
      <c r="C5" s="13">
        <v>690</v>
      </c>
      <c r="D5" s="14">
        <v>1468</v>
      </c>
      <c r="E5" s="10">
        <f aca="true" t="shared" si="0" ref="E5:E43">D5/C5</f>
        <v>2.127536231884058</v>
      </c>
      <c r="F5" s="15">
        <v>535</v>
      </c>
    </row>
    <row r="6" spans="1:6" ht="14.25">
      <c r="A6" s="11" t="s">
        <v>5</v>
      </c>
      <c r="B6" s="12" t="s">
        <v>4</v>
      </c>
      <c r="C6" s="13">
        <v>139</v>
      </c>
      <c r="D6" s="14">
        <v>248</v>
      </c>
      <c r="E6" s="10">
        <f t="shared" si="0"/>
        <v>1.7841726618705036</v>
      </c>
      <c r="F6" s="15">
        <v>310</v>
      </c>
    </row>
    <row r="7" spans="1:6" ht="14.25">
      <c r="A7" s="11" t="s">
        <v>7</v>
      </c>
      <c r="B7" s="12" t="s">
        <v>82</v>
      </c>
      <c r="C7" s="13">
        <v>200</v>
      </c>
      <c r="D7" s="14">
        <v>0</v>
      </c>
      <c r="E7" s="10"/>
      <c r="F7" s="15">
        <v>250</v>
      </c>
    </row>
    <row r="8" spans="1:6" ht="14.25">
      <c r="A8" s="11" t="s">
        <v>8</v>
      </c>
      <c r="B8" s="12" t="s">
        <v>6</v>
      </c>
      <c r="C8" s="13">
        <v>721</v>
      </c>
      <c r="D8" s="14">
        <v>0</v>
      </c>
      <c r="E8" s="10"/>
      <c r="F8" s="15">
        <v>1060</v>
      </c>
    </row>
    <row r="9" spans="1:6" ht="14.25">
      <c r="A9" s="11" t="s">
        <v>11</v>
      </c>
      <c r="B9" s="12" t="s">
        <v>95</v>
      </c>
      <c r="C9" s="13">
        <v>500</v>
      </c>
      <c r="D9" s="14">
        <v>146</v>
      </c>
      <c r="E9" s="10">
        <f t="shared" si="0"/>
        <v>0.292</v>
      </c>
      <c r="F9" s="16">
        <v>1635</v>
      </c>
    </row>
    <row r="10" spans="1:6" ht="14.25">
      <c r="A10" s="17" t="s">
        <v>13</v>
      </c>
      <c r="B10" s="18" t="s">
        <v>10</v>
      </c>
      <c r="C10" s="19">
        <f>SUM(C4:C9)</f>
        <v>2650</v>
      </c>
      <c r="D10" s="19">
        <f>SUM(D4:D9)</f>
        <v>1894</v>
      </c>
      <c r="E10" s="20">
        <f t="shared" si="0"/>
        <v>0.7147169811320755</v>
      </c>
      <c r="F10" s="21">
        <f>SUM(F4:F9)</f>
        <v>3840</v>
      </c>
    </row>
    <row r="11" spans="1:6" ht="14.25">
      <c r="A11" s="11" t="s">
        <v>15</v>
      </c>
      <c r="B11" s="12" t="s">
        <v>12</v>
      </c>
      <c r="C11" s="13">
        <v>50</v>
      </c>
      <c r="D11" s="14">
        <v>103</v>
      </c>
      <c r="E11" s="10">
        <f t="shared" si="0"/>
        <v>2.06</v>
      </c>
      <c r="F11" s="22">
        <v>25</v>
      </c>
    </row>
    <row r="12" spans="1:6" ht="14.25">
      <c r="A12" s="17" t="s">
        <v>17</v>
      </c>
      <c r="B12" s="18" t="s">
        <v>14</v>
      </c>
      <c r="C12" s="23">
        <v>50</v>
      </c>
      <c r="D12" s="19">
        <f>SUM(D11:D11)</f>
        <v>103</v>
      </c>
      <c r="E12" s="24">
        <f t="shared" si="0"/>
        <v>2.06</v>
      </c>
      <c r="F12" s="16">
        <v>25</v>
      </c>
    </row>
    <row r="13" spans="1:6" ht="14.25">
      <c r="A13" s="71" t="s">
        <v>96</v>
      </c>
      <c r="B13" s="72"/>
      <c r="C13" s="25">
        <v>2700</v>
      </c>
      <c r="D13" s="26">
        <f>D10+D12</f>
        <v>1997</v>
      </c>
      <c r="E13" s="24">
        <f t="shared" si="0"/>
        <v>0.7396296296296296</v>
      </c>
      <c r="F13" s="16">
        <f>F10+F12</f>
        <v>3865</v>
      </c>
    </row>
    <row r="14" spans="1:6" s="2" customFormat="1" ht="12.75">
      <c r="A14" s="27" t="s">
        <v>16</v>
      </c>
      <c r="B14" s="28" t="s">
        <v>83</v>
      </c>
      <c r="C14" s="15">
        <v>500</v>
      </c>
      <c r="D14" s="9">
        <v>913</v>
      </c>
      <c r="E14" s="10">
        <f t="shared" si="0"/>
        <v>1.826</v>
      </c>
      <c r="F14" s="15">
        <v>500</v>
      </c>
    </row>
    <row r="15" spans="1:6" ht="14.25">
      <c r="A15" s="27" t="s">
        <v>17</v>
      </c>
      <c r="B15" s="28" t="s">
        <v>84</v>
      </c>
      <c r="C15" s="15">
        <v>4000</v>
      </c>
      <c r="D15" s="9">
        <v>1693</v>
      </c>
      <c r="E15" s="10">
        <f t="shared" si="0"/>
        <v>0.42325</v>
      </c>
      <c r="F15" s="15">
        <v>4000</v>
      </c>
    </row>
    <row r="16" spans="1:6" ht="14.25">
      <c r="A16" s="27" t="s">
        <v>18</v>
      </c>
      <c r="B16" s="28" t="s">
        <v>19</v>
      </c>
      <c r="C16" s="15">
        <v>2000</v>
      </c>
      <c r="D16" s="9">
        <v>2816</v>
      </c>
      <c r="E16" s="10">
        <f t="shared" si="0"/>
        <v>1.408</v>
      </c>
      <c r="F16" s="15">
        <v>2000</v>
      </c>
    </row>
    <row r="17" spans="1:6" ht="14.25">
      <c r="A17" s="27" t="s">
        <v>20</v>
      </c>
      <c r="B17" s="28" t="s">
        <v>65</v>
      </c>
      <c r="C17" s="15">
        <v>2300</v>
      </c>
      <c r="D17" s="9">
        <v>2606</v>
      </c>
      <c r="E17" s="10">
        <f t="shared" si="0"/>
        <v>1.1330434782608696</v>
      </c>
      <c r="F17" s="15">
        <v>2300</v>
      </c>
    </row>
    <row r="18" spans="1:6" ht="14.25">
      <c r="A18" s="27" t="s">
        <v>21</v>
      </c>
      <c r="B18" s="28" t="s">
        <v>85</v>
      </c>
      <c r="C18" s="15">
        <v>100</v>
      </c>
      <c r="D18" s="9">
        <v>125</v>
      </c>
      <c r="E18" s="10">
        <f t="shared" si="0"/>
        <v>1.25</v>
      </c>
      <c r="F18" s="15">
        <v>100</v>
      </c>
    </row>
    <row r="19" spans="1:6" ht="14.25">
      <c r="A19" s="27"/>
      <c r="B19" s="28" t="s">
        <v>97</v>
      </c>
      <c r="C19" s="15">
        <v>0</v>
      </c>
      <c r="D19" s="9">
        <v>110</v>
      </c>
      <c r="E19" s="10"/>
      <c r="F19" s="15">
        <v>10</v>
      </c>
    </row>
    <row r="20" spans="1:6" ht="14.25">
      <c r="A20" s="29" t="s">
        <v>23</v>
      </c>
      <c r="B20" s="30" t="s">
        <v>22</v>
      </c>
      <c r="C20" s="31">
        <f>SUM(C14:C19)</f>
        <v>8900</v>
      </c>
      <c r="D20" s="31">
        <f>SUM(D14:D19)</f>
        <v>8263</v>
      </c>
      <c r="E20" s="24">
        <f t="shared" si="0"/>
        <v>0.9284269662921348</v>
      </c>
      <c r="F20" s="31">
        <f>SUM(F14:F19)</f>
        <v>8910</v>
      </c>
    </row>
    <row r="21" spans="1:6" ht="14.25">
      <c r="A21" s="27" t="s">
        <v>24</v>
      </c>
      <c r="B21" s="28" t="s">
        <v>26</v>
      </c>
      <c r="C21" s="15">
        <v>700</v>
      </c>
      <c r="D21" s="9">
        <v>1879</v>
      </c>
      <c r="E21" s="10">
        <f t="shared" si="0"/>
        <v>2.684285714285714</v>
      </c>
      <c r="F21" s="15">
        <v>700</v>
      </c>
    </row>
    <row r="22" spans="1:6" ht="14.25">
      <c r="A22" s="29" t="s">
        <v>25</v>
      </c>
      <c r="B22" s="30" t="s">
        <v>86</v>
      </c>
      <c r="C22" s="31">
        <f>C21</f>
        <v>700</v>
      </c>
      <c r="D22" s="31">
        <f>D21</f>
        <v>1879</v>
      </c>
      <c r="E22" s="24">
        <f t="shared" si="0"/>
        <v>2.684285714285714</v>
      </c>
      <c r="F22" s="31">
        <f>F21</f>
        <v>700</v>
      </c>
    </row>
    <row r="23" spans="1:6" ht="14.25">
      <c r="A23" s="27" t="s">
        <v>27</v>
      </c>
      <c r="B23" s="28" t="s">
        <v>87</v>
      </c>
      <c r="C23" s="15">
        <v>50</v>
      </c>
      <c r="D23" s="9">
        <v>1186</v>
      </c>
      <c r="E23" s="10">
        <f t="shared" si="0"/>
        <v>23.72</v>
      </c>
      <c r="F23" s="15">
        <v>50</v>
      </c>
    </row>
    <row r="24" spans="1:6" ht="14.25">
      <c r="A24" s="27" t="s">
        <v>72</v>
      </c>
      <c r="B24" s="28" t="s">
        <v>67</v>
      </c>
      <c r="C24" s="15">
        <v>70</v>
      </c>
      <c r="D24" s="9">
        <v>38</v>
      </c>
      <c r="E24" s="10">
        <f t="shared" si="0"/>
        <v>0.5428571428571428</v>
      </c>
      <c r="F24" s="15">
        <v>70</v>
      </c>
    </row>
    <row r="25" spans="1:6" ht="14.25">
      <c r="A25" s="29" t="s">
        <v>28</v>
      </c>
      <c r="B25" s="30" t="s">
        <v>30</v>
      </c>
      <c r="C25" s="31">
        <f>SUM(C23:C24)</f>
        <v>120</v>
      </c>
      <c r="D25" s="31">
        <f>SUM(D23:D24)</f>
        <v>1224</v>
      </c>
      <c r="E25" s="24">
        <f t="shared" si="0"/>
        <v>10.2</v>
      </c>
      <c r="F25" s="31">
        <f>SUM(F23:F24)</f>
        <v>120</v>
      </c>
    </row>
    <row r="26" spans="1:6" ht="14.25">
      <c r="A26" s="27" t="s">
        <v>29</v>
      </c>
      <c r="B26" s="28" t="s">
        <v>88</v>
      </c>
      <c r="C26" s="15">
        <v>55</v>
      </c>
      <c r="D26" s="9">
        <v>115</v>
      </c>
      <c r="E26" s="10">
        <f t="shared" si="0"/>
        <v>2.090909090909091</v>
      </c>
      <c r="F26" s="15">
        <v>150</v>
      </c>
    </row>
    <row r="27" spans="1:6" ht="14.25">
      <c r="A27" s="32"/>
      <c r="B27" s="33" t="s">
        <v>98</v>
      </c>
      <c r="C27" s="15">
        <v>0</v>
      </c>
      <c r="D27" s="9">
        <v>83</v>
      </c>
      <c r="E27" s="10"/>
      <c r="F27" s="15">
        <v>50</v>
      </c>
    </row>
    <row r="28" spans="1:6" ht="14.25">
      <c r="A28" s="73" t="s">
        <v>89</v>
      </c>
      <c r="B28" s="74"/>
      <c r="C28" s="34">
        <v>9775</v>
      </c>
      <c r="D28" s="35">
        <f>D20+D22+D25+D26+D27</f>
        <v>11564</v>
      </c>
      <c r="E28" s="24">
        <f>D28/C28</f>
        <v>1.1830179028132992</v>
      </c>
      <c r="F28" s="34">
        <f>F20+F22+F25+F26+F27</f>
        <v>9930</v>
      </c>
    </row>
    <row r="29" spans="1:6" ht="14.25">
      <c r="A29" s="65" t="s">
        <v>32</v>
      </c>
      <c r="B29" s="65"/>
      <c r="C29" s="15"/>
      <c r="D29" s="9"/>
      <c r="E29" s="10"/>
      <c r="F29" s="15"/>
    </row>
    <row r="30" spans="1:6" ht="14.25">
      <c r="A30" s="36" t="s">
        <v>31</v>
      </c>
      <c r="B30" s="37" t="s">
        <v>99</v>
      </c>
      <c r="C30" s="15">
        <v>11699</v>
      </c>
      <c r="D30" s="38">
        <v>17746</v>
      </c>
      <c r="E30" s="10">
        <f t="shared" si="0"/>
        <v>1.5168817847679288</v>
      </c>
      <c r="F30" s="15">
        <v>15684</v>
      </c>
    </row>
    <row r="31" spans="1:6" ht="14.25">
      <c r="A31" s="36" t="s">
        <v>33</v>
      </c>
      <c r="B31" s="37" t="s">
        <v>68</v>
      </c>
      <c r="C31" s="15">
        <v>7425</v>
      </c>
      <c r="D31" s="75">
        <v>17398</v>
      </c>
      <c r="E31" s="67">
        <f>D31/(C31+C32)</f>
        <v>1.6227963809346142</v>
      </c>
      <c r="F31" s="69">
        <v>8928</v>
      </c>
    </row>
    <row r="32" spans="1:6" ht="14.25">
      <c r="A32" s="36" t="s">
        <v>34</v>
      </c>
      <c r="B32" s="39" t="s">
        <v>100</v>
      </c>
      <c r="C32" s="15">
        <v>3296</v>
      </c>
      <c r="D32" s="76"/>
      <c r="E32" s="68"/>
      <c r="F32" s="70"/>
    </row>
    <row r="33" spans="1:6" ht="14.25">
      <c r="A33" s="36" t="s">
        <v>35</v>
      </c>
      <c r="B33" s="39" t="s">
        <v>69</v>
      </c>
      <c r="C33" s="15">
        <v>4490</v>
      </c>
      <c r="D33" s="40">
        <v>4490</v>
      </c>
      <c r="E33" s="10">
        <f t="shared" si="0"/>
        <v>1</v>
      </c>
      <c r="F33" s="15">
        <v>5510</v>
      </c>
    </row>
    <row r="34" spans="1:6" ht="14.25">
      <c r="A34" s="36" t="s">
        <v>36</v>
      </c>
      <c r="B34" s="39" t="s">
        <v>70</v>
      </c>
      <c r="C34" s="15">
        <v>542</v>
      </c>
      <c r="D34" s="40">
        <v>558</v>
      </c>
      <c r="E34" s="10">
        <f t="shared" si="0"/>
        <v>1.029520295202952</v>
      </c>
      <c r="F34" s="15">
        <v>0</v>
      </c>
    </row>
    <row r="35" spans="1:6" ht="14.25">
      <c r="A35" s="36" t="s">
        <v>38</v>
      </c>
      <c r="B35" s="39" t="s">
        <v>101</v>
      </c>
      <c r="C35" s="15">
        <v>2912</v>
      </c>
      <c r="D35" s="40">
        <v>772</v>
      </c>
      <c r="E35" s="10">
        <f t="shared" si="0"/>
        <v>0.2651098901098901</v>
      </c>
      <c r="F35" s="15">
        <v>4938</v>
      </c>
    </row>
    <row r="36" spans="1:6" ht="14.25">
      <c r="A36" s="36" t="s">
        <v>41</v>
      </c>
      <c r="B36" s="39" t="s">
        <v>75</v>
      </c>
      <c r="C36" s="15">
        <v>0</v>
      </c>
      <c r="D36" s="40">
        <v>0</v>
      </c>
      <c r="E36" s="10"/>
      <c r="F36" s="15">
        <v>0</v>
      </c>
    </row>
    <row r="37" spans="1:6" ht="14.25">
      <c r="A37" s="36" t="s">
        <v>42</v>
      </c>
      <c r="B37" s="39" t="s">
        <v>71</v>
      </c>
      <c r="C37" s="15">
        <v>0</v>
      </c>
      <c r="D37" s="40">
        <v>0</v>
      </c>
      <c r="E37" s="10"/>
      <c r="F37" s="15">
        <v>0</v>
      </c>
    </row>
    <row r="38" spans="1:6" ht="14.25">
      <c r="A38" s="41" t="s">
        <v>45</v>
      </c>
      <c r="B38" s="42" t="s">
        <v>103</v>
      </c>
      <c r="C38" s="43">
        <f>C30+C31+C32+C33+C34+C35+C36+C37</f>
        <v>30364</v>
      </c>
      <c r="D38" s="43">
        <f>D30+D31+D33+D34+D35+D36+D37</f>
        <v>40964</v>
      </c>
      <c r="E38" s="24">
        <f t="shared" si="0"/>
        <v>1.349097615597418</v>
      </c>
      <c r="F38" s="44">
        <f>F30+F31+F33+F34+F35+F36+F37</f>
        <v>35060</v>
      </c>
    </row>
    <row r="39" spans="1:6" ht="14.25">
      <c r="A39" s="65" t="s">
        <v>37</v>
      </c>
      <c r="B39" s="65"/>
      <c r="C39" s="15"/>
      <c r="D39" s="35"/>
      <c r="E39" s="10"/>
      <c r="F39" s="15"/>
    </row>
    <row r="40" spans="1:6" ht="14.25">
      <c r="A40" s="27" t="s">
        <v>46</v>
      </c>
      <c r="B40" s="28" t="s">
        <v>39</v>
      </c>
      <c r="C40" s="15">
        <v>18650</v>
      </c>
      <c r="D40" s="9">
        <v>0</v>
      </c>
      <c r="E40" s="10"/>
      <c r="F40" s="15">
        <v>8075</v>
      </c>
    </row>
    <row r="41" spans="1:6" ht="14.25">
      <c r="A41" s="27" t="s">
        <v>47</v>
      </c>
      <c r="B41" s="28" t="s">
        <v>40</v>
      </c>
      <c r="C41" s="15">
        <v>2281</v>
      </c>
      <c r="D41" s="9">
        <v>24996</v>
      </c>
      <c r="E41" s="10">
        <f t="shared" si="0"/>
        <v>10.958351600175362</v>
      </c>
      <c r="F41" s="15">
        <v>3317</v>
      </c>
    </row>
    <row r="42" spans="1:6" ht="14.25">
      <c r="A42" s="27" t="s">
        <v>50</v>
      </c>
      <c r="B42" s="28" t="s">
        <v>90</v>
      </c>
      <c r="C42" s="45">
        <v>300</v>
      </c>
      <c r="D42" s="9">
        <v>362</v>
      </c>
      <c r="E42" s="10">
        <f t="shared" si="0"/>
        <v>1.2066666666666668</v>
      </c>
      <c r="F42" s="15">
        <v>0</v>
      </c>
    </row>
    <row r="43" spans="1:6" ht="14.25">
      <c r="A43" s="27" t="s">
        <v>52</v>
      </c>
      <c r="B43" s="30" t="s">
        <v>43</v>
      </c>
      <c r="C43" s="31">
        <f>SUM(C40:C42)</f>
        <v>21231</v>
      </c>
      <c r="D43" s="31">
        <f>SUM(D40:D42)</f>
        <v>25358</v>
      </c>
      <c r="E43" s="24">
        <f t="shared" si="0"/>
        <v>1.1943855682728086</v>
      </c>
      <c r="F43" s="16">
        <f>SUM(F40:F42)</f>
        <v>11392</v>
      </c>
    </row>
    <row r="44" spans="1:6" ht="14.25">
      <c r="A44" s="65" t="s">
        <v>44</v>
      </c>
      <c r="B44" s="65"/>
      <c r="C44" s="15"/>
      <c r="D44" s="35"/>
      <c r="E44" s="10"/>
      <c r="F44" s="15"/>
    </row>
    <row r="45" spans="1:6" ht="14.25">
      <c r="A45" s="29" t="s">
        <v>76</v>
      </c>
      <c r="B45" s="30" t="s">
        <v>48</v>
      </c>
      <c r="C45" s="16">
        <v>0</v>
      </c>
      <c r="D45" s="31"/>
      <c r="E45" s="10"/>
      <c r="F45" s="16">
        <v>0</v>
      </c>
    </row>
    <row r="46" spans="1:6" ht="14.25">
      <c r="A46" s="65" t="s">
        <v>49</v>
      </c>
      <c r="B46" s="65"/>
      <c r="C46" s="15"/>
      <c r="D46" s="35"/>
      <c r="E46" s="10"/>
      <c r="F46" s="15"/>
    </row>
    <row r="47" spans="1:6" ht="14.25">
      <c r="A47" s="27" t="s">
        <v>77</v>
      </c>
      <c r="B47" s="46" t="s">
        <v>51</v>
      </c>
      <c r="C47" s="15">
        <v>0</v>
      </c>
      <c r="D47" s="9">
        <v>40</v>
      </c>
      <c r="E47" s="10"/>
      <c r="F47" s="15">
        <v>0</v>
      </c>
    </row>
    <row r="48" spans="1:6" ht="14.25">
      <c r="A48" s="65" t="s">
        <v>79</v>
      </c>
      <c r="B48" s="65"/>
      <c r="C48" s="15"/>
      <c r="D48" s="35"/>
      <c r="E48" s="10"/>
      <c r="F48" s="15"/>
    </row>
    <row r="49" spans="1:6" ht="14.25">
      <c r="A49" s="27" t="s">
        <v>80</v>
      </c>
      <c r="B49" s="28" t="s">
        <v>78</v>
      </c>
      <c r="C49" s="45">
        <v>0</v>
      </c>
      <c r="D49" s="9"/>
      <c r="E49" s="10"/>
      <c r="F49" s="15">
        <v>0</v>
      </c>
    </row>
    <row r="50" spans="1:6" ht="10.5" customHeight="1">
      <c r="A50" s="65" t="s">
        <v>53</v>
      </c>
      <c r="B50" s="65"/>
      <c r="C50" s="15"/>
      <c r="D50" s="35"/>
      <c r="E50" s="10"/>
      <c r="F50" s="15"/>
    </row>
    <row r="51" spans="1:6" ht="12.75" customHeight="1">
      <c r="A51" s="27" t="s">
        <v>91</v>
      </c>
      <c r="B51" s="28" t="s">
        <v>102</v>
      </c>
      <c r="C51" s="15">
        <v>0</v>
      </c>
      <c r="D51" s="9">
        <v>18500</v>
      </c>
      <c r="E51" s="10"/>
      <c r="F51" s="15">
        <v>0</v>
      </c>
    </row>
    <row r="52" spans="1:6" ht="14.25">
      <c r="A52" s="66" t="s">
        <v>64</v>
      </c>
      <c r="B52" s="66"/>
      <c r="C52" s="47">
        <f>C13+C28+C38+C43+C45+C47+C49+C51</f>
        <v>64070</v>
      </c>
      <c r="D52" s="47">
        <f>D13+D28+D38+D43+D45+D47+D49+D51</f>
        <v>98423</v>
      </c>
      <c r="E52" s="48">
        <f>D52/C52</f>
        <v>1.5361791790229438</v>
      </c>
      <c r="F52" s="47">
        <f>F13+F28+F38+F43+F45+F47+F49+F51</f>
        <v>60247</v>
      </c>
    </row>
    <row r="53" spans="1:6" ht="14.25">
      <c r="A53" s="49"/>
      <c r="B53" s="50"/>
      <c r="C53" s="51"/>
      <c r="D53" s="52"/>
      <c r="E53" s="53"/>
      <c r="F53" s="52"/>
    </row>
    <row r="54" spans="1:6" ht="14.25">
      <c r="A54" s="54"/>
      <c r="B54" s="50"/>
      <c r="C54" s="55"/>
      <c r="D54" s="52"/>
      <c r="E54" s="53"/>
      <c r="F54" s="52"/>
    </row>
    <row r="55" spans="1:6" ht="25.5">
      <c r="A55" s="3" t="s">
        <v>0</v>
      </c>
      <c r="B55" s="4" t="s">
        <v>1</v>
      </c>
      <c r="C55" s="5" t="s">
        <v>92</v>
      </c>
      <c r="D55" s="5" t="s">
        <v>93</v>
      </c>
      <c r="E55" s="6" t="s">
        <v>73</v>
      </c>
      <c r="F55" s="5" t="s">
        <v>94</v>
      </c>
    </row>
    <row r="56" spans="1:6" ht="14.25">
      <c r="A56" s="56"/>
      <c r="B56" s="8" t="s">
        <v>54</v>
      </c>
      <c r="C56" s="57"/>
      <c r="D56" s="57"/>
      <c r="E56" s="58"/>
      <c r="F56" s="57"/>
    </row>
    <row r="57" spans="1:6" ht="14.25">
      <c r="A57" s="59" t="s">
        <v>2</v>
      </c>
      <c r="B57" s="60" t="s">
        <v>55</v>
      </c>
      <c r="C57" s="15">
        <v>12775</v>
      </c>
      <c r="D57" s="61">
        <v>33742</v>
      </c>
      <c r="E57" s="58">
        <f aca="true" t="shared" si="1" ref="E57:E62">D57/C57</f>
        <v>2.641252446183953</v>
      </c>
      <c r="F57" s="15">
        <v>14445</v>
      </c>
    </row>
    <row r="58" spans="1:6" ht="14.25">
      <c r="A58" s="59" t="s">
        <v>3</v>
      </c>
      <c r="B58" s="60" t="s">
        <v>66</v>
      </c>
      <c r="C58" s="15">
        <v>3229</v>
      </c>
      <c r="D58" s="61">
        <v>5895</v>
      </c>
      <c r="E58" s="58">
        <f t="shared" si="1"/>
        <v>1.8256426138123258</v>
      </c>
      <c r="F58" s="15">
        <v>3946</v>
      </c>
    </row>
    <row r="59" spans="1:6" ht="14.25">
      <c r="A59" s="59" t="s">
        <v>5</v>
      </c>
      <c r="B59" s="60" t="s">
        <v>56</v>
      </c>
      <c r="C59" s="15">
        <v>20489</v>
      </c>
      <c r="D59" s="61">
        <v>18925</v>
      </c>
      <c r="E59" s="58">
        <f t="shared" si="1"/>
        <v>0.9236663575577139</v>
      </c>
      <c r="F59" s="15">
        <v>25262</v>
      </c>
    </row>
    <row r="60" spans="1:6" ht="14.25">
      <c r="A60" s="59" t="s">
        <v>8</v>
      </c>
      <c r="B60" s="60" t="s">
        <v>57</v>
      </c>
      <c r="C60" s="15">
        <v>1786</v>
      </c>
      <c r="D60" s="61">
        <v>2234</v>
      </c>
      <c r="E60" s="58">
        <f t="shared" si="1"/>
        <v>1.2508398656215005</v>
      </c>
      <c r="F60" s="15">
        <v>3836</v>
      </c>
    </row>
    <row r="61" spans="1:6" ht="14.25">
      <c r="A61" s="59" t="s">
        <v>9</v>
      </c>
      <c r="B61" s="60" t="s">
        <v>58</v>
      </c>
      <c r="C61" s="15">
        <v>429</v>
      </c>
      <c r="D61" s="61">
        <v>76</v>
      </c>
      <c r="E61" s="58">
        <f t="shared" si="1"/>
        <v>0.17715617715617715</v>
      </c>
      <c r="F61" s="15">
        <v>397</v>
      </c>
    </row>
    <row r="62" spans="1:6" ht="14.25">
      <c r="A62" s="59" t="s">
        <v>11</v>
      </c>
      <c r="B62" s="60" t="s">
        <v>59</v>
      </c>
      <c r="C62" s="15">
        <v>25162</v>
      </c>
      <c r="D62" s="61">
        <v>19541</v>
      </c>
      <c r="E62" s="58">
        <f t="shared" si="1"/>
        <v>0.7766075828630474</v>
      </c>
      <c r="F62" s="15">
        <v>12161</v>
      </c>
    </row>
    <row r="63" spans="1:6" ht="14.25">
      <c r="A63" s="59" t="s">
        <v>13</v>
      </c>
      <c r="B63" s="60" t="s">
        <v>60</v>
      </c>
      <c r="C63" s="15">
        <v>200</v>
      </c>
      <c r="D63" s="61">
        <v>0</v>
      </c>
      <c r="E63" s="58"/>
      <c r="F63" s="15">
        <v>200</v>
      </c>
    </row>
    <row r="64" spans="1:6" ht="14.25">
      <c r="A64" s="59" t="s">
        <v>15</v>
      </c>
      <c r="B64" s="62" t="s">
        <v>61</v>
      </c>
      <c r="C64" s="15">
        <v>0</v>
      </c>
      <c r="D64" s="61">
        <v>0</v>
      </c>
      <c r="E64" s="58"/>
      <c r="F64" s="15">
        <v>0</v>
      </c>
    </row>
    <row r="65" spans="1:6" ht="14.25">
      <c r="A65" s="64" t="s">
        <v>62</v>
      </c>
      <c r="B65" s="64"/>
      <c r="C65" s="47">
        <v>64070</v>
      </c>
      <c r="D65" s="47">
        <f>SUM(D57:D64)</f>
        <v>80413</v>
      </c>
      <c r="E65" s="63">
        <f>D65/C65</f>
        <v>1.2550803808334634</v>
      </c>
      <c r="F65" s="47">
        <f>SUM(F57:F64)</f>
        <v>60247</v>
      </c>
    </row>
  </sheetData>
  <sheetProtection/>
  <mergeCells count="13">
    <mergeCell ref="A13:B13"/>
    <mergeCell ref="A28:B28"/>
    <mergeCell ref="A29:B29"/>
    <mergeCell ref="D31:D32"/>
    <mergeCell ref="E31:E32"/>
    <mergeCell ref="F31:F32"/>
    <mergeCell ref="A39:B39"/>
    <mergeCell ref="A44:B44"/>
    <mergeCell ref="A65:B65"/>
    <mergeCell ref="A46:B46"/>
    <mergeCell ref="A48:B48"/>
    <mergeCell ref="A50:B50"/>
    <mergeCell ref="A52:B52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&amp;C3. melléklet
az 1/2015. (II.12.) önkormányzati rendelethez
az önkormányzat 2015. 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2015-02-27T13:06:28Z</cp:lastPrinted>
  <dcterms:modified xsi:type="dcterms:W3CDTF">2015-02-27T13:06:45Z</dcterms:modified>
  <cp:category/>
  <cp:version/>
  <cp:contentType/>
  <cp:contentStatus/>
</cp:coreProperties>
</file>