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61" yWindow="75" windowWidth="19320" windowHeight="11685" activeTab="0"/>
  </bookViews>
  <sheets>
    <sheet name="kiemelt ei" sheetId="1" r:id="rId1"/>
    <sheet name="OVI_kiadások_működés_felhalmozá" sheetId="2" r:id="rId2"/>
    <sheet name="PH_kiadások_működés_felhalmozás" sheetId="3" r:id="rId3"/>
    <sheet name="MŰV_kiadások_működés_felhalmozá" sheetId="4" r:id="rId4"/>
    <sheet name="ÖNK_kiadások_működés_felhalmozá" sheetId="5" r:id="rId5"/>
    <sheet name="ÖSSZ_kiadások_működés_felhalmoz" sheetId="6" r:id="rId6"/>
    <sheet name="kiadások funkciócsoportra" sheetId="7" r:id="rId7"/>
    <sheet name="OVI_bevételek_működés_felhalmoz" sheetId="8" r:id="rId8"/>
    <sheet name="PH_bevételek_működés_felhalmozá" sheetId="9" r:id="rId9"/>
    <sheet name="MŰV_bevételek_működés_felhalmoz" sheetId="10" r:id="rId10"/>
    <sheet name="ÖNK_bevételek_működés_felhalmoz" sheetId="11" r:id="rId11"/>
    <sheet name="ÖSSZ_bevételek_működés_felhalmo" sheetId="12" r:id="rId12"/>
    <sheet name="bevételek funkciócsoportra" sheetId="13" r:id="rId13"/>
    <sheet name="létszám" sheetId="14" r:id="rId14"/>
    <sheet name="beruházások felújítások" sheetId="15" r:id="rId15"/>
    <sheet name="tartalékok" sheetId="16" r:id="rId16"/>
    <sheet name="stabilitási 1" sheetId="17" r:id="rId17"/>
    <sheet name="stabilitási 2" sheetId="18" r:id="rId18"/>
    <sheet name="EU projektek" sheetId="19" r:id="rId19"/>
    <sheet name="hitelek" sheetId="20" r:id="rId20"/>
    <sheet name="finanszírozás" sheetId="21" r:id="rId21"/>
    <sheet name="szociális kiadások" sheetId="22" r:id="rId22"/>
    <sheet name="átadott" sheetId="23" r:id="rId23"/>
    <sheet name="átvett" sheetId="24" r:id="rId24"/>
    <sheet name="helyi adók" sheetId="25" r:id="rId25"/>
    <sheet name="MERLEG" sheetId="26" r:id="rId26"/>
    <sheet name="ONK_MERLEG" sheetId="27" r:id="rId27"/>
    <sheet name="OVI_MERLEG" sheetId="28" r:id="rId28"/>
    <sheet name="PH_MERLEG" sheetId="29" r:id="rId29"/>
    <sheet name="MUVHAZ_MERLEG" sheetId="30" r:id="rId30"/>
    <sheet name="EI FELHASZN TERV" sheetId="31" r:id="rId31"/>
    <sheet name="ONK_EI_FELHASZN_TERV" sheetId="32" r:id="rId32"/>
    <sheet name="OVI_EI_FELHASZN_TERV" sheetId="33" r:id="rId33"/>
    <sheet name="PH_EI_FELHASZN_TERV" sheetId="34" r:id="rId34"/>
    <sheet name="MUVHAZ_EI_FELHASZN_TERV" sheetId="35" r:id="rId35"/>
    <sheet name="TÖBB ÉVES" sheetId="36" r:id="rId36"/>
    <sheet name="KÖZVETETT" sheetId="37" r:id="rId37"/>
    <sheet name="Gördülő kiadások teljes" sheetId="38" r:id="rId38"/>
    <sheet name="Gördülő bevételek teljes" sheetId="39" r:id="rId39"/>
    <sheet name="GÖRDÜLŐ" sheetId="40" r:id="rId40"/>
  </sheets>
  <definedNames>
    <definedName name="foot_4_place" localSheetId="17">'stabilitási 2'!$A$18</definedName>
    <definedName name="foot_5_place" localSheetId="17">'stabilitási 2'!#REF!</definedName>
    <definedName name="foot_53_place" localSheetId="17">'stabilitási 2'!$A$67</definedName>
    <definedName name="_xlnm.Print_Area" localSheetId="22">'átadott'!$A$1:$C$115</definedName>
    <definedName name="_xlnm.Print_Area" localSheetId="23">'átvett'!$A$1:$C$116</definedName>
    <definedName name="_xlnm.Print_Area" localSheetId="14">'beruházások felújítások'!$A$1:$G$63</definedName>
    <definedName name="_xlnm.Print_Area" localSheetId="12">'bevételek funkciócsoportra'!$A$1:$Z$272</definedName>
    <definedName name="_xlnm.Print_Area" localSheetId="30">'EI FELHASZN TERV'!$A$1:$O$216</definedName>
    <definedName name="_xlnm.Print_Area" localSheetId="18">'EU projektek'!$A$1:$B$43</definedName>
    <definedName name="_xlnm.Print_Area" localSheetId="20">'finanszírozás'!$A$1:$F$9</definedName>
    <definedName name="_xlnm.Print_Area" localSheetId="19">'hitelek'!$A$1:$D$70</definedName>
    <definedName name="_xlnm.Print_Area" localSheetId="6">'kiadások funkciócsoportra'!$A$1:$AN$295</definedName>
    <definedName name="_xlnm.Print_Area" localSheetId="0">'kiemelt ei'!$A$1:$C$27</definedName>
    <definedName name="_xlnm.Print_Area" localSheetId="36">'KÖZVETETT'!$A$1:$F$32</definedName>
    <definedName name="_xlnm.Print_Area" localSheetId="13">'létszám'!$A$1:$F$34</definedName>
    <definedName name="_xlnm.Print_Area" localSheetId="25">'MERLEG'!$A$1:$D$154</definedName>
    <definedName name="_xlnm.Print_Area" localSheetId="34">'MUVHAZ_EI_FELHASZN_TERV'!$A$1:$O$216</definedName>
    <definedName name="_xlnm.Print_Area" localSheetId="29">'MUVHAZ_MERLEG'!$A$1:$E$154</definedName>
    <definedName name="_xlnm.Print_Area" localSheetId="9">'MŰV_bevételek_működés_felhalmoz'!$A$1:$C$97</definedName>
    <definedName name="_xlnm.Print_Area" localSheetId="3">'MŰV_kiadások_működés_felhalmozá'!$A$1:$C$122</definedName>
    <definedName name="_xlnm.Print_Area" localSheetId="31">'ONK_EI_FELHASZN_TERV'!$A$1:$O$216</definedName>
    <definedName name="_xlnm.Print_Area" localSheetId="26">'ONK_MERLEG'!$A$1:$E$154</definedName>
    <definedName name="_xlnm.Print_Area" localSheetId="7">'OVI_bevételek_működés_felhalmoz'!$A$1:$C$96</definedName>
    <definedName name="_xlnm.Print_Area" localSheetId="32">'OVI_EI_FELHASZN_TERV'!$A$1:$O$216</definedName>
    <definedName name="_xlnm.Print_Area" localSheetId="1">'OVI_kiadások_működés_felhalmozá'!$A$1:$C$123</definedName>
    <definedName name="_xlnm.Print_Area" localSheetId="27">'OVI_MERLEG'!$A$1:$E$154</definedName>
    <definedName name="_xlnm.Print_Area" localSheetId="11">'ÖSSZ_bevételek_működés_felhalmo'!$A$1:$F$97</definedName>
    <definedName name="_xlnm.Print_Area" localSheetId="5">'ÖSSZ_kiadások_működés_felhalmoz'!$A$1:$F$122</definedName>
    <definedName name="_xlnm.Print_Area" localSheetId="8">'PH_bevételek_működés_felhalmozá'!$A$1:$C$97</definedName>
    <definedName name="_xlnm.Print_Area" localSheetId="33">'PH_EI_FELHASZN_TERV'!$A$1:$O$216</definedName>
    <definedName name="_xlnm.Print_Area" localSheetId="2">'PH_kiadások_működés_felhalmozás'!$A$1:$F$123</definedName>
    <definedName name="_xlnm.Print_Area" localSheetId="28">'PH_MERLEG'!$A$1:$E$154</definedName>
    <definedName name="_xlnm.Print_Area" localSheetId="16">'stabilitási 1'!$A$1:$J$49</definedName>
    <definedName name="_xlnm.Print_Area" localSheetId="17">'stabilitási 2'!$A$1:$I$42</definedName>
    <definedName name="_xlnm.Print_Area" localSheetId="21">'szociális kiadások'!$A$1:$D$39</definedName>
    <definedName name="_xlnm.Print_Area" localSheetId="15">'tartalékok'!$A$1:$G$16</definedName>
    <definedName name="_xlnm.Print_Area" localSheetId="35">'TÖBB ÉVES'!$A$1:$I$32</definedName>
    <definedName name="pr232" localSheetId="36">'KÖZVETETT'!$A$11</definedName>
    <definedName name="pr232" localSheetId="25">'MERLEG'!#REF!</definedName>
    <definedName name="pr232" localSheetId="29">'MUVHAZ_MERLEG'!$A$17</definedName>
    <definedName name="pr232" localSheetId="26">'ONK_MERLEG'!$A$17</definedName>
    <definedName name="pr232" localSheetId="27">'OVI_MERLEG'!$A$17</definedName>
    <definedName name="pr232" localSheetId="28">'PH_MERLEG'!$A$17</definedName>
    <definedName name="pr232" localSheetId="35">'TÖBB ÉVES'!$A$17</definedName>
    <definedName name="pr233" localSheetId="36">'KÖZVETETT'!$A$16</definedName>
    <definedName name="pr233" localSheetId="25">'MERLEG'!#REF!</definedName>
    <definedName name="pr233" localSheetId="29">'MUVHAZ_MERLEG'!$A$18</definedName>
    <definedName name="pr233" localSheetId="26">'ONK_MERLEG'!$A$18</definedName>
    <definedName name="pr233" localSheetId="27">'OVI_MERLEG'!$A$18</definedName>
    <definedName name="pr233" localSheetId="28">'PH_MERLEG'!$A$18</definedName>
    <definedName name="pr233" localSheetId="35">'TÖBB ÉVES'!$A$18</definedName>
    <definedName name="pr234" localSheetId="36">'KÖZVETETT'!$A$21</definedName>
    <definedName name="pr234" localSheetId="25">'MERLEG'!#REF!</definedName>
    <definedName name="pr234" localSheetId="29">'MUVHAZ_MERLEG'!$A$19</definedName>
    <definedName name="pr234" localSheetId="26">'ONK_MERLEG'!$A$19</definedName>
    <definedName name="pr234" localSheetId="27">'OVI_MERLEG'!$A$19</definedName>
    <definedName name="pr234" localSheetId="28">'PH_MERLEG'!$A$19</definedName>
    <definedName name="pr234" localSheetId="35">'TÖBB ÉVES'!$A$19</definedName>
    <definedName name="pr235" localSheetId="36">'KÖZVETETT'!$A$26</definedName>
    <definedName name="pr235" localSheetId="25">'MERLEG'!#REF!</definedName>
    <definedName name="pr235" localSheetId="29">'MUVHAZ_MERLEG'!$A$20</definedName>
    <definedName name="pr235" localSheetId="26">'ONK_MERLEG'!$A$20</definedName>
    <definedName name="pr235" localSheetId="27">'OVI_MERLEG'!$A$20</definedName>
    <definedName name="pr235" localSheetId="28">'PH_MERLEG'!$A$20</definedName>
    <definedName name="pr235" localSheetId="35">'TÖBB ÉVES'!$A$20</definedName>
    <definedName name="pr236" localSheetId="36">'KÖZVETETT'!$A$31</definedName>
    <definedName name="pr236" localSheetId="25">'MERLEG'!#REF!</definedName>
    <definedName name="pr236" localSheetId="29">'MUVHAZ_MERLEG'!$A$21</definedName>
    <definedName name="pr236" localSheetId="26">'ONK_MERLEG'!$A$21</definedName>
    <definedName name="pr236" localSheetId="27">'OVI_MERLEG'!$A$21</definedName>
    <definedName name="pr236" localSheetId="28">'PH_MERLEG'!$A$21</definedName>
    <definedName name="pr236" localSheetId="35">'TÖBB ÉVES'!$A$21</definedName>
    <definedName name="pr312" localSheetId="36">'KÖZVETETT'!#REF!</definedName>
    <definedName name="pr312" localSheetId="25">'MERLEG'!#REF!</definedName>
    <definedName name="pr312" localSheetId="29">'MUVHAZ_MERLEG'!$A$8</definedName>
    <definedName name="pr312" localSheetId="26">'ONK_MERLEG'!$A$8</definedName>
    <definedName name="pr312" localSheetId="27">'OVI_MERLEG'!$A$8</definedName>
    <definedName name="pr312" localSheetId="28">'PH_MERLEG'!$A$8</definedName>
    <definedName name="pr312" localSheetId="35">'TÖBB ÉVES'!$A$8</definedName>
    <definedName name="pr313" localSheetId="36">'KÖZVETETT'!#REF!</definedName>
    <definedName name="pr313" localSheetId="25">'MERLEG'!#REF!</definedName>
    <definedName name="pr313" localSheetId="29">'MUVHAZ_MERLEG'!$A$9</definedName>
    <definedName name="pr313" localSheetId="26">'ONK_MERLEG'!$A$9</definedName>
    <definedName name="pr313" localSheetId="27">'OVI_MERLEG'!$A$9</definedName>
    <definedName name="pr313" localSheetId="28">'PH_MERLEG'!$A$9</definedName>
    <definedName name="pr313" localSheetId="35">'TÖBB ÉVES'!$A$3</definedName>
    <definedName name="pr314" localSheetId="36">'KÖZVETETT'!$A$3</definedName>
    <definedName name="pr314" localSheetId="25">'MERLEG'!#REF!</definedName>
    <definedName name="pr314" localSheetId="29">'MUVHAZ_MERLEG'!$A$10</definedName>
    <definedName name="pr314" localSheetId="26">'ONK_MERLEG'!$A$10</definedName>
    <definedName name="pr314" localSheetId="27">'OVI_MERLEG'!$A$10</definedName>
    <definedName name="pr314" localSheetId="28">'PH_MERLEG'!$A$10</definedName>
    <definedName name="pr314" localSheetId="35">'TÖBB ÉVES'!$A$10</definedName>
    <definedName name="pr315" localSheetId="36">'KÖZVETETT'!#REF!</definedName>
    <definedName name="pr315" localSheetId="25">'MERLEG'!#REF!</definedName>
    <definedName name="pr315" localSheetId="29">'MUVHAZ_MERLEG'!$A$11</definedName>
    <definedName name="pr315" localSheetId="26">'ONK_MERLEG'!$A$11</definedName>
    <definedName name="pr315" localSheetId="27">'OVI_MERLEG'!$A$11</definedName>
    <definedName name="pr315" localSheetId="28">'PH_MERLEG'!$A$11</definedName>
    <definedName name="pr315" localSheetId="35">'TÖBB ÉVES'!$A$11</definedName>
  </definedNames>
  <calcPr fullCalcOnLoad="1"/>
</workbook>
</file>

<file path=xl/sharedStrings.xml><?xml version="1.0" encoding="utf-8"?>
<sst xmlns="http://schemas.openxmlformats.org/spreadsheetml/2006/main" count="8632" uniqueCount="1014">
  <si>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</si>
  <si>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</si>
  <si>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</si>
  <si>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</si>
  <si>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</si>
  <si>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</si>
  <si>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</si>
  <si>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</si>
  <si>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</si>
  <si>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</si>
  <si>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</si>
  <si>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</si>
  <si>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</si>
  <si>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</si>
  <si>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</si>
  <si>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</si>
  <si>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</si>
  <si>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</si>
  <si>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</si>
  <si>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</si>
  <si>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</si>
  <si>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</si>
  <si>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</si>
  <si>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</si>
  <si>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</si>
  <si>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</si>
  <si>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</si>
  <si>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</si>
  <si>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</si>
  <si>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</si>
  <si>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</si>
  <si>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</si>
  <si>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</si>
  <si>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</si>
  <si>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</si>
  <si>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</si>
  <si>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</si>
  <si>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</si>
  <si>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</si>
  <si>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</si>
  <si>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</si>
  <si>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</si>
  <si>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</si>
  <si>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</si>
  <si>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</si>
  <si>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</si>
  <si>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</si>
  <si>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</si>
  <si>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</si>
  <si>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</si>
  <si>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</si>
  <si>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</si>
  <si>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</si>
  <si>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</si>
  <si>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</si>
  <si>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fizikai alkalmazott,
a költségvetési szerveknél foglalkoztatott egyéb munkavállaló  (fizikai alkalmazott)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</si>
  <si>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</si>
  <si>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</si>
  <si>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</si>
  <si>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</si>
  <si>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</si>
  <si>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</si>
  <si>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</si>
  <si>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</si>
  <si>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</si>
  <si>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</si>
  <si>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</si>
  <si>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</si>
  <si>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</si>
  <si>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</si>
  <si>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</si>
  <si>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</si>
  <si>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</si>
  <si>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</si>
  <si>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</si>
  <si>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</si>
  <si>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POLGÁRMESTERI  HIVATAL  ELŐIRÁNYZATAI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</si>
  <si>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</si>
  <si>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</si>
  <si>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</si>
  <si>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</si>
  <si>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</si>
  <si>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</si>
  <si>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</si>
  <si>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</si>
  <si>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</si>
  <si>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megjegyzés</t>
  </si>
  <si>
    <t>bevétel kedvezmény nélkül</t>
  </si>
  <si>
    <t>gépjárműadó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</si>
  <si>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</si>
  <si>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</si>
  <si>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</si>
  <si>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</si>
  <si>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</si>
  <si>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</si>
  <si>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</si>
  <si>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</si>
  <si>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</si>
  <si>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</si>
  <si>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</si>
  <si>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</si>
  <si>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</si>
  <si>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</si>
  <si>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</si>
  <si>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</si>
  <si>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</si>
  <si>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</si>
  <si>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</si>
  <si>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</si>
  <si>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</si>
  <si>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</si>
  <si>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</si>
  <si>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</si>
  <si>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saját bevételek 2018.</t>
  </si>
  <si>
    <t xml:space="preserve"> 2018.</t>
  </si>
  <si>
    <t>Önkormányzat eredeti EI.</t>
  </si>
  <si>
    <t>szoc. tüzifa</t>
  </si>
  <si>
    <t>csati</t>
  </si>
  <si>
    <t>lakáskölcsön</t>
  </si>
  <si>
    <t>2018. évi kifizetés</t>
  </si>
  <si>
    <t>2019.</t>
  </si>
  <si>
    <t>saját bevételek 2019.</t>
  </si>
  <si>
    <t>ÖSSZEVONT ELŐIRÁNYZATOK (ÖNKORMÁNYZAT ÉS KÖLTSÉGVETÉSI SZERVEI ÖSSZESEN)</t>
  </si>
  <si>
    <t>2016.</t>
  </si>
  <si>
    <t>2017.</t>
  </si>
  <si>
    <t>2018.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</si>
  <si>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</si>
  <si>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</si>
  <si>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</si>
  <si>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</si>
  <si>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</si>
  <si>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</si>
  <si>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Külön határozatot kell erről hozni. Jogszabály lsd. Lejjebb</t>
  </si>
  <si>
    <t>Fizetési kötelezettségek</t>
  </si>
  <si>
    <t>2016. évi előirányzat</t>
  </si>
  <si>
    <t>2017. évi előirányzat</t>
  </si>
  <si>
    <t>2018. évi előirányzat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</si>
  <si>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</si>
  <si>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</si>
  <si>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</si>
  <si>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</si>
  <si>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</si>
  <si>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</si>
  <si>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</si>
  <si>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Saját bevételek</t>
  </si>
  <si>
    <t>B6-B7</t>
  </si>
  <si>
    <r>
      <t>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</si>
  <si>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Gst.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</si>
  <si>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Gst. 3. § (1) bekezdése szerinti adósságot keletkeztető ügyleteiből eredő fizetési kötelezettségeinek</t>
    </r>
  </si>
  <si>
    <t>egyházi jogi személyektől</t>
  </si>
  <si>
    <t>egyéb civil szervezetektől</t>
  </si>
  <si>
    <t>vízelvezető rendszer bővítés</t>
  </si>
  <si>
    <t>József A. utcai ingatlan vásárlás</t>
  </si>
  <si>
    <t>Óvoda új épület tető felújítás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</si>
  <si>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</si>
  <si>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</si>
  <si>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</si>
  <si>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</si>
  <si>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</si>
  <si>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védőnő kisértékű eszközök</t>
  </si>
  <si>
    <t>PH monitorok</t>
  </si>
  <si>
    <t>2014. évi tény (teljesítés)</t>
  </si>
  <si>
    <t>2015. évi várható (teljesítés)</t>
  </si>
  <si>
    <t>2016. évi eredeti ei.</t>
  </si>
  <si>
    <t>József A. utcai ingatlan</t>
  </si>
  <si>
    <t>iskolai belső udvar</t>
  </si>
  <si>
    <t>Iskola utca</t>
  </si>
  <si>
    <t>robogó</t>
  </si>
  <si>
    <t>orvosi (védőnő) vizesblokk</t>
  </si>
  <si>
    <t>zeneiskola kisértékű hangszer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</si>
  <si>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</si>
  <si>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</si>
  <si>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</si>
  <si>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</si>
  <si>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558 adózó</t>
  </si>
  <si>
    <t>26 adózó</t>
  </si>
  <si>
    <t>adósságot keletkeztető ügylet- várható visszatérítendő összege (kamattal) lejáratig mindösszesen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</si>
  <si>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</si>
  <si>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</si>
  <si>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</si>
  <si>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</si>
  <si>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</si>
  <si>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</si>
  <si>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</si>
  <si>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</si>
  <si>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</si>
  <si>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</si>
  <si>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</si>
  <si>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</si>
  <si>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</si>
  <si>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</si>
  <si>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</si>
  <si>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</si>
  <si>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</si>
  <si>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</si>
  <si>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</si>
  <si>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</si>
  <si>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</si>
  <si>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</si>
  <si>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</si>
  <si>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</si>
  <si>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</si>
  <si>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 xml:space="preserve"> 018020 Központi költségvetési befizetések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</si>
  <si>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</si>
  <si>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t>köztemetés</t>
  </si>
  <si>
    <t>települési támogatás</t>
  </si>
  <si>
    <t>ÖNKORMÁNYZATI  ELŐIRÁNYZATOK</t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</si>
  <si>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</si>
  <si>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t>gyakornok</t>
  </si>
  <si>
    <t>pedagógus I.</t>
  </si>
  <si>
    <t>pedagógus II.</t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</si>
  <si>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</si>
  <si>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</si>
  <si>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</si>
  <si>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</si>
  <si>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</si>
  <si>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</si>
  <si>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</si>
  <si>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</si>
  <si>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</si>
  <si>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</si>
  <si>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</si>
  <si>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072111  Háziorvosi alapellátás</t>
  </si>
  <si>
    <t>094260  Hallgatói és oktatói ösztöndíjak</t>
  </si>
  <si>
    <t>031030  Közterület rendjének fenntartása</t>
  </si>
  <si>
    <t>086030  Nemzetközi kulturális együttműködés</t>
  </si>
  <si>
    <t>900070  Fejezeti és ált. tartalék elszámolása</t>
  </si>
  <si>
    <t>900060  Forgatási és befektetési célú finanszírozási műveletek</t>
  </si>
  <si>
    <t>018010  Önkormányzatok elszámolásai a központi költségvetéssel</t>
  </si>
  <si>
    <t>066020  Város-, községgazdálkodási egyéb szolgáltatások</t>
  </si>
  <si>
    <t>064010  Közvilágítás</t>
  </si>
  <si>
    <t>041140  Területfejlesztés igazgatása</t>
  </si>
  <si>
    <t>013350  Önkormányzati vagyongazd. kapcs. feladatok</t>
  </si>
  <si>
    <t>083030 Egyéb kiadói tevékenység</t>
  </si>
  <si>
    <t>083030  Egyéb kiadói tevékenység</t>
  </si>
  <si>
    <t>045160  Közutak, hidak, alagutak üzemeltetése</t>
  </si>
  <si>
    <t>063020  Víztermelés, -kezelés, -ellátás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</si>
  <si>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</si>
  <si>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</si>
  <si>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</si>
  <si>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</si>
  <si>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</si>
  <si>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</si>
  <si>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</si>
  <si>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</si>
  <si>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</si>
  <si>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</si>
  <si>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</si>
  <si>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</si>
  <si>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</si>
  <si>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</si>
  <si>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</si>
  <si>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</si>
  <si>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</si>
  <si>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</si>
  <si>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</si>
  <si>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</si>
  <si>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</si>
  <si>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</si>
  <si>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</si>
  <si>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</si>
  <si>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</si>
  <si>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</si>
  <si>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 költségvetési évet követő három évre várható összegét.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</si>
  <si>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</si>
  <si>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</si>
  <si>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</si>
  <si>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</si>
  <si>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</si>
  <si>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</si>
  <si>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</si>
  <si>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közvetett támogatás</t>
  </si>
  <si>
    <t>várható bevétel</t>
  </si>
  <si>
    <t>Beruházások és felújítások (E Ft)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</si>
  <si>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</si>
  <si>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</si>
  <si>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</si>
  <si>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</si>
  <si>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</si>
  <si>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</si>
  <si>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</si>
  <si>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</si>
  <si>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</si>
  <si>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</si>
  <si>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</si>
  <si>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</si>
  <si>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</si>
  <si>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</si>
  <si>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</si>
  <si>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</si>
  <si>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</si>
  <si>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</si>
  <si>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</si>
  <si>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</si>
  <si>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</si>
  <si>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</si>
  <si>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</si>
  <si>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</si>
  <si>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</si>
  <si>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</si>
  <si>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</si>
  <si>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</si>
  <si>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</si>
  <si>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</si>
  <si>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</si>
  <si>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</si>
  <si>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096020  Iskolai intézményi étkeztetés</t>
  </si>
  <si>
    <t>091250 Alapfokú művészetoktatás zeneművészeti ág működtetési feladat</t>
  </si>
  <si>
    <t>091220 Általános iskolai tanulók nappali rendszerű oktatás működtetési feladatai  1-4 évf.</t>
  </si>
  <si>
    <t>092120 Általános iskolai tanulók nappali rendszerű oktatás működtetési feladatai  5-8 évf.</t>
  </si>
  <si>
    <t>013320 Köztemető-fenntartás és működtetés</t>
  </si>
  <si>
    <t>081061 Szabadidős park, fürdő és strandszolgáltatás</t>
  </si>
  <si>
    <t>081030  Sportlétesítmények működtetése és fejlesztése</t>
  </si>
  <si>
    <t>084040  Egyházak közösségi és hitéleti tevékenységének támogatása</t>
  </si>
  <si>
    <t>084020  Nemzetiségi közfeladatok ellátása és támogatása</t>
  </si>
  <si>
    <t>041233  Hosszabb időtartamú közfoglalkoztatás</t>
  </si>
  <si>
    <t>084031  Civil szervezetek működési támogatása</t>
  </si>
  <si>
    <t>107060  Egyéb szociális pénzbeli ellátások, támogatások</t>
  </si>
  <si>
    <t>074031  Család- és nővédelmi egészségügyi gondozás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</si>
  <si>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</si>
  <si>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</si>
  <si>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</si>
  <si>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</si>
  <si>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</si>
  <si>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</si>
  <si>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</si>
  <si>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2017. évi kifizetés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</si>
  <si>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</si>
  <si>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</si>
  <si>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</si>
  <si>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</si>
  <si>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</si>
  <si>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ok</t>
  </si>
  <si>
    <t xml:space="preserve">egyéb vállalkozások részére </t>
  </si>
  <si>
    <t>egyéb fejezeti kezelésű előirányzatok részére - BURSA</t>
  </si>
  <si>
    <t>elkülönített állami pénzalapoktól  (közmunka tám.)</t>
  </si>
  <si>
    <t>társadalombiztosítás pénzügyi alapjaitól (védőnői szolgálat)</t>
  </si>
  <si>
    <t>központi költségvetési szervektől  (mezőőri szolgálat)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</si>
  <si>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</si>
  <si>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</si>
  <si>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</si>
  <si>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</si>
  <si>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</si>
  <si>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önkormányzat összesen</t>
  </si>
  <si>
    <t>ovi összesen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</si>
  <si>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</si>
  <si>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</si>
  <si>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</si>
  <si>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</si>
  <si>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</si>
  <si>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</si>
  <si>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</si>
  <si>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</si>
  <si>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</si>
  <si>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</si>
  <si>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</si>
  <si>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</si>
  <si>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Önkormányzat 2016. évi költségvetése</t>
  </si>
  <si>
    <t>szellemi alkalmazott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</si>
  <si>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</si>
  <si>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</si>
  <si>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</si>
  <si>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</si>
  <si>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</si>
  <si>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</si>
  <si>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</si>
  <si>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</si>
  <si>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</si>
  <si>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</si>
  <si>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</si>
  <si>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</si>
  <si>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</si>
  <si>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</si>
  <si>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</si>
  <si>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</si>
  <si>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</si>
  <si>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</si>
  <si>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</si>
  <si>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</si>
  <si>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</si>
  <si>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</si>
  <si>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</si>
  <si>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</si>
  <si>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</si>
  <si>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</si>
  <si>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</si>
  <si>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</si>
  <si>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</si>
  <si>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</si>
  <si>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</si>
  <si>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</si>
  <si>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</si>
  <si>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</si>
  <si>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</si>
  <si>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</si>
  <si>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</si>
  <si>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</si>
  <si>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</si>
  <si>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</si>
  <si>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</si>
  <si>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</si>
  <si>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</si>
  <si>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</si>
  <si>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</si>
  <si>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</si>
  <si>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</si>
  <si>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</si>
  <si>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</si>
  <si>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</si>
  <si>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</si>
  <si>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</si>
  <si>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</si>
  <si>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</si>
  <si>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</si>
  <si>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</si>
  <si>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</si>
  <si>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</si>
  <si>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</si>
  <si>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</si>
  <si>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</si>
  <si>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</si>
  <si>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</si>
  <si>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</si>
  <si>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</si>
  <si>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</si>
  <si>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</si>
  <si>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 900020 Önkormányzatok funkcióra nem sorolható bevételei államháztartáson kívülről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</si>
  <si>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</si>
  <si>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</si>
  <si>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</si>
  <si>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</si>
  <si>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</si>
  <si>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</si>
  <si>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</si>
  <si>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</si>
  <si>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</si>
  <si>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</si>
  <si>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</si>
  <si>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</si>
  <si>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</si>
  <si>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</si>
  <si>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</si>
  <si>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</si>
  <si>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</si>
  <si>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</si>
  <si>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</si>
  <si>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</si>
  <si>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</si>
  <si>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</si>
  <si>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</si>
  <si>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</si>
  <si>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</si>
  <si>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</si>
  <si>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</si>
  <si>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</si>
  <si>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</si>
  <si>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</si>
  <si>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</si>
  <si>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</si>
  <si>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</si>
  <si>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</si>
  <si>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</si>
  <si>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</si>
  <si>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</si>
  <si>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</si>
  <si>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</si>
  <si>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</si>
  <si>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</si>
  <si>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</si>
  <si>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</si>
  <si>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</si>
  <si>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</si>
  <si>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</si>
  <si>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</si>
  <si>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</si>
  <si>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</si>
  <si>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</si>
  <si>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</si>
  <si>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</si>
  <si>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</si>
  <si>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</si>
  <si>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</si>
  <si>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</si>
  <si>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</si>
  <si>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</si>
  <si>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</si>
  <si>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</si>
  <si>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</si>
  <si>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096010 Óvodai intézményi étkeztetés</t>
  </si>
  <si>
    <t>091140  Óvodai nevelés, ellátás működtetési feladatai</t>
  </si>
  <si>
    <t>091130 Nemzeti óvodai nevelés, ellátás szakmai feladatai</t>
  </si>
  <si>
    <t>091120  Sajátos nevelési igényű gyermekek óvodai nevelésének, ellátásának szakmai feladatai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</si>
  <si>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</si>
  <si>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</si>
  <si>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</si>
  <si>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</si>
  <si>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</si>
  <si>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</si>
  <si>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</si>
  <si>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</si>
  <si>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</si>
  <si>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</si>
  <si>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</si>
  <si>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</si>
  <si>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</si>
  <si>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</si>
  <si>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</si>
  <si>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</si>
  <si>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</si>
  <si>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</si>
  <si>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</si>
  <si>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</si>
  <si>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</si>
  <si>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</si>
  <si>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</si>
  <si>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</si>
  <si>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</si>
  <si>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</si>
  <si>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</si>
  <si>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</si>
  <si>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</si>
  <si>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</si>
  <si>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</si>
  <si>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</si>
  <si>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</si>
  <si>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</si>
  <si>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</si>
  <si>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</si>
  <si>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</si>
  <si>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</si>
  <si>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</si>
  <si>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</si>
  <si>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</si>
  <si>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</si>
  <si>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</si>
  <si>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</si>
  <si>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</si>
  <si>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</si>
  <si>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</si>
  <si>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</si>
  <si>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</si>
  <si>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</si>
  <si>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</si>
  <si>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</si>
  <si>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</si>
  <si>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</si>
  <si>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</si>
  <si>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</si>
  <si>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</si>
  <si>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</si>
  <si>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</si>
  <si>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</si>
  <si>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</si>
  <si>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</si>
  <si>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</si>
  <si>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</si>
  <si>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</si>
  <si>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</si>
  <si>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</si>
  <si>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</si>
  <si>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</si>
  <si>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</si>
  <si>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</si>
  <si>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</si>
  <si>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</si>
  <si>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</si>
  <si>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</si>
  <si>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</si>
  <si>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</si>
  <si>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</si>
  <si>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</si>
  <si>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</si>
  <si>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</si>
  <si>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</si>
  <si>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</si>
  <si>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</si>
  <si>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</si>
  <si>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</si>
  <si>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</si>
  <si>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</si>
  <si>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</si>
  <si>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</si>
  <si>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</si>
  <si>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</si>
  <si>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</si>
  <si>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</si>
  <si>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</si>
  <si>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</si>
  <si>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</si>
  <si>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</si>
  <si>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</si>
  <si>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</si>
  <si>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</si>
  <si>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</si>
  <si>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</si>
  <si>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</si>
  <si>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</si>
  <si>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</si>
  <si>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</si>
  <si>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</si>
  <si>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</si>
  <si>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</si>
  <si>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</si>
  <si>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</si>
  <si>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</si>
  <si>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</si>
  <si>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</si>
  <si>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</si>
  <si>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</si>
  <si>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</si>
  <si>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</si>
  <si>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</si>
  <si>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</si>
  <si>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</si>
  <si>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</si>
  <si>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</si>
  <si>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</si>
  <si>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</si>
  <si>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</si>
  <si>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</si>
  <si>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</si>
  <si>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</si>
  <si>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</si>
  <si>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</si>
  <si>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</si>
  <si>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</si>
  <si>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</si>
  <si>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</si>
  <si>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</si>
  <si>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</si>
  <si>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</si>
  <si>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</si>
  <si>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</si>
  <si>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</si>
  <si>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</si>
  <si>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</si>
  <si>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</si>
  <si>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</si>
  <si>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</si>
  <si>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</si>
  <si>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</si>
  <si>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</si>
  <si>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</si>
  <si>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</si>
  <si>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</si>
  <si>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</si>
  <si>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</si>
  <si>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</si>
  <si>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</si>
  <si>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</si>
  <si>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</si>
  <si>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</si>
  <si>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</si>
  <si>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</si>
  <si>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</si>
  <si>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</si>
  <si>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</si>
  <si>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082092  Közművelődés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</si>
  <si>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</si>
  <si>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</si>
  <si>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</si>
  <si>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</si>
  <si>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</si>
  <si>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</si>
  <si>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</si>
  <si>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</si>
  <si>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</si>
  <si>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</si>
  <si>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</si>
  <si>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</si>
  <si>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</si>
  <si>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</si>
  <si>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</si>
  <si>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</si>
  <si>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</si>
  <si>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</si>
  <si>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</si>
  <si>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</si>
  <si>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B34, B35</t>
  </si>
  <si>
    <t>K9111, K353</t>
  </si>
  <si>
    <t xml:space="preserve"> 2016.</t>
  </si>
  <si>
    <t xml:space="preserve"> 2017.</t>
  </si>
  <si>
    <t xml:space="preserve">Adósságot keletkeztető ügyletekből és kezességvállalásokból fennálló kötelezettségek </t>
  </si>
  <si>
    <t>Német Nemzetiségi Óvoda</t>
  </si>
  <si>
    <t>Művelődési Ház</t>
  </si>
  <si>
    <t>Polgármesteri Hivatal</t>
  </si>
  <si>
    <t>2013.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</si>
  <si>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</si>
  <si>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</si>
  <si>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</si>
  <si>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</si>
  <si>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</si>
  <si>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</si>
  <si>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</si>
  <si>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</si>
  <si>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</si>
  <si>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</si>
  <si>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</si>
  <si>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</si>
  <si>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</si>
  <si>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</si>
  <si>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</si>
  <si>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</si>
  <si>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</si>
  <si>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</si>
  <si>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</si>
  <si>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 xml:space="preserve">      ebből Tartalék</t>
  </si>
  <si>
    <t>Intézményi ellátottak pénzbeli juttatásai (oktatásban résztvevők)</t>
  </si>
  <si>
    <t>Egyéb nem intézményi ellátások (települési támogatás)</t>
  </si>
  <si>
    <t>B8132</t>
  </si>
  <si>
    <t>B813</t>
  </si>
  <si>
    <t>Államháztartáson belüli megelőlegezések</t>
  </si>
  <si>
    <t>B814</t>
  </si>
  <si>
    <t>MűvHáz homlokzati kapu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</si>
  <si>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</si>
  <si>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</si>
  <si>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</si>
  <si>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</si>
  <si>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</si>
  <si>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</si>
  <si>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</si>
  <si>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E/7. sz. melléklet</t>
  </si>
  <si>
    <t>E/7/b. sz. melléklet</t>
  </si>
  <si>
    <t>E/7/a. sz. melléklet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</si>
  <si>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</si>
  <si>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</si>
  <si>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</si>
  <si>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</si>
  <si>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</si>
  <si>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</si>
  <si>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</si>
  <si>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</si>
  <si>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</si>
  <si>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</si>
  <si>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NÉMET NEMZETISÉGI ÓVODA ELŐIRÁNYZATOK</t>
  </si>
  <si>
    <t>POLGÁRMESTERI HIVATAL ELŐIRÁNYZATOK</t>
  </si>
  <si>
    <t>MŰVELŐDÉSI HÁZ ELŐIRÁNYZATOK</t>
  </si>
  <si>
    <t>Ellenőrző szám</t>
  </si>
  <si>
    <t>!!!</t>
  </si>
  <si>
    <t>NÉMET NEMZETISÉGI ÓVODA ELŐIRÁNYZATAI</t>
  </si>
  <si>
    <t>ÖNKORMÁNYZAT ÉS KÖLTSÉGVETÉSI SZERVEI ELŐIRÁNYZATOK</t>
  </si>
  <si>
    <t>ÖNKORMÁNYZAT  ELŐIRÁNYZATAI</t>
  </si>
  <si>
    <t>5. sz. melléklet</t>
  </si>
  <si>
    <t>E/1 sz. melléklet</t>
  </si>
  <si>
    <t>E/2 sz. melléklet</t>
  </si>
  <si>
    <t>E/3. sz. melléklet</t>
  </si>
  <si>
    <t>E/3/a. sz. melléklet</t>
  </si>
  <si>
    <t>E/3/b. sz. melléklet</t>
  </si>
  <si>
    <t>E/3/c. sz. melléklet</t>
  </si>
  <si>
    <t>E/3/d. sz. melléklet</t>
  </si>
  <si>
    <t>E/4. sz melléklet</t>
  </si>
  <si>
    <t>E/4/a. sz melléklet</t>
  </si>
  <si>
    <t>E/4/b. sz melléklet</t>
  </si>
  <si>
    <t>E/4/c. sz melléklet</t>
  </si>
  <si>
    <t>E/4/d. sz melléklet</t>
  </si>
  <si>
    <t>E/6. sz. melléklet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</si>
  <si>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</si>
  <si>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</si>
  <si>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</si>
  <si>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</si>
  <si>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</si>
  <si>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</si>
  <si>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</si>
  <si>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</si>
  <si>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</si>
  <si>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</si>
  <si>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</si>
  <si>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</si>
  <si>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</si>
  <si>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</si>
  <si>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</si>
  <si>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</si>
  <si>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</si>
  <si>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</si>
  <si>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</si>
  <si>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</si>
  <si>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</si>
  <si>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</si>
  <si>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</si>
  <si>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</si>
  <si>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</si>
  <si>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</si>
  <si>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</si>
  <si>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</si>
  <si>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</si>
  <si>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</si>
  <si>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</si>
  <si>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</si>
  <si>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</si>
  <si>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</si>
  <si>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</si>
  <si>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</si>
  <si>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</si>
  <si>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</si>
  <si>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</si>
  <si>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</si>
  <si>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</si>
  <si>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</si>
  <si>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</si>
  <si>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</si>
  <si>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</si>
  <si>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</si>
  <si>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</si>
  <si>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</si>
  <si>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</si>
  <si>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</si>
  <si>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</si>
  <si>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</si>
  <si>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</si>
  <si>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</si>
  <si>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</si>
  <si>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</si>
  <si>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</si>
  <si>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</si>
  <si>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</si>
  <si>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</si>
  <si>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</si>
  <si>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</si>
  <si>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</si>
  <si>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</si>
  <si>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</si>
  <si>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</si>
  <si>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</si>
  <si>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</si>
  <si>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</si>
  <si>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</si>
  <si>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</si>
  <si>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</si>
  <si>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</si>
  <si>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</si>
  <si>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</si>
  <si>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</si>
  <si>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</si>
  <si>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</si>
  <si>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</si>
  <si>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</si>
  <si>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</si>
  <si>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</si>
  <si>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</si>
  <si>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</si>
  <si>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</si>
  <si>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</si>
  <si>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</si>
  <si>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</si>
  <si>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</si>
  <si>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</si>
  <si>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</si>
  <si>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</si>
  <si>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</si>
  <si>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</si>
  <si>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</si>
  <si>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</si>
  <si>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</si>
  <si>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</si>
  <si>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</si>
  <si>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</si>
  <si>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</si>
  <si>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</si>
  <si>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</si>
  <si>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</si>
  <si>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</si>
  <si>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</si>
  <si>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</si>
  <si>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</si>
  <si>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</si>
  <si>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</si>
  <si>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</si>
  <si>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</si>
  <si>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</si>
  <si>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</si>
  <si>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</si>
  <si>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</si>
  <si>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</si>
  <si>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</si>
  <si>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</si>
  <si>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Költségvetési engedélyezett létszámkeret (álláshely) (fő) MŰVELŐDÉSI HÁZ</t>
  </si>
  <si>
    <t>Költségvetési engedélyezett létszámkeret (álláshely) (fő) NÉMET NEMZETISÉGI ÓVODA</t>
  </si>
  <si>
    <t>Költségvetési engedélyezett létszámkeret (álláshely) (fő) POLGÁRMESTERI HIVATAL</t>
  </si>
  <si>
    <t>NÉMET NEMZETISÉGI ÓVODA</t>
  </si>
  <si>
    <t>MŰVELŐDÉSI HÁZ</t>
  </si>
  <si>
    <t>POLGÁRMESTERI HIVATAL</t>
  </si>
  <si>
    <t>Szerkezeti terv módosítása</t>
  </si>
  <si>
    <t>óvoda kisértékű eszközök</t>
  </si>
  <si>
    <t>PH informatikai kisértékű eszközök</t>
  </si>
  <si>
    <t>hitel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</si>
  <si>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</si>
  <si>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</si>
  <si>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</si>
  <si>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</si>
  <si>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</si>
  <si>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</si>
  <si>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</si>
  <si>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</si>
  <si>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</si>
  <si>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</si>
  <si>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</si>
  <si>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</si>
  <si>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</si>
  <si>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</si>
  <si>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</si>
  <si>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</si>
  <si>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</si>
  <si>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</si>
  <si>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</si>
  <si>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</si>
  <si>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</si>
  <si>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</si>
  <si>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</si>
  <si>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1 sz. melléklet</t>
  </si>
  <si>
    <t>2. sz. melléklet</t>
  </si>
  <si>
    <t>2/a. sz. melléklet</t>
  </si>
  <si>
    <t>2/b. sz. melléklet</t>
  </si>
  <si>
    <t>2/c. sz. melléklet</t>
  </si>
  <si>
    <t>2/d. sz. melléklet</t>
  </si>
  <si>
    <t>4/a. sz. melléklet</t>
  </si>
  <si>
    <t>4/b. sz. melléklet</t>
  </si>
  <si>
    <t>4/c. sz. melléklet</t>
  </si>
  <si>
    <t>4/d. sz. melléklet</t>
  </si>
  <si>
    <t>4. sz. melléklet</t>
  </si>
  <si>
    <t>6. sz. melléklet</t>
  </si>
  <si>
    <t>7. sz. melléklet</t>
  </si>
  <si>
    <t>8. sz. melléklet</t>
  </si>
  <si>
    <t>9. sz. melléklet</t>
  </si>
  <si>
    <t>10. sz. melléklet</t>
  </si>
  <si>
    <t>11. sz. melléklet</t>
  </si>
  <si>
    <t>12. sz. melléklet</t>
  </si>
  <si>
    <t>13. sz. melléklet</t>
  </si>
  <si>
    <t>14. sz. melléklet</t>
  </si>
  <si>
    <t>15. sz. melléklet</t>
  </si>
  <si>
    <t>16. sz. melléklet</t>
  </si>
  <si>
    <t>E62. sz. melléklet</t>
  </si>
  <si>
    <t>E/5. sz. melléklet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</si>
  <si>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</si>
  <si>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</si>
  <si>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</si>
  <si>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 xml:space="preserve">Üzemeltetési anyagok beszerzése  </t>
  </si>
  <si>
    <t xml:space="preserve">Árubeszerzés </t>
  </si>
  <si>
    <t>védőnői szolgálat kisértékű eszközök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</si>
  <si>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</si>
  <si>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</si>
  <si>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</si>
  <si>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</si>
  <si>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</si>
  <si>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</si>
  <si>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</si>
  <si>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</si>
  <si>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</si>
  <si>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</si>
  <si>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</si>
  <si>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2020.</t>
  </si>
  <si>
    <t>saját bevételek 2020.</t>
  </si>
  <si>
    <t>Szolgáltatások ellenértéke</t>
  </si>
  <si>
    <t>Közvetített szolgáltatások értéke</t>
  </si>
  <si>
    <t>NÉMET  NEMZETISÉGI  ÓVODA  ELŐIRÁNYZATOK</t>
  </si>
  <si>
    <t xml:space="preserve">ÖNKORMÁNYZAT  ELŐIRÁNYZATA </t>
  </si>
  <si>
    <t xml:space="preserve">MŰVELŐDÉSI  HÁZ  ELŐIRÁNYZATA </t>
  </si>
  <si>
    <t>DUNABOGDÁNYI POLGÁRMESTERI HIVATAL  ELŐIRÁNYZATA</t>
  </si>
  <si>
    <t>NÉMET  NEMZETISÉGI  ÓVODA</t>
  </si>
  <si>
    <t>DUNABOGDÁNYI  POLGÁRMESTERI  HIVATAL  ELŐIRÁNYZATOK</t>
  </si>
  <si>
    <t>MŰVELŐDÉSI  HÁZ  ELŐIRÁNYZATAI</t>
  </si>
  <si>
    <t>ebből PH</t>
  </si>
  <si>
    <t>ebből OVI</t>
  </si>
  <si>
    <t>ebből MŰV</t>
  </si>
  <si>
    <t>018030  Támogatási célú finanszírozási műveletek</t>
  </si>
  <si>
    <t>082063 Múzeumi kiállítási tevékenység</t>
  </si>
  <si>
    <t>2014. évi tény  (teljesítés)</t>
  </si>
  <si>
    <t>Tárgyévi kifizetés (2016. évi ei.)</t>
  </si>
  <si>
    <t>2019. évi kifizetés</t>
  </si>
  <si>
    <t>2020. év utáni kifizetések</t>
  </si>
  <si>
    <t>Középtávú tervezés - Önkormányzat 2016. évi költségvetése</t>
  </si>
  <si>
    <t>2019. évi előirányzat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</si>
  <si>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</si>
  <si>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</si>
  <si>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</si>
  <si>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</si>
  <si>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</si>
  <si>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</si>
  <si>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</si>
  <si>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</si>
  <si>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</si>
  <si>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</si>
  <si>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096015 Gyermekétkeztetés köznevelési intézményben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</si>
  <si>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</si>
  <si>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</si>
  <si>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</si>
  <si>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</si>
  <si>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</si>
  <si>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</si>
  <si>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</si>
  <si>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</si>
  <si>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</si>
  <si>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</si>
  <si>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</si>
  <si>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</si>
  <si>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</si>
  <si>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</si>
  <si>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</si>
  <si>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</si>
  <si>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</si>
  <si>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</si>
  <si>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</si>
  <si>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</si>
  <si>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</si>
  <si>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</si>
  <si>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</si>
  <si>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</si>
  <si>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</si>
  <si>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</si>
  <si>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</si>
  <si>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</si>
  <si>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</si>
  <si>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</si>
  <si>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</si>
  <si>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>előleg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</si>
</sst>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Bookman Old Style"/>
      <family val="1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1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9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>
      <alignment/>
      <protection/>
    </xf>
    <xf numFmtId="0" fontId="8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29" borderId="1" applyNumberFormat="0" applyAlignment="0" applyProtection="0"/>
    <xf numFmtId="9" fontId="1" fillId="0" borderId="0" applyFont="0" applyFill="0" applyBorder="0" applyAlignment="0" applyProtection="0"/>
  </cellStyleXfs>
  <cellXfs count="25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2" fillId="0" borderId="0" xfId="43" applyFont="1" applyAlignment="1" applyProtection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9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7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39" fillId="0" borderId="0" xfId="0" applyFont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7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42" fillId="0" borderId="0" xfId="0" applyFont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65" fontId="12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38" fillId="32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38" fillId="36" borderId="10" xfId="0" applyFont="1" applyFill="1" applyBorder="1" applyAlignment="1">
      <alignment wrapText="1"/>
    </xf>
    <xf numFmtId="0" fontId="38" fillId="10" borderId="10" xfId="0" applyFont="1" applyFill="1" applyBorder="1" applyAlignment="1">
      <alignment wrapText="1"/>
    </xf>
    <xf numFmtId="0" fontId="38" fillId="37" borderId="10" xfId="0" applyFont="1" applyFill="1" applyBorder="1" applyAlignment="1">
      <alignment wrapText="1"/>
    </xf>
    <xf numFmtId="0" fontId="38" fillId="38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vertical="center" wrapText="1"/>
    </xf>
    <xf numFmtId="0" fontId="38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0" fontId="13" fillId="34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9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171" fontId="19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justify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17" fillId="0" borderId="10" xfId="0" applyFont="1" applyBorder="1" applyAlignment="1">
      <alignment horizontal="justify" vertical="center"/>
    </xf>
    <xf numFmtId="0" fontId="1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35" fillId="32" borderId="0" xfId="0" applyFont="1" applyFill="1" applyAlignment="1">
      <alignment horizontal="justify" vertical="center"/>
    </xf>
    <xf numFmtId="0" fontId="17" fillId="32" borderId="0" xfId="0" applyFont="1" applyFill="1" applyAlignment="1">
      <alignment horizontal="justify" vertical="center"/>
    </xf>
    <xf numFmtId="0" fontId="16" fillId="32" borderId="0" xfId="0" applyFont="1" applyFill="1" applyAlignment="1">
      <alignment horizontal="justify" vertical="center"/>
    </xf>
    <xf numFmtId="0" fontId="48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" fillId="40" borderId="10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left" vertical="center" wrapText="1"/>
    </xf>
    <xf numFmtId="0" fontId="25" fillId="40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19" fillId="34" borderId="10" xfId="0" applyFont="1" applyFill="1" applyBorder="1" applyAlignment="1">
      <alignment/>
    </xf>
    <xf numFmtId="0" fontId="14" fillId="0" borderId="0" xfId="0" applyFont="1" applyAlignment="1">
      <alignment horizontal="center" wrapText="1"/>
    </xf>
    <xf numFmtId="0" fontId="12" fillId="34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8" fillId="37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6">
      <selection activeCell="A29" sqref="A29:A33"/>
    </sheetView>
  </sheetViews>
  <sheetFormatPr defaultColWidth="9.140625" defaultRowHeight="15"/>
  <cols>
    <col min="1" max="1" width="74.7109375" style="0" customWidth="1"/>
    <col min="2" max="2" width="13.28125" style="0" customWidth="1"/>
  </cols>
  <sheetData>
    <row r="1" ht="18">
      <c r="A1" s="122" t="s">
        <v>357</v>
      </c>
    </row>
    <row r="2" ht="50.25" customHeight="1">
      <c r="A2" s="221" t="s">
        <v>992</v>
      </c>
    </row>
    <row r="3" ht="15">
      <c r="B3" t="s">
        <v>908</v>
      </c>
    </row>
    <row r="4" spans="2:7" ht="15">
      <c r="B4" s="177"/>
      <c r="C4" s="177"/>
      <c r="D4" s="4"/>
      <c r="E4" s="4"/>
      <c r="F4" s="4"/>
      <c r="G4" s="4"/>
    </row>
    <row r="5" spans="1:7" ht="15">
      <c r="A5" s="144" t="s">
        <v>346</v>
      </c>
      <c r="B5" s="144">
        <v>123508</v>
      </c>
      <c r="C5" s="177"/>
      <c r="D5" s="4"/>
      <c r="E5" s="4"/>
      <c r="F5" s="4"/>
      <c r="G5" s="4"/>
    </row>
    <row r="6" spans="1:7" ht="15">
      <c r="A6" s="144" t="s">
        <v>347</v>
      </c>
      <c r="B6" s="144">
        <v>32460</v>
      </c>
      <c r="C6" s="177"/>
      <c r="D6" s="4"/>
      <c r="E6" s="4"/>
      <c r="F6" s="4"/>
      <c r="G6" s="4"/>
    </row>
    <row r="7" spans="1:7" ht="15">
      <c r="A7" s="144" t="s">
        <v>348</v>
      </c>
      <c r="B7" s="144">
        <v>113039</v>
      </c>
      <c r="C7" s="177"/>
      <c r="D7" s="4"/>
      <c r="E7" s="4"/>
      <c r="F7" s="4"/>
      <c r="G7" s="4"/>
    </row>
    <row r="8" spans="1:7" ht="15">
      <c r="A8" s="144" t="s">
        <v>349</v>
      </c>
      <c r="B8" s="144">
        <v>7221</v>
      </c>
      <c r="C8" s="177"/>
      <c r="D8" s="4"/>
      <c r="E8" s="4"/>
      <c r="F8" s="4"/>
      <c r="G8" s="4"/>
    </row>
    <row r="9" spans="1:7" ht="15">
      <c r="A9" s="144" t="s">
        <v>350</v>
      </c>
      <c r="B9" s="144">
        <v>47616</v>
      </c>
      <c r="C9" s="177"/>
      <c r="D9" s="4"/>
      <c r="E9" s="4"/>
      <c r="F9" s="4"/>
      <c r="G9" s="4"/>
    </row>
    <row r="10" spans="1:7" ht="15">
      <c r="A10" s="144" t="s">
        <v>706</v>
      </c>
      <c r="B10" s="144">
        <v>15440</v>
      </c>
      <c r="C10" s="177"/>
      <c r="D10" s="4"/>
      <c r="E10" s="4"/>
      <c r="F10" s="4"/>
      <c r="G10" s="4"/>
    </row>
    <row r="11" spans="1:7" ht="15">
      <c r="A11" s="144" t="s">
        <v>351</v>
      </c>
      <c r="B11" s="144">
        <v>11217</v>
      </c>
      <c r="C11" s="177"/>
      <c r="D11" s="4"/>
      <c r="E11" s="4"/>
      <c r="F11" s="4"/>
      <c r="G11" s="4"/>
    </row>
    <row r="12" spans="1:7" ht="15">
      <c r="A12" s="144" t="s">
        <v>352</v>
      </c>
      <c r="B12" s="144">
        <v>20537</v>
      </c>
      <c r="C12" s="177"/>
      <c r="D12" s="4"/>
      <c r="E12" s="4"/>
      <c r="F12" s="4"/>
      <c r="G12" s="4"/>
    </row>
    <row r="13" spans="1:7" ht="15">
      <c r="A13" s="144" t="s">
        <v>353</v>
      </c>
      <c r="B13" s="144">
        <v>4500</v>
      </c>
      <c r="C13" s="177"/>
      <c r="D13" s="4"/>
      <c r="E13" s="4"/>
      <c r="F13" s="4"/>
      <c r="G13" s="4"/>
    </row>
    <row r="14" spans="1:7" ht="15">
      <c r="A14" s="143" t="s">
        <v>345</v>
      </c>
      <c r="B14" s="144">
        <f>SUM(B5:B9,B11:B13)</f>
        <v>360098</v>
      </c>
      <c r="C14" s="177"/>
      <c r="D14" s="4"/>
      <c r="E14" s="4"/>
      <c r="F14" s="4"/>
      <c r="G14" s="4"/>
    </row>
    <row r="15" spans="1:7" ht="15">
      <c r="A15" s="143" t="s">
        <v>354</v>
      </c>
      <c r="B15" s="144">
        <v>7525</v>
      </c>
      <c r="C15" s="177"/>
      <c r="D15" s="4"/>
      <c r="E15" s="4"/>
      <c r="F15" s="4"/>
      <c r="G15" s="4"/>
    </row>
    <row r="16" spans="1:7" ht="15">
      <c r="A16" s="222" t="s">
        <v>990</v>
      </c>
      <c r="B16" s="220">
        <f>B14+B15</f>
        <v>367623</v>
      </c>
      <c r="C16" s="177"/>
      <c r="D16" s="4"/>
      <c r="E16" s="4"/>
      <c r="F16" s="4"/>
      <c r="G16" s="4"/>
    </row>
    <row r="17" spans="1:7" ht="15">
      <c r="A17" s="144" t="s">
        <v>356</v>
      </c>
      <c r="B17" s="144">
        <v>176383</v>
      </c>
      <c r="C17" s="177"/>
      <c r="D17" s="4"/>
      <c r="E17" s="4"/>
      <c r="F17" s="4"/>
      <c r="G17" s="4"/>
    </row>
    <row r="18" spans="1:7" ht="15">
      <c r="A18" s="144" t="s">
        <v>359</v>
      </c>
      <c r="B18" s="144">
        <v>0</v>
      </c>
      <c r="C18" s="177"/>
      <c r="D18" s="4"/>
      <c r="E18" s="4"/>
      <c r="F18" s="4"/>
      <c r="G18" s="4"/>
    </row>
    <row r="19" spans="1:7" ht="15">
      <c r="A19" s="144" t="s">
        <v>360</v>
      </c>
      <c r="B19" s="144">
        <v>123000</v>
      </c>
      <c r="C19" s="177"/>
      <c r="D19" s="4"/>
      <c r="E19" s="4"/>
      <c r="F19" s="4"/>
      <c r="G19" s="4"/>
    </row>
    <row r="20" spans="1:7" ht="15">
      <c r="A20" s="144" t="s">
        <v>361</v>
      </c>
      <c r="B20" s="144">
        <v>26760</v>
      </c>
      <c r="C20" s="177"/>
      <c r="D20" s="4"/>
      <c r="E20" s="4"/>
      <c r="F20" s="4"/>
      <c r="G20" s="4"/>
    </row>
    <row r="21" spans="1:7" ht="15">
      <c r="A21" s="144" t="s">
        <v>362</v>
      </c>
      <c r="B21" s="144">
        <v>0</v>
      </c>
      <c r="C21" s="177"/>
      <c r="D21" s="4"/>
      <c r="E21" s="4"/>
      <c r="F21" s="4"/>
      <c r="G21" s="4"/>
    </row>
    <row r="22" spans="1:7" ht="15">
      <c r="A22" s="144" t="s">
        <v>363</v>
      </c>
      <c r="B22" s="144">
        <v>1000</v>
      </c>
      <c r="C22" s="177"/>
      <c r="D22" s="4"/>
      <c r="E22" s="4"/>
      <c r="F22" s="4"/>
      <c r="G22" s="4"/>
    </row>
    <row r="23" spans="1:7" ht="15">
      <c r="A23" s="144" t="s">
        <v>364</v>
      </c>
      <c r="B23" s="144">
        <v>270</v>
      </c>
      <c r="C23" s="177"/>
      <c r="D23" s="4"/>
      <c r="E23" s="4"/>
      <c r="F23" s="4"/>
      <c r="G23" s="4"/>
    </row>
    <row r="24" spans="1:7" ht="15">
      <c r="A24" s="143" t="s">
        <v>355</v>
      </c>
      <c r="B24" s="144">
        <f>SUM(B17:B23)</f>
        <v>327413</v>
      </c>
      <c r="C24" s="177"/>
      <c r="D24" s="4"/>
      <c r="E24" s="4"/>
      <c r="F24" s="4"/>
      <c r="G24" s="4"/>
    </row>
    <row r="25" spans="1:7" ht="15">
      <c r="A25" s="143" t="s">
        <v>365</v>
      </c>
      <c r="B25" s="144">
        <v>40210</v>
      </c>
      <c r="C25" s="177"/>
      <c r="D25" s="4"/>
      <c r="E25" s="4"/>
      <c r="F25" s="4"/>
      <c r="G25" s="4"/>
    </row>
    <row r="26" spans="1:7" ht="15">
      <c r="A26" s="222" t="s">
        <v>991</v>
      </c>
      <c r="B26" s="220">
        <f>B24+B25</f>
        <v>367623</v>
      </c>
      <c r="C26" s="177"/>
      <c r="D26" s="4"/>
      <c r="E26" s="4"/>
      <c r="F26" s="4"/>
      <c r="G26" s="4"/>
    </row>
    <row r="27" spans="1:7" ht="15">
      <c r="A27" s="177"/>
      <c r="B27" s="177"/>
      <c r="C27" s="177"/>
      <c r="D27" s="4"/>
      <c r="E27" s="4"/>
      <c r="F27" s="4"/>
      <c r="G27" s="4"/>
    </row>
    <row r="28" spans="1:7" ht="15">
      <c r="A28" s="4"/>
      <c r="B28" s="4"/>
      <c r="C28" s="4"/>
      <c r="D28" s="4"/>
      <c r="E28" s="4"/>
      <c r="F28" s="4"/>
      <c r="G28" s="4"/>
    </row>
    <row r="29" spans="1:7" ht="15">
      <c r="A29" s="146"/>
      <c r="B29" s="4"/>
      <c r="C29" s="4"/>
      <c r="D29" s="4"/>
      <c r="E29" s="4"/>
      <c r="F29" s="4"/>
      <c r="G29" s="4"/>
    </row>
    <row r="30" spans="1:7" ht="15">
      <c r="A30" s="53"/>
      <c r="B30" s="4"/>
      <c r="C30" s="4"/>
      <c r="D30" s="4"/>
      <c r="E30" s="4"/>
      <c r="F30" s="4"/>
      <c r="G30" s="4"/>
    </row>
    <row r="31" spans="1:7" ht="15">
      <c r="A31" s="53"/>
      <c r="B31" s="4"/>
      <c r="C31" s="4"/>
      <c r="D31" s="4"/>
      <c r="E31" s="4"/>
      <c r="F31" s="4"/>
      <c r="G31" s="4"/>
    </row>
    <row r="32" spans="1:7" ht="15">
      <c r="A32" s="236"/>
      <c r="B32" s="4"/>
      <c r="C32" s="4"/>
      <c r="D32" s="4"/>
      <c r="E32" s="4"/>
      <c r="F32" s="4"/>
      <c r="G32" s="4"/>
    </row>
    <row r="33" ht="15">
      <c r="A33" s="23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" customHeight="1">
      <c r="A1" s="238" t="s">
        <v>357</v>
      </c>
      <c r="B1" s="243"/>
      <c r="C1" s="243"/>
      <c r="D1" s="243"/>
      <c r="E1" s="243"/>
      <c r="F1" s="240"/>
    </row>
    <row r="2" spans="1:8" ht="24" customHeight="1">
      <c r="A2" s="242" t="s">
        <v>42</v>
      </c>
      <c r="B2" s="239"/>
      <c r="C2" s="239"/>
      <c r="D2" s="239"/>
      <c r="E2" s="239"/>
      <c r="F2" s="240"/>
      <c r="H2" s="121"/>
    </row>
    <row r="3" spans="1:5" ht="18">
      <c r="A3" s="188"/>
      <c r="E3" t="s">
        <v>916</v>
      </c>
    </row>
    <row r="4" ht="15">
      <c r="A4" s="146" t="s">
        <v>959</v>
      </c>
    </row>
    <row r="5" spans="1:6" ht="45">
      <c r="A5" s="2" t="s">
        <v>366</v>
      </c>
      <c r="B5" s="3" t="s">
        <v>302</v>
      </c>
      <c r="C5" s="178" t="s">
        <v>74</v>
      </c>
      <c r="D5" s="178" t="s">
        <v>75</v>
      </c>
      <c r="E5" s="178" t="s">
        <v>77</v>
      </c>
      <c r="F5" s="189" t="s">
        <v>284</v>
      </c>
    </row>
    <row r="6" spans="1:6" ht="15" customHeight="1">
      <c r="A6" s="42" t="s">
        <v>562</v>
      </c>
      <c r="B6" s="6" t="s">
        <v>563</v>
      </c>
      <c r="C6" s="38"/>
      <c r="D6" s="38"/>
      <c r="E6" s="38"/>
      <c r="F6" s="38"/>
    </row>
    <row r="7" spans="1:6" ht="15" customHeight="1">
      <c r="A7" s="5" t="s">
        <v>564</v>
      </c>
      <c r="B7" s="6" t="s">
        <v>565</v>
      </c>
      <c r="C7" s="38"/>
      <c r="D7" s="38"/>
      <c r="E7" s="38"/>
      <c r="F7" s="38"/>
    </row>
    <row r="8" spans="1:6" ht="15" customHeight="1">
      <c r="A8" s="5" t="s">
        <v>566</v>
      </c>
      <c r="B8" s="6" t="s">
        <v>567</v>
      </c>
      <c r="C8" s="38"/>
      <c r="D8" s="38"/>
      <c r="E8" s="38"/>
      <c r="F8" s="38"/>
    </row>
    <row r="9" spans="1:6" ht="15" customHeight="1">
      <c r="A9" s="5" t="s">
        <v>568</v>
      </c>
      <c r="B9" s="6" t="s">
        <v>569</v>
      </c>
      <c r="C9" s="38"/>
      <c r="D9" s="38"/>
      <c r="E9" s="38"/>
      <c r="F9" s="38"/>
    </row>
    <row r="10" spans="1:6" ht="15" customHeight="1">
      <c r="A10" s="5" t="s">
        <v>570</v>
      </c>
      <c r="B10" s="6" t="s">
        <v>571</v>
      </c>
      <c r="C10" s="38"/>
      <c r="D10" s="38"/>
      <c r="E10" s="38"/>
      <c r="F10" s="38"/>
    </row>
    <row r="11" spans="1:6" ht="15" customHeight="1">
      <c r="A11" s="5" t="s">
        <v>572</v>
      </c>
      <c r="B11" s="6" t="s">
        <v>573</v>
      </c>
      <c r="C11" s="38"/>
      <c r="D11" s="38"/>
      <c r="E11" s="38"/>
      <c r="F11" s="38"/>
    </row>
    <row r="12" spans="1:6" ht="15" customHeight="1">
      <c r="A12" s="9" t="s">
        <v>993</v>
      </c>
      <c r="B12" s="10" t="s">
        <v>574</v>
      </c>
      <c r="C12" s="38"/>
      <c r="D12" s="38"/>
      <c r="E12" s="38"/>
      <c r="F12" s="38"/>
    </row>
    <row r="13" spans="1:6" ht="15" customHeight="1">
      <c r="A13" s="5" t="s">
        <v>575</v>
      </c>
      <c r="B13" s="6" t="s">
        <v>576</v>
      </c>
      <c r="C13" s="38"/>
      <c r="D13" s="38"/>
      <c r="E13" s="38"/>
      <c r="F13" s="38"/>
    </row>
    <row r="14" spans="1:6" ht="15" customHeight="1">
      <c r="A14" s="5" t="s">
        <v>577</v>
      </c>
      <c r="B14" s="6" t="s">
        <v>578</v>
      </c>
      <c r="C14" s="38"/>
      <c r="D14" s="38"/>
      <c r="E14" s="38"/>
      <c r="F14" s="38"/>
    </row>
    <row r="15" spans="1:6" ht="15" customHeight="1">
      <c r="A15" s="5" t="s">
        <v>906</v>
      </c>
      <c r="B15" s="6" t="s">
        <v>579</v>
      </c>
      <c r="C15" s="38"/>
      <c r="D15" s="38"/>
      <c r="E15" s="38"/>
      <c r="F15" s="38"/>
    </row>
    <row r="16" spans="1:6" ht="15" customHeight="1">
      <c r="A16" s="5" t="s">
        <v>907</v>
      </c>
      <c r="B16" s="6" t="s">
        <v>580</v>
      </c>
      <c r="C16" s="38"/>
      <c r="D16" s="38"/>
      <c r="E16" s="38"/>
      <c r="F16" s="38"/>
    </row>
    <row r="17" spans="1:6" ht="15" customHeight="1">
      <c r="A17" s="5" t="s">
        <v>932</v>
      </c>
      <c r="B17" s="6" t="s">
        <v>581</v>
      </c>
      <c r="C17" s="38"/>
      <c r="D17" s="38"/>
      <c r="E17" s="38"/>
      <c r="F17" s="38"/>
    </row>
    <row r="18" spans="1:6" ht="15" customHeight="1">
      <c r="A18" s="50" t="s">
        <v>994</v>
      </c>
      <c r="B18" s="65" t="s">
        <v>582</v>
      </c>
      <c r="C18" s="38"/>
      <c r="D18" s="38"/>
      <c r="E18" s="38"/>
      <c r="F18" s="38"/>
    </row>
    <row r="19" spans="1:6" ht="15" customHeight="1">
      <c r="A19" s="5" t="s">
        <v>939</v>
      </c>
      <c r="B19" s="6" t="s">
        <v>591</v>
      </c>
      <c r="C19" s="38"/>
      <c r="D19" s="38"/>
      <c r="E19" s="38"/>
      <c r="F19" s="38"/>
    </row>
    <row r="20" spans="1:6" ht="15" customHeight="1">
      <c r="A20" s="5" t="s">
        <v>940</v>
      </c>
      <c r="B20" s="6" t="s">
        <v>595</v>
      </c>
      <c r="C20" s="38"/>
      <c r="D20" s="38"/>
      <c r="E20" s="38"/>
      <c r="F20" s="38"/>
    </row>
    <row r="21" spans="1:6" ht="15" customHeight="1">
      <c r="A21" s="9" t="s">
        <v>996</v>
      </c>
      <c r="B21" s="10" t="s">
        <v>596</v>
      </c>
      <c r="C21" s="38"/>
      <c r="D21" s="38"/>
      <c r="E21" s="38"/>
      <c r="F21" s="38"/>
    </row>
    <row r="22" spans="1:6" ht="15" customHeight="1">
      <c r="A22" s="5" t="s">
        <v>941</v>
      </c>
      <c r="B22" s="6" t="s">
        <v>597</v>
      </c>
      <c r="C22" s="38"/>
      <c r="D22" s="38"/>
      <c r="E22" s="38"/>
      <c r="F22" s="38"/>
    </row>
    <row r="23" spans="1:6" ht="15" customHeight="1">
      <c r="A23" s="5" t="s">
        <v>942</v>
      </c>
      <c r="B23" s="6" t="s">
        <v>598</v>
      </c>
      <c r="C23" s="38"/>
      <c r="D23" s="38"/>
      <c r="E23" s="38"/>
      <c r="F23" s="38"/>
    </row>
    <row r="24" spans="1:6" ht="15" customHeight="1">
      <c r="A24" s="5" t="s">
        <v>943</v>
      </c>
      <c r="B24" s="6" t="s">
        <v>599</v>
      </c>
      <c r="C24" s="38"/>
      <c r="D24" s="38"/>
      <c r="E24" s="38"/>
      <c r="F24" s="38"/>
    </row>
    <row r="25" spans="1:6" ht="15" customHeight="1">
      <c r="A25" s="5" t="s">
        <v>944</v>
      </c>
      <c r="B25" s="6" t="s">
        <v>600</v>
      </c>
      <c r="C25" s="38"/>
      <c r="D25" s="38"/>
      <c r="E25" s="38"/>
      <c r="F25" s="38"/>
    </row>
    <row r="26" spans="1:6" ht="15" customHeight="1">
      <c r="A26" s="5" t="s">
        <v>945</v>
      </c>
      <c r="B26" s="6" t="s">
        <v>603</v>
      </c>
      <c r="C26" s="38"/>
      <c r="D26" s="38"/>
      <c r="E26" s="38"/>
      <c r="F26" s="38"/>
    </row>
    <row r="27" spans="1:6" ht="15" customHeight="1">
      <c r="A27" s="5" t="s">
        <v>604</v>
      </c>
      <c r="B27" s="6" t="s">
        <v>605</v>
      </c>
      <c r="C27" s="38"/>
      <c r="D27" s="38"/>
      <c r="E27" s="38"/>
      <c r="F27" s="38"/>
    </row>
    <row r="28" spans="1:6" ht="15" customHeight="1">
      <c r="A28" s="5" t="s">
        <v>946</v>
      </c>
      <c r="B28" s="6" t="s">
        <v>606</v>
      </c>
      <c r="C28" s="38"/>
      <c r="D28" s="38"/>
      <c r="E28" s="38"/>
      <c r="F28" s="38"/>
    </row>
    <row r="29" spans="1:6" ht="15" customHeight="1">
      <c r="A29" s="5" t="s">
        <v>947</v>
      </c>
      <c r="B29" s="6" t="s">
        <v>611</v>
      </c>
      <c r="C29" s="38"/>
      <c r="D29" s="38"/>
      <c r="E29" s="38"/>
      <c r="F29" s="38"/>
    </row>
    <row r="30" spans="1:6" ht="15" customHeight="1">
      <c r="A30" s="9" t="s">
        <v>997</v>
      </c>
      <c r="B30" s="10" t="s">
        <v>627</v>
      </c>
      <c r="C30" s="38"/>
      <c r="D30" s="38"/>
      <c r="E30" s="38"/>
      <c r="F30" s="38"/>
    </row>
    <row r="31" spans="1:6" ht="15" customHeight="1">
      <c r="A31" s="5" t="s">
        <v>948</v>
      </c>
      <c r="B31" s="6" t="s">
        <v>628</v>
      </c>
      <c r="C31" s="38"/>
      <c r="D31" s="38"/>
      <c r="E31" s="38"/>
      <c r="F31" s="38"/>
    </row>
    <row r="32" spans="1:6" ht="15" customHeight="1">
      <c r="A32" s="50" t="s">
        <v>998</v>
      </c>
      <c r="B32" s="65" t="s">
        <v>629</v>
      </c>
      <c r="C32" s="38"/>
      <c r="D32" s="38"/>
      <c r="E32" s="38"/>
      <c r="F32" s="38"/>
    </row>
    <row r="33" spans="1:6" ht="15" customHeight="1">
      <c r="A33" s="17" t="s">
        <v>630</v>
      </c>
      <c r="B33" s="6" t="s">
        <v>631</v>
      </c>
      <c r="C33" s="38"/>
      <c r="D33" s="38"/>
      <c r="E33" s="38"/>
      <c r="F33" s="38"/>
    </row>
    <row r="34" spans="1:6" ht="15" customHeight="1">
      <c r="A34" s="17" t="s">
        <v>951</v>
      </c>
      <c r="B34" s="6" t="s">
        <v>632</v>
      </c>
      <c r="C34" s="38">
        <v>250</v>
      </c>
      <c r="D34" s="38"/>
      <c r="E34" s="38"/>
      <c r="F34" s="38">
        <v>250</v>
      </c>
    </row>
    <row r="35" spans="1:6" ht="15" customHeight="1">
      <c r="A35" s="17" t="s">
        <v>952</v>
      </c>
      <c r="B35" s="6" t="s">
        <v>635</v>
      </c>
      <c r="C35" s="38"/>
      <c r="D35" s="38"/>
      <c r="E35" s="38"/>
      <c r="F35" s="38"/>
    </row>
    <row r="36" spans="1:6" ht="15" customHeight="1">
      <c r="A36" s="17" t="s">
        <v>971</v>
      </c>
      <c r="B36" s="6" t="s">
        <v>636</v>
      </c>
      <c r="C36" s="38"/>
      <c r="D36" s="38"/>
      <c r="E36" s="38"/>
      <c r="F36" s="38"/>
    </row>
    <row r="37" spans="1:6" ht="15" customHeight="1">
      <c r="A37" s="17" t="s">
        <v>643</v>
      </c>
      <c r="B37" s="6" t="s">
        <v>644</v>
      </c>
      <c r="C37" s="38"/>
      <c r="D37" s="38"/>
      <c r="E37" s="38"/>
      <c r="F37" s="38"/>
    </row>
    <row r="38" spans="1:6" ht="15" customHeight="1">
      <c r="A38" s="17" t="s">
        <v>645</v>
      </c>
      <c r="B38" s="6" t="s">
        <v>646</v>
      </c>
      <c r="C38" s="38"/>
      <c r="D38" s="38"/>
      <c r="E38" s="38"/>
      <c r="F38" s="38"/>
    </row>
    <row r="39" spans="1:6" ht="15" customHeight="1">
      <c r="A39" s="17" t="s">
        <v>647</v>
      </c>
      <c r="B39" s="6" t="s">
        <v>648</v>
      </c>
      <c r="C39" s="38"/>
      <c r="D39" s="38"/>
      <c r="E39" s="38"/>
      <c r="F39" s="38"/>
    </row>
    <row r="40" spans="1:6" ht="15" customHeight="1">
      <c r="A40" s="17" t="s">
        <v>972</v>
      </c>
      <c r="B40" s="6" t="s">
        <v>649</v>
      </c>
      <c r="C40" s="38"/>
      <c r="D40" s="38"/>
      <c r="E40" s="38"/>
      <c r="F40" s="38"/>
    </row>
    <row r="41" spans="1:6" ht="15" customHeight="1">
      <c r="A41" s="17" t="s">
        <v>973</v>
      </c>
      <c r="B41" s="6" t="s">
        <v>651</v>
      </c>
      <c r="C41" s="38"/>
      <c r="D41" s="38"/>
      <c r="E41" s="38"/>
      <c r="F41" s="38"/>
    </row>
    <row r="42" spans="1:6" ht="15" customHeight="1">
      <c r="A42" s="17" t="s">
        <v>974</v>
      </c>
      <c r="B42" s="6" t="s">
        <v>656</v>
      </c>
      <c r="C42" s="38"/>
      <c r="D42" s="38"/>
      <c r="E42" s="38"/>
      <c r="F42" s="38"/>
    </row>
    <row r="43" spans="1:6" ht="15" customHeight="1">
      <c r="A43" s="64" t="s">
        <v>999</v>
      </c>
      <c r="B43" s="65" t="s">
        <v>661</v>
      </c>
      <c r="C43" s="148">
        <v>250</v>
      </c>
      <c r="D43" s="38"/>
      <c r="E43" s="38"/>
      <c r="F43" s="148">
        <v>250</v>
      </c>
    </row>
    <row r="44" spans="1:6" ht="15" customHeight="1">
      <c r="A44" s="17" t="s">
        <v>673</v>
      </c>
      <c r="B44" s="6" t="s">
        <v>674</v>
      </c>
      <c r="C44" s="38"/>
      <c r="D44" s="38"/>
      <c r="E44" s="38"/>
      <c r="F44" s="38"/>
    </row>
    <row r="45" spans="1:6" ht="15" customHeight="1">
      <c r="A45" s="5" t="s">
        <v>978</v>
      </c>
      <c r="B45" s="6" t="s">
        <v>675</v>
      </c>
      <c r="C45" s="38"/>
      <c r="D45" s="38"/>
      <c r="E45" s="38"/>
      <c r="F45" s="38"/>
    </row>
    <row r="46" spans="1:6" ht="15" customHeight="1">
      <c r="A46" s="17" t="s">
        <v>979</v>
      </c>
      <c r="B46" s="6" t="s">
        <v>676</v>
      </c>
      <c r="C46" s="38"/>
      <c r="D46" s="38"/>
      <c r="E46" s="38"/>
      <c r="F46" s="38"/>
    </row>
    <row r="47" spans="1:6" ht="15" customHeight="1">
      <c r="A47" s="50" t="s">
        <v>1001</v>
      </c>
      <c r="B47" s="65" t="s">
        <v>677</v>
      </c>
      <c r="C47" s="38"/>
      <c r="D47" s="38"/>
      <c r="E47" s="38"/>
      <c r="F47" s="38"/>
    </row>
    <row r="48" spans="1:6" ht="15" customHeight="1">
      <c r="A48" s="83" t="s">
        <v>73</v>
      </c>
      <c r="B48" s="88"/>
      <c r="C48" s="38"/>
      <c r="D48" s="38"/>
      <c r="E48" s="38"/>
      <c r="F48" s="38"/>
    </row>
    <row r="49" spans="1:6" ht="15" customHeight="1">
      <c r="A49" s="5" t="s">
        <v>583</v>
      </c>
      <c r="B49" s="6" t="s">
        <v>584</v>
      </c>
      <c r="C49" s="38"/>
      <c r="D49" s="38"/>
      <c r="E49" s="38"/>
      <c r="F49" s="38"/>
    </row>
    <row r="50" spans="1:6" ht="15" customHeight="1">
      <c r="A50" s="5" t="s">
        <v>585</v>
      </c>
      <c r="B50" s="6" t="s">
        <v>586</v>
      </c>
      <c r="C50" s="38"/>
      <c r="D50" s="38"/>
      <c r="E50" s="38"/>
      <c r="F50" s="38"/>
    </row>
    <row r="51" spans="1:6" ht="15" customHeight="1">
      <c r="A51" s="5" t="s">
        <v>933</v>
      </c>
      <c r="B51" s="6" t="s">
        <v>587</v>
      </c>
      <c r="C51" s="38"/>
      <c r="D51" s="38"/>
      <c r="E51" s="38"/>
      <c r="F51" s="38"/>
    </row>
    <row r="52" spans="1:6" ht="15" customHeight="1">
      <c r="A52" s="5" t="s">
        <v>934</v>
      </c>
      <c r="B52" s="6" t="s">
        <v>588</v>
      </c>
      <c r="C52" s="38"/>
      <c r="D52" s="38"/>
      <c r="E52" s="38"/>
      <c r="F52" s="38"/>
    </row>
    <row r="53" spans="1:6" ht="15" customHeight="1">
      <c r="A53" s="5" t="s">
        <v>938</v>
      </c>
      <c r="B53" s="6" t="s">
        <v>589</v>
      </c>
      <c r="C53" s="38"/>
      <c r="D53" s="38"/>
      <c r="E53" s="38"/>
      <c r="F53" s="38"/>
    </row>
    <row r="54" spans="1:6" ht="15" customHeight="1">
      <c r="A54" s="50" t="s">
        <v>995</v>
      </c>
      <c r="B54" s="65" t="s">
        <v>590</v>
      </c>
      <c r="C54" s="38"/>
      <c r="D54" s="38"/>
      <c r="E54" s="38"/>
      <c r="F54" s="38"/>
    </row>
    <row r="55" spans="1:6" ht="15" customHeight="1">
      <c r="A55" s="17" t="s">
        <v>975</v>
      </c>
      <c r="B55" s="6" t="s">
        <v>662</v>
      </c>
      <c r="C55" s="38"/>
      <c r="D55" s="38"/>
      <c r="E55" s="38"/>
      <c r="F55" s="38"/>
    </row>
    <row r="56" spans="1:6" ht="15" customHeight="1">
      <c r="A56" s="17" t="s">
        <v>976</v>
      </c>
      <c r="B56" s="6" t="s">
        <v>664</v>
      </c>
      <c r="C56" s="38"/>
      <c r="D56" s="38"/>
      <c r="E56" s="38"/>
      <c r="F56" s="38"/>
    </row>
    <row r="57" spans="1:6" ht="15" customHeight="1">
      <c r="A57" s="17" t="s">
        <v>666</v>
      </c>
      <c r="B57" s="6" t="s">
        <v>667</v>
      </c>
      <c r="C57" s="38"/>
      <c r="D57" s="38"/>
      <c r="E57" s="38"/>
      <c r="F57" s="38"/>
    </row>
    <row r="58" spans="1:6" ht="15" customHeight="1">
      <c r="A58" s="17" t="s">
        <v>977</v>
      </c>
      <c r="B58" s="6" t="s">
        <v>668</v>
      </c>
      <c r="C58" s="38"/>
      <c r="D58" s="38"/>
      <c r="E58" s="38"/>
      <c r="F58" s="38"/>
    </row>
    <row r="59" spans="1:6" ht="15" customHeight="1">
      <c r="A59" s="17" t="s">
        <v>670</v>
      </c>
      <c r="B59" s="6" t="s">
        <v>671</v>
      </c>
      <c r="C59" s="38"/>
      <c r="D59" s="38"/>
      <c r="E59" s="38"/>
      <c r="F59" s="38"/>
    </row>
    <row r="60" spans="1:6" ht="15" customHeight="1">
      <c r="A60" s="50" t="s">
        <v>1000</v>
      </c>
      <c r="B60" s="65" t="s">
        <v>672</v>
      </c>
      <c r="C60" s="38"/>
      <c r="D60" s="38"/>
      <c r="E60" s="38"/>
      <c r="F60" s="38"/>
    </row>
    <row r="61" spans="1:6" ht="15" customHeight="1">
      <c r="A61" s="17" t="s">
        <v>687</v>
      </c>
      <c r="B61" s="6" t="s">
        <v>688</v>
      </c>
      <c r="C61" s="38"/>
      <c r="D61" s="38"/>
      <c r="E61" s="38"/>
      <c r="F61" s="38"/>
    </row>
    <row r="62" spans="1:6" ht="15" customHeight="1">
      <c r="A62" s="5" t="s">
        <v>980</v>
      </c>
      <c r="B62" s="6" t="s">
        <v>689</v>
      </c>
      <c r="C62" s="38"/>
      <c r="D62" s="38"/>
      <c r="E62" s="38"/>
      <c r="F62" s="38"/>
    </row>
    <row r="63" spans="1:6" ht="15" customHeight="1">
      <c r="A63" s="17" t="s">
        <v>982</v>
      </c>
      <c r="B63" s="6" t="s">
        <v>690</v>
      </c>
      <c r="C63" s="38"/>
      <c r="D63" s="38"/>
      <c r="E63" s="38"/>
      <c r="F63" s="38"/>
    </row>
    <row r="64" spans="1:6" ht="15" customHeight="1">
      <c r="A64" s="50" t="s">
        <v>1003</v>
      </c>
      <c r="B64" s="65" t="s">
        <v>691</v>
      </c>
      <c r="C64" s="38"/>
      <c r="D64" s="38"/>
      <c r="E64" s="38"/>
      <c r="F64" s="38"/>
    </row>
    <row r="65" spans="1:6" ht="15" customHeight="1">
      <c r="A65" s="83" t="s">
        <v>72</v>
      </c>
      <c r="B65" s="88"/>
      <c r="C65" s="38"/>
      <c r="D65" s="38"/>
      <c r="E65" s="38"/>
      <c r="F65" s="38"/>
    </row>
    <row r="66" spans="1:6" ht="15.75">
      <c r="A66" s="62" t="s">
        <v>1002</v>
      </c>
      <c r="B66" s="46" t="s">
        <v>692</v>
      </c>
      <c r="C66" s="38">
        <v>250</v>
      </c>
      <c r="D66" s="38"/>
      <c r="E66" s="38"/>
      <c r="F66" s="38">
        <v>250</v>
      </c>
    </row>
    <row r="67" spans="1:6" ht="15.75">
      <c r="A67" s="180" t="s">
        <v>182</v>
      </c>
      <c r="B67" s="86"/>
      <c r="C67" s="38"/>
      <c r="D67" s="38"/>
      <c r="E67" s="38"/>
      <c r="F67" s="38"/>
    </row>
    <row r="68" spans="1:6" ht="15.75">
      <c r="A68" s="180" t="s">
        <v>183</v>
      </c>
      <c r="B68" s="86"/>
      <c r="C68" s="38"/>
      <c r="D68" s="38"/>
      <c r="E68" s="38"/>
      <c r="F68" s="38"/>
    </row>
    <row r="69" spans="1:6" ht="15">
      <c r="A69" s="48" t="s">
        <v>984</v>
      </c>
      <c r="B69" s="5" t="s">
        <v>693</v>
      </c>
      <c r="C69" s="38"/>
      <c r="D69" s="38"/>
      <c r="E69" s="38"/>
      <c r="F69" s="38"/>
    </row>
    <row r="70" spans="1:6" ht="15">
      <c r="A70" s="17" t="s">
        <v>694</v>
      </c>
      <c r="B70" s="5" t="s">
        <v>695</v>
      </c>
      <c r="C70" s="38"/>
      <c r="D70" s="38"/>
      <c r="E70" s="38"/>
      <c r="F70" s="38"/>
    </row>
    <row r="71" spans="1:6" ht="15">
      <c r="A71" s="48" t="s">
        <v>985</v>
      </c>
      <c r="B71" s="5" t="s">
        <v>696</v>
      </c>
      <c r="C71" s="38"/>
      <c r="D71" s="38"/>
      <c r="E71" s="38"/>
      <c r="F71" s="38"/>
    </row>
    <row r="72" spans="1:6" ht="15">
      <c r="A72" s="20" t="s">
        <v>1004</v>
      </c>
      <c r="B72" s="9" t="s">
        <v>697</v>
      </c>
      <c r="C72" s="38"/>
      <c r="D72" s="38"/>
      <c r="E72" s="38"/>
      <c r="F72" s="38"/>
    </row>
    <row r="73" spans="1:6" ht="15">
      <c r="A73" s="17" t="s">
        <v>986</v>
      </c>
      <c r="B73" s="5" t="s">
        <v>698</v>
      </c>
      <c r="C73" s="38"/>
      <c r="D73" s="38"/>
      <c r="E73" s="38"/>
      <c r="F73" s="38"/>
    </row>
    <row r="74" spans="1:6" ht="15">
      <c r="A74" s="48" t="s">
        <v>699</v>
      </c>
      <c r="B74" s="5" t="s">
        <v>700</v>
      </c>
      <c r="C74" s="38"/>
      <c r="D74" s="38"/>
      <c r="E74" s="38"/>
      <c r="F74" s="38"/>
    </row>
    <row r="75" spans="1:6" ht="15">
      <c r="A75" s="17" t="s">
        <v>987</v>
      </c>
      <c r="B75" s="5" t="s">
        <v>701</v>
      </c>
      <c r="C75" s="38"/>
      <c r="D75" s="38"/>
      <c r="E75" s="38"/>
      <c r="F75" s="38"/>
    </row>
    <row r="76" spans="1:6" ht="15">
      <c r="A76" s="48" t="s">
        <v>702</v>
      </c>
      <c r="B76" s="5" t="s">
        <v>703</v>
      </c>
      <c r="C76" s="38"/>
      <c r="D76" s="38"/>
      <c r="E76" s="38"/>
      <c r="F76" s="38"/>
    </row>
    <row r="77" spans="1:6" ht="15">
      <c r="A77" s="18" t="s">
        <v>1005</v>
      </c>
      <c r="B77" s="9" t="s">
        <v>704</v>
      </c>
      <c r="C77" s="38"/>
      <c r="D77" s="38"/>
      <c r="E77" s="38"/>
      <c r="F77" s="38"/>
    </row>
    <row r="78" spans="1:6" ht="15">
      <c r="A78" s="5" t="s">
        <v>180</v>
      </c>
      <c r="B78" s="5" t="s">
        <v>705</v>
      </c>
      <c r="C78" s="38">
        <v>143</v>
      </c>
      <c r="D78" s="38"/>
      <c r="E78" s="38"/>
      <c r="F78" s="38">
        <v>143</v>
      </c>
    </row>
    <row r="79" spans="1:6" ht="15">
      <c r="A79" s="5" t="s">
        <v>181</v>
      </c>
      <c r="B79" s="5" t="s">
        <v>705</v>
      </c>
      <c r="C79" s="38"/>
      <c r="D79" s="38"/>
      <c r="E79" s="38"/>
      <c r="F79" s="38"/>
    </row>
    <row r="80" spans="1:6" ht="15">
      <c r="A80" s="5" t="s">
        <v>178</v>
      </c>
      <c r="B80" s="5" t="s">
        <v>709</v>
      </c>
      <c r="C80" s="38"/>
      <c r="D80" s="38"/>
      <c r="E80" s="38"/>
      <c r="F80" s="38"/>
    </row>
    <row r="81" spans="1:6" ht="15">
      <c r="A81" s="5" t="s">
        <v>179</v>
      </c>
      <c r="B81" s="5" t="s">
        <v>709</v>
      </c>
      <c r="C81" s="38"/>
      <c r="D81" s="38"/>
      <c r="E81" s="38"/>
      <c r="F81" s="38"/>
    </row>
    <row r="82" spans="1:6" ht="15">
      <c r="A82" s="9" t="s">
        <v>1006</v>
      </c>
      <c r="B82" s="9" t="s">
        <v>710</v>
      </c>
      <c r="C82" s="38">
        <v>143</v>
      </c>
      <c r="D82" s="38"/>
      <c r="E82" s="38"/>
      <c r="F82" s="38">
        <v>143</v>
      </c>
    </row>
    <row r="83" spans="1:6" ht="15">
      <c r="A83" s="48" t="s">
        <v>711</v>
      </c>
      <c r="B83" s="5" t="s">
        <v>712</v>
      </c>
      <c r="C83" s="38"/>
      <c r="D83" s="38"/>
      <c r="E83" s="38"/>
      <c r="F83" s="38"/>
    </row>
    <row r="84" spans="1:6" ht="15">
      <c r="A84" s="48" t="s">
        <v>714</v>
      </c>
      <c r="B84" s="5" t="s">
        <v>715</v>
      </c>
      <c r="C84" s="38"/>
      <c r="D84" s="38"/>
      <c r="E84" s="38"/>
      <c r="F84" s="38"/>
    </row>
    <row r="85" spans="1:6" ht="15">
      <c r="A85" s="48" t="s">
        <v>716</v>
      </c>
      <c r="B85" s="5" t="s">
        <v>717</v>
      </c>
      <c r="C85" s="38">
        <v>12897</v>
      </c>
      <c r="D85" s="38"/>
      <c r="E85" s="38"/>
      <c r="F85" s="38">
        <v>12897</v>
      </c>
    </row>
    <row r="86" spans="1:6" ht="15">
      <c r="A86" s="48" t="s">
        <v>718</v>
      </c>
      <c r="B86" s="5" t="s">
        <v>719</v>
      </c>
      <c r="C86" s="38"/>
      <c r="D86" s="38"/>
      <c r="E86" s="38"/>
      <c r="F86" s="38"/>
    </row>
    <row r="87" spans="1:6" ht="15">
      <c r="A87" s="17" t="s">
        <v>988</v>
      </c>
      <c r="B87" s="5" t="s">
        <v>720</v>
      </c>
      <c r="C87" s="38"/>
      <c r="D87" s="38"/>
      <c r="E87" s="38"/>
      <c r="F87" s="38"/>
    </row>
    <row r="88" spans="1:6" ht="15">
      <c r="A88" s="20" t="s">
        <v>1007</v>
      </c>
      <c r="B88" s="9" t="s">
        <v>725</v>
      </c>
      <c r="C88" s="38">
        <v>13040</v>
      </c>
      <c r="D88" s="38"/>
      <c r="E88" s="38"/>
      <c r="F88" s="38">
        <v>13040</v>
      </c>
    </row>
    <row r="89" spans="1:6" ht="15">
      <c r="A89" s="17" t="s">
        <v>726</v>
      </c>
      <c r="B89" s="5" t="s">
        <v>727</v>
      </c>
      <c r="C89" s="38"/>
      <c r="D89" s="38"/>
      <c r="E89" s="38"/>
      <c r="F89" s="38"/>
    </row>
    <row r="90" spans="1:6" ht="15">
      <c r="A90" s="17" t="s">
        <v>728</v>
      </c>
      <c r="B90" s="5" t="s">
        <v>729</v>
      </c>
      <c r="C90" s="38"/>
      <c r="D90" s="38"/>
      <c r="E90" s="38"/>
      <c r="F90" s="38"/>
    </row>
    <row r="91" spans="1:6" ht="15">
      <c r="A91" s="48" t="s">
        <v>730</v>
      </c>
      <c r="B91" s="5" t="s">
        <v>731</v>
      </c>
      <c r="C91" s="38"/>
      <c r="D91" s="38"/>
      <c r="E91" s="38"/>
      <c r="F91" s="38"/>
    </row>
    <row r="92" spans="1:6" ht="15">
      <c r="A92" s="48" t="s">
        <v>989</v>
      </c>
      <c r="B92" s="5" t="s">
        <v>732</v>
      </c>
      <c r="C92" s="38"/>
      <c r="D92" s="38"/>
      <c r="E92" s="38"/>
      <c r="F92" s="38"/>
    </row>
    <row r="93" spans="1:6" ht="15">
      <c r="A93" s="18" t="s">
        <v>1008</v>
      </c>
      <c r="B93" s="9" t="s">
        <v>733</v>
      </c>
      <c r="C93" s="38"/>
      <c r="D93" s="38"/>
      <c r="E93" s="38"/>
      <c r="F93" s="38"/>
    </row>
    <row r="94" spans="1:6" ht="15">
      <c r="A94" s="20" t="s">
        <v>756</v>
      </c>
      <c r="B94" s="9" t="s">
        <v>757</v>
      </c>
      <c r="C94" s="38"/>
      <c r="D94" s="38"/>
      <c r="E94" s="38"/>
      <c r="F94" s="38"/>
    </row>
    <row r="95" spans="1:6" ht="15.75">
      <c r="A95" s="51" t="s">
        <v>1009</v>
      </c>
      <c r="B95" s="52" t="s">
        <v>758</v>
      </c>
      <c r="C95" s="148">
        <v>13040</v>
      </c>
      <c r="D95" s="38"/>
      <c r="E95" s="38"/>
      <c r="F95" s="148">
        <v>13040</v>
      </c>
    </row>
    <row r="96" spans="1:6" ht="15.75">
      <c r="A96" s="179" t="s">
        <v>991</v>
      </c>
      <c r="B96" s="175"/>
      <c r="C96" s="148">
        <f>C66+C95</f>
        <v>13290</v>
      </c>
      <c r="D96" s="38"/>
      <c r="E96" s="38"/>
      <c r="F96" s="148">
        <f>F66+F95</f>
        <v>13290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6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94.28125" style="0" customWidth="1"/>
    <col min="3" max="3" width="12.421875" style="0" customWidth="1"/>
    <col min="4" max="4" width="12.28125" style="0" customWidth="1"/>
    <col min="5" max="5" width="13.57421875" style="0" customWidth="1"/>
    <col min="6" max="6" width="12.28125" style="0" customWidth="1"/>
    <col min="7" max="7" width="13.421875" style="0" customWidth="1"/>
    <col min="8" max="8" width="11.140625" style="0" bestFit="1" customWidth="1"/>
  </cols>
  <sheetData>
    <row r="1" spans="1:6" ht="15">
      <c r="A1" s="238" t="s">
        <v>357</v>
      </c>
      <c r="B1" s="243"/>
      <c r="C1" s="243"/>
      <c r="D1" s="243"/>
      <c r="E1" s="243"/>
      <c r="F1" s="240"/>
    </row>
    <row r="2" spans="1:6" ht="15">
      <c r="A2" s="241" t="s">
        <v>42</v>
      </c>
      <c r="B2" s="239"/>
      <c r="C2" s="239"/>
      <c r="D2" s="239"/>
      <c r="E2" s="239"/>
      <c r="F2" s="240"/>
    </row>
    <row r="3" spans="1:5" ht="18">
      <c r="A3" s="63"/>
      <c r="E3" t="s">
        <v>917</v>
      </c>
    </row>
    <row r="4" ht="15">
      <c r="A4" s="146" t="s">
        <v>954</v>
      </c>
    </row>
    <row r="5" spans="1:6" ht="60">
      <c r="A5" s="2" t="s">
        <v>366</v>
      </c>
      <c r="B5" s="3" t="s">
        <v>302</v>
      </c>
      <c r="C5" s="85" t="s">
        <v>74</v>
      </c>
      <c r="D5" s="85" t="s">
        <v>75</v>
      </c>
      <c r="E5" s="85" t="s">
        <v>77</v>
      </c>
      <c r="F5" s="141" t="s">
        <v>284</v>
      </c>
    </row>
    <row r="6" spans="1:8" ht="15">
      <c r="A6" s="42" t="s">
        <v>562</v>
      </c>
      <c r="B6" s="6" t="s">
        <v>563</v>
      </c>
      <c r="C6" s="38">
        <v>46791</v>
      </c>
      <c r="D6" s="38"/>
      <c r="E6" s="38"/>
      <c r="F6" s="38">
        <f aca="true" t="shared" si="0" ref="F6:F37">SUM(C6:E6)</f>
        <v>46791</v>
      </c>
      <c r="G6" s="218"/>
      <c r="H6" s="218"/>
    </row>
    <row r="7" spans="1:8" ht="15">
      <c r="A7" s="5" t="s">
        <v>564</v>
      </c>
      <c r="B7" s="6" t="s">
        <v>565</v>
      </c>
      <c r="C7" s="172">
        <v>74518</v>
      </c>
      <c r="D7" s="38"/>
      <c r="E7" s="38"/>
      <c r="F7" s="38">
        <f t="shared" si="0"/>
        <v>74518</v>
      </c>
      <c r="G7" s="218"/>
      <c r="H7" s="218"/>
    </row>
    <row r="8" spans="1:8" ht="15">
      <c r="A8" s="5" t="s">
        <v>566</v>
      </c>
      <c r="B8" s="6" t="s">
        <v>567</v>
      </c>
      <c r="C8" s="172">
        <v>34735</v>
      </c>
      <c r="D8" s="38"/>
      <c r="E8" s="38"/>
      <c r="F8" s="38">
        <f t="shared" si="0"/>
        <v>34735</v>
      </c>
      <c r="G8" s="218"/>
      <c r="H8" s="218"/>
    </row>
    <row r="9" spans="1:8" ht="15">
      <c r="A9" s="5" t="s">
        <v>568</v>
      </c>
      <c r="B9" s="6" t="s">
        <v>569</v>
      </c>
      <c r="C9" s="172">
        <v>3669</v>
      </c>
      <c r="D9" s="38"/>
      <c r="E9" s="38"/>
      <c r="F9" s="38">
        <f t="shared" si="0"/>
        <v>3669</v>
      </c>
      <c r="G9" s="218"/>
      <c r="H9" s="218"/>
    </row>
    <row r="10" spans="1:7" ht="15">
      <c r="A10" s="5" t="s">
        <v>570</v>
      </c>
      <c r="B10" s="6" t="s">
        <v>571</v>
      </c>
      <c r="C10" s="38"/>
      <c r="D10" s="38"/>
      <c r="E10" s="38"/>
      <c r="F10" s="38">
        <f t="shared" si="0"/>
        <v>0</v>
      </c>
      <c r="G10" s="218"/>
    </row>
    <row r="11" spans="1:7" ht="15">
      <c r="A11" s="5" t="s">
        <v>572</v>
      </c>
      <c r="B11" s="6" t="s">
        <v>573</v>
      </c>
      <c r="C11" s="38"/>
      <c r="D11" s="38"/>
      <c r="E11" s="38"/>
      <c r="F11" s="38">
        <f t="shared" si="0"/>
        <v>0</v>
      </c>
      <c r="G11" s="218"/>
    </row>
    <row r="12" spans="1:8" ht="15">
      <c r="A12" s="9" t="s">
        <v>993</v>
      </c>
      <c r="B12" s="10" t="s">
        <v>574</v>
      </c>
      <c r="C12" s="38">
        <f>SUM(C6:C11)</f>
        <v>159713</v>
      </c>
      <c r="D12" s="38"/>
      <c r="E12" s="38"/>
      <c r="F12" s="38">
        <f t="shared" si="0"/>
        <v>159713</v>
      </c>
      <c r="G12" s="219"/>
      <c r="H12" s="219"/>
    </row>
    <row r="13" spans="1:7" ht="15">
      <c r="A13" s="5" t="s">
        <v>575</v>
      </c>
      <c r="B13" s="6" t="s">
        <v>576</v>
      </c>
      <c r="C13" s="38"/>
      <c r="D13" s="38"/>
      <c r="E13" s="38"/>
      <c r="F13" s="38">
        <f t="shared" si="0"/>
        <v>0</v>
      </c>
      <c r="G13" s="218"/>
    </row>
    <row r="14" spans="1:7" ht="30">
      <c r="A14" s="5" t="s">
        <v>577</v>
      </c>
      <c r="B14" s="6" t="s">
        <v>578</v>
      </c>
      <c r="C14" s="38"/>
      <c r="D14" s="38"/>
      <c r="E14" s="38"/>
      <c r="F14" s="38">
        <f t="shared" si="0"/>
        <v>0</v>
      </c>
      <c r="G14" s="218"/>
    </row>
    <row r="15" spans="1:7" ht="15">
      <c r="A15" s="5" t="s">
        <v>906</v>
      </c>
      <c r="B15" s="6" t="s">
        <v>579</v>
      </c>
      <c r="C15" s="38"/>
      <c r="D15" s="38"/>
      <c r="E15" s="38"/>
      <c r="F15" s="38">
        <f t="shared" si="0"/>
        <v>0</v>
      </c>
      <c r="G15" s="218"/>
    </row>
    <row r="16" spans="1:7" ht="15">
      <c r="A16" s="5" t="s">
        <v>907</v>
      </c>
      <c r="B16" s="6" t="s">
        <v>580</v>
      </c>
      <c r="C16" s="38"/>
      <c r="D16" s="38"/>
      <c r="E16" s="38"/>
      <c r="F16" s="38">
        <f t="shared" si="0"/>
        <v>0</v>
      </c>
      <c r="G16" s="218"/>
    </row>
    <row r="17" spans="1:7" ht="15">
      <c r="A17" s="5" t="s">
        <v>932</v>
      </c>
      <c r="B17" s="6" t="s">
        <v>581</v>
      </c>
      <c r="C17" s="38">
        <v>16670</v>
      </c>
      <c r="D17" s="38"/>
      <c r="E17" s="38"/>
      <c r="F17" s="38">
        <f t="shared" si="0"/>
        <v>16670</v>
      </c>
      <c r="G17" s="218"/>
    </row>
    <row r="18" spans="1:6" ht="15">
      <c r="A18" s="50" t="s">
        <v>994</v>
      </c>
      <c r="B18" s="65" t="s">
        <v>582</v>
      </c>
      <c r="C18" s="38">
        <f>SUM(C12:C17)</f>
        <v>176383</v>
      </c>
      <c r="D18" s="38"/>
      <c r="E18" s="38"/>
      <c r="F18" s="38">
        <f t="shared" si="0"/>
        <v>176383</v>
      </c>
    </row>
    <row r="19" spans="1:6" ht="15">
      <c r="A19" s="5" t="s">
        <v>939</v>
      </c>
      <c r="B19" s="6" t="s">
        <v>591</v>
      </c>
      <c r="C19" s="38"/>
      <c r="D19" s="38"/>
      <c r="E19" s="38"/>
      <c r="F19" s="38">
        <f t="shared" si="0"/>
        <v>0</v>
      </c>
    </row>
    <row r="20" spans="1:6" ht="15">
      <c r="A20" s="5" t="s">
        <v>940</v>
      </c>
      <c r="B20" s="6" t="s">
        <v>595</v>
      </c>
      <c r="C20" s="38"/>
      <c r="D20" s="38"/>
      <c r="E20" s="38"/>
      <c r="F20" s="38">
        <f t="shared" si="0"/>
        <v>0</v>
      </c>
    </row>
    <row r="21" spans="1:6" ht="15">
      <c r="A21" s="5" t="s">
        <v>996</v>
      </c>
      <c r="B21" s="6" t="s">
        <v>596</v>
      </c>
      <c r="C21" s="38"/>
      <c r="D21" s="38"/>
      <c r="E21" s="38"/>
      <c r="F21" s="38">
        <f t="shared" si="0"/>
        <v>0</v>
      </c>
    </row>
    <row r="22" spans="1:6" ht="15">
      <c r="A22" s="5" t="s">
        <v>941</v>
      </c>
      <c r="B22" s="6" t="s">
        <v>597</v>
      </c>
      <c r="C22" s="38"/>
      <c r="D22" s="38"/>
      <c r="E22" s="38"/>
      <c r="F22" s="38">
        <f t="shared" si="0"/>
        <v>0</v>
      </c>
    </row>
    <row r="23" spans="1:6" ht="15">
      <c r="A23" s="5" t="s">
        <v>942</v>
      </c>
      <c r="B23" s="6" t="s">
        <v>598</v>
      </c>
      <c r="C23" s="38"/>
      <c r="D23" s="38"/>
      <c r="E23" s="38"/>
      <c r="F23" s="38">
        <f t="shared" si="0"/>
        <v>0</v>
      </c>
    </row>
    <row r="24" spans="1:6" ht="15">
      <c r="A24" s="9" t="s">
        <v>943</v>
      </c>
      <c r="B24" s="10" t="s">
        <v>599</v>
      </c>
      <c r="C24" s="38">
        <v>25000</v>
      </c>
      <c r="D24" s="38"/>
      <c r="E24" s="38"/>
      <c r="F24" s="38">
        <f t="shared" si="0"/>
        <v>25000</v>
      </c>
    </row>
    <row r="25" spans="1:6" ht="15">
      <c r="A25" s="5" t="s">
        <v>944</v>
      </c>
      <c r="B25" s="6" t="s">
        <v>600</v>
      </c>
      <c r="C25" s="38">
        <v>85000</v>
      </c>
      <c r="D25" s="38"/>
      <c r="E25" s="38"/>
      <c r="F25" s="38">
        <f t="shared" si="0"/>
        <v>85000</v>
      </c>
    </row>
    <row r="26" spans="1:6" ht="15">
      <c r="A26" s="5" t="s">
        <v>945</v>
      </c>
      <c r="B26" s="6" t="s">
        <v>603</v>
      </c>
      <c r="C26" s="38"/>
      <c r="D26" s="38"/>
      <c r="E26" s="38"/>
      <c r="F26" s="38">
        <f t="shared" si="0"/>
        <v>0</v>
      </c>
    </row>
    <row r="27" spans="1:6" ht="15">
      <c r="A27" s="5" t="s">
        <v>604</v>
      </c>
      <c r="B27" s="6" t="s">
        <v>605</v>
      </c>
      <c r="C27" s="38"/>
      <c r="D27" s="38"/>
      <c r="E27" s="38"/>
      <c r="F27" s="38">
        <f t="shared" si="0"/>
        <v>0</v>
      </c>
    </row>
    <row r="28" spans="1:6" ht="15">
      <c r="A28" s="5" t="s">
        <v>946</v>
      </c>
      <c r="B28" s="6" t="s">
        <v>606</v>
      </c>
      <c r="C28" s="38">
        <v>10000</v>
      </c>
      <c r="D28" s="38"/>
      <c r="E28" s="38"/>
      <c r="F28" s="38">
        <f t="shared" si="0"/>
        <v>10000</v>
      </c>
    </row>
    <row r="29" spans="1:6" ht="15">
      <c r="A29" s="5" t="s">
        <v>947</v>
      </c>
      <c r="B29" s="6" t="s">
        <v>611</v>
      </c>
      <c r="C29" s="38">
        <v>2000</v>
      </c>
      <c r="D29" s="38"/>
      <c r="E29" s="38"/>
      <c r="F29" s="38">
        <f t="shared" si="0"/>
        <v>2000</v>
      </c>
    </row>
    <row r="30" spans="1:6" ht="15">
      <c r="A30" s="9" t="s">
        <v>997</v>
      </c>
      <c r="B30" s="10" t="s">
        <v>627</v>
      </c>
      <c r="C30" s="38">
        <f>SUM(C25:C29)</f>
        <v>97000</v>
      </c>
      <c r="D30" s="38"/>
      <c r="E30" s="38"/>
      <c r="F30" s="38">
        <f t="shared" si="0"/>
        <v>97000</v>
      </c>
    </row>
    <row r="31" spans="1:6" ht="15">
      <c r="A31" s="5" t="s">
        <v>948</v>
      </c>
      <c r="B31" s="6" t="s">
        <v>628</v>
      </c>
      <c r="C31" s="38">
        <v>1000</v>
      </c>
      <c r="D31" s="38"/>
      <c r="E31" s="38"/>
      <c r="F31" s="38">
        <f t="shared" si="0"/>
        <v>1000</v>
      </c>
    </row>
    <row r="32" spans="1:6" ht="15">
      <c r="A32" s="50" t="s">
        <v>998</v>
      </c>
      <c r="B32" s="65" t="s">
        <v>629</v>
      </c>
      <c r="C32" s="148">
        <f>SUM(C21:C24,C30:C31)</f>
        <v>123000</v>
      </c>
      <c r="D32" s="38"/>
      <c r="E32" s="38"/>
      <c r="F32" s="38">
        <f t="shared" si="0"/>
        <v>123000</v>
      </c>
    </row>
    <row r="33" spans="1:6" ht="15">
      <c r="A33" s="17" t="s">
        <v>630</v>
      </c>
      <c r="B33" s="6" t="s">
        <v>631</v>
      </c>
      <c r="C33" s="38"/>
      <c r="D33" s="38"/>
      <c r="E33" s="38"/>
      <c r="F33" s="38">
        <f t="shared" si="0"/>
        <v>0</v>
      </c>
    </row>
    <row r="34" spans="1:6" ht="15">
      <c r="A34" s="17" t="s">
        <v>951</v>
      </c>
      <c r="B34" s="6" t="s">
        <v>632</v>
      </c>
      <c r="C34" s="38">
        <v>4125</v>
      </c>
      <c r="D34" s="38">
        <v>400</v>
      </c>
      <c r="E34" s="38"/>
      <c r="F34" s="38">
        <f t="shared" si="0"/>
        <v>4525</v>
      </c>
    </row>
    <row r="35" spans="1:6" ht="15">
      <c r="A35" s="17" t="s">
        <v>952</v>
      </c>
      <c r="B35" s="6" t="s">
        <v>635</v>
      </c>
      <c r="C35" s="38">
        <v>7740</v>
      </c>
      <c r="D35" s="38"/>
      <c r="E35" s="38"/>
      <c r="F35" s="38">
        <f t="shared" si="0"/>
        <v>7740</v>
      </c>
    </row>
    <row r="36" spans="1:6" ht="15">
      <c r="A36" s="17" t="s">
        <v>971</v>
      </c>
      <c r="B36" s="6" t="s">
        <v>636</v>
      </c>
      <c r="C36" s="38"/>
      <c r="D36" s="38"/>
      <c r="E36" s="38"/>
      <c r="F36" s="38">
        <f t="shared" si="0"/>
        <v>0</v>
      </c>
    </row>
    <row r="37" spans="1:6" ht="15">
      <c r="A37" s="17" t="s">
        <v>643</v>
      </c>
      <c r="B37" s="6" t="s">
        <v>644</v>
      </c>
      <c r="C37" s="38">
        <v>7126</v>
      </c>
      <c r="D37" s="38"/>
      <c r="E37" s="38"/>
      <c r="F37" s="38">
        <f t="shared" si="0"/>
        <v>7126</v>
      </c>
    </row>
    <row r="38" spans="1:6" ht="15">
      <c r="A38" s="17" t="s">
        <v>645</v>
      </c>
      <c r="B38" s="6" t="s">
        <v>646</v>
      </c>
      <c r="C38" s="38">
        <v>4779</v>
      </c>
      <c r="D38" s="38">
        <v>108</v>
      </c>
      <c r="E38" s="38"/>
      <c r="F38" s="38">
        <f aca="true" t="shared" si="1" ref="F38:F69">SUM(C38:E38)</f>
        <v>4887</v>
      </c>
    </row>
    <row r="39" spans="1:6" ht="15">
      <c r="A39" s="17" t="s">
        <v>647</v>
      </c>
      <c r="B39" s="6" t="s">
        <v>648</v>
      </c>
      <c r="C39" s="38"/>
      <c r="D39" s="38"/>
      <c r="E39" s="38"/>
      <c r="F39" s="38">
        <f t="shared" si="1"/>
        <v>0</v>
      </c>
    </row>
    <row r="40" spans="1:6" ht="15">
      <c r="A40" s="17" t="s">
        <v>972</v>
      </c>
      <c r="B40" s="6" t="s">
        <v>649</v>
      </c>
      <c r="C40" s="38"/>
      <c r="D40" s="38"/>
      <c r="E40" s="38"/>
      <c r="F40" s="38">
        <f t="shared" si="1"/>
        <v>0</v>
      </c>
    </row>
    <row r="41" spans="1:6" ht="15">
      <c r="A41" s="17" t="s">
        <v>973</v>
      </c>
      <c r="B41" s="6" t="s">
        <v>651</v>
      </c>
      <c r="C41" s="38"/>
      <c r="D41" s="38"/>
      <c r="E41" s="38"/>
      <c r="F41" s="38">
        <f t="shared" si="1"/>
        <v>0</v>
      </c>
    </row>
    <row r="42" spans="1:6" ht="15">
      <c r="A42" s="17" t="s">
        <v>974</v>
      </c>
      <c r="B42" s="6" t="s">
        <v>656</v>
      </c>
      <c r="C42" s="38"/>
      <c r="D42" s="38"/>
      <c r="E42" s="38"/>
      <c r="F42" s="38">
        <f t="shared" si="1"/>
        <v>0</v>
      </c>
    </row>
    <row r="43" spans="1:6" ht="15">
      <c r="A43" s="64" t="s">
        <v>999</v>
      </c>
      <c r="B43" s="65" t="s">
        <v>661</v>
      </c>
      <c r="C43" s="148">
        <f>SUM(C33:C42)</f>
        <v>23770</v>
      </c>
      <c r="D43" s="38">
        <f>SUM(D33:D42)</f>
        <v>508</v>
      </c>
      <c r="E43" s="38"/>
      <c r="F43" s="38">
        <f t="shared" si="1"/>
        <v>24278</v>
      </c>
    </row>
    <row r="44" spans="1:6" ht="30">
      <c r="A44" s="17" t="s">
        <v>673</v>
      </c>
      <c r="B44" s="6" t="s">
        <v>674</v>
      </c>
      <c r="C44" s="38"/>
      <c r="D44" s="38"/>
      <c r="E44" s="38"/>
      <c r="F44" s="38">
        <f t="shared" si="1"/>
        <v>0</v>
      </c>
    </row>
    <row r="45" spans="1:6" ht="15">
      <c r="A45" s="5" t="s">
        <v>978</v>
      </c>
      <c r="B45" s="6" t="s">
        <v>675</v>
      </c>
      <c r="C45" s="38"/>
      <c r="D45" s="38"/>
      <c r="E45" s="38"/>
      <c r="F45" s="38">
        <f t="shared" si="1"/>
        <v>0</v>
      </c>
    </row>
    <row r="46" spans="1:6" ht="15">
      <c r="A46" s="17" t="s">
        <v>979</v>
      </c>
      <c r="B46" s="6" t="s">
        <v>676</v>
      </c>
      <c r="C46" s="38">
        <v>1000</v>
      </c>
      <c r="D46" s="38"/>
      <c r="E46" s="38"/>
      <c r="F46" s="38">
        <f t="shared" si="1"/>
        <v>1000</v>
      </c>
    </row>
    <row r="47" spans="1:6" ht="15">
      <c r="A47" s="50" t="s">
        <v>1001</v>
      </c>
      <c r="B47" s="65" t="s">
        <v>677</v>
      </c>
      <c r="C47" s="38">
        <f>SUM(C44:C46)</f>
        <v>1000</v>
      </c>
      <c r="D47" s="38"/>
      <c r="E47" s="38"/>
      <c r="F47" s="38">
        <f t="shared" si="1"/>
        <v>1000</v>
      </c>
    </row>
    <row r="48" spans="1:6" ht="15.75">
      <c r="A48" s="83" t="s">
        <v>73</v>
      </c>
      <c r="B48" s="88"/>
      <c r="C48" s="38"/>
      <c r="D48" s="38"/>
      <c r="E48" s="38"/>
      <c r="F48" s="38">
        <f t="shared" si="1"/>
        <v>0</v>
      </c>
    </row>
    <row r="49" spans="1:6" ht="15">
      <c r="A49" s="5" t="s">
        <v>583</v>
      </c>
      <c r="B49" s="6" t="s">
        <v>584</v>
      </c>
      <c r="C49" s="38"/>
      <c r="D49" s="38"/>
      <c r="E49" s="38"/>
      <c r="F49" s="38">
        <f t="shared" si="1"/>
        <v>0</v>
      </c>
    </row>
    <row r="50" spans="1:6" ht="30">
      <c r="A50" s="5" t="s">
        <v>585</v>
      </c>
      <c r="B50" s="6" t="s">
        <v>586</v>
      </c>
      <c r="C50" s="38"/>
      <c r="D50" s="38"/>
      <c r="E50" s="38"/>
      <c r="F50" s="38">
        <f t="shared" si="1"/>
        <v>0</v>
      </c>
    </row>
    <row r="51" spans="1:6" ht="30">
      <c r="A51" s="5" t="s">
        <v>933</v>
      </c>
      <c r="B51" s="6" t="s">
        <v>587</v>
      </c>
      <c r="C51" s="38"/>
      <c r="D51" s="38"/>
      <c r="E51" s="38"/>
      <c r="F51" s="38">
        <f t="shared" si="1"/>
        <v>0</v>
      </c>
    </row>
    <row r="52" spans="1:6" ht="30">
      <c r="A52" s="5" t="s">
        <v>934</v>
      </c>
      <c r="B52" s="6" t="s">
        <v>588</v>
      </c>
      <c r="C52" s="38"/>
      <c r="D52" s="38"/>
      <c r="E52" s="38"/>
      <c r="F52" s="38">
        <f t="shared" si="1"/>
        <v>0</v>
      </c>
    </row>
    <row r="53" spans="1:6" ht="15">
      <c r="A53" s="5" t="s">
        <v>938</v>
      </c>
      <c r="B53" s="6" t="s">
        <v>589</v>
      </c>
      <c r="C53" s="38"/>
      <c r="D53" s="38"/>
      <c r="E53" s="38"/>
      <c r="F53" s="38">
        <f t="shared" si="1"/>
        <v>0</v>
      </c>
    </row>
    <row r="54" spans="1:6" ht="15">
      <c r="A54" s="50" t="s">
        <v>995</v>
      </c>
      <c r="B54" s="65" t="s">
        <v>590</v>
      </c>
      <c r="C54" s="38"/>
      <c r="D54" s="38"/>
      <c r="E54" s="38"/>
      <c r="F54" s="38">
        <f t="shared" si="1"/>
        <v>0</v>
      </c>
    </row>
    <row r="55" spans="1:6" ht="15">
      <c r="A55" s="17" t="s">
        <v>975</v>
      </c>
      <c r="B55" s="6" t="s">
        <v>662</v>
      </c>
      <c r="C55" s="38"/>
      <c r="D55" s="38"/>
      <c r="E55" s="38"/>
      <c r="F55" s="38">
        <f t="shared" si="1"/>
        <v>0</v>
      </c>
    </row>
    <row r="56" spans="1:6" ht="15">
      <c r="A56" s="17" t="s">
        <v>976</v>
      </c>
      <c r="B56" s="6" t="s">
        <v>664</v>
      </c>
      <c r="C56" s="38"/>
      <c r="D56" s="38"/>
      <c r="E56" s="38"/>
      <c r="F56" s="38">
        <f t="shared" si="1"/>
        <v>0</v>
      </c>
    </row>
    <row r="57" spans="1:6" ht="15">
      <c r="A57" s="17" t="s">
        <v>666</v>
      </c>
      <c r="B57" s="6" t="s">
        <v>667</v>
      </c>
      <c r="C57" s="38"/>
      <c r="D57" s="38"/>
      <c r="E57" s="38"/>
      <c r="F57" s="38">
        <f t="shared" si="1"/>
        <v>0</v>
      </c>
    </row>
    <row r="58" spans="1:6" ht="15">
      <c r="A58" s="17" t="s">
        <v>977</v>
      </c>
      <c r="B58" s="6" t="s">
        <v>668</v>
      </c>
      <c r="C58" s="38"/>
      <c r="D58" s="38"/>
      <c r="E58" s="38"/>
      <c r="F58" s="38">
        <f t="shared" si="1"/>
        <v>0</v>
      </c>
    </row>
    <row r="59" spans="1:6" ht="15">
      <c r="A59" s="17" t="s">
        <v>670</v>
      </c>
      <c r="B59" s="6" t="s">
        <v>671</v>
      </c>
      <c r="C59" s="38"/>
      <c r="D59" s="38"/>
      <c r="E59" s="38"/>
      <c r="F59" s="38">
        <f t="shared" si="1"/>
        <v>0</v>
      </c>
    </row>
    <row r="60" spans="1:6" ht="15">
      <c r="A60" s="50" t="s">
        <v>1000</v>
      </c>
      <c r="B60" s="65" t="s">
        <v>672</v>
      </c>
      <c r="C60" s="38"/>
      <c r="D60" s="38"/>
      <c r="E60" s="38"/>
      <c r="F60" s="38">
        <f t="shared" si="1"/>
        <v>0</v>
      </c>
    </row>
    <row r="61" spans="1:6" ht="30">
      <c r="A61" s="17" t="s">
        <v>687</v>
      </c>
      <c r="B61" s="6" t="s">
        <v>688</v>
      </c>
      <c r="C61" s="38"/>
      <c r="D61" s="38"/>
      <c r="E61" s="38"/>
      <c r="F61" s="38">
        <f t="shared" si="1"/>
        <v>0</v>
      </c>
    </row>
    <row r="62" spans="1:6" ht="30">
      <c r="A62" s="5" t="s">
        <v>980</v>
      </c>
      <c r="B62" s="6" t="s">
        <v>689</v>
      </c>
      <c r="C62" s="38">
        <v>70</v>
      </c>
      <c r="D62" s="38"/>
      <c r="E62" s="38"/>
      <c r="F62" s="38">
        <f t="shared" si="1"/>
        <v>70</v>
      </c>
    </row>
    <row r="63" spans="1:6" ht="15">
      <c r="A63" s="17" t="s">
        <v>982</v>
      </c>
      <c r="B63" s="6" t="s">
        <v>690</v>
      </c>
      <c r="C63" s="38">
        <v>200</v>
      </c>
      <c r="D63" s="38"/>
      <c r="E63" s="38"/>
      <c r="F63" s="38">
        <f t="shared" si="1"/>
        <v>200</v>
      </c>
    </row>
    <row r="64" spans="1:6" ht="15">
      <c r="A64" s="50" t="s">
        <v>1003</v>
      </c>
      <c r="B64" s="65" t="s">
        <v>691</v>
      </c>
      <c r="C64" s="38">
        <f>SUM(C61:C63)</f>
        <v>270</v>
      </c>
      <c r="D64" s="38"/>
      <c r="E64" s="38"/>
      <c r="F64" s="38">
        <f t="shared" si="1"/>
        <v>270</v>
      </c>
    </row>
    <row r="65" spans="1:6" ht="15.75">
      <c r="A65" s="83" t="s">
        <v>72</v>
      </c>
      <c r="B65" s="88"/>
      <c r="C65" s="38"/>
      <c r="D65" s="38"/>
      <c r="E65" s="38"/>
      <c r="F65" s="38">
        <f t="shared" si="1"/>
        <v>0</v>
      </c>
    </row>
    <row r="66" spans="1:6" ht="15.75">
      <c r="A66" s="62" t="s">
        <v>1002</v>
      </c>
      <c r="B66" s="46" t="s">
        <v>692</v>
      </c>
      <c r="C66" s="38">
        <f>C64+C60+C54+C47+C43+C32+C18</f>
        <v>324423</v>
      </c>
      <c r="D66" s="38">
        <f>D64+D60+D54+D47+D43+D32+D18</f>
        <v>508</v>
      </c>
      <c r="E66" s="38"/>
      <c r="F66" s="38">
        <f t="shared" si="1"/>
        <v>324931</v>
      </c>
    </row>
    <row r="67" spans="1:6" ht="15.75">
      <c r="A67" s="87" t="s">
        <v>182</v>
      </c>
      <c r="B67" s="86"/>
      <c r="C67" s="38"/>
      <c r="D67" s="38"/>
      <c r="E67" s="38"/>
      <c r="F67" s="38">
        <f t="shared" si="1"/>
        <v>0</v>
      </c>
    </row>
    <row r="68" spans="1:6" ht="15.75">
      <c r="A68" s="87" t="s">
        <v>183</v>
      </c>
      <c r="B68" s="86"/>
      <c r="C68" s="38"/>
      <c r="D68" s="38"/>
      <c r="E68" s="38"/>
      <c r="F68" s="38">
        <f t="shared" si="1"/>
        <v>0</v>
      </c>
    </row>
    <row r="69" spans="1:6" ht="15">
      <c r="A69" s="48" t="s">
        <v>984</v>
      </c>
      <c r="B69" s="5" t="s">
        <v>693</v>
      </c>
      <c r="C69" s="38"/>
      <c r="D69" s="38"/>
      <c r="E69" s="38"/>
      <c r="F69" s="38">
        <f t="shared" si="1"/>
        <v>0</v>
      </c>
    </row>
    <row r="70" spans="1:6" ht="15">
      <c r="A70" s="17" t="s">
        <v>694</v>
      </c>
      <c r="B70" s="5" t="s">
        <v>695</v>
      </c>
      <c r="C70" s="38"/>
      <c r="D70" s="38"/>
      <c r="E70" s="38"/>
      <c r="F70" s="38">
        <f>SUM(C70:E70)</f>
        <v>0</v>
      </c>
    </row>
    <row r="71" spans="1:6" ht="15">
      <c r="A71" s="48" t="s">
        <v>985</v>
      </c>
      <c r="B71" s="5" t="s">
        <v>696</v>
      </c>
      <c r="C71" s="38"/>
      <c r="D71" s="38"/>
      <c r="E71" s="38"/>
      <c r="F71" s="38">
        <f aca="true" t="shared" si="2" ref="F71:F96">SUM(C71:E71)</f>
        <v>0</v>
      </c>
    </row>
    <row r="72" spans="1:6" ht="15">
      <c r="A72" s="20" t="s">
        <v>1004</v>
      </c>
      <c r="B72" s="9" t="s">
        <v>697</v>
      </c>
      <c r="C72" s="38"/>
      <c r="D72" s="38"/>
      <c r="E72" s="38"/>
      <c r="F72" s="38">
        <f t="shared" si="2"/>
        <v>0</v>
      </c>
    </row>
    <row r="73" spans="1:6" ht="15">
      <c r="A73" s="17" t="s">
        <v>986</v>
      </c>
      <c r="B73" s="5" t="s">
        <v>698</v>
      </c>
      <c r="C73" s="38"/>
      <c r="D73" s="38"/>
      <c r="E73" s="38"/>
      <c r="F73" s="38">
        <f t="shared" si="2"/>
        <v>0</v>
      </c>
    </row>
    <row r="74" spans="1:6" ht="15">
      <c r="A74" s="48" t="s">
        <v>699</v>
      </c>
      <c r="B74" s="5" t="s">
        <v>700</v>
      </c>
      <c r="C74" s="38"/>
      <c r="D74" s="38"/>
      <c r="E74" s="38"/>
      <c r="F74" s="38">
        <f t="shared" si="2"/>
        <v>0</v>
      </c>
    </row>
    <row r="75" spans="1:6" ht="15">
      <c r="A75" s="17" t="s">
        <v>987</v>
      </c>
      <c r="B75" s="5" t="s">
        <v>701</v>
      </c>
      <c r="C75" s="38"/>
      <c r="D75" s="38"/>
      <c r="E75" s="38"/>
      <c r="F75" s="38">
        <f t="shared" si="2"/>
        <v>0</v>
      </c>
    </row>
    <row r="76" spans="1:6" ht="15">
      <c r="A76" s="48" t="s">
        <v>702</v>
      </c>
      <c r="B76" s="5" t="s">
        <v>703</v>
      </c>
      <c r="C76" s="38"/>
      <c r="D76" s="38"/>
      <c r="E76" s="38"/>
      <c r="F76" s="38">
        <f t="shared" si="2"/>
        <v>0</v>
      </c>
    </row>
    <row r="77" spans="1:6" ht="15">
      <c r="A77" s="18" t="s">
        <v>1005</v>
      </c>
      <c r="B77" s="9" t="s">
        <v>704</v>
      </c>
      <c r="C77" s="38"/>
      <c r="D77" s="38"/>
      <c r="E77" s="38"/>
      <c r="F77" s="38">
        <f t="shared" si="2"/>
        <v>0</v>
      </c>
    </row>
    <row r="78" spans="1:6" ht="15">
      <c r="A78" s="5" t="s">
        <v>180</v>
      </c>
      <c r="B78" s="5" t="s">
        <v>705</v>
      </c>
      <c r="C78" s="38">
        <v>40000</v>
      </c>
      <c r="D78" s="38"/>
      <c r="E78" s="38"/>
      <c r="F78" s="38">
        <v>40000</v>
      </c>
    </row>
    <row r="79" spans="1:6" ht="15">
      <c r="A79" s="5" t="s">
        <v>181</v>
      </c>
      <c r="B79" s="5" t="s">
        <v>705</v>
      </c>
      <c r="C79" s="38"/>
      <c r="D79" s="38"/>
      <c r="E79" s="38"/>
      <c r="F79" s="38"/>
    </row>
    <row r="80" spans="1:6" ht="15">
      <c r="A80" s="5" t="s">
        <v>178</v>
      </c>
      <c r="B80" s="5" t="s">
        <v>709</v>
      </c>
      <c r="C80" s="38"/>
      <c r="D80" s="38"/>
      <c r="E80" s="38"/>
      <c r="F80" s="38"/>
    </row>
    <row r="81" spans="1:6" ht="15">
      <c r="A81" s="5" t="s">
        <v>179</v>
      </c>
      <c r="B81" s="5" t="s">
        <v>709</v>
      </c>
      <c r="C81" s="38"/>
      <c r="D81" s="38"/>
      <c r="E81" s="38"/>
      <c r="F81" s="38">
        <f t="shared" si="2"/>
        <v>0</v>
      </c>
    </row>
    <row r="82" spans="1:6" ht="15">
      <c r="A82" s="9" t="s">
        <v>1006</v>
      </c>
      <c r="B82" s="9" t="s">
        <v>710</v>
      </c>
      <c r="C82" s="38">
        <v>40000</v>
      </c>
      <c r="D82" s="38"/>
      <c r="E82" s="38"/>
      <c r="F82" s="38">
        <f t="shared" si="2"/>
        <v>40000</v>
      </c>
    </row>
    <row r="83" spans="1:6" ht="15">
      <c r="A83" s="48" t="s">
        <v>711</v>
      </c>
      <c r="B83" s="5" t="s">
        <v>712</v>
      </c>
      <c r="C83" s="38"/>
      <c r="D83" s="38"/>
      <c r="E83" s="38"/>
      <c r="F83" s="38">
        <f t="shared" si="2"/>
        <v>0</v>
      </c>
    </row>
    <row r="84" spans="1:6" ht="15">
      <c r="A84" s="48" t="s">
        <v>714</v>
      </c>
      <c r="B84" s="5" t="s">
        <v>715</v>
      </c>
      <c r="C84" s="38"/>
      <c r="D84" s="38"/>
      <c r="E84" s="38"/>
      <c r="F84" s="38">
        <f t="shared" si="2"/>
        <v>0</v>
      </c>
    </row>
    <row r="85" spans="1:6" ht="15">
      <c r="A85" s="48" t="s">
        <v>716</v>
      </c>
      <c r="B85" s="5" t="s">
        <v>717</v>
      </c>
      <c r="C85" s="38"/>
      <c r="D85" s="38"/>
      <c r="E85" s="38"/>
      <c r="F85" s="38">
        <f t="shared" si="2"/>
        <v>0</v>
      </c>
    </row>
    <row r="86" spans="1:6" ht="15">
      <c r="A86" s="48" t="s">
        <v>718</v>
      </c>
      <c r="B86" s="5" t="s">
        <v>719</v>
      </c>
      <c r="C86" s="38"/>
      <c r="D86" s="38"/>
      <c r="E86" s="38"/>
      <c r="F86" s="38">
        <f t="shared" si="2"/>
        <v>0</v>
      </c>
    </row>
    <row r="87" spans="1:6" ht="15">
      <c r="A87" s="17" t="s">
        <v>988</v>
      </c>
      <c r="B87" s="5" t="s">
        <v>720</v>
      </c>
      <c r="C87" s="38"/>
      <c r="D87" s="38"/>
      <c r="E87" s="38"/>
      <c r="F87" s="38">
        <f t="shared" si="2"/>
        <v>0</v>
      </c>
    </row>
    <row r="88" spans="1:6" ht="15">
      <c r="A88" s="20" t="s">
        <v>1007</v>
      </c>
      <c r="B88" s="9" t="s">
        <v>725</v>
      </c>
      <c r="C88" s="38">
        <v>40000</v>
      </c>
      <c r="D88" s="38"/>
      <c r="E88" s="38"/>
      <c r="F88" s="38">
        <f t="shared" si="2"/>
        <v>40000</v>
      </c>
    </row>
    <row r="89" spans="1:6" ht="15">
      <c r="A89" s="17" t="s">
        <v>726</v>
      </c>
      <c r="B89" s="5" t="s">
        <v>727</v>
      </c>
      <c r="C89" s="38"/>
      <c r="D89" s="38"/>
      <c r="E89" s="38"/>
      <c r="F89" s="38">
        <f t="shared" si="2"/>
        <v>0</v>
      </c>
    </row>
    <row r="90" spans="1:6" ht="15">
      <c r="A90" s="17" t="s">
        <v>728</v>
      </c>
      <c r="B90" s="5" t="s">
        <v>729</v>
      </c>
      <c r="C90" s="38"/>
      <c r="D90" s="38"/>
      <c r="E90" s="38"/>
      <c r="F90" s="38">
        <f t="shared" si="2"/>
        <v>0</v>
      </c>
    </row>
    <row r="91" spans="1:6" ht="15">
      <c r="A91" s="48" t="s">
        <v>730</v>
      </c>
      <c r="B91" s="5" t="s">
        <v>731</v>
      </c>
      <c r="C91" s="38"/>
      <c r="D91" s="38"/>
      <c r="E91" s="38"/>
      <c r="F91" s="38">
        <f t="shared" si="2"/>
        <v>0</v>
      </c>
    </row>
    <row r="92" spans="1:6" ht="15">
      <c r="A92" s="48" t="s">
        <v>989</v>
      </c>
      <c r="B92" s="5" t="s">
        <v>732</v>
      </c>
      <c r="C92" s="38"/>
      <c r="D92" s="38"/>
      <c r="E92" s="38"/>
      <c r="F92" s="38">
        <f t="shared" si="2"/>
        <v>0</v>
      </c>
    </row>
    <row r="93" spans="1:6" ht="15">
      <c r="A93" s="18" t="s">
        <v>1008</v>
      </c>
      <c r="B93" s="9" t="s">
        <v>733</v>
      </c>
      <c r="C93" s="38"/>
      <c r="D93" s="38"/>
      <c r="E93" s="38"/>
      <c r="F93" s="38">
        <f t="shared" si="2"/>
        <v>0</v>
      </c>
    </row>
    <row r="94" spans="1:6" ht="15">
      <c r="A94" s="20" t="s">
        <v>756</v>
      </c>
      <c r="B94" s="9" t="s">
        <v>757</v>
      </c>
      <c r="C94" s="38"/>
      <c r="D94" s="38"/>
      <c r="E94" s="38"/>
      <c r="F94" s="38">
        <f t="shared" si="2"/>
        <v>0</v>
      </c>
    </row>
    <row r="95" spans="1:6" ht="15.75">
      <c r="A95" s="51" t="s">
        <v>1009</v>
      </c>
      <c r="B95" s="52" t="s">
        <v>758</v>
      </c>
      <c r="C95" s="38">
        <v>40000</v>
      </c>
      <c r="D95" s="38"/>
      <c r="E95" s="38"/>
      <c r="F95" s="38">
        <f t="shared" si="2"/>
        <v>40000</v>
      </c>
    </row>
    <row r="96" spans="1:6" ht="15.75">
      <c r="A96" s="56" t="s">
        <v>991</v>
      </c>
      <c r="B96" s="57"/>
      <c r="C96" s="38">
        <f>C66+C95</f>
        <v>364423</v>
      </c>
      <c r="D96" s="38">
        <f>D66+D95</f>
        <v>508</v>
      </c>
      <c r="E96" s="38"/>
      <c r="F96" s="38">
        <f t="shared" si="2"/>
        <v>364931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68" max="255" man="1"/>
  </rowBreaks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B1">
      <selection activeCell="F4" sqref="F4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238" t="s">
        <v>357</v>
      </c>
      <c r="B1" s="243"/>
      <c r="C1" s="243"/>
      <c r="D1" s="243"/>
      <c r="E1" s="243"/>
      <c r="F1" s="240"/>
    </row>
    <row r="2" spans="1:8" ht="24" customHeight="1">
      <c r="A2" s="242" t="s">
        <v>42</v>
      </c>
      <c r="B2" s="239"/>
      <c r="C2" s="239"/>
      <c r="D2" s="239"/>
      <c r="E2" s="239"/>
      <c r="F2" s="240"/>
      <c r="H2" s="121"/>
    </row>
    <row r="3" spans="1:5" ht="18">
      <c r="A3" s="188"/>
      <c r="E3" t="s">
        <v>918</v>
      </c>
    </row>
    <row r="4" ht="15">
      <c r="A4" s="146" t="s">
        <v>239</v>
      </c>
    </row>
    <row r="5" spans="1:6" ht="45">
      <c r="A5" s="2" t="s">
        <v>366</v>
      </c>
      <c r="B5" s="3" t="s">
        <v>302</v>
      </c>
      <c r="C5" s="178" t="s">
        <v>74</v>
      </c>
      <c r="D5" s="178" t="s">
        <v>75</v>
      </c>
      <c r="E5" s="178" t="s">
        <v>77</v>
      </c>
      <c r="F5" s="189" t="s">
        <v>284</v>
      </c>
    </row>
    <row r="6" spans="1:6" ht="15" customHeight="1">
      <c r="A6" s="42" t="s">
        <v>562</v>
      </c>
      <c r="B6" s="6" t="s">
        <v>563</v>
      </c>
      <c r="C6" s="38">
        <v>46791</v>
      </c>
      <c r="D6" s="38"/>
      <c r="E6" s="38"/>
      <c r="F6" s="38">
        <f>SUM(C6:E6)</f>
        <v>46791</v>
      </c>
    </row>
    <row r="7" spans="1:6" ht="15" customHeight="1">
      <c r="A7" s="5" t="s">
        <v>564</v>
      </c>
      <c r="B7" s="6" t="s">
        <v>565</v>
      </c>
      <c r="C7" s="172">
        <v>74518</v>
      </c>
      <c r="D7" s="38"/>
      <c r="E7" s="38"/>
      <c r="F7" s="38">
        <f aca="true" t="shared" si="0" ref="F7:F70">SUM(C7:E7)</f>
        <v>74518</v>
      </c>
    </row>
    <row r="8" spans="1:6" ht="15" customHeight="1">
      <c r="A8" s="5" t="s">
        <v>566</v>
      </c>
      <c r="B8" s="6" t="s">
        <v>567</v>
      </c>
      <c r="C8" s="172">
        <v>34735</v>
      </c>
      <c r="D8" s="38"/>
      <c r="E8" s="38"/>
      <c r="F8" s="38">
        <f t="shared" si="0"/>
        <v>34735</v>
      </c>
    </row>
    <row r="9" spans="1:6" ht="15" customHeight="1">
      <c r="A9" s="5" t="s">
        <v>568</v>
      </c>
      <c r="B9" s="6" t="s">
        <v>569</v>
      </c>
      <c r="C9" s="172">
        <v>3669</v>
      </c>
      <c r="D9" s="38"/>
      <c r="E9" s="38"/>
      <c r="F9" s="38">
        <f t="shared" si="0"/>
        <v>3669</v>
      </c>
    </row>
    <row r="10" spans="1:6" ht="15" customHeight="1">
      <c r="A10" s="5" t="s">
        <v>570</v>
      </c>
      <c r="B10" s="6" t="s">
        <v>571</v>
      </c>
      <c r="C10" s="38"/>
      <c r="D10" s="38"/>
      <c r="E10" s="38"/>
      <c r="F10" s="38">
        <f t="shared" si="0"/>
        <v>0</v>
      </c>
    </row>
    <row r="11" spans="1:6" ht="15" customHeight="1">
      <c r="A11" s="5" t="s">
        <v>572</v>
      </c>
      <c r="B11" s="6" t="s">
        <v>573</v>
      </c>
      <c r="C11" s="38"/>
      <c r="D11" s="38"/>
      <c r="E11" s="38"/>
      <c r="F11" s="38">
        <f t="shared" si="0"/>
        <v>0</v>
      </c>
    </row>
    <row r="12" spans="1:6" ht="15" customHeight="1">
      <c r="A12" s="9" t="s">
        <v>993</v>
      </c>
      <c r="B12" s="10" t="s">
        <v>574</v>
      </c>
      <c r="C12" s="38">
        <f>SUM(C6:C11)</f>
        <v>159713</v>
      </c>
      <c r="D12" s="38"/>
      <c r="E12" s="38"/>
      <c r="F12" s="38">
        <f t="shared" si="0"/>
        <v>159713</v>
      </c>
    </row>
    <row r="13" spans="1:6" ht="15" customHeight="1">
      <c r="A13" s="5" t="s">
        <v>575</v>
      </c>
      <c r="B13" s="6" t="s">
        <v>576</v>
      </c>
      <c r="C13" s="38"/>
      <c r="D13" s="38"/>
      <c r="E13" s="38"/>
      <c r="F13" s="38">
        <f t="shared" si="0"/>
        <v>0</v>
      </c>
    </row>
    <row r="14" spans="1:6" ht="15" customHeight="1">
      <c r="A14" s="5" t="s">
        <v>577</v>
      </c>
      <c r="B14" s="6" t="s">
        <v>578</v>
      </c>
      <c r="C14" s="38"/>
      <c r="D14" s="38"/>
      <c r="E14" s="38"/>
      <c r="F14" s="38">
        <f t="shared" si="0"/>
        <v>0</v>
      </c>
    </row>
    <row r="15" spans="1:6" ht="15" customHeight="1">
      <c r="A15" s="5" t="s">
        <v>906</v>
      </c>
      <c r="B15" s="6" t="s">
        <v>579</v>
      </c>
      <c r="C15" s="38"/>
      <c r="D15" s="38"/>
      <c r="E15" s="38"/>
      <c r="F15" s="38">
        <f t="shared" si="0"/>
        <v>0</v>
      </c>
    </row>
    <row r="16" spans="1:6" ht="15" customHeight="1">
      <c r="A16" s="5" t="s">
        <v>907</v>
      </c>
      <c r="B16" s="6" t="s">
        <v>580</v>
      </c>
      <c r="C16" s="38"/>
      <c r="D16" s="38"/>
      <c r="E16" s="38"/>
      <c r="F16" s="38">
        <f t="shared" si="0"/>
        <v>0</v>
      </c>
    </row>
    <row r="17" spans="1:6" ht="15" customHeight="1">
      <c r="A17" s="5" t="s">
        <v>932</v>
      </c>
      <c r="B17" s="6" t="s">
        <v>581</v>
      </c>
      <c r="C17" s="38">
        <v>16670</v>
      </c>
      <c r="D17" s="38"/>
      <c r="E17" s="38"/>
      <c r="F17" s="38">
        <f t="shared" si="0"/>
        <v>16670</v>
      </c>
    </row>
    <row r="18" spans="1:6" ht="15" customHeight="1">
      <c r="A18" s="50" t="s">
        <v>994</v>
      </c>
      <c r="B18" s="65" t="s">
        <v>582</v>
      </c>
      <c r="C18" s="38">
        <f>SUM(C12:C17)</f>
        <v>176383</v>
      </c>
      <c r="D18" s="38"/>
      <c r="E18" s="38"/>
      <c r="F18" s="38">
        <f t="shared" si="0"/>
        <v>176383</v>
      </c>
    </row>
    <row r="19" spans="1:6" ht="15" customHeight="1">
      <c r="A19" s="5" t="s">
        <v>939</v>
      </c>
      <c r="B19" s="6" t="s">
        <v>591</v>
      </c>
      <c r="C19" s="38"/>
      <c r="D19" s="38"/>
      <c r="E19" s="38"/>
      <c r="F19" s="38">
        <f t="shared" si="0"/>
        <v>0</v>
      </c>
    </row>
    <row r="20" spans="1:6" ht="15" customHeight="1">
      <c r="A20" s="5" t="s">
        <v>940</v>
      </c>
      <c r="B20" s="6" t="s">
        <v>595</v>
      </c>
      <c r="C20" s="38"/>
      <c r="D20" s="38"/>
      <c r="E20" s="38"/>
      <c r="F20" s="38">
        <f t="shared" si="0"/>
        <v>0</v>
      </c>
    </row>
    <row r="21" spans="1:6" ht="15" customHeight="1">
      <c r="A21" s="9" t="s">
        <v>996</v>
      </c>
      <c r="B21" s="10" t="s">
        <v>596</v>
      </c>
      <c r="C21" s="38"/>
      <c r="D21" s="38"/>
      <c r="E21" s="38"/>
      <c r="F21" s="38">
        <f t="shared" si="0"/>
        <v>0</v>
      </c>
    </row>
    <row r="22" spans="1:6" ht="15" customHeight="1">
      <c r="A22" s="5" t="s">
        <v>941</v>
      </c>
      <c r="B22" s="6" t="s">
        <v>597</v>
      </c>
      <c r="C22" s="38"/>
      <c r="D22" s="38"/>
      <c r="E22" s="38"/>
      <c r="F22" s="38">
        <f t="shared" si="0"/>
        <v>0</v>
      </c>
    </row>
    <row r="23" spans="1:6" ht="15" customHeight="1">
      <c r="A23" s="5" t="s">
        <v>942</v>
      </c>
      <c r="B23" s="6" t="s">
        <v>598</v>
      </c>
      <c r="C23" s="38"/>
      <c r="D23" s="38"/>
      <c r="E23" s="38"/>
      <c r="F23" s="38">
        <f t="shared" si="0"/>
        <v>0</v>
      </c>
    </row>
    <row r="24" spans="1:6" ht="15" customHeight="1">
      <c r="A24" s="5" t="s">
        <v>943</v>
      </c>
      <c r="B24" s="6" t="s">
        <v>599</v>
      </c>
      <c r="C24" s="38">
        <v>25000</v>
      </c>
      <c r="D24" s="38"/>
      <c r="E24" s="38"/>
      <c r="F24" s="38">
        <f t="shared" si="0"/>
        <v>25000</v>
      </c>
    </row>
    <row r="25" spans="1:6" ht="15" customHeight="1">
      <c r="A25" s="5" t="s">
        <v>944</v>
      </c>
      <c r="B25" s="6" t="s">
        <v>600</v>
      </c>
      <c r="C25" s="38">
        <v>85000</v>
      </c>
      <c r="D25" s="38"/>
      <c r="E25" s="38"/>
      <c r="F25" s="38">
        <f t="shared" si="0"/>
        <v>85000</v>
      </c>
    </row>
    <row r="26" spans="1:6" ht="15" customHeight="1">
      <c r="A26" s="5" t="s">
        <v>945</v>
      </c>
      <c r="B26" s="6" t="s">
        <v>603</v>
      </c>
      <c r="C26" s="38"/>
      <c r="D26" s="38"/>
      <c r="E26" s="38"/>
      <c r="F26" s="38">
        <f t="shared" si="0"/>
        <v>0</v>
      </c>
    </row>
    <row r="27" spans="1:6" ht="15" customHeight="1">
      <c r="A27" s="5" t="s">
        <v>604</v>
      </c>
      <c r="B27" s="6" t="s">
        <v>605</v>
      </c>
      <c r="C27" s="38"/>
      <c r="D27" s="38"/>
      <c r="E27" s="38"/>
      <c r="F27" s="38">
        <f t="shared" si="0"/>
        <v>0</v>
      </c>
    </row>
    <row r="28" spans="1:6" ht="15" customHeight="1">
      <c r="A28" s="5" t="s">
        <v>946</v>
      </c>
      <c r="B28" s="6" t="s">
        <v>606</v>
      </c>
      <c r="C28" s="38">
        <v>10000</v>
      </c>
      <c r="D28" s="38"/>
      <c r="E28" s="38"/>
      <c r="F28" s="38">
        <f t="shared" si="0"/>
        <v>10000</v>
      </c>
    </row>
    <row r="29" spans="1:6" ht="15" customHeight="1">
      <c r="A29" s="5" t="s">
        <v>947</v>
      </c>
      <c r="B29" s="6" t="s">
        <v>611</v>
      </c>
      <c r="C29" s="38">
        <v>2000</v>
      </c>
      <c r="D29" s="38"/>
      <c r="E29" s="38"/>
      <c r="F29" s="38">
        <f t="shared" si="0"/>
        <v>2000</v>
      </c>
    </row>
    <row r="30" spans="1:6" ht="15" customHeight="1">
      <c r="A30" s="9" t="s">
        <v>997</v>
      </c>
      <c r="B30" s="10" t="s">
        <v>627</v>
      </c>
      <c r="C30" s="38">
        <f>SUM(C25:C29)</f>
        <v>97000</v>
      </c>
      <c r="D30" s="38"/>
      <c r="E30" s="38"/>
      <c r="F30" s="38">
        <f t="shared" si="0"/>
        <v>97000</v>
      </c>
    </row>
    <row r="31" spans="1:6" ht="15" customHeight="1">
      <c r="A31" s="5" t="s">
        <v>948</v>
      </c>
      <c r="B31" s="6" t="s">
        <v>628</v>
      </c>
      <c r="C31" s="38">
        <v>1000</v>
      </c>
      <c r="D31" s="38"/>
      <c r="E31" s="38"/>
      <c r="F31" s="38">
        <f t="shared" si="0"/>
        <v>1000</v>
      </c>
    </row>
    <row r="32" spans="1:6" ht="15" customHeight="1">
      <c r="A32" s="50" t="s">
        <v>998</v>
      </c>
      <c r="B32" s="65" t="s">
        <v>629</v>
      </c>
      <c r="C32" s="148">
        <f>SUM(C21:C24,C30:C31)</f>
        <v>123000</v>
      </c>
      <c r="D32" s="38"/>
      <c r="E32" s="38"/>
      <c r="F32" s="38">
        <f t="shared" si="0"/>
        <v>123000</v>
      </c>
    </row>
    <row r="33" spans="1:6" ht="15" customHeight="1">
      <c r="A33" s="17" t="s">
        <v>630</v>
      </c>
      <c r="B33" s="6" t="s">
        <v>631</v>
      </c>
      <c r="C33" s="38"/>
      <c r="D33" s="38"/>
      <c r="E33" s="38"/>
      <c r="F33" s="38">
        <f t="shared" si="0"/>
        <v>0</v>
      </c>
    </row>
    <row r="34" spans="1:6" ht="15" customHeight="1">
      <c r="A34" s="17" t="s">
        <v>951</v>
      </c>
      <c r="B34" s="6" t="s">
        <v>632</v>
      </c>
      <c r="C34" s="38">
        <v>4575</v>
      </c>
      <c r="D34" s="38">
        <v>400</v>
      </c>
      <c r="E34" s="38"/>
      <c r="F34" s="38">
        <f t="shared" si="0"/>
        <v>4975</v>
      </c>
    </row>
    <row r="35" spans="1:6" ht="15" customHeight="1">
      <c r="A35" s="17" t="s">
        <v>952</v>
      </c>
      <c r="B35" s="6" t="s">
        <v>635</v>
      </c>
      <c r="C35" s="38">
        <v>7740</v>
      </c>
      <c r="D35" s="38"/>
      <c r="E35" s="38"/>
      <c r="F35" s="38">
        <f t="shared" si="0"/>
        <v>7740</v>
      </c>
    </row>
    <row r="36" spans="1:6" ht="15" customHeight="1">
      <c r="A36" s="17" t="s">
        <v>971</v>
      </c>
      <c r="B36" s="6" t="s">
        <v>636</v>
      </c>
      <c r="C36" s="38"/>
      <c r="D36" s="38"/>
      <c r="E36" s="38"/>
      <c r="F36" s="38">
        <f t="shared" si="0"/>
        <v>0</v>
      </c>
    </row>
    <row r="37" spans="1:6" ht="15" customHeight="1">
      <c r="A37" s="17" t="s">
        <v>643</v>
      </c>
      <c r="B37" s="6" t="s">
        <v>644</v>
      </c>
      <c r="C37" s="38">
        <v>8332</v>
      </c>
      <c r="D37" s="38"/>
      <c r="E37" s="38"/>
      <c r="F37" s="38">
        <f t="shared" si="0"/>
        <v>8332</v>
      </c>
    </row>
    <row r="38" spans="1:6" ht="15" customHeight="1">
      <c r="A38" s="17" t="s">
        <v>645</v>
      </c>
      <c r="B38" s="6" t="s">
        <v>646</v>
      </c>
      <c r="C38" s="38">
        <v>5105</v>
      </c>
      <c r="D38" s="38">
        <v>108</v>
      </c>
      <c r="E38" s="38"/>
      <c r="F38" s="38">
        <f t="shared" si="0"/>
        <v>5213</v>
      </c>
    </row>
    <row r="39" spans="1:6" ht="15" customHeight="1">
      <c r="A39" s="17" t="s">
        <v>647</v>
      </c>
      <c r="B39" s="6" t="s">
        <v>648</v>
      </c>
      <c r="C39" s="38">
        <v>500</v>
      </c>
      <c r="D39" s="38"/>
      <c r="E39" s="38"/>
      <c r="F39" s="38">
        <f t="shared" si="0"/>
        <v>500</v>
      </c>
    </row>
    <row r="40" spans="1:6" ht="15" customHeight="1">
      <c r="A40" s="17" t="s">
        <v>972</v>
      </c>
      <c r="B40" s="6" t="s">
        <v>649</v>
      </c>
      <c r="C40" s="38"/>
      <c r="D40" s="38"/>
      <c r="E40" s="38"/>
      <c r="F40" s="38">
        <f t="shared" si="0"/>
        <v>0</v>
      </c>
    </row>
    <row r="41" spans="1:6" ht="15" customHeight="1">
      <c r="A41" s="17" t="s">
        <v>973</v>
      </c>
      <c r="B41" s="6" t="s">
        <v>651</v>
      </c>
      <c r="C41" s="38"/>
      <c r="D41" s="38"/>
      <c r="E41" s="38"/>
      <c r="F41" s="38">
        <f t="shared" si="0"/>
        <v>0</v>
      </c>
    </row>
    <row r="42" spans="1:6" ht="15" customHeight="1">
      <c r="A42" s="17" t="s">
        <v>974</v>
      </c>
      <c r="B42" s="6" t="s">
        <v>656</v>
      </c>
      <c r="C42" s="38"/>
      <c r="D42" s="38"/>
      <c r="E42" s="38"/>
      <c r="F42" s="38">
        <f t="shared" si="0"/>
        <v>0</v>
      </c>
    </row>
    <row r="43" spans="1:6" ht="15" customHeight="1">
      <c r="A43" s="64" t="s">
        <v>999</v>
      </c>
      <c r="B43" s="65" t="s">
        <v>661</v>
      </c>
      <c r="C43" s="148">
        <f>SUM(C33:C42)</f>
        <v>26252</v>
      </c>
      <c r="D43" s="38">
        <f>SUM(D33:D42)</f>
        <v>508</v>
      </c>
      <c r="E43" s="38"/>
      <c r="F43" s="38">
        <f t="shared" si="0"/>
        <v>26760</v>
      </c>
    </row>
    <row r="44" spans="1:6" ht="15" customHeight="1">
      <c r="A44" s="17" t="s">
        <v>673</v>
      </c>
      <c r="B44" s="6" t="s">
        <v>674</v>
      </c>
      <c r="C44" s="38"/>
      <c r="D44" s="38"/>
      <c r="E44" s="38"/>
      <c r="F44" s="38">
        <f t="shared" si="0"/>
        <v>0</v>
      </c>
    </row>
    <row r="45" spans="1:6" ht="15" customHeight="1">
      <c r="A45" s="5" t="s">
        <v>978</v>
      </c>
      <c r="B45" s="6" t="s">
        <v>675</v>
      </c>
      <c r="C45" s="38"/>
      <c r="D45" s="38"/>
      <c r="E45" s="38"/>
      <c r="F45" s="38">
        <f t="shared" si="0"/>
        <v>0</v>
      </c>
    </row>
    <row r="46" spans="1:6" ht="15" customHeight="1">
      <c r="A46" s="17" t="s">
        <v>979</v>
      </c>
      <c r="B46" s="6" t="s">
        <v>676</v>
      </c>
      <c r="C46" s="38">
        <v>1000</v>
      </c>
      <c r="D46" s="38"/>
      <c r="E46" s="38"/>
      <c r="F46" s="38">
        <f t="shared" si="0"/>
        <v>1000</v>
      </c>
    </row>
    <row r="47" spans="1:6" ht="15" customHeight="1">
      <c r="A47" s="50" t="s">
        <v>1001</v>
      </c>
      <c r="B47" s="65" t="s">
        <v>677</v>
      </c>
      <c r="C47" s="38">
        <f>SUM(C44:C46)</f>
        <v>1000</v>
      </c>
      <c r="D47" s="38"/>
      <c r="E47" s="38"/>
      <c r="F47" s="38">
        <f t="shared" si="0"/>
        <v>1000</v>
      </c>
    </row>
    <row r="48" spans="1:6" ht="15" customHeight="1">
      <c r="A48" s="83" t="s">
        <v>73</v>
      </c>
      <c r="B48" s="88"/>
      <c r="C48" s="38"/>
      <c r="D48" s="38"/>
      <c r="E48" s="38"/>
      <c r="F48" s="38">
        <f t="shared" si="0"/>
        <v>0</v>
      </c>
    </row>
    <row r="49" spans="1:6" ht="15" customHeight="1">
      <c r="A49" s="5" t="s">
        <v>583</v>
      </c>
      <c r="B49" s="6" t="s">
        <v>584</v>
      </c>
      <c r="C49" s="38"/>
      <c r="D49" s="38"/>
      <c r="E49" s="38"/>
      <c r="F49" s="38">
        <f t="shared" si="0"/>
        <v>0</v>
      </c>
    </row>
    <row r="50" spans="1:6" ht="15" customHeight="1">
      <c r="A50" s="5" t="s">
        <v>585</v>
      </c>
      <c r="B50" s="6" t="s">
        <v>586</v>
      </c>
      <c r="C50" s="38"/>
      <c r="D50" s="38"/>
      <c r="E50" s="38"/>
      <c r="F50" s="38">
        <f t="shared" si="0"/>
        <v>0</v>
      </c>
    </row>
    <row r="51" spans="1:6" ht="15" customHeight="1">
      <c r="A51" s="5" t="s">
        <v>933</v>
      </c>
      <c r="B51" s="6" t="s">
        <v>587</v>
      </c>
      <c r="C51" s="38"/>
      <c r="D51" s="38"/>
      <c r="E51" s="38"/>
      <c r="F51" s="38">
        <f t="shared" si="0"/>
        <v>0</v>
      </c>
    </row>
    <row r="52" spans="1:6" ht="15" customHeight="1">
      <c r="A52" s="5" t="s">
        <v>934</v>
      </c>
      <c r="B52" s="6" t="s">
        <v>588</v>
      </c>
      <c r="C52" s="38"/>
      <c r="D52" s="38"/>
      <c r="E52" s="38"/>
      <c r="F52" s="38">
        <f t="shared" si="0"/>
        <v>0</v>
      </c>
    </row>
    <row r="53" spans="1:6" ht="15" customHeight="1">
      <c r="A53" s="5" t="s">
        <v>938</v>
      </c>
      <c r="B53" s="6" t="s">
        <v>589</v>
      </c>
      <c r="C53" s="38"/>
      <c r="D53" s="38"/>
      <c r="E53" s="38"/>
      <c r="F53" s="38">
        <f t="shared" si="0"/>
        <v>0</v>
      </c>
    </row>
    <row r="54" spans="1:6" ht="15" customHeight="1">
      <c r="A54" s="50" t="s">
        <v>995</v>
      </c>
      <c r="B54" s="65" t="s">
        <v>590</v>
      </c>
      <c r="C54" s="38"/>
      <c r="D54" s="38"/>
      <c r="E54" s="38"/>
      <c r="F54" s="38">
        <f t="shared" si="0"/>
        <v>0</v>
      </c>
    </row>
    <row r="55" spans="1:6" ht="15" customHeight="1">
      <c r="A55" s="17" t="s">
        <v>975</v>
      </c>
      <c r="B55" s="6" t="s">
        <v>662</v>
      </c>
      <c r="C55" s="38"/>
      <c r="D55" s="38"/>
      <c r="E55" s="38"/>
      <c r="F55" s="38">
        <f t="shared" si="0"/>
        <v>0</v>
      </c>
    </row>
    <row r="56" spans="1:6" ht="15" customHeight="1">
      <c r="A56" s="17" t="s">
        <v>976</v>
      </c>
      <c r="B56" s="6" t="s">
        <v>664</v>
      </c>
      <c r="C56" s="38"/>
      <c r="D56" s="38"/>
      <c r="E56" s="38"/>
      <c r="F56" s="38">
        <f t="shared" si="0"/>
        <v>0</v>
      </c>
    </row>
    <row r="57" spans="1:6" ht="15" customHeight="1">
      <c r="A57" s="17" t="s">
        <v>666</v>
      </c>
      <c r="B57" s="6" t="s">
        <v>667</v>
      </c>
      <c r="C57" s="38"/>
      <c r="D57" s="38"/>
      <c r="E57" s="38"/>
      <c r="F57" s="38">
        <f t="shared" si="0"/>
        <v>0</v>
      </c>
    </row>
    <row r="58" spans="1:6" ht="15" customHeight="1">
      <c r="A58" s="17" t="s">
        <v>977</v>
      </c>
      <c r="B58" s="6" t="s">
        <v>668</v>
      </c>
      <c r="C58" s="38"/>
      <c r="D58" s="38"/>
      <c r="E58" s="38"/>
      <c r="F58" s="38">
        <f t="shared" si="0"/>
        <v>0</v>
      </c>
    </row>
    <row r="59" spans="1:6" ht="15" customHeight="1">
      <c r="A59" s="17" t="s">
        <v>670</v>
      </c>
      <c r="B59" s="6" t="s">
        <v>671</v>
      </c>
      <c r="C59" s="38"/>
      <c r="D59" s="38"/>
      <c r="E59" s="38"/>
      <c r="F59" s="38">
        <f t="shared" si="0"/>
        <v>0</v>
      </c>
    </row>
    <row r="60" spans="1:6" ht="15" customHeight="1">
      <c r="A60" s="50" t="s">
        <v>1000</v>
      </c>
      <c r="B60" s="65" t="s">
        <v>672</v>
      </c>
      <c r="C60" s="38"/>
      <c r="D60" s="38"/>
      <c r="E60" s="38"/>
      <c r="F60" s="38">
        <f t="shared" si="0"/>
        <v>0</v>
      </c>
    </row>
    <row r="61" spans="1:6" ht="15" customHeight="1">
      <c r="A61" s="17" t="s">
        <v>687</v>
      </c>
      <c r="B61" s="6" t="s">
        <v>688</v>
      </c>
      <c r="C61" s="38"/>
      <c r="D61" s="38"/>
      <c r="E61" s="38"/>
      <c r="F61" s="38">
        <f t="shared" si="0"/>
        <v>0</v>
      </c>
    </row>
    <row r="62" spans="1:6" ht="15" customHeight="1">
      <c r="A62" s="5" t="s">
        <v>980</v>
      </c>
      <c r="B62" s="6" t="s">
        <v>689</v>
      </c>
      <c r="C62" s="38">
        <v>70</v>
      </c>
      <c r="D62" s="38"/>
      <c r="E62" s="38"/>
      <c r="F62" s="38">
        <f t="shared" si="0"/>
        <v>70</v>
      </c>
    </row>
    <row r="63" spans="1:6" ht="15" customHeight="1">
      <c r="A63" s="17" t="s">
        <v>982</v>
      </c>
      <c r="B63" s="6" t="s">
        <v>690</v>
      </c>
      <c r="C63" s="38">
        <v>200</v>
      </c>
      <c r="D63" s="38"/>
      <c r="E63" s="38"/>
      <c r="F63" s="38">
        <f t="shared" si="0"/>
        <v>200</v>
      </c>
    </row>
    <row r="64" spans="1:6" ht="15" customHeight="1">
      <c r="A64" s="50" t="s">
        <v>1003</v>
      </c>
      <c r="B64" s="65" t="s">
        <v>691</v>
      </c>
      <c r="C64" s="38">
        <f>SUM(C61:C63)</f>
        <v>270</v>
      </c>
      <c r="D64" s="38"/>
      <c r="E64" s="38"/>
      <c r="F64" s="38">
        <f t="shared" si="0"/>
        <v>270</v>
      </c>
    </row>
    <row r="65" spans="1:6" ht="15" customHeight="1">
      <c r="A65" s="83" t="s">
        <v>72</v>
      </c>
      <c r="B65" s="88"/>
      <c r="C65" s="38"/>
      <c r="D65" s="38"/>
      <c r="E65" s="38"/>
      <c r="F65" s="38">
        <f t="shared" si="0"/>
        <v>0</v>
      </c>
    </row>
    <row r="66" spans="1:6" ht="15.75">
      <c r="A66" s="62" t="s">
        <v>1002</v>
      </c>
      <c r="B66" s="46" t="s">
        <v>692</v>
      </c>
      <c r="C66" s="38">
        <f>C64+C60+C54+C47+C43+C32+C18</f>
        <v>326905</v>
      </c>
      <c r="D66" s="38">
        <f>D64+D60+D54+D47+D43+D32+D18</f>
        <v>508</v>
      </c>
      <c r="E66" s="38"/>
      <c r="F66" s="38">
        <f t="shared" si="0"/>
        <v>327413</v>
      </c>
    </row>
    <row r="67" spans="1:6" ht="15.75">
      <c r="A67" s="180" t="s">
        <v>182</v>
      </c>
      <c r="B67" s="86"/>
      <c r="C67" s="38"/>
      <c r="D67" s="38"/>
      <c r="E67" s="38"/>
      <c r="F67" s="38">
        <f t="shared" si="0"/>
        <v>0</v>
      </c>
    </row>
    <row r="68" spans="1:6" ht="15.75">
      <c r="A68" s="180" t="s">
        <v>183</v>
      </c>
      <c r="B68" s="86"/>
      <c r="C68" s="38"/>
      <c r="D68" s="38"/>
      <c r="E68" s="38"/>
      <c r="F68" s="38">
        <f t="shared" si="0"/>
        <v>0</v>
      </c>
    </row>
    <row r="69" spans="1:6" ht="15">
      <c r="A69" s="48" t="s">
        <v>984</v>
      </c>
      <c r="B69" s="5" t="s">
        <v>693</v>
      </c>
      <c r="C69" s="38"/>
      <c r="D69" s="38"/>
      <c r="E69" s="38"/>
      <c r="F69" s="38">
        <f t="shared" si="0"/>
        <v>0</v>
      </c>
    </row>
    <row r="70" spans="1:6" ht="15">
      <c r="A70" s="17" t="s">
        <v>694</v>
      </c>
      <c r="B70" s="5" t="s">
        <v>695</v>
      </c>
      <c r="C70" s="38"/>
      <c r="D70" s="38"/>
      <c r="E70" s="38"/>
      <c r="F70" s="38">
        <f t="shared" si="0"/>
        <v>0</v>
      </c>
    </row>
    <row r="71" spans="1:6" ht="15">
      <c r="A71" s="48" t="s">
        <v>985</v>
      </c>
      <c r="B71" s="5" t="s">
        <v>696</v>
      </c>
      <c r="C71" s="38"/>
      <c r="D71" s="38"/>
      <c r="E71" s="38"/>
      <c r="F71" s="38">
        <f aca="true" t="shared" si="1" ref="F71:F96">SUM(C71:E71)</f>
        <v>0</v>
      </c>
    </row>
    <row r="72" spans="1:6" ht="15">
      <c r="A72" s="20" t="s">
        <v>1004</v>
      </c>
      <c r="B72" s="9" t="s">
        <v>697</v>
      </c>
      <c r="C72" s="38"/>
      <c r="D72" s="38"/>
      <c r="E72" s="38"/>
      <c r="F72" s="38">
        <f t="shared" si="1"/>
        <v>0</v>
      </c>
    </row>
    <row r="73" spans="1:6" ht="15">
      <c r="A73" s="17" t="s">
        <v>986</v>
      </c>
      <c r="B73" s="5" t="s">
        <v>698</v>
      </c>
      <c r="C73" s="38"/>
      <c r="D73" s="38"/>
      <c r="E73" s="38"/>
      <c r="F73" s="38">
        <f t="shared" si="1"/>
        <v>0</v>
      </c>
    </row>
    <row r="74" spans="1:6" ht="15">
      <c r="A74" s="48" t="s">
        <v>699</v>
      </c>
      <c r="B74" s="5" t="s">
        <v>700</v>
      </c>
      <c r="C74" s="38"/>
      <c r="D74" s="38"/>
      <c r="E74" s="38"/>
      <c r="F74" s="38">
        <f t="shared" si="1"/>
        <v>0</v>
      </c>
    </row>
    <row r="75" spans="1:6" ht="15">
      <c r="A75" s="17" t="s">
        <v>987</v>
      </c>
      <c r="B75" s="5" t="s">
        <v>701</v>
      </c>
      <c r="C75" s="38"/>
      <c r="D75" s="38"/>
      <c r="E75" s="38"/>
      <c r="F75" s="38">
        <f t="shared" si="1"/>
        <v>0</v>
      </c>
    </row>
    <row r="76" spans="1:6" ht="15">
      <c r="A76" s="48" t="s">
        <v>702</v>
      </c>
      <c r="B76" s="5" t="s">
        <v>703</v>
      </c>
      <c r="C76" s="38"/>
      <c r="D76" s="38"/>
      <c r="E76" s="38"/>
      <c r="F76" s="38">
        <f t="shared" si="1"/>
        <v>0</v>
      </c>
    </row>
    <row r="77" spans="1:6" ht="15">
      <c r="A77" s="18" t="s">
        <v>1005</v>
      </c>
      <c r="B77" s="9" t="s">
        <v>704</v>
      </c>
      <c r="C77" s="38"/>
      <c r="D77" s="38"/>
      <c r="E77" s="38"/>
      <c r="F77" s="38">
        <f t="shared" si="1"/>
        <v>0</v>
      </c>
    </row>
    <row r="78" spans="1:6" ht="15">
      <c r="A78" s="5" t="s">
        <v>180</v>
      </c>
      <c r="B78" s="5" t="s">
        <v>705</v>
      </c>
      <c r="C78" s="38">
        <v>40210</v>
      </c>
      <c r="D78" s="38"/>
      <c r="E78" s="38"/>
      <c r="F78" s="38">
        <v>40210</v>
      </c>
    </row>
    <row r="79" spans="1:6" ht="15">
      <c r="A79" s="5" t="s">
        <v>181</v>
      </c>
      <c r="B79" s="5" t="s">
        <v>705</v>
      </c>
      <c r="C79" s="38"/>
      <c r="D79" s="38"/>
      <c r="E79" s="38"/>
      <c r="F79" s="38"/>
    </row>
    <row r="80" spans="1:6" ht="15">
      <c r="A80" s="5" t="s">
        <v>178</v>
      </c>
      <c r="B80" s="5" t="s">
        <v>709</v>
      </c>
      <c r="C80" s="38"/>
      <c r="D80" s="38"/>
      <c r="E80" s="38"/>
      <c r="F80" s="38">
        <f t="shared" si="1"/>
        <v>0</v>
      </c>
    </row>
    <row r="81" spans="1:6" ht="15">
      <c r="A81" s="5" t="s">
        <v>179</v>
      </c>
      <c r="B81" s="5" t="s">
        <v>709</v>
      </c>
      <c r="C81" s="38"/>
      <c r="D81" s="38"/>
      <c r="E81" s="38"/>
      <c r="F81" s="38">
        <f t="shared" si="1"/>
        <v>0</v>
      </c>
    </row>
    <row r="82" spans="1:6" ht="15">
      <c r="A82" s="9" t="s">
        <v>1006</v>
      </c>
      <c r="B82" s="9" t="s">
        <v>710</v>
      </c>
      <c r="C82" s="38">
        <v>40210</v>
      </c>
      <c r="D82" s="38"/>
      <c r="E82" s="38"/>
      <c r="F82" s="38">
        <f t="shared" si="1"/>
        <v>40210</v>
      </c>
    </row>
    <row r="83" spans="1:6" ht="15">
      <c r="A83" s="48" t="s">
        <v>711</v>
      </c>
      <c r="B83" s="5" t="s">
        <v>712</v>
      </c>
      <c r="C83" s="38"/>
      <c r="D83" s="38"/>
      <c r="E83" s="38"/>
      <c r="F83" s="38">
        <f t="shared" si="1"/>
        <v>0</v>
      </c>
    </row>
    <row r="84" spans="1:6" ht="15">
      <c r="A84" s="48" t="s">
        <v>714</v>
      </c>
      <c r="B84" s="5" t="s">
        <v>715</v>
      </c>
      <c r="C84" s="38"/>
      <c r="D84" s="38"/>
      <c r="E84" s="38"/>
      <c r="F84" s="38">
        <f t="shared" si="1"/>
        <v>0</v>
      </c>
    </row>
    <row r="85" spans="1:6" ht="15">
      <c r="A85" s="48" t="s">
        <v>716</v>
      </c>
      <c r="B85" s="5" t="s">
        <v>717</v>
      </c>
      <c r="C85" s="38"/>
      <c r="D85" s="38"/>
      <c r="E85" s="38"/>
      <c r="F85" s="38">
        <f t="shared" si="1"/>
        <v>0</v>
      </c>
    </row>
    <row r="86" spans="1:6" ht="15">
      <c r="A86" s="48" t="s">
        <v>718</v>
      </c>
      <c r="B86" s="5" t="s">
        <v>719</v>
      </c>
      <c r="C86" s="38"/>
      <c r="D86" s="38"/>
      <c r="E86" s="38"/>
      <c r="F86" s="38">
        <f t="shared" si="1"/>
        <v>0</v>
      </c>
    </row>
    <row r="87" spans="1:6" ht="15">
      <c r="A87" s="17" t="s">
        <v>988</v>
      </c>
      <c r="B87" s="5" t="s">
        <v>720</v>
      </c>
      <c r="C87" s="38"/>
      <c r="D87" s="38"/>
      <c r="E87" s="38"/>
      <c r="F87" s="38">
        <f t="shared" si="1"/>
        <v>0</v>
      </c>
    </row>
    <row r="88" spans="1:6" ht="15">
      <c r="A88" s="20" t="s">
        <v>1007</v>
      </c>
      <c r="B88" s="9" t="s">
        <v>725</v>
      </c>
      <c r="C88" s="38">
        <v>40210</v>
      </c>
      <c r="D88" s="38"/>
      <c r="E88" s="38"/>
      <c r="F88" s="38">
        <f t="shared" si="1"/>
        <v>40210</v>
      </c>
    </row>
    <row r="89" spans="1:6" ht="15">
      <c r="A89" s="17" t="s">
        <v>726</v>
      </c>
      <c r="B89" s="5" t="s">
        <v>727</v>
      </c>
      <c r="C89" s="38"/>
      <c r="D89" s="38"/>
      <c r="E89" s="38"/>
      <c r="F89" s="38">
        <f t="shared" si="1"/>
        <v>0</v>
      </c>
    </row>
    <row r="90" spans="1:6" ht="15">
      <c r="A90" s="17" t="s">
        <v>728</v>
      </c>
      <c r="B90" s="5" t="s">
        <v>729</v>
      </c>
      <c r="C90" s="38"/>
      <c r="D90" s="38"/>
      <c r="E90" s="38"/>
      <c r="F90" s="38">
        <f t="shared" si="1"/>
        <v>0</v>
      </c>
    </row>
    <row r="91" spans="1:6" ht="15">
      <c r="A91" s="48" t="s">
        <v>730</v>
      </c>
      <c r="B91" s="5" t="s">
        <v>731</v>
      </c>
      <c r="C91" s="38"/>
      <c r="D91" s="38"/>
      <c r="E91" s="38"/>
      <c r="F91" s="38">
        <f t="shared" si="1"/>
        <v>0</v>
      </c>
    </row>
    <row r="92" spans="1:6" ht="15">
      <c r="A92" s="48" t="s">
        <v>989</v>
      </c>
      <c r="B92" s="5" t="s">
        <v>732</v>
      </c>
      <c r="C92" s="38"/>
      <c r="D92" s="38"/>
      <c r="E92" s="38"/>
      <c r="F92" s="38">
        <f t="shared" si="1"/>
        <v>0</v>
      </c>
    </row>
    <row r="93" spans="1:6" ht="15">
      <c r="A93" s="18" t="s">
        <v>1008</v>
      </c>
      <c r="B93" s="9" t="s">
        <v>733</v>
      </c>
      <c r="C93" s="38"/>
      <c r="D93" s="38"/>
      <c r="E93" s="38"/>
      <c r="F93" s="38">
        <f t="shared" si="1"/>
        <v>0</v>
      </c>
    </row>
    <row r="94" spans="1:6" ht="15">
      <c r="A94" s="20" t="s">
        <v>756</v>
      </c>
      <c r="B94" s="9" t="s">
        <v>757</v>
      </c>
      <c r="C94" s="38"/>
      <c r="D94" s="38"/>
      <c r="E94" s="38"/>
      <c r="F94" s="38">
        <f t="shared" si="1"/>
        <v>0</v>
      </c>
    </row>
    <row r="95" spans="1:6" ht="15.75">
      <c r="A95" s="51" t="s">
        <v>1009</v>
      </c>
      <c r="B95" s="52" t="s">
        <v>758</v>
      </c>
      <c r="C95" s="38">
        <v>40210</v>
      </c>
      <c r="D95" s="38"/>
      <c r="E95" s="38"/>
      <c r="F95" s="38">
        <f t="shared" si="1"/>
        <v>40210</v>
      </c>
    </row>
    <row r="96" spans="1:6" ht="15.75">
      <c r="A96" s="179" t="s">
        <v>991</v>
      </c>
      <c r="B96" s="175"/>
      <c r="C96" s="38">
        <f>C66+C95</f>
        <v>367115</v>
      </c>
      <c r="D96" s="38">
        <f>D66+D95</f>
        <v>508</v>
      </c>
      <c r="E96" s="38"/>
      <c r="F96" s="38">
        <f t="shared" si="1"/>
        <v>367623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2"/>
  <sheetViews>
    <sheetView zoomScalePageLayoutView="0" workbookViewId="0" topLeftCell="A1">
      <selection activeCell="AA272" sqref="AA272"/>
    </sheetView>
  </sheetViews>
  <sheetFormatPr defaultColWidth="9.140625" defaultRowHeight="15"/>
  <cols>
    <col min="1" max="1" width="100.57421875" style="0" customWidth="1"/>
    <col min="3" max="3" width="16.00390625" style="0" customWidth="1"/>
    <col min="4" max="4" width="16.421875" style="0" customWidth="1"/>
    <col min="5" max="6" width="13.7109375" style="0" customWidth="1"/>
    <col min="7" max="8" width="14.28125" style="0" customWidth="1"/>
    <col min="9" max="9" width="15.28125" style="0" customWidth="1"/>
    <col min="10" max="10" width="14.8515625" style="0" customWidth="1"/>
    <col min="11" max="11" width="12.421875" style="0" customWidth="1"/>
    <col min="12" max="12" width="13.7109375" style="0" customWidth="1"/>
    <col min="13" max="13" width="16.57421875" style="0" customWidth="1"/>
    <col min="14" max="14" width="12.8515625" style="0" customWidth="1"/>
    <col min="15" max="15" width="17.00390625" style="0" customWidth="1"/>
    <col min="16" max="16" width="16.7109375" style="0" customWidth="1"/>
    <col min="17" max="18" width="16.8515625" style="0" customWidth="1"/>
    <col min="19" max="22" width="19.421875" style="0" customWidth="1"/>
    <col min="23" max="25" width="21.28125" style="0" customWidth="1"/>
    <col min="26" max="26" width="14.00390625" style="0" customWidth="1"/>
    <col min="27" max="27" width="16.28125" style="0" customWidth="1"/>
  </cols>
  <sheetData>
    <row r="1" spans="1:25" ht="18">
      <c r="A1" s="118" t="s">
        <v>357</v>
      </c>
      <c r="B1" t="s">
        <v>744</v>
      </c>
      <c r="S1" s="116" t="s">
        <v>281</v>
      </c>
      <c r="T1" s="116"/>
      <c r="U1" s="116"/>
      <c r="V1" s="116"/>
      <c r="W1" s="116"/>
      <c r="X1" s="116"/>
      <c r="Y1" s="116"/>
    </row>
    <row r="2" ht="18">
      <c r="A2" s="188" t="s">
        <v>45</v>
      </c>
    </row>
    <row r="3" ht="18">
      <c r="A3" s="188"/>
    </row>
    <row r="4" spans="1:25" ht="18">
      <c r="A4" s="188"/>
      <c r="C4" t="s">
        <v>332</v>
      </c>
      <c r="D4" t="s">
        <v>332</v>
      </c>
      <c r="E4" t="s">
        <v>332</v>
      </c>
      <c r="F4" t="s">
        <v>332</v>
      </c>
      <c r="G4" t="s">
        <v>332</v>
      </c>
      <c r="H4" t="s">
        <v>332</v>
      </c>
      <c r="I4" t="s">
        <v>332</v>
      </c>
      <c r="J4" t="s">
        <v>332</v>
      </c>
      <c r="K4" t="s">
        <v>332</v>
      </c>
      <c r="L4" t="s">
        <v>332</v>
      </c>
      <c r="M4" t="s">
        <v>332</v>
      </c>
      <c r="N4" t="s">
        <v>332</v>
      </c>
      <c r="O4" t="s">
        <v>332</v>
      </c>
      <c r="P4" t="s">
        <v>332</v>
      </c>
      <c r="Q4" t="s">
        <v>332</v>
      </c>
      <c r="U4" t="s">
        <v>332</v>
      </c>
      <c r="V4" t="s">
        <v>332</v>
      </c>
      <c r="W4" t="s">
        <v>332</v>
      </c>
      <c r="Y4" t="s">
        <v>332</v>
      </c>
    </row>
    <row r="5" spans="1:27" ht="79.5" customHeight="1">
      <c r="A5" s="2" t="s">
        <v>366</v>
      </c>
      <c r="B5" s="3" t="s">
        <v>367</v>
      </c>
      <c r="C5" s="235" t="s">
        <v>426</v>
      </c>
      <c r="D5" s="156" t="s">
        <v>310</v>
      </c>
      <c r="E5" s="156" t="s">
        <v>232</v>
      </c>
      <c r="F5" s="156" t="s">
        <v>228</v>
      </c>
      <c r="G5" s="156" t="s">
        <v>224</v>
      </c>
      <c r="H5" s="156" t="s">
        <v>315</v>
      </c>
      <c r="I5" s="156" t="s">
        <v>230</v>
      </c>
      <c r="J5" s="156" t="s">
        <v>229</v>
      </c>
      <c r="K5" s="156" t="s">
        <v>222</v>
      </c>
      <c r="L5" s="156" t="s">
        <v>318</v>
      </c>
      <c r="M5" s="156" t="s">
        <v>312</v>
      </c>
      <c r="N5" s="156" t="s">
        <v>234</v>
      </c>
      <c r="O5" s="156" t="s">
        <v>308</v>
      </c>
      <c r="P5" s="156" t="s">
        <v>307</v>
      </c>
      <c r="Q5" s="156" t="s">
        <v>306</v>
      </c>
      <c r="R5" s="156" t="s">
        <v>963</v>
      </c>
      <c r="S5" s="157" t="s">
        <v>963</v>
      </c>
      <c r="T5" s="155" t="s">
        <v>963</v>
      </c>
      <c r="U5" s="155" t="s">
        <v>280</v>
      </c>
      <c r="V5" s="154" t="s">
        <v>963</v>
      </c>
      <c r="W5" s="154" t="s">
        <v>488</v>
      </c>
      <c r="X5" s="149" t="s">
        <v>963</v>
      </c>
      <c r="Y5" s="149" t="s">
        <v>657</v>
      </c>
      <c r="Z5" s="144" t="s">
        <v>284</v>
      </c>
      <c r="AA5" s="214" t="s">
        <v>343</v>
      </c>
    </row>
    <row r="6" spans="1:27" ht="15">
      <c r="A6" s="5" t="s">
        <v>562</v>
      </c>
      <c r="B6" s="6" t="s">
        <v>563</v>
      </c>
      <c r="C6" s="38"/>
      <c r="D6" s="38"/>
      <c r="E6" s="38"/>
      <c r="F6" s="38">
        <v>46791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>
        <f>SUM(C6:Y6)</f>
        <v>46791</v>
      </c>
      <c r="AA6">
        <f>SUM(C6:Q6)</f>
        <v>46791</v>
      </c>
    </row>
    <row r="7" spans="1:27" ht="15">
      <c r="A7" s="5" t="s">
        <v>564</v>
      </c>
      <c r="B7" s="6" t="s">
        <v>565</v>
      </c>
      <c r="C7" s="38"/>
      <c r="D7" s="38"/>
      <c r="E7" s="38"/>
      <c r="F7" s="172">
        <v>74518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>
        <f aca="true" t="shared" si="0" ref="Z7:Z70">SUM(C7:Y7)</f>
        <v>74518</v>
      </c>
      <c r="AA7">
        <f aca="true" t="shared" si="1" ref="AA7:AA70">SUM(C7:Q7)</f>
        <v>74518</v>
      </c>
    </row>
    <row r="8" spans="1:27" ht="15">
      <c r="A8" s="5" t="s">
        <v>566</v>
      </c>
      <c r="B8" s="6" t="s">
        <v>567</v>
      </c>
      <c r="C8" s="38"/>
      <c r="D8" s="38"/>
      <c r="E8" s="38"/>
      <c r="F8" s="172">
        <v>34735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>
        <f t="shared" si="0"/>
        <v>34735</v>
      </c>
      <c r="AA8">
        <f t="shared" si="1"/>
        <v>34735</v>
      </c>
    </row>
    <row r="9" spans="1:27" ht="15">
      <c r="A9" s="5" t="s">
        <v>568</v>
      </c>
      <c r="B9" s="6" t="s">
        <v>569</v>
      </c>
      <c r="C9" s="38"/>
      <c r="D9" s="38"/>
      <c r="E9" s="38"/>
      <c r="F9" s="172">
        <v>3669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>
        <f t="shared" si="0"/>
        <v>3669</v>
      </c>
      <c r="AA9">
        <f t="shared" si="1"/>
        <v>3669</v>
      </c>
    </row>
    <row r="10" spans="1:27" ht="15">
      <c r="A10" s="5" t="s">
        <v>570</v>
      </c>
      <c r="B10" s="6" t="s">
        <v>571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>
        <f t="shared" si="0"/>
        <v>0</v>
      </c>
      <c r="AA10">
        <f t="shared" si="1"/>
        <v>0</v>
      </c>
    </row>
    <row r="11" spans="1:27" ht="15">
      <c r="A11" s="5" t="s">
        <v>572</v>
      </c>
      <c r="B11" s="6" t="s">
        <v>573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>
        <f t="shared" si="0"/>
        <v>0</v>
      </c>
      <c r="AA11">
        <f t="shared" si="1"/>
        <v>0</v>
      </c>
    </row>
    <row r="12" spans="1:27" ht="15">
      <c r="A12" s="9" t="s">
        <v>993</v>
      </c>
      <c r="B12" s="10" t="s">
        <v>574</v>
      </c>
      <c r="C12" s="38"/>
      <c r="D12" s="38"/>
      <c r="E12" s="38">
        <f>SUM(E6:E11)</f>
        <v>0</v>
      </c>
      <c r="F12" s="38">
        <f>SUM(F6:F11)</f>
        <v>159713</v>
      </c>
      <c r="G12" s="38"/>
      <c r="H12" s="38"/>
      <c r="I12" s="38">
        <f>SUM(I6:I11)</f>
        <v>0</v>
      </c>
      <c r="J12" s="38">
        <f>SUM(J6:J11)</f>
        <v>0</v>
      </c>
      <c r="K12" s="38"/>
      <c r="L12" s="38"/>
      <c r="M12" s="38"/>
      <c r="N12" s="38">
        <f>SUM(N6:N11)</f>
        <v>0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>
        <f t="shared" si="0"/>
        <v>159713</v>
      </c>
      <c r="AA12">
        <f t="shared" si="1"/>
        <v>159713</v>
      </c>
    </row>
    <row r="13" spans="1:27" ht="15">
      <c r="A13" s="9" t="s">
        <v>575</v>
      </c>
      <c r="B13" s="10" t="s">
        <v>576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>
        <f t="shared" si="0"/>
        <v>0</v>
      </c>
      <c r="AA13">
        <f t="shared" si="1"/>
        <v>0</v>
      </c>
    </row>
    <row r="14" spans="1:27" ht="25.5">
      <c r="A14" s="9" t="s">
        <v>577</v>
      </c>
      <c r="B14" s="10" t="s">
        <v>578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>
        <f t="shared" si="0"/>
        <v>0</v>
      </c>
      <c r="AA14">
        <f t="shared" si="1"/>
        <v>0</v>
      </c>
    </row>
    <row r="15" spans="1:27" ht="15">
      <c r="A15" s="17" t="s">
        <v>102</v>
      </c>
      <c r="B15" s="6" t="s">
        <v>579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>
        <f t="shared" si="0"/>
        <v>0</v>
      </c>
      <c r="AA15">
        <f t="shared" si="1"/>
        <v>0</v>
      </c>
    </row>
    <row r="16" spans="1:27" ht="15">
      <c r="A16" s="17" t="s">
        <v>111</v>
      </c>
      <c r="B16" s="6" t="s">
        <v>579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>
        <f t="shared" si="0"/>
        <v>0</v>
      </c>
      <c r="AA16">
        <f t="shared" si="1"/>
        <v>0</v>
      </c>
    </row>
    <row r="17" spans="1:27" ht="15">
      <c r="A17" s="17" t="s">
        <v>112</v>
      </c>
      <c r="B17" s="6" t="s">
        <v>579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>
        <f t="shared" si="0"/>
        <v>0</v>
      </c>
      <c r="AA17">
        <f t="shared" si="1"/>
        <v>0</v>
      </c>
    </row>
    <row r="18" spans="1:27" ht="15">
      <c r="A18" s="17" t="s">
        <v>110</v>
      </c>
      <c r="B18" s="6" t="s">
        <v>579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>
        <f t="shared" si="0"/>
        <v>0</v>
      </c>
      <c r="AA18">
        <f t="shared" si="1"/>
        <v>0</v>
      </c>
    </row>
    <row r="19" spans="1:27" ht="15">
      <c r="A19" s="17" t="s">
        <v>109</v>
      </c>
      <c r="B19" s="6" t="s">
        <v>579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>
        <f t="shared" si="0"/>
        <v>0</v>
      </c>
      <c r="AA19">
        <f t="shared" si="1"/>
        <v>0</v>
      </c>
    </row>
    <row r="20" spans="1:27" ht="15">
      <c r="A20" s="17" t="s">
        <v>108</v>
      </c>
      <c r="B20" s="6" t="s">
        <v>579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>
        <f t="shared" si="0"/>
        <v>0</v>
      </c>
      <c r="AA20">
        <f t="shared" si="1"/>
        <v>0</v>
      </c>
    </row>
    <row r="21" spans="1:27" ht="15">
      <c r="A21" s="17" t="s">
        <v>103</v>
      </c>
      <c r="B21" s="6" t="s">
        <v>579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>
        <f t="shared" si="0"/>
        <v>0</v>
      </c>
      <c r="AA21">
        <f t="shared" si="1"/>
        <v>0</v>
      </c>
    </row>
    <row r="22" spans="1:27" ht="15">
      <c r="A22" s="17" t="s">
        <v>104</v>
      </c>
      <c r="B22" s="6" t="s">
        <v>579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>
        <f t="shared" si="0"/>
        <v>0</v>
      </c>
      <c r="AA22">
        <f t="shared" si="1"/>
        <v>0</v>
      </c>
    </row>
    <row r="23" spans="1:27" ht="15">
      <c r="A23" s="17" t="s">
        <v>105</v>
      </c>
      <c r="B23" s="6" t="s">
        <v>579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>
        <f t="shared" si="0"/>
        <v>0</v>
      </c>
      <c r="AA23">
        <f t="shared" si="1"/>
        <v>0</v>
      </c>
    </row>
    <row r="24" spans="1:27" ht="15">
      <c r="A24" s="17" t="s">
        <v>106</v>
      </c>
      <c r="B24" s="6" t="s">
        <v>579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>
        <f t="shared" si="0"/>
        <v>0</v>
      </c>
      <c r="AA24">
        <f t="shared" si="1"/>
        <v>0</v>
      </c>
    </row>
    <row r="25" spans="1:27" ht="15">
      <c r="A25" s="9" t="s">
        <v>906</v>
      </c>
      <c r="B25" s="10" t="s">
        <v>579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>
        <f t="shared" si="0"/>
        <v>0</v>
      </c>
      <c r="AA25">
        <f t="shared" si="1"/>
        <v>0</v>
      </c>
    </row>
    <row r="26" spans="1:27" ht="15">
      <c r="A26" s="17" t="s">
        <v>102</v>
      </c>
      <c r="B26" s="6" t="s">
        <v>580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 t="shared" si="0"/>
        <v>0</v>
      </c>
      <c r="AA26">
        <f t="shared" si="1"/>
        <v>0</v>
      </c>
    </row>
    <row r="27" spans="1:27" ht="15">
      <c r="A27" s="17" t="s">
        <v>111</v>
      </c>
      <c r="B27" s="6" t="s">
        <v>580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>
        <f t="shared" si="0"/>
        <v>0</v>
      </c>
      <c r="AA27">
        <f t="shared" si="1"/>
        <v>0</v>
      </c>
    </row>
    <row r="28" spans="1:27" ht="15">
      <c r="A28" s="17" t="s">
        <v>112</v>
      </c>
      <c r="B28" s="6" t="s">
        <v>580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>
        <f t="shared" si="0"/>
        <v>0</v>
      </c>
      <c r="AA28">
        <f t="shared" si="1"/>
        <v>0</v>
      </c>
    </row>
    <row r="29" spans="1:27" ht="15">
      <c r="A29" s="17" t="s">
        <v>110</v>
      </c>
      <c r="B29" s="6" t="s">
        <v>580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>
        <f t="shared" si="0"/>
        <v>0</v>
      </c>
      <c r="AA29">
        <f t="shared" si="1"/>
        <v>0</v>
      </c>
    </row>
    <row r="30" spans="1:27" ht="15">
      <c r="A30" s="17" t="s">
        <v>109</v>
      </c>
      <c r="B30" s="6" t="s">
        <v>580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>
        <f t="shared" si="0"/>
        <v>0</v>
      </c>
      <c r="AA30">
        <f t="shared" si="1"/>
        <v>0</v>
      </c>
    </row>
    <row r="31" spans="1:27" ht="15">
      <c r="A31" s="17" t="s">
        <v>108</v>
      </c>
      <c r="B31" s="6" t="s">
        <v>580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 t="shared" si="0"/>
        <v>0</v>
      </c>
      <c r="AA31">
        <f t="shared" si="1"/>
        <v>0</v>
      </c>
    </row>
    <row r="32" spans="1:27" ht="15">
      <c r="A32" s="17" t="s">
        <v>103</v>
      </c>
      <c r="B32" s="6" t="s">
        <v>580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>
        <f t="shared" si="0"/>
        <v>0</v>
      </c>
      <c r="AA32">
        <f t="shared" si="1"/>
        <v>0</v>
      </c>
    </row>
    <row r="33" spans="1:27" ht="15">
      <c r="A33" s="17" t="s">
        <v>104</v>
      </c>
      <c r="B33" s="6" t="s">
        <v>580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>
        <f t="shared" si="0"/>
        <v>0</v>
      </c>
      <c r="AA33">
        <f t="shared" si="1"/>
        <v>0</v>
      </c>
    </row>
    <row r="34" spans="1:27" ht="15">
      <c r="A34" s="17" t="s">
        <v>105</v>
      </c>
      <c r="B34" s="6" t="s">
        <v>580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>
        <f t="shared" si="0"/>
        <v>0</v>
      </c>
      <c r="AA34">
        <f t="shared" si="1"/>
        <v>0</v>
      </c>
    </row>
    <row r="35" spans="1:27" ht="15">
      <c r="A35" s="17" t="s">
        <v>106</v>
      </c>
      <c r="B35" s="6" t="s">
        <v>580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>
        <f t="shared" si="0"/>
        <v>0</v>
      </c>
      <c r="AA35">
        <f t="shared" si="1"/>
        <v>0</v>
      </c>
    </row>
    <row r="36" spans="1:27" ht="15">
      <c r="A36" s="9" t="s">
        <v>0</v>
      </c>
      <c r="B36" s="10" t="s">
        <v>580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 t="shared" si="0"/>
        <v>0</v>
      </c>
      <c r="AA36">
        <f t="shared" si="1"/>
        <v>0</v>
      </c>
    </row>
    <row r="37" spans="1:27" ht="15">
      <c r="A37" s="17" t="s">
        <v>102</v>
      </c>
      <c r="B37" s="6" t="s">
        <v>581</v>
      </c>
      <c r="C37" s="38"/>
      <c r="D37" s="38"/>
      <c r="E37" s="38"/>
      <c r="F37" s="38"/>
      <c r="G37" s="38">
        <v>540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>
        <f t="shared" si="0"/>
        <v>540</v>
      </c>
      <c r="AA37">
        <f t="shared" si="1"/>
        <v>540</v>
      </c>
    </row>
    <row r="38" spans="1:27" ht="15">
      <c r="A38" s="17" t="s">
        <v>111</v>
      </c>
      <c r="B38" s="6" t="s">
        <v>581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>
        <f t="shared" si="0"/>
        <v>0</v>
      </c>
      <c r="AA38">
        <f t="shared" si="1"/>
        <v>0</v>
      </c>
    </row>
    <row r="39" spans="1:27" ht="15">
      <c r="A39" s="17" t="s">
        <v>112</v>
      </c>
      <c r="B39" s="6" t="s">
        <v>581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>
        <f t="shared" si="0"/>
        <v>0</v>
      </c>
      <c r="AA39">
        <f t="shared" si="1"/>
        <v>0</v>
      </c>
    </row>
    <row r="40" spans="1:27" ht="15">
      <c r="A40" s="17" t="s">
        <v>110</v>
      </c>
      <c r="B40" s="6" t="s">
        <v>581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>
        <f t="shared" si="0"/>
        <v>0</v>
      </c>
      <c r="AA40">
        <f t="shared" si="1"/>
        <v>0</v>
      </c>
    </row>
    <row r="41" spans="1:27" ht="15">
      <c r="A41" s="17" t="s">
        <v>109</v>
      </c>
      <c r="B41" s="6" t="s">
        <v>581</v>
      </c>
      <c r="C41" s="38"/>
      <c r="D41" s="38"/>
      <c r="E41" s="38"/>
      <c r="F41" s="38"/>
      <c r="G41" s="38"/>
      <c r="H41" s="38"/>
      <c r="I41" s="38"/>
      <c r="J41" s="38"/>
      <c r="K41" s="38"/>
      <c r="L41" s="38">
        <v>7130</v>
      </c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 t="shared" si="0"/>
        <v>7130</v>
      </c>
      <c r="AA41">
        <f t="shared" si="1"/>
        <v>7130</v>
      </c>
    </row>
    <row r="42" spans="1:27" ht="15">
      <c r="A42" s="17" t="s">
        <v>108</v>
      </c>
      <c r="B42" s="6" t="s">
        <v>581</v>
      </c>
      <c r="C42" s="38"/>
      <c r="D42" s="38"/>
      <c r="E42" s="38"/>
      <c r="F42" s="38"/>
      <c r="G42" s="38"/>
      <c r="H42" s="38">
        <v>9000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>
        <f t="shared" si="0"/>
        <v>9000</v>
      </c>
      <c r="AA42">
        <f t="shared" si="1"/>
        <v>9000</v>
      </c>
    </row>
    <row r="43" spans="1:27" ht="15">
      <c r="A43" s="17" t="s">
        <v>103</v>
      </c>
      <c r="B43" s="6" t="s">
        <v>581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>
        <f t="shared" si="0"/>
        <v>0</v>
      </c>
      <c r="AA43">
        <f t="shared" si="1"/>
        <v>0</v>
      </c>
    </row>
    <row r="44" spans="1:27" ht="15">
      <c r="A44" s="17" t="s">
        <v>104</v>
      </c>
      <c r="B44" s="6" t="s">
        <v>581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>
        <f t="shared" si="0"/>
        <v>0</v>
      </c>
      <c r="AA44">
        <f t="shared" si="1"/>
        <v>0</v>
      </c>
    </row>
    <row r="45" spans="1:27" ht="15">
      <c r="A45" s="17" t="s">
        <v>105</v>
      </c>
      <c r="B45" s="6" t="s">
        <v>581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>
        <f t="shared" si="0"/>
        <v>0</v>
      </c>
      <c r="AA45">
        <f t="shared" si="1"/>
        <v>0</v>
      </c>
    </row>
    <row r="46" spans="1:27" ht="15">
      <c r="A46" s="17" t="s">
        <v>106</v>
      </c>
      <c r="B46" s="6" t="s">
        <v>581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 t="shared" si="0"/>
        <v>0</v>
      </c>
      <c r="AA46">
        <f t="shared" si="1"/>
        <v>0</v>
      </c>
    </row>
    <row r="47" spans="1:27" ht="15">
      <c r="A47" s="9" t="s">
        <v>1012</v>
      </c>
      <c r="B47" s="10" t="s">
        <v>581</v>
      </c>
      <c r="C47" s="38"/>
      <c r="D47" s="38"/>
      <c r="E47" s="38"/>
      <c r="F47" s="38"/>
      <c r="G47" s="38">
        <v>540</v>
      </c>
      <c r="H47" s="38">
        <v>9000</v>
      </c>
      <c r="I47" s="38"/>
      <c r="J47" s="38"/>
      <c r="K47" s="38"/>
      <c r="L47" s="38">
        <v>7130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>
        <f t="shared" si="0"/>
        <v>16670</v>
      </c>
      <c r="AA47">
        <f t="shared" si="1"/>
        <v>16670</v>
      </c>
    </row>
    <row r="48" spans="1:27" ht="15">
      <c r="A48" s="68" t="s">
        <v>1011</v>
      </c>
      <c r="B48" s="12" t="s">
        <v>582</v>
      </c>
      <c r="C48" s="38"/>
      <c r="D48" s="38"/>
      <c r="E48" s="38"/>
      <c r="F48" s="38">
        <v>159713</v>
      </c>
      <c r="G48" s="38">
        <v>540</v>
      </c>
      <c r="H48" s="38">
        <v>9000</v>
      </c>
      <c r="I48" s="38"/>
      <c r="J48" s="38"/>
      <c r="K48" s="38"/>
      <c r="L48" s="38">
        <v>7130</v>
      </c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>
        <f t="shared" si="0"/>
        <v>176383</v>
      </c>
      <c r="AA48">
        <f t="shared" si="1"/>
        <v>176383</v>
      </c>
    </row>
    <row r="49" spans="1:27" ht="15">
      <c r="A49" s="9" t="s">
        <v>583</v>
      </c>
      <c r="B49" s="10" t="s">
        <v>584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>
        <f t="shared" si="0"/>
        <v>0</v>
      </c>
      <c r="AA49">
        <f t="shared" si="1"/>
        <v>0</v>
      </c>
    </row>
    <row r="50" spans="1:27" ht="25.5">
      <c r="A50" s="9" t="s">
        <v>585</v>
      </c>
      <c r="B50" s="10" t="s">
        <v>586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>
        <f t="shared" si="0"/>
        <v>0</v>
      </c>
      <c r="AA50">
        <f t="shared" si="1"/>
        <v>0</v>
      </c>
    </row>
    <row r="51" spans="1:27" ht="15">
      <c r="A51" s="17" t="s">
        <v>102</v>
      </c>
      <c r="B51" s="6" t="s">
        <v>587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 t="shared" si="0"/>
        <v>0</v>
      </c>
      <c r="AA51">
        <f t="shared" si="1"/>
        <v>0</v>
      </c>
    </row>
    <row r="52" spans="1:27" ht="15">
      <c r="A52" s="17" t="s">
        <v>111</v>
      </c>
      <c r="B52" s="6" t="s">
        <v>587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>
        <f t="shared" si="0"/>
        <v>0</v>
      </c>
      <c r="AA52">
        <f t="shared" si="1"/>
        <v>0</v>
      </c>
    </row>
    <row r="53" spans="1:27" ht="15">
      <c r="A53" s="17" t="s">
        <v>112</v>
      </c>
      <c r="B53" s="6" t="s">
        <v>587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>
        <f t="shared" si="0"/>
        <v>0</v>
      </c>
      <c r="AA53">
        <f t="shared" si="1"/>
        <v>0</v>
      </c>
    </row>
    <row r="54" spans="1:27" ht="15">
      <c r="A54" s="17" t="s">
        <v>110</v>
      </c>
      <c r="B54" s="6" t="s">
        <v>587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>
        <f t="shared" si="0"/>
        <v>0</v>
      </c>
      <c r="AA54">
        <f t="shared" si="1"/>
        <v>0</v>
      </c>
    </row>
    <row r="55" spans="1:27" ht="15">
      <c r="A55" s="17" t="s">
        <v>109</v>
      </c>
      <c r="B55" s="6" t="s">
        <v>587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>
        <f t="shared" si="0"/>
        <v>0</v>
      </c>
      <c r="AA55">
        <f t="shared" si="1"/>
        <v>0</v>
      </c>
    </row>
    <row r="56" spans="1:27" ht="15">
      <c r="A56" s="17" t="s">
        <v>108</v>
      </c>
      <c r="B56" s="6" t="s">
        <v>587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>
        <f t="shared" si="0"/>
        <v>0</v>
      </c>
      <c r="AA56">
        <f t="shared" si="1"/>
        <v>0</v>
      </c>
    </row>
    <row r="57" spans="1:27" ht="15">
      <c r="A57" s="17" t="s">
        <v>103</v>
      </c>
      <c r="B57" s="6" t="s">
        <v>587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f t="shared" si="0"/>
        <v>0</v>
      </c>
      <c r="AA57">
        <f t="shared" si="1"/>
        <v>0</v>
      </c>
    </row>
    <row r="58" spans="1:27" ht="15">
      <c r="A58" s="17" t="s">
        <v>104</v>
      </c>
      <c r="B58" s="6" t="s">
        <v>587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>
        <f t="shared" si="0"/>
        <v>0</v>
      </c>
      <c r="AA58">
        <f t="shared" si="1"/>
        <v>0</v>
      </c>
    </row>
    <row r="59" spans="1:27" ht="15">
      <c r="A59" s="17" t="s">
        <v>105</v>
      </c>
      <c r="B59" s="6" t="s">
        <v>587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>
        <f t="shared" si="0"/>
        <v>0</v>
      </c>
      <c r="AA59">
        <f t="shared" si="1"/>
        <v>0</v>
      </c>
    </row>
    <row r="60" spans="1:27" ht="15">
      <c r="A60" s="17" t="s">
        <v>106</v>
      </c>
      <c r="B60" s="6" t="s">
        <v>587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>
        <f t="shared" si="0"/>
        <v>0</v>
      </c>
      <c r="AA60">
        <f t="shared" si="1"/>
        <v>0</v>
      </c>
    </row>
    <row r="61" spans="1:27" ht="25.5">
      <c r="A61" s="9" t="s">
        <v>1010</v>
      </c>
      <c r="B61" s="10" t="s">
        <v>587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 t="shared" si="0"/>
        <v>0</v>
      </c>
      <c r="AA61">
        <f t="shared" si="1"/>
        <v>0</v>
      </c>
    </row>
    <row r="62" spans="1:27" ht="15">
      <c r="A62" s="17" t="s">
        <v>107</v>
      </c>
      <c r="B62" s="6" t="s">
        <v>588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>
        <f t="shared" si="0"/>
        <v>0</v>
      </c>
      <c r="AA62">
        <f t="shared" si="1"/>
        <v>0</v>
      </c>
    </row>
    <row r="63" spans="1:27" ht="15">
      <c r="A63" s="17" t="s">
        <v>111</v>
      </c>
      <c r="B63" s="6" t="s">
        <v>588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>
        <f t="shared" si="0"/>
        <v>0</v>
      </c>
      <c r="AA63">
        <f t="shared" si="1"/>
        <v>0</v>
      </c>
    </row>
    <row r="64" spans="1:27" ht="15">
      <c r="A64" s="17" t="s">
        <v>112</v>
      </c>
      <c r="B64" s="6" t="s">
        <v>588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>
        <f t="shared" si="0"/>
        <v>0</v>
      </c>
      <c r="AA64">
        <f t="shared" si="1"/>
        <v>0</v>
      </c>
    </row>
    <row r="65" spans="1:27" ht="15">
      <c r="A65" s="17" t="s">
        <v>110</v>
      </c>
      <c r="B65" s="6" t="s">
        <v>588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>
        <f t="shared" si="0"/>
        <v>0</v>
      </c>
      <c r="AA65">
        <f t="shared" si="1"/>
        <v>0</v>
      </c>
    </row>
    <row r="66" spans="1:27" ht="15">
      <c r="A66" s="17" t="s">
        <v>109</v>
      </c>
      <c r="B66" s="6" t="s">
        <v>588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 t="shared" si="0"/>
        <v>0</v>
      </c>
      <c r="AA66">
        <f t="shared" si="1"/>
        <v>0</v>
      </c>
    </row>
    <row r="67" spans="1:27" ht="15">
      <c r="A67" s="17" t="s">
        <v>108</v>
      </c>
      <c r="B67" s="6" t="s">
        <v>588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>
        <f t="shared" si="0"/>
        <v>0</v>
      </c>
      <c r="AA67">
        <f t="shared" si="1"/>
        <v>0</v>
      </c>
    </row>
    <row r="68" spans="1:27" ht="15">
      <c r="A68" s="17" t="s">
        <v>103</v>
      </c>
      <c r="B68" s="6" t="s">
        <v>588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 t="shared" si="0"/>
        <v>0</v>
      </c>
      <c r="AA68">
        <f t="shared" si="1"/>
        <v>0</v>
      </c>
    </row>
    <row r="69" spans="1:27" ht="15">
      <c r="A69" s="17" t="s">
        <v>104</v>
      </c>
      <c r="B69" s="6" t="s">
        <v>588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>
        <f t="shared" si="0"/>
        <v>0</v>
      </c>
      <c r="AA69">
        <f t="shared" si="1"/>
        <v>0</v>
      </c>
    </row>
    <row r="70" spans="1:27" ht="15">
      <c r="A70" s="17" t="s">
        <v>105</v>
      </c>
      <c r="B70" s="6" t="s">
        <v>588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>
        <f t="shared" si="0"/>
        <v>0</v>
      </c>
      <c r="AA70">
        <f t="shared" si="1"/>
        <v>0</v>
      </c>
    </row>
    <row r="71" spans="1:27" ht="15">
      <c r="A71" s="17" t="s">
        <v>106</v>
      </c>
      <c r="B71" s="6" t="s">
        <v>588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 aca="true" t="shared" si="2" ref="Z71:Z134">SUM(C71:Y71)</f>
        <v>0</v>
      </c>
      <c r="AA71">
        <f aca="true" t="shared" si="3" ref="AA71:AA134">SUM(C71:Q71)</f>
        <v>0</v>
      </c>
    </row>
    <row r="72" spans="1:27" ht="25.5">
      <c r="A72" s="9" t="s">
        <v>1</v>
      </c>
      <c r="B72" s="10" t="s">
        <v>588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>
        <f t="shared" si="2"/>
        <v>0</v>
      </c>
      <c r="AA72">
        <f t="shared" si="3"/>
        <v>0</v>
      </c>
    </row>
    <row r="73" spans="1:27" ht="15">
      <c r="A73" s="17" t="s">
        <v>102</v>
      </c>
      <c r="B73" s="6" t="s">
        <v>589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>
        <f t="shared" si="2"/>
        <v>0</v>
      </c>
      <c r="AA73">
        <f t="shared" si="3"/>
        <v>0</v>
      </c>
    </row>
    <row r="74" spans="1:27" ht="15">
      <c r="A74" s="17" t="s">
        <v>111</v>
      </c>
      <c r="B74" s="6" t="s">
        <v>589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>
        <f t="shared" si="2"/>
        <v>0</v>
      </c>
      <c r="AA74">
        <f t="shared" si="3"/>
        <v>0</v>
      </c>
    </row>
    <row r="75" spans="1:27" ht="15">
      <c r="A75" s="17" t="s">
        <v>112</v>
      </c>
      <c r="B75" s="6" t="s">
        <v>589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>
        <f t="shared" si="2"/>
        <v>0</v>
      </c>
      <c r="AA75">
        <f t="shared" si="3"/>
        <v>0</v>
      </c>
    </row>
    <row r="76" spans="1:27" ht="15">
      <c r="A76" s="17" t="s">
        <v>110</v>
      </c>
      <c r="B76" s="6" t="s">
        <v>589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 t="shared" si="2"/>
        <v>0</v>
      </c>
      <c r="AA76">
        <f t="shared" si="3"/>
        <v>0</v>
      </c>
    </row>
    <row r="77" spans="1:27" ht="15">
      <c r="A77" s="17" t="s">
        <v>109</v>
      </c>
      <c r="B77" s="6" t="s">
        <v>589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>
        <f t="shared" si="2"/>
        <v>0</v>
      </c>
      <c r="AA77">
        <f t="shared" si="3"/>
        <v>0</v>
      </c>
    </row>
    <row r="78" spans="1:27" ht="15">
      <c r="A78" s="17" t="s">
        <v>108</v>
      </c>
      <c r="B78" s="6" t="s">
        <v>589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 t="shared" si="2"/>
        <v>0</v>
      </c>
      <c r="AA78">
        <f t="shared" si="3"/>
        <v>0</v>
      </c>
    </row>
    <row r="79" spans="1:27" ht="15">
      <c r="A79" s="17" t="s">
        <v>103</v>
      </c>
      <c r="B79" s="6" t="s">
        <v>589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>
        <f t="shared" si="2"/>
        <v>0</v>
      </c>
      <c r="AA79">
        <f t="shared" si="3"/>
        <v>0</v>
      </c>
    </row>
    <row r="80" spans="1:27" ht="15">
      <c r="A80" s="17" t="s">
        <v>104</v>
      </c>
      <c r="B80" s="6" t="s">
        <v>589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>
        <f t="shared" si="2"/>
        <v>0</v>
      </c>
      <c r="AA80">
        <f t="shared" si="3"/>
        <v>0</v>
      </c>
    </row>
    <row r="81" spans="1:27" ht="15">
      <c r="A81" s="17" t="s">
        <v>105</v>
      </c>
      <c r="B81" s="6" t="s">
        <v>589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 t="shared" si="2"/>
        <v>0</v>
      </c>
      <c r="AA81">
        <f t="shared" si="3"/>
        <v>0</v>
      </c>
    </row>
    <row r="82" spans="1:27" ht="15">
      <c r="A82" s="17" t="s">
        <v>106</v>
      </c>
      <c r="B82" s="6" t="s">
        <v>589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>
        <f t="shared" si="2"/>
        <v>0</v>
      </c>
      <c r="AA82">
        <f t="shared" si="3"/>
        <v>0</v>
      </c>
    </row>
    <row r="83" spans="1:27" ht="15">
      <c r="A83" s="9" t="s">
        <v>938</v>
      </c>
      <c r="B83" s="10" t="s">
        <v>589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>
        <f t="shared" si="2"/>
        <v>0</v>
      </c>
      <c r="AA83">
        <f t="shared" si="3"/>
        <v>0</v>
      </c>
    </row>
    <row r="84" spans="1:27" ht="15">
      <c r="A84" s="68" t="s">
        <v>995</v>
      </c>
      <c r="B84" s="12" t="s">
        <v>590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>
        <f t="shared" si="2"/>
        <v>0</v>
      </c>
      <c r="AA84">
        <f t="shared" si="3"/>
        <v>0</v>
      </c>
    </row>
    <row r="85" spans="1:27" ht="15">
      <c r="A85" s="5" t="s">
        <v>2</v>
      </c>
      <c r="B85" s="6" t="s">
        <v>591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>
        <f t="shared" si="2"/>
        <v>0</v>
      </c>
      <c r="AA85">
        <f t="shared" si="3"/>
        <v>0</v>
      </c>
    </row>
    <row r="86" spans="1:27" ht="15">
      <c r="A86" s="25" t="s">
        <v>592</v>
      </c>
      <c r="B86" s="8" t="s">
        <v>591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 t="shared" si="2"/>
        <v>0</v>
      </c>
      <c r="AA86">
        <f t="shared" si="3"/>
        <v>0</v>
      </c>
    </row>
    <row r="87" spans="1:27" ht="15">
      <c r="A87" s="25" t="s">
        <v>593</v>
      </c>
      <c r="B87" s="8" t="s">
        <v>591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>
        <f t="shared" si="2"/>
        <v>0</v>
      </c>
      <c r="AA87">
        <f t="shared" si="3"/>
        <v>0</v>
      </c>
    </row>
    <row r="88" spans="1:27" ht="15">
      <c r="A88" s="25" t="s">
        <v>594</v>
      </c>
      <c r="B88" s="8" t="s">
        <v>591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 t="shared" si="2"/>
        <v>0</v>
      </c>
      <c r="AA88">
        <f t="shared" si="3"/>
        <v>0</v>
      </c>
    </row>
    <row r="89" spans="1:27" ht="15">
      <c r="A89" s="5" t="s">
        <v>940</v>
      </c>
      <c r="B89" s="6" t="s">
        <v>595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>
        <f t="shared" si="2"/>
        <v>0</v>
      </c>
      <c r="AA89">
        <f t="shared" si="3"/>
        <v>0</v>
      </c>
    </row>
    <row r="90" spans="1:27" ht="15">
      <c r="A90" s="9" t="s">
        <v>996</v>
      </c>
      <c r="B90" s="10" t="s">
        <v>596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>
        <f t="shared" si="2"/>
        <v>0</v>
      </c>
      <c r="AA90">
        <f t="shared" si="3"/>
        <v>0</v>
      </c>
    </row>
    <row r="91" spans="1:27" ht="15">
      <c r="A91" s="9" t="s">
        <v>941</v>
      </c>
      <c r="B91" s="10" t="s">
        <v>597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 t="shared" si="2"/>
        <v>0</v>
      </c>
      <c r="AA91">
        <f t="shared" si="3"/>
        <v>0</v>
      </c>
    </row>
    <row r="92" spans="1:27" ht="15">
      <c r="A92" s="20" t="s">
        <v>3</v>
      </c>
      <c r="B92" s="18" t="s">
        <v>598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>
        <f t="shared" si="2"/>
        <v>0</v>
      </c>
      <c r="AA92">
        <f t="shared" si="3"/>
        <v>0</v>
      </c>
    </row>
    <row r="93" spans="1:27" ht="15">
      <c r="A93" s="5" t="s">
        <v>4</v>
      </c>
      <c r="B93" s="5" t="s">
        <v>599</v>
      </c>
      <c r="C93" s="38">
        <v>25000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>
        <f t="shared" si="2"/>
        <v>25000</v>
      </c>
      <c r="AA93">
        <f t="shared" si="3"/>
        <v>25000</v>
      </c>
    </row>
    <row r="94" spans="1:27" ht="15">
      <c r="A94" s="5" t="s">
        <v>5</v>
      </c>
      <c r="B94" s="5" t="s">
        <v>599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>
        <f t="shared" si="2"/>
        <v>0</v>
      </c>
      <c r="AA94">
        <f t="shared" si="3"/>
        <v>0</v>
      </c>
    </row>
    <row r="95" spans="1:27" ht="15">
      <c r="A95" s="5" t="s">
        <v>6</v>
      </c>
      <c r="B95" s="5" t="s">
        <v>599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>
        <f t="shared" si="2"/>
        <v>0</v>
      </c>
      <c r="AA95">
        <f t="shared" si="3"/>
        <v>0</v>
      </c>
    </row>
    <row r="96" spans="1:27" ht="15">
      <c r="A96" s="5" t="s">
        <v>7</v>
      </c>
      <c r="B96" s="5" t="s">
        <v>599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>
        <f t="shared" si="2"/>
        <v>0</v>
      </c>
      <c r="AA96">
        <f t="shared" si="3"/>
        <v>0</v>
      </c>
    </row>
    <row r="97" spans="1:27" ht="15">
      <c r="A97" s="5" t="s">
        <v>8</v>
      </c>
      <c r="B97" s="5" t="s">
        <v>599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>
        <f t="shared" si="2"/>
        <v>0</v>
      </c>
      <c r="AA97">
        <f t="shared" si="3"/>
        <v>0</v>
      </c>
    </row>
    <row r="98" spans="1:27" ht="15">
      <c r="A98" s="5" t="s">
        <v>9</v>
      </c>
      <c r="B98" s="5" t="s">
        <v>599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>
        <f t="shared" si="2"/>
        <v>0</v>
      </c>
      <c r="AA98">
        <f t="shared" si="3"/>
        <v>0</v>
      </c>
    </row>
    <row r="99" spans="1:27" ht="15">
      <c r="A99" s="5" t="s">
        <v>10</v>
      </c>
      <c r="B99" s="5" t="s">
        <v>599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>
        <f t="shared" si="2"/>
        <v>0</v>
      </c>
      <c r="AA99">
        <f t="shared" si="3"/>
        <v>0</v>
      </c>
    </row>
    <row r="100" spans="1:27" ht="15">
      <c r="A100" s="5" t="s">
        <v>11</v>
      </c>
      <c r="B100" s="5" t="s">
        <v>599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>
        <f t="shared" si="2"/>
        <v>0</v>
      </c>
      <c r="AA100">
        <f t="shared" si="3"/>
        <v>0</v>
      </c>
    </row>
    <row r="101" spans="1:27" ht="15">
      <c r="A101" s="9" t="s">
        <v>943</v>
      </c>
      <c r="B101" s="10" t="s">
        <v>599</v>
      </c>
      <c r="C101" s="38">
        <f>SUM(C93:C100)</f>
        <v>25000</v>
      </c>
      <c r="D101" s="38"/>
      <c r="E101" s="38">
        <f>SUM(E93:E100)</f>
        <v>0</v>
      </c>
      <c r="F101" s="38">
        <f>SUM(F93:F100)</f>
        <v>0</v>
      </c>
      <c r="G101" s="38"/>
      <c r="H101" s="38"/>
      <c r="I101" s="38">
        <f>SUM(I93:I100)</f>
        <v>0</v>
      </c>
      <c r="J101" s="38">
        <f>SUM(J93:J100)</f>
        <v>0</v>
      </c>
      <c r="K101" s="38"/>
      <c r="L101" s="38"/>
      <c r="M101" s="38"/>
      <c r="N101" s="38">
        <f>SUM(N93:N100)</f>
        <v>0</v>
      </c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>
        <f t="shared" si="2"/>
        <v>25000</v>
      </c>
      <c r="AA101">
        <f t="shared" si="3"/>
        <v>25000</v>
      </c>
    </row>
    <row r="102" spans="1:27" ht="15">
      <c r="A102" s="5" t="s">
        <v>944</v>
      </c>
      <c r="B102" s="6" t="s">
        <v>600</v>
      </c>
      <c r="C102" s="38">
        <v>85000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>
        <f t="shared" si="2"/>
        <v>85000</v>
      </c>
      <c r="AA102">
        <f t="shared" si="3"/>
        <v>85000</v>
      </c>
    </row>
    <row r="103" spans="1:27" ht="15">
      <c r="A103" s="69" t="s">
        <v>601</v>
      </c>
      <c r="B103" s="69" t="s">
        <v>600</v>
      </c>
      <c r="C103" s="38">
        <v>85000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>
        <f t="shared" si="2"/>
        <v>85000</v>
      </c>
      <c r="AA103">
        <f t="shared" si="3"/>
        <v>85000</v>
      </c>
    </row>
    <row r="104" spans="1:27" ht="15">
      <c r="A104" s="69" t="s">
        <v>602</v>
      </c>
      <c r="B104" s="69" t="s">
        <v>600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>
        <f t="shared" si="2"/>
        <v>0</v>
      </c>
      <c r="AA104">
        <f t="shared" si="3"/>
        <v>0</v>
      </c>
    </row>
    <row r="105" spans="1:27" ht="15">
      <c r="A105" s="5" t="s">
        <v>945</v>
      </c>
      <c r="B105" s="6" t="s">
        <v>603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>
        <f t="shared" si="2"/>
        <v>0</v>
      </c>
      <c r="AA105">
        <f t="shared" si="3"/>
        <v>0</v>
      </c>
    </row>
    <row r="106" spans="1:27" ht="15">
      <c r="A106" s="5" t="s">
        <v>604</v>
      </c>
      <c r="B106" s="6" t="s">
        <v>605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>
        <f t="shared" si="2"/>
        <v>0</v>
      </c>
      <c r="AA106">
        <f t="shared" si="3"/>
        <v>0</v>
      </c>
    </row>
    <row r="107" spans="1:27" ht="15">
      <c r="A107" s="5" t="s">
        <v>946</v>
      </c>
      <c r="B107" s="6" t="s">
        <v>606</v>
      </c>
      <c r="C107" s="38">
        <v>10000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>
        <f t="shared" si="2"/>
        <v>10000</v>
      </c>
      <c r="AA107">
        <f t="shared" si="3"/>
        <v>10000</v>
      </c>
    </row>
    <row r="108" spans="1:27" ht="15">
      <c r="A108" s="69" t="s">
        <v>607</v>
      </c>
      <c r="B108" s="69" t="s">
        <v>606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>
        <f t="shared" si="2"/>
        <v>0</v>
      </c>
      <c r="AA108">
        <f t="shared" si="3"/>
        <v>0</v>
      </c>
    </row>
    <row r="109" spans="1:27" ht="15">
      <c r="A109" s="69" t="s">
        <v>608</v>
      </c>
      <c r="B109" s="69" t="s">
        <v>606</v>
      </c>
      <c r="C109" s="38">
        <v>10000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>
        <f t="shared" si="2"/>
        <v>10000</v>
      </c>
      <c r="AA109">
        <f t="shared" si="3"/>
        <v>10000</v>
      </c>
    </row>
    <row r="110" spans="1:27" ht="15">
      <c r="A110" s="69" t="s">
        <v>609</v>
      </c>
      <c r="B110" s="69" t="s">
        <v>606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>
        <f t="shared" si="2"/>
        <v>0</v>
      </c>
      <c r="AA110">
        <f t="shared" si="3"/>
        <v>0</v>
      </c>
    </row>
    <row r="111" spans="1:27" ht="15">
      <c r="A111" s="69" t="s">
        <v>610</v>
      </c>
      <c r="B111" s="69" t="s">
        <v>606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>
        <f t="shared" si="2"/>
        <v>0</v>
      </c>
      <c r="AA111">
        <f t="shared" si="3"/>
        <v>0</v>
      </c>
    </row>
    <row r="112" spans="1:27" ht="15">
      <c r="A112" s="5" t="s">
        <v>12</v>
      </c>
      <c r="B112" s="6" t="s">
        <v>611</v>
      </c>
      <c r="C112" s="38">
        <v>2000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>
        <f t="shared" si="2"/>
        <v>2000</v>
      </c>
      <c r="AA112">
        <f t="shared" si="3"/>
        <v>2000</v>
      </c>
    </row>
    <row r="113" spans="1:27" ht="15">
      <c r="A113" s="69" t="s">
        <v>612</v>
      </c>
      <c r="B113" s="69" t="s">
        <v>611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>
        <f t="shared" si="2"/>
        <v>0</v>
      </c>
      <c r="AA113">
        <f t="shared" si="3"/>
        <v>0</v>
      </c>
    </row>
    <row r="114" spans="1:27" ht="15">
      <c r="A114" s="69" t="s">
        <v>613</v>
      </c>
      <c r="B114" s="69" t="s">
        <v>611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>
        <f t="shared" si="2"/>
        <v>0</v>
      </c>
      <c r="AA114">
        <f t="shared" si="3"/>
        <v>0</v>
      </c>
    </row>
    <row r="115" spans="1:27" ht="15">
      <c r="A115" s="69" t="s">
        <v>614</v>
      </c>
      <c r="B115" s="69" t="s">
        <v>611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>
        <f t="shared" si="2"/>
        <v>0</v>
      </c>
      <c r="AA115">
        <f t="shared" si="3"/>
        <v>0</v>
      </c>
    </row>
    <row r="116" spans="1:27" ht="15">
      <c r="A116" s="69" t="s">
        <v>615</v>
      </c>
      <c r="B116" s="69" t="s">
        <v>611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>
        <f t="shared" si="2"/>
        <v>0</v>
      </c>
      <c r="AA116">
        <f t="shared" si="3"/>
        <v>0</v>
      </c>
    </row>
    <row r="117" spans="1:27" ht="15">
      <c r="A117" s="69" t="s">
        <v>616</v>
      </c>
      <c r="B117" s="69" t="s">
        <v>611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>
        <f t="shared" si="2"/>
        <v>0</v>
      </c>
      <c r="AA117">
        <f t="shared" si="3"/>
        <v>0</v>
      </c>
    </row>
    <row r="118" spans="1:27" ht="15">
      <c r="A118" s="69" t="s">
        <v>617</v>
      </c>
      <c r="B118" s="69" t="s">
        <v>611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>
        <f t="shared" si="2"/>
        <v>0</v>
      </c>
      <c r="AA118">
        <f t="shared" si="3"/>
        <v>0</v>
      </c>
    </row>
    <row r="119" spans="1:27" ht="15">
      <c r="A119" s="69" t="s">
        <v>618</v>
      </c>
      <c r="B119" s="69" t="s">
        <v>611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>
        <f t="shared" si="2"/>
        <v>0</v>
      </c>
      <c r="AA119">
        <f t="shared" si="3"/>
        <v>0</v>
      </c>
    </row>
    <row r="120" spans="1:27" ht="15">
      <c r="A120" s="69" t="s">
        <v>619</v>
      </c>
      <c r="B120" s="69" t="s">
        <v>611</v>
      </c>
      <c r="C120" s="38">
        <v>700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>
        <f t="shared" si="2"/>
        <v>700</v>
      </c>
      <c r="AA120">
        <f t="shared" si="3"/>
        <v>700</v>
      </c>
    </row>
    <row r="121" spans="1:27" ht="15">
      <c r="A121" s="69" t="s">
        <v>620</v>
      </c>
      <c r="B121" s="69" t="s">
        <v>611</v>
      </c>
      <c r="C121" s="38">
        <v>1000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 t="shared" si="2"/>
        <v>1000</v>
      </c>
      <c r="AA121">
        <f t="shared" si="3"/>
        <v>1000</v>
      </c>
    </row>
    <row r="122" spans="1:27" ht="15">
      <c r="A122" s="69" t="s">
        <v>621</v>
      </c>
      <c r="B122" s="69" t="s">
        <v>611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>
        <f t="shared" si="2"/>
        <v>0</v>
      </c>
      <c r="AA122">
        <f t="shared" si="3"/>
        <v>0</v>
      </c>
    </row>
    <row r="123" spans="1:27" ht="15">
      <c r="A123" s="69" t="s">
        <v>622</v>
      </c>
      <c r="B123" s="69" t="s">
        <v>611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>
        <f t="shared" si="2"/>
        <v>0</v>
      </c>
      <c r="AA123">
        <f t="shared" si="3"/>
        <v>0</v>
      </c>
    </row>
    <row r="124" spans="1:27" ht="15">
      <c r="A124" s="69" t="s">
        <v>623</v>
      </c>
      <c r="B124" s="69" t="s">
        <v>611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>
        <f t="shared" si="2"/>
        <v>0</v>
      </c>
      <c r="AA124">
        <f t="shared" si="3"/>
        <v>0</v>
      </c>
    </row>
    <row r="125" spans="1:27" ht="15">
      <c r="A125" s="69" t="s">
        <v>624</v>
      </c>
      <c r="B125" s="69" t="s">
        <v>611</v>
      </c>
      <c r="C125" s="38">
        <v>300</v>
      </c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>
        <f t="shared" si="2"/>
        <v>300</v>
      </c>
      <c r="AA125">
        <f t="shared" si="3"/>
        <v>300</v>
      </c>
    </row>
    <row r="126" spans="1:27" ht="15">
      <c r="A126" s="69" t="s">
        <v>625</v>
      </c>
      <c r="B126" s="69" t="s">
        <v>611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>
        <f t="shared" si="2"/>
        <v>0</v>
      </c>
      <c r="AA126">
        <f t="shared" si="3"/>
        <v>0</v>
      </c>
    </row>
    <row r="127" spans="1:27" ht="15">
      <c r="A127" s="69" t="s">
        <v>626</v>
      </c>
      <c r="B127" s="69" t="s">
        <v>611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>
        <f t="shared" si="2"/>
        <v>0</v>
      </c>
      <c r="AA127">
        <f t="shared" si="3"/>
        <v>0</v>
      </c>
    </row>
    <row r="128" spans="1:27" ht="15">
      <c r="A128" s="9" t="s">
        <v>997</v>
      </c>
      <c r="B128" s="10" t="s">
        <v>627</v>
      </c>
      <c r="C128" s="38">
        <v>97000</v>
      </c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>
        <f t="shared" si="2"/>
        <v>97000</v>
      </c>
      <c r="AA128">
        <f t="shared" si="3"/>
        <v>97000</v>
      </c>
    </row>
    <row r="129" spans="1:27" ht="15">
      <c r="A129" s="5" t="s">
        <v>14</v>
      </c>
      <c r="B129" s="5" t="s">
        <v>628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>
        <f t="shared" si="2"/>
        <v>0</v>
      </c>
      <c r="AA129">
        <f t="shared" si="3"/>
        <v>0</v>
      </c>
    </row>
    <row r="130" spans="1:27" ht="15">
      <c r="A130" s="5" t="s">
        <v>13</v>
      </c>
      <c r="B130" s="5" t="s">
        <v>628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>
        <f t="shared" si="2"/>
        <v>0</v>
      </c>
      <c r="AA130">
        <f t="shared" si="3"/>
        <v>0</v>
      </c>
    </row>
    <row r="131" spans="1:27" ht="15">
      <c r="A131" s="5" t="s">
        <v>15</v>
      </c>
      <c r="B131" s="5" t="s">
        <v>628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>
        <f t="shared" si="2"/>
        <v>0</v>
      </c>
      <c r="AA131">
        <f t="shared" si="3"/>
        <v>0</v>
      </c>
    </row>
    <row r="132" spans="1:27" ht="15">
      <c r="A132" s="5" t="s">
        <v>16</v>
      </c>
      <c r="B132" s="5" t="s">
        <v>628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>
        <f t="shared" si="2"/>
        <v>0</v>
      </c>
      <c r="AA132">
        <f t="shared" si="3"/>
        <v>0</v>
      </c>
    </row>
    <row r="133" spans="1:27" ht="15">
      <c r="A133" s="5" t="s">
        <v>17</v>
      </c>
      <c r="B133" s="5" t="s">
        <v>628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>
        <f t="shared" si="2"/>
        <v>0</v>
      </c>
      <c r="AA133">
        <f t="shared" si="3"/>
        <v>0</v>
      </c>
    </row>
    <row r="134" spans="1:27" ht="30">
      <c r="A134" s="5" t="s">
        <v>18</v>
      </c>
      <c r="B134" s="5" t="s">
        <v>628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>
        <f t="shared" si="2"/>
        <v>0</v>
      </c>
      <c r="AA134">
        <f t="shared" si="3"/>
        <v>0</v>
      </c>
    </row>
    <row r="135" spans="1:27" ht="15">
      <c r="A135" s="5" t="s">
        <v>19</v>
      </c>
      <c r="B135" s="5" t="s">
        <v>628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>
        <f aca="true" t="shared" si="4" ref="Z135:Z198">SUM(C135:Y135)</f>
        <v>0</v>
      </c>
      <c r="AA135">
        <f aca="true" t="shared" si="5" ref="AA135:AA198">SUM(C135:Q135)</f>
        <v>0</v>
      </c>
    </row>
    <row r="136" spans="1:27" ht="15">
      <c r="A136" s="5" t="s">
        <v>20</v>
      </c>
      <c r="B136" s="5" t="s">
        <v>628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>
        <f t="shared" si="4"/>
        <v>0</v>
      </c>
      <c r="AA136">
        <f t="shared" si="5"/>
        <v>0</v>
      </c>
    </row>
    <row r="137" spans="1:27" ht="15">
      <c r="A137" s="5" t="s">
        <v>21</v>
      </c>
      <c r="B137" s="5" t="s">
        <v>628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>
        <f t="shared" si="4"/>
        <v>0</v>
      </c>
      <c r="AA137">
        <f t="shared" si="5"/>
        <v>0</v>
      </c>
    </row>
    <row r="138" spans="1:27" ht="15">
      <c r="A138" s="5" t="s">
        <v>22</v>
      </c>
      <c r="B138" s="5" t="s">
        <v>628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>
        <f t="shared" si="4"/>
        <v>0</v>
      </c>
      <c r="AA138">
        <f t="shared" si="5"/>
        <v>0</v>
      </c>
    </row>
    <row r="139" spans="1:27" ht="30">
      <c r="A139" s="5" t="s">
        <v>23</v>
      </c>
      <c r="B139" s="5" t="s">
        <v>628</v>
      </c>
      <c r="C139" s="38">
        <v>150</v>
      </c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>
        <f t="shared" si="4"/>
        <v>150</v>
      </c>
      <c r="AA139">
        <f t="shared" si="5"/>
        <v>150</v>
      </c>
    </row>
    <row r="140" spans="1:27" ht="15">
      <c r="A140" s="5" t="s">
        <v>24</v>
      </c>
      <c r="B140" s="5" t="s">
        <v>628</v>
      </c>
      <c r="C140" s="38">
        <v>850</v>
      </c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>
        <f t="shared" si="4"/>
        <v>850</v>
      </c>
      <c r="AA140">
        <f t="shared" si="5"/>
        <v>850</v>
      </c>
    </row>
    <row r="141" spans="1:27" ht="15">
      <c r="A141" s="9" t="s">
        <v>948</v>
      </c>
      <c r="B141" s="10" t="s">
        <v>628</v>
      </c>
      <c r="C141" s="38">
        <v>1000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>
        <f t="shared" si="4"/>
        <v>1000</v>
      </c>
      <c r="AA141">
        <f t="shared" si="5"/>
        <v>1000</v>
      </c>
    </row>
    <row r="142" spans="1:27" ht="15">
      <c r="A142" s="68" t="s">
        <v>998</v>
      </c>
      <c r="B142" s="12" t="s">
        <v>629</v>
      </c>
      <c r="C142" s="38">
        <f>C141+C128+C101+C92+C91+C90</f>
        <v>123000</v>
      </c>
      <c r="D142" s="38"/>
      <c r="E142" s="38">
        <f>E141+E128+E101+E92+E91+E90</f>
        <v>0</v>
      </c>
      <c r="F142" s="38">
        <f>F141+F128+F101+F92+F91+F90</f>
        <v>0</v>
      </c>
      <c r="G142" s="38"/>
      <c r="H142" s="38"/>
      <c r="I142" s="38">
        <f>I141+I128+I101+I92+I91+I90</f>
        <v>0</v>
      </c>
      <c r="J142" s="38">
        <f>J141+J128+J101+J92+J91+J90</f>
        <v>0</v>
      </c>
      <c r="K142" s="38"/>
      <c r="L142" s="38"/>
      <c r="M142" s="38"/>
      <c r="N142" s="38">
        <f>N141+N128+N101+N92+N91+N90</f>
        <v>0</v>
      </c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>
        <f t="shared" si="4"/>
        <v>123000</v>
      </c>
      <c r="AA142">
        <f t="shared" si="5"/>
        <v>123000</v>
      </c>
    </row>
    <row r="143" spans="1:27" ht="15">
      <c r="A143" s="17" t="s">
        <v>630</v>
      </c>
      <c r="B143" s="6" t="s">
        <v>631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>
        <f t="shared" si="4"/>
        <v>0</v>
      </c>
      <c r="AA143">
        <f t="shared" si="5"/>
        <v>0</v>
      </c>
    </row>
    <row r="144" spans="1:27" ht="15">
      <c r="A144" s="17" t="s">
        <v>951</v>
      </c>
      <c r="B144" s="6" t="s">
        <v>632</v>
      </c>
      <c r="C144" s="38"/>
      <c r="D144" s="38"/>
      <c r="E144" s="38">
        <v>3845</v>
      </c>
      <c r="F144" s="38"/>
      <c r="G144" s="38"/>
      <c r="H144" s="38"/>
      <c r="I144" s="38"/>
      <c r="J144" s="38"/>
      <c r="K144" s="38">
        <v>280</v>
      </c>
      <c r="L144" s="38"/>
      <c r="M144" s="38"/>
      <c r="N144" s="38">
        <v>400</v>
      </c>
      <c r="O144" s="38"/>
      <c r="P144" s="38"/>
      <c r="Q144" s="38"/>
      <c r="R144" s="38"/>
      <c r="S144" s="38"/>
      <c r="T144" s="38"/>
      <c r="U144" s="38">
        <v>200</v>
      </c>
      <c r="V144" s="38"/>
      <c r="W144" s="38"/>
      <c r="X144" s="38"/>
      <c r="Y144" s="38">
        <v>250</v>
      </c>
      <c r="Z144" s="38">
        <f t="shared" si="4"/>
        <v>4975</v>
      </c>
      <c r="AA144">
        <f t="shared" si="5"/>
        <v>4525</v>
      </c>
    </row>
    <row r="145" spans="1:27" ht="15">
      <c r="A145" s="70" t="s">
        <v>633</v>
      </c>
      <c r="B145" s="69" t="s">
        <v>632</v>
      </c>
      <c r="C145" s="38"/>
      <c r="D145" s="38"/>
      <c r="E145" s="38">
        <v>3145</v>
      </c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>
        <v>200</v>
      </c>
      <c r="V145" s="38"/>
      <c r="W145" s="38"/>
      <c r="X145" s="38"/>
      <c r="Y145" s="38">
        <v>250</v>
      </c>
      <c r="Z145" s="38">
        <f t="shared" si="4"/>
        <v>3595</v>
      </c>
      <c r="AA145">
        <f t="shared" si="5"/>
        <v>3145</v>
      </c>
    </row>
    <row r="146" spans="1:27" ht="15">
      <c r="A146" s="69" t="s">
        <v>634</v>
      </c>
      <c r="B146" s="69" t="s">
        <v>632</v>
      </c>
      <c r="C146" s="38"/>
      <c r="D146" s="38"/>
      <c r="E146" s="38">
        <v>0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>
        <f t="shared" si="4"/>
        <v>0</v>
      </c>
      <c r="AA146">
        <f t="shared" si="5"/>
        <v>0</v>
      </c>
    </row>
    <row r="147" spans="1:27" ht="15">
      <c r="A147" s="48" t="s">
        <v>952</v>
      </c>
      <c r="B147" s="6" t="s">
        <v>635</v>
      </c>
      <c r="C147" s="38"/>
      <c r="D147" s="38">
        <v>120</v>
      </c>
      <c r="E147" s="38">
        <v>200</v>
      </c>
      <c r="F147" s="38"/>
      <c r="G147" s="38"/>
      <c r="H147" s="38"/>
      <c r="I147" s="38">
        <v>100</v>
      </c>
      <c r="J147" s="38"/>
      <c r="K147" s="38">
        <v>200</v>
      </c>
      <c r="L147" s="38"/>
      <c r="M147" s="38">
        <v>7000</v>
      </c>
      <c r="N147" s="38"/>
      <c r="O147" s="38">
        <v>120</v>
      </c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>
        <f t="shared" si="4"/>
        <v>7740</v>
      </c>
      <c r="AA147">
        <f t="shared" si="5"/>
        <v>7740</v>
      </c>
    </row>
    <row r="148" spans="1:27" ht="15">
      <c r="A148" s="71" t="s">
        <v>425</v>
      </c>
      <c r="B148" s="71" t="s">
        <v>635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>
        <f t="shared" si="4"/>
        <v>0</v>
      </c>
      <c r="AA148">
        <f t="shared" si="5"/>
        <v>0</v>
      </c>
    </row>
    <row r="149" spans="1:27" ht="15">
      <c r="A149" s="48" t="s">
        <v>25</v>
      </c>
      <c r="B149" s="6" t="s">
        <v>636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>
        <f t="shared" si="4"/>
        <v>0</v>
      </c>
      <c r="AA149">
        <f t="shared" si="5"/>
        <v>0</v>
      </c>
    </row>
    <row r="150" spans="1:27" ht="15">
      <c r="A150" s="72" t="s">
        <v>637</v>
      </c>
      <c r="B150" s="69" t="s">
        <v>636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>
        <f t="shared" si="4"/>
        <v>0</v>
      </c>
      <c r="AA150">
        <f t="shared" si="5"/>
        <v>0</v>
      </c>
    </row>
    <row r="151" spans="1:27" ht="15">
      <c r="A151" s="69" t="s">
        <v>638</v>
      </c>
      <c r="B151" s="69" t="s">
        <v>636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>
        <f t="shared" si="4"/>
        <v>0</v>
      </c>
      <c r="AA151">
        <f t="shared" si="5"/>
        <v>0</v>
      </c>
    </row>
    <row r="152" spans="1:27" ht="15">
      <c r="A152" s="69" t="s">
        <v>639</v>
      </c>
      <c r="B152" s="69" t="s">
        <v>636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>
        <f t="shared" si="4"/>
        <v>0</v>
      </c>
      <c r="AA152">
        <f t="shared" si="5"/>
        <v>0</v>
      </c>
    </row>
    <row r="153" spans="1:27" ht="15">
      <c r="A153" s="69" t="s">
        <v>640</v>
      </c>
      <c r="B153" s="69" t="s">
        <v>636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>
        <f t="shared" si="4"/>
        <v>0</v>
      </c>
      <c r="AA153">
        <f t="shared" si="5"/>
        <v>0</v>
      </c>
    </row>
    <row r="154" spans="1:27" ht="15">
      <c r="A154" s="69" t="s">
        <v>641</v>
      </c>
      <c r="B154" s="69" t="s">
        <v>636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>
        <f t="shared" si="4"/>
        <v>0</v>
      </c>
      <c r="AA154">
        <f t="shared" si="5"/>
        <v>0</v>
      </c>
    </row>
    <row r="155" spans="1:27" ht="15">
      <c r="A155" s="69" t="s">
        <v>642</v>
      </c>
      <c r="B155" s="69" t="s">
        <v>636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>
        <f t="shared" si="4"/>
        <v>0</v>
      </c>
      <c r="AA155">
        <f t="shared" si="5"/>
        <v>0</v>
      </c>
    </row>
    <row r="156" spans="1:27" ht="15">
      <c r="A156" s="48" t="s">
        <v>643</v>
      </c>
      <c r="B156" s="6" t="s">
        <v>644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>
        <v>300</v>
      </c>
      <c r="Q156" s="38">
        <v>6826</v>
      </c>
      <c r="R156" s="38"/>
      <c r="S156" s="38"/>
      <c r="T156" s="38"/>
      <c r="U156" s="38"/>
      <c r="V156" s="38"/>
      <c r="W156" s="38">
        <v>1206</v>
      </c>
      <c r="X156" s="38"/>
      <c r="Y156" s="38"/>
      <c r="Z156" s="38">
        <f t="shared" si="4"/>
        <v>8332</v>
      </c>
      <c r="AA156">
        <f t="shared" si="5"/>
        <v>7126</v>
      </c>
    </row>
    <row r="157" spans="1:27" ht="15">
      <c r="A157" s="48" t="s">
        <v>645</v>
      </c>
      <c r="B157" s="6" t="s">
        <v>646</v>
      </c>
      <c r="C157" s="38"/>
      <c r="D157" s="38">
        <v>32</v>
      </c>
      <c r="E157" s="38">
        <v>825</v>
      </c>
      <c r="F157" s="38"/>
      <c r="G157" s="38"/>
      <c r="H157" s="38"/>
      <c r="I157" s="38">
        <v>27</v>
      </c>
      <c r="J157" s="38"/>
      <c r="K157" s="38">
        <v>130</v>
      </c>
      <c r="L157" s="38"/>
      <c r="M157" s="38">
        <v>1890</v>
      </c>
      <c r="N157" s="38">
        <v>108</v>
      </c>
      <c r="O157" s="38">
        <v>32</v>
      </c>
      <c r="P157" s="38"/>
      <c r="Q157" s="38">
        <v>1843</v>
      </c>
      <c r="R157" s="38"/>
      <c r="S157" s="38"/>
      <c r="T157" s="38"/>
      <c r="U157" s="38"/>
      <c r="V157" s="38"/>
      <c r="W157" s="38">
        <v>326</v>
      </c>
      <c r="X157" s="38"/>
      <c r="Y157" s="38"/>
      <c r="Z157" s="38">
        <f t="shared" si="4"/>
        <v>5213</v>
      </c>
      <c r="AA157">
        <f t="shared" si="5"/>
        <v>4887</v>
      </c>
    </row>
    <row r="158" spans="1:27" ht="15">
      <c r="A158" s="48" t="s">
        <v>647</v>
      </c>
      <c r="B158" s="6" t="s">
        <v>648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>
        <v>500</v>
      </c>
      <c r="X158" s="38"/>
      <c r="Y158" s="38"/>
      <c r="Z158" s="38">
        <f t="shared" si="4"/>
        <v>500</v>
      </c>
      <c r="AA158">
        <f t="shared" si="5"/>
        <v>0</v>
      </c>
    </row>
    <row r="159" spans="1:27" ht="15">
      <c r="A159" s="17" t="s">
        <v>26</v>
      </c>
      <c r="B159" s="6" t="s">
        <v>649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>
        <f t="shared" si="4"/>
        <v>0</v>
      </c>
      <c r="AA159">
        <f t="shared" si="5"/>
        <v>0</v>
      </c>
    </row>
    <row r="160" spans="1:27" ht="15">
      <c r="A160" s="71" t="s">
        <v>425</v>
      </c>
      <c r="B160" s="71" t="s">
        <v>649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>
        <f t="shared" si="4"/>
        <v>0</v>
      </c>
      <c r="AA160">
        <f t="shared" si="5"/>
        <v>0</v>
      </c>
    </row>
    <row r="161" spans="1:27" ht="15">
      <c r="A161" s="71" t="s">
        <v>650</v>
      </c>
      <c r="B161" s="71" t="s">
        <v>649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>
        <f t="shared" si="4"/>
        <v>0</v>
      </c>
      <c r="AA161">
        <f t="shared" si="5"/>
        <v>0</v>
      </c>
    </row>
    <row r="162" spans="1:27" ht="15">
      <c r="A162" s="71" t="s">
        <v>27</v>
      </c>
      <c r="B162" s="71" t="s">
        <v>649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>
        <f t="shared" si="4"/>
        <v>0</v>
      </c>
      <c r="AA162">
        <f t="shared" si="5"/>
        <v>0</v>
      </c>
    </row>
    <row r="163" spans="1:27" ht="15">
      <c r="A163" s="17" t="s">
        <v>28</v>
      </c>
      <c r="B163" s="6" t="s">
        <v>651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>
        <f t="shared" si="4"/>
        <v>0</v>
      </c>
      <c r="AA163">
        <f t="shared" si="5"/>
        <v>0</v>
      </c>
    </row>
    <row r="164" spans="1:27" ht="15">
      <c r="A164" s="69" t="s">
        <v>652</v>
      </c>
      <c r="B164" s="71" t="s">
        <v>651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>
        <f t="shared" si="4"/>
        <v>0</v>
      </c>
      <c r="AA164">
        <f t="shared" si="5"/>
        <v>0</v>
      </c>
    </row>
    <row r="165" spans="1:27" ht="15">
      <c r="A165" s="69" t="s">
        <v>653</v>
      </c>
      <c r="B165" s="71" t="s">
        <v>651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>
        <f t="shared" si="4"/>
        <v>0</v>
      </c>
      <c r="AA165">
        <f t="shared" si="5"/>
        <v>0</v>
      </c>
    </row>
    <row r="166" spans="1:27" ht="15">
      <c r="A166" s="69" t="s">
        <v>654</v>
      </c>
      <c r="B166" s="71" t="s">
        <v>651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>
        <f t="shared" si="4"/>
        <v>0</v>
      </c>
      <c r="AA166">
        <f t="shared" si="5"/>
        <v>0</v>
      </c>
    </row>
    <row r="167" spans="1:27" ht="15">
      <c r="A167" s="69" t="s">
        <v>655</v>
      </c>
      <c r="B167" s="71" t="s">
        <v>651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>
        <f t="shared" si="4"/>
        <v>0</v>
      </c>
      <c r="AA167">
        <f t="shared" si="5"/>
        <v>0</v>
      </c>
    </row>
    <row r="168" spans="1:27" ht="15">
      <c r="A168" s="17" t="s">
        <v>29</v>
      </c>
      <c r="B168" s="6" t="s">
        <v>656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>
        <f t="shared" si="4"/>
        <v>0</v>
      </c>
      <c r="AA168">
        <f t="shared" si="5"/>
        <v>0</v>
      </c>
    </row>
    <row r="169" spans="1:27" ht="15">
      <c r="A169" s="71" t="s">
        <v>658</v>
      </c>
      <c r="B169" s="71" t="s">
        <v>656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>
        <f t="shared" si="4"/>
        <v>0</v>
      </c>
      <c r="AA169">
        <f t="shared" si="5"/>
        <v>0</v>
      </c>
    </row>
    <row r="170" spans="1:27" ht="27">
      <c r="A170" s="69" t="s">
        <v>659</v>
      </c>
      <c r="B170" s="71" t="s">
        <v>656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>
        <f t="shared" si="4"/>
        <v>0</v>
      </c>
      <c r="AA170">
        <f t="shared" si="5"/>
        <v>0</v>
      </c>
    </row>
    <row r="171" spans="1:27" ht="15">
      <c r="A171" s="69" t="s">
        <v>660</v>
      </c>
      <c r="B171" s="71" t="s">
        <v>656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>
        <f t="shared" si="4"/>
        <v>0</v>
      </c>
      <c r="AA171">
        <f t="shared" si="5"/>
        <v>0</v>
      </c>
    </row>
    <row r="172" spans="1:27" ht="15">
      <c r="A172" s="73" t="s">
        <v>30</v>
      </c>
      <c r="B172" s="12" t="s">
        <v>661</v>
      </c>
      <c r="C172" s="38">
        <f>SUM(C143:C168)</f>
        <v>0</v>
      </c>
      <c r="D172" s="38">
        <v>152</v>
      </c>
      <c r="E172" s="38">
        <f>E143+E144+E147+E149+E156+E157+E158+E159+E163+E168</f>
        <v>4870</v>
      </c>
      <c r="F172" s="38">
        <f>SUM(F143:F168)</f>
        <v>0</v>
      </c>
      <c r="G172" s="38">
        <f>SUM(G143:G168)</f>
        <v>0</v>
      </c>
      <c r="H172" s="38">
        <f>SUM(H143:H168)</f>
        <v>0</v>
      </c>
      <c r="I172" s="38">
        <f>I143+I144+I147+I149+I156+I157+I158+I159+I163+I168</f>
        <v>127</v>
      </c>
      <c r="J172" s="38">
        <f>J143+J144+J147+J149+J156+J157+J158+J159+J163+J168</f>
        <v>0</v>
      </c>
      <c r="K172" s="38">
        <f>SUM(K143:K168)</f>
        <v>610</v>
      </c>
      <c r="L172" s="38">
        <f>SUM(L143:L168)</f>
        <v>0</v>
      </c>
      <c r="M172" s="38">
        <v>8890</v>
      </c>
      <c r="N172" s="38">
        <f>N143+N144+N147+N149+N156+N157+N158+N159+N163+N168</f>
        <v>508</v>
      </c>
      <c r="O172" s="38">
        <f>SUM(O143:O168)</f>
        <v>152</v>
      </c>
      <c r="P172" s="38">
        <f>SUM(P143:P168)</f>
        <v>300</v>
      </c>
      <c r="Q172" s="38">
        <f>SUM(Q143:Q168)</f>
        <v>8669</v>
      </c>
      <c r="R172" s="38"/>
      <c r="S172" s="38"/>
      <c r="T172" s="38"/>
      <c r="U172" s="38">
        <v>200</v>
      </c>
      <c r="V172" s="38"/>
      <c r="W172" s="38">
        <f>SUM(W143:W168)</f>
        <v>2032</v>
      </c>
      <c r="X172" s="38"/>
      <c r="Y172" s="208">
        <v>250</v>
      </c>
      <c r="Z172" s="38">
        <f t="shared" si="4"/>
        <v>26760</v>
      </c>
      <c r="AA172">
        <f t="shared" si="5"/>
        <v>24278</v>
      </c>
    </row>
    <row r="173" spans="1:27" ht="15">
      <c r="A173" s="20" t="s">
        <v>31</v>
      </c>
      <c r="B173" s="10" t="s">
        <v>662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 t="shared" si="4"/>
        <v>0</v>
      </c>
      <c r="AA173">
        <f t="shared" si="5"/>
        <v>0</v>
      </c>
    </row>
    <row r="174" spans="1:27" ht="15">
      <c r="A174" s="69" t="s">
        <v>663</v>
      </c>
      <c r="B174" s="71" t="s">
        <v>662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>
        <f t="shared" si="4"/>
        <v>0</v>
      </c>
      <c r="AA174">
        <f t="shared" si="5"/>
        <v>0</v>
      </c>
    </row>
    <row r="175" spans="1:27" ht="15">
      <c r="A175" s="20" t="s">
        <v>32</v>
      </c>
      <c r="B175" s="10" t="s">
        <v>664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>
        <f t="shared" si="4"/>
        <v>0</v>
      </c>
      <c r="AA175">
        <f t="shared" si="5"/>
        <v>0</v>
      </c>
    </row>
    <row r="176" spans="1:27" ht="15">
      <c r="A176" s="69" t="s">
        <v>665</v>
      </c>
      <c r="B176" s="71" t="s">
        <v>664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>
        <f t="shared" si="4"/>
        <v>0</v>
      </c>
      <c r="AA176">
        <f t="shared" si="5"/>
        <v>0</v>
      </c>
    </row>
    <row r="177" spans="1:27" ht="15">
      <c r="A177" s="20" t="s">
        <v>666</v>
      </c>
      <c r="B177" s="10" t="s">
        <v>667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>
        <f t="shared" si="4"/>
        <v>0</v>
      </c>
      <c r="AA177">
        <f t="shared" si="5"/>
        <v>0</v>
      </c>
    </row>
    <row r="178" spans="1:27" ht="15">
      <c r="A178" s="20" t="s">
        <v>33</v>
      </c>
      <c r="B178" s="10" t="s">
        <v>668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 t="shared" si="4"/>
        <v>0</v>
      </c>
      <c r="AA178">
        <f t="shared" si="5"/>
        <v>0</v>
      </c>
    </row>
    <row r="179" spans="1:27" ht="15">
      <c r="A179" s="69" t="s">
        <v>669</v>
      </c>
      <c r="B179" s="71" t="s">
        <v>668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>
        <f t="shared" si="4"/>
        <v>0</v>
      </c>
      <c r="AA179">
        <f t="shared" si="5"/>
        <v>0</v>
      </c>
    </row>
    <row r="180" spans="1:27" ht="15">
      <c r="A180" s="20" t="s">
        <v>670</v>
      </c>
      <c r="B180" s="10" t="s">
        <v>671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 t="shared" si="4"/>
        <v>0</v>
      </c>
      <c r="AA180">
        <f t="shared" si="5"/>
        <v>0</v>
      </c>
    </row>
    <row r="181" spans="1:27" ht="15">
      <c r="A181" s="68" t="s">
        <v>1000</v>
      </c>
      <c r="B181" s="12" t="s">
        <v>672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>
        <f t="shared" si="4"/>
        <v>0</v>
      </c>
      <c r="AA181">
        <f t="shared" si="5"/>
        <v>0</v>
      </c>
    </row>
    <row r="182" spans="1:27" ht="25.5">
      <c r="A182" s="20" t="s">
        <v>673</v>
      </c>
      <c r="B182" s="10" t="s">
        <v>674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>
        <f t="shared" si="4"/>
        <v>0</v>
      </c>
      <c r="AA182">
        <f t="shared" si="5"/>
        <v>0</v>
      </c>
    </row>
    <row r="183" spans="1:27" ht="15">
      <c r="A183" s="17" t="s">
        <v>149</v>
      </c>
      <c r="B183" s="5" t="s">
        <v>675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 t="shared" si="4"/>
        <v>0</v>
      </c>
      <c r="AA183">
        <f t="shared" si="5"/>
        <v>0</v>
      </c>
    </row>
    <row r="184" spans="1:27" ht="15">
      <c r="A184" s="17" t="s">
        <v>150</v>
      </c>
      <c r="B184" s="5" t="s">
        <v>675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>
        <f t="shared" si="4"/>
        <v>0</v>
      </c>
      <c r="AA184">
        <f t="shared" si="5"/>
        <v>0</v>
      </c>
    </row>
    <row r="185" spans="1:27" ht="15">
      <c r="A185" s="17" t="s">
        <v>172</v>
      </c>
      <c r="B185" s="5" t="s">
        <v>675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>
        <f t="shared" si="4"/>
        <v>0</v>
      </c>
      <c r="AA185">
        <f t="shared" si="5"/>
        <v>0</v>
      </c>
    </row>
    <row r="186" spans="1:27" ht="15">
      <c r="A186" s="5" t="s">
        <v>171</v>
      </c>
      <c r="B186" s="5" t="s">
        <v>675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>
        <f t="shared" si="4"/>
        <v>0</v>
      </c>
      <c r="AA186">
        <f t="shared" si="5"/>
        <v>0</v>
      </c>
    </row>
    <row r="187" spans="1:27" ht="15">
      <c r="A187" s="5" t="s">
        <v>170</v>
      </c>
      <c r="B187" s="5" t="s">
        <v>675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>
        <f t="shared" si="4"/>
        <v>0</v>
      </c>
      <c r="AA187">
        <f t="shared" si="5"/>
        <v>0</v>
      </c>
    </row>
    <row r="188" spans="1:27" ht="15">
      <c r="A188" s="5" t="s">
        <v>158</v>
      </c>
      <c r="B188" s="5" t="s">
        <v>675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>
        <f t="shared" si="4"/>
        <v>0</v>
      </c>
      <c r="AA188">
        <f t="shared" si="5"/>
        <v>0</v>
      </c>
    </row>
    <row r="189" spans="1:27" ht="15">
      <c r="A189" s="17" t="s">
        <v>157</v>
      </c>
      <c r="B189" s="5" t="s">
        <v>675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>
        <f t="shared" si="4"/>
        <v>0</v>
      </c>
      <c r="AA189">
        <f t="shared" si="5"/>
        <v>0</v>
      </c>
    </row>
    <row r="190" spans="1:27" ht="15">
      <c r="A190" s="17" t="s">
        <v>173</v>
      </c>
      <c r="B190" s="5" t="s">
        <v>675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>
        <f t="shared" si="4"/>
        <v>0</v>
      </c>
      <c r="AA190">
        <f t="shared" si="5"/>
        <v>0</v>
      </c>
    </row>
    <row r="191" spans="1:27" ht="15">
      <c r="A191" s="17" t="s">
        <v>154</v>
      </c>
      <c r="B191" s="5" t="s">
        <v>675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>
        <f t="shared" si="4"/>
        <v>0</v>
      </c>
      <c r="AA191">
        <f t="shared" si="5"/>
        <v>0</v>
      </c>
    </row>
    <row r="192" spans="1:27" ht="15">
      <c r="A192" s="17" t="s">
        <v>155</v>
      </c>
      <c r="B192" s="5" t="s">
        <v>675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>
        <f t="shared" si="4"/>
        <v>0</v>
      </c>
      <c r="AA192">
        <f t="shared" si="5"/>
        <v>0</v>
      </c>
    </row>
    <row r="193" spans="1:27" ht="15">
      <c r="A193" s="9" t="s">
        <v>34</v>
      </c>
      <c r="B193" s="10" t="s">
        <v>675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>
        <f t="shared" si="4"/>
        <v>0</v>
      </c>
      <c r="AA193">
        <f t="shared" si="5"/>
        <v>0</v>
      </c>
    </row>
    <row r="194" spans="1:27" ht="15">
      <c r="A194" s="17" t="s">
        <v>149</v>
      </c>
      <c r="B194" s="5" t="s">
        <v>676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>
        <f t="shared" si="4"/>
        <v>0</v>
      </c>
      <c r="AA194">
        <f t="shared" si="5"/>
        <v>0</v>
      </c>
    </row>
    <row r="195" spans="1:27" ht="15">
      <c r="A195" s="17" t="s">
        <v>150</v>
      </c>
      <c r="B195" s="5" t="s">
        <v>676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>
        <f t="shared" si="4"/>
        <v>0</v>
      </c>
      <c r="AA195">
        <f t="shared" si="5"/>
        <v>0</v>
      </c>
    </row>
    <row r="196" spans="1:27" ht="15">
      <c r="A196" s="17" t="s">
        <v>172</v>
      </c>
      <c r="B196" s="5" t="s">
        <v>676</v>
      </c>
      <c r="C196" s="38"/>
      <c r="D196" s="38"/>
      <c r="E196" s="38"/>
      <c r="F196" s="38"/>
      <c r="G196" s="38"/>
      <c r="H196" s="38"/>
      <c r="I196" s="38"/>
      <c r="J196" s="38">
        <v>1000</v>
      </c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>
        <f t="shared" si="4"/>
        <v>1000</v>
      </c>
      <c r="AA196">
        <f t="shared" si="5"/>
        <v>1000</v>
      </c>
    </row>
    <row r="197" spans="1:27" ht="15">
      <c r="A197" s="5" t="s">
        <v>171</v>
      </c>
      <c r="B197" s="5" t="s">
        <v>676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>
        <f t="shared" si="4"/>
        <v>0</v>
      </c>
      <c r="AA197">
        <f t="shared" si="5"/>
        <v>0</v>
      </c>
    </row>
    <row r="198" spans="1:27" ht="15">
      <c r="A198" s="5" t="s">
        <v>170</v>
      </c>
      <c r="B198" s="5" t="s">
        <v>676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>
        <f t="shared" si="4"/>
        <v>0</v>
      </c>
      <c r="AA198">
        <f t="shared" si="5"/>
        <v>0</v>
      </c>
    </row>
    <row r="199" spans="1:27" ht="15">
      <c r="A199" s="5" t="s">
        <v>158</v>
      </c>
      <c r="B199" s="5" t="s">
        <v>676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>
        <f aca="true" t="shared" si="6" ref="Z199:Z262">SUM(C199:Y199)</f>
        <v>0</v>
      </c>
      <c r="AA199">
        <f aca="true" t="shared" si="7" ref="AA199:AA262">SUM(C199:Q199)</f>
        <v>0</v>
      </c>
    </row>
    <row r="200" spans="1:27" ht="15">
      <c r="A200" s="17" t="s">
        <v>157</v>
      </c>
      <c r="B200" s="5" t="s">
        <v>676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>
        <f t="shared" si="6"/>
        <v>0</v>
      </c>
      <c r="AA200">
        <f t="shared" si="7"/>
        <v>0</v>
      </c>
    </row>
    <row r="201" spans="1:27" ht="15">
      <c r="A201" s="17" t="s">
        <v>156</v>
      </c>
      <c r="B201" s="5" t="s">
        <v>676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>
        <f t="shared" si="6"/>
        <v>0</v>
      </c>
      <c r="AA201">
        <f t="shared" si="7"/>
        <v>0</v>
      </c>
    </row>
    <row r="202" spans="1:27" ht="15">
      <c r="A202" s="17" t="s">
        <v>154</v>
      </c>
      <c r="B202" s="5" t="s">
        <v>676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>
        <f t="shared" si="6"/>
        <v>0</v>
      </c>
      <c r="AA202">
        <f t="shared" si="7"/>
        <v>0</v>
      </c>
    </row>
    <row r="203" spans="1:27" ht="15">
      <c r="A203" s="17" t="s">
        <v>155</v>
      </c>
      <c r="B203" s="5" t="s">
        <v>676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>
        <f t="shared" si="6"/>
        <v>0</v>
      </c>
      <c r="AA203">
        <f t="shared" si="7"/>
        <v>0</v>
      </c>
    </row>
    <row r="204" spans="1:27" ht="15">
      <c r="A204" s="20" t="s">
        <v>35</v>
      </c>
      <c r="B204" s="10" t="s">
        <v>676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>
        <f t="shared" si="6"/>
        <v>0</v>
      </c>
      <c r="AA204">
        <f t="shared" si="7"/>
        <v>0</v>
      </c>
    </row>
    <row r="205" spans="1:27" ht="15">
      <c r="A205" s="68" t="s">
        <v>1001</v>
      </c>
      <c r="B205" s="12" t="s">
        <v>677</v>
      </c>
      <c r="C205" s="38"/>
      <c r="D205" s="38"/>
      <c r="E205" s="38"/>
      <c r="F205" s="38"/>
      <c r="G205" s="38"/>
      <c r="H205" s="38"/>
      <c r="I205" s="38"/>
      <c r="J205" s="38">
        <v>1000</v>
      </c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>
        <f t="shared" si="6"/>
        <v>1000</v>
      </c>
      <c r="AA205">
        <f t="shared" si="7"/>
        <v>1000</v>
      </c>
    </row>
    <row r="206" spans="1:27" ht="25.5">
      <c r="A206" s="20" t="s">
        <v>687</v>
      </c>
      <c r="B206" s="10" t="s">
        <v>688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>
        <f t="shared" si="6"/>
        <v>0</v>
      </c>
      <c r="AA206">
        <f t="shared" si="7"/>
        <v>0</v>
      </c>
    </row>
    <row r="207" spans="1:27" ht="15">
      <c r="A207" s="17" t="s">
        <v>149</v>
      </c>
      <c r="B207" s="5" t="s">
        <v>689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>
        <f t="shared" si="6"/>
        <v>0</v>
      </c>
      <c r="AA207">
        <f t="shared" si="7"/>
        <v>0</v>
      </c>
    </row>
    <row r="208" spans="1:27" ht="15">
      <c r="A208" s="17" t="s">
        <v>150</v>
      </c>
      <c r="B208" s="5" t="s">
        <v>689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>
        <f t="shared" si="6"/>
        <v>0</v>
      </c>
      <c r="AA208">
        <f t="shared" si="7"/>
        <v>0</v>
      </c>
    </row>
    <row r="209" spans="1:27" ht="15">
      <c r="A209" s="17" t="s">
        <v>172</v>
      </c>
      <c r="B209" s="5" t="s">
        <v>689</v>
      </c>
      <c r="C209" s="38"/>
      <c r="D209" s="38"/>
      <c r="E209" s="38"/>
      <c r="F209" s="38"/>
      <c r="G209" s="38"/>
      <c r="H209" s="38"/>
      <c r="I209" s="38"/>
      <c r="J209" s="38">
        <v>70</v>
      </c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>
        <f t="shared" si="6"/>
        <v>70</v>
      </c>
      <c r="AA209">
        <f t="shared" si="7"/>
        <v>70</v>
      </c>
    </row>
    <row r="210" spans="1:27" ht="15">
      <c r="A210" s="5" t="s">
        <v>171</v>
      </c>
      <c r="B210" s="5" t="s">
        <v>689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>
        <f t="shared" si="6"/>
        <v>0</v>
      </c>
      <c r="AA210">
        <f t="shared" si="7"/>
        <v>0</v>
      </c>
    </row>
    <row r="211" spans="1:27" ht="15">
      <c r="A211" s="5" t="s">
        <v>170</v>
      </c>
      <c r="B211" s="5" t="s">
        <v>689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>
        <f t="shared" si="6"/>
        <v>0</v>
      </c>
      <c r="AA211">
        <f t="shared" si="7"/>
        <v>0</v>
      </c>
    </row>
    <row r="212" spans="1:27" ht="15">
      <c r="A212" s="5" t="s">
        <v>158</v>
      </c>
      <c r="B212" s="5" t="s">
        <v>689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>
        <f t="shared" si="6"/>
        <v>0</v>
      </c>
      <c r="AA212">
        <f t="shared" si="7"/>
        <v>0</v>
      </c>
    </row>
    <row r="213" spans="1:27" ht="15">
      <c r="A213" s="17" t="s">
        <v>157</v>
      </c>
      <c r="B213" s="5" t="s">
        <v>689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>
        <f t="shared" si="6"/>
        <v>0</v>
      </c>
      <c r="AA213">
        <f t="shared" si="7"/>
        <v>0</v>
      </c>
    </row>
    <row r="214" spans="1:27" ht="15">
      <c r="A214" s="17" t="s">
        <v>173</v>
      </c>
      <c r="B214" s="5" t="s">
        <v>689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>
        <f t="shared" si="6"/>
        <v>0</v>
      </c>
      <c r="AA214">
        <f t="shared" si="7"/>
        <v>0</v>
      </c>
    </row>
    <row r="215" spans="1:27" ht="15">
      <c r="A215" s="17" t="s">
        <v>154</v>
      </c>
      <c r="B215" s="5" t="s">
        <v>689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>
        <f t="shared" si="6"/>
        <v>0</v>
      </c>
      <c r="AA215">
        <f t="shared" si="7"/>
        <v>0</v>
      </c>
    </row>
    <row r="216" spans="1:27" ht="15">
      <c r="A216" s="17" t="s">
        <v>155</v>
      </c>
      <c r="B216" s="5" t="s">
        <v>689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>
        <f t="shared" si="6"/>
        <v>0</v>
      </c>
      <c r="AA216">
        <f t="shared" si="7"/>
        <v>0</v>
      </c>
    </row>
    <row r="217" spans="1:27" ht="25.5">
      <c r="A217" s="9" t="s">
        <v>36</v>
      </c>
      <c r="B217" s="10" t="s">
        <v>689</v>
      </c>
      <c r="C217" s="38"/>
      <c r="D217" s="38"/>
      <c r="E217" s="38"/>
      <c r="F217" s="38"/>
      <c r="G217" s="38"/>
      <c r="H217" s="38"/>
      <c r="I217" s="38"/>
      <c r="J217" s="38">
        <v>70</v>
      </c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>
        <f t="shared" si="6"/>
        <v>70</v>
      </c>
      <c r="AA217">
        <f t="shared" si="7"/>
        <v>70</v>
      </c>
    </row>
    <row r="218" spans="1:27" ht="15">
      <c r="A218" s="17" t="s">
        <v>149</v>
      </c>
      <c r="B218" s="5" t="s">
        <v>690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>
        <f t="shared" si="6"/>
        <v>0</v>
      </c>
      <c r="AA218">
        <f t="shared" si="7"/>
        <v>0</v>
      </c>
    </row>
    <row r="219" spans="1:27" ht="15">
      <c r="A219" s="17" t="s">
        <v>150</v>
      </c>
      <c r="B219" s="5" t="s">
        <v>690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>
        <f t="shared" si="6"/>
        <v>0</v>
      </c>
      <c r="AA219">
        <f t="shared" si="7"/>
        <v>0</v>
      </c>
    </row>
    <row r="220" spans="1:27" ht="15">
      <c r="A220" s="17" t="s">
        <v>172</v>
      </c>
      <c r="B220" s="5" t="s">
        <v>690</v>
      </c>
      <c r="C220" s="38"/>
      <c r="D220" s="38"/>
      <c r="E220" s="38"/>
      <c r="F220" s="38"/>
      <c r="G220" s="38"/>
      <c r="H220" s="38"/>
      <c r="I220" s="38"/>
      <c r="J220" s="38">
        <v>200</v>
      </c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>
        <f t="shared" si="6"/>
        <v>200</v>
      </c>
      <c r="AA220">
        <f t="shared" si="7"/>
        <v>200</v>
      </c>
    </row>
    <row r="221" spans="1:27" ht="15">
      <c r="A221" s="5" t="s">
        <v>171</v>
      </c>
      <c r="B221" s="5" t="s">
        <v>690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>
        <f t="shared" si="6"/>
        <v>0</v>
      </c>
      <c r="AA221">
        <f t="shared" si="7"/>
        <v>0</v>
      </c>
    </row>
    <row r="222" spans="1:27" ht="15">
      <c r="A222" s="5" t="s">
        <v>170</v>
      </c>
      <c r="B222" s="5" t="s">
        <v>690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>
        <f t="shared" si="6"/>
        <v>0</v>
      </c>
      <c r="AA222">
        <f t="shared" si="7"/>
        <v>0</v>
      </c>
    </row>
    <row r="223" spans="1:27" ht="15">
      <c r="A223" s="5" t="s">
        <v>158</v>
      </c>
      <c r="B223" s="5" t="s">
        <v>690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>
        <f t="shared" si="6"/>
        <v>0</v>
      </c>
      <c r="AA223">
        <f t="shared" si="7"/>
        <v>0</v>
      </c>
    </row>
    <row r="224" spans="1:27" ht="15">
      <c r="A224" s="17" t="s">
        <v>157</v>
      </c>
      <c r="B224" s="5" t="s">
        <v>690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>
        <f t="shared" si="6"/>
        <v>0</v>
      </c>
      <c r="AA224">
        <f t="shared" si="7"/>
        <v>0</v>
      </c>
    </row>
    <row r="225" spans="1:27" ht="15">
      <c r="A225" s="17" t="s">
        <v>156</v>
      </c>
      <c r="B225" s="5" t="s">
        <v>690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>
        <f t="shared" si="6"/>
        <v>0</v>
      </c>
      <c r="AA225">
        <f t="shared" si="7"/>
        <v>0</v>
      </c>
    </row>
    <row r="226" spans="1:27" ht="15">
      <c r="A226" s="17" t="s">
        <v>154</v>
      </c>
      <c r="B226" s="5" t="s">
        <v>690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>
        <f t="shared" si="6"/>
        <v>0</v>
      </c>
      <c r="AA226">
        <f t="shared" si="7"/>
        <v>0</v>
      </c>
    </row>
    <row r="227" spans="1:27" ht="15">
      <c r="A227" s="17" t="s">
        <v>155</v>
      </c>
      <c r="B227" s="5" t="s">
        <v>690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>
        <f t="shared" si="6"/>
        <v>0</v>
      </c>
      <c r="AA227">
        <f t="shared" si="7"/>
        <v>0</v>
      </c>
    </row>
    <row r="228" spans="1:27" ht="15">
      <c r="A228" s="20" t="s">
        <v>37</v>
      </c>
      <c r="B228" s="10" t="s">
        <v>690</v>
      </c>
      <c r="C228" s="38"/>
      <c r="D228" s="38"/>
      <c r="E228" s="38"/>
      <c r="F228" s="38"/>
      <c r="G228" s="38"/>
      <c r="H228" s="38"/>
      <c r="I228" s="38"/>
      <c r="J228" s="38">
        <v>200</v>
      </c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>
        <f t="shared" si="6"/>
        <v>200</v>
      </c>
      <c r="AA228">
        <f t="shared" si="7"/>
        <v>200</v>
      </c>
    </row>
    <row r="229" spans="1:27" ht="15">
      <c r="A229" s="68" t="s">
        <v>1003</v>
      </c>
      <c r="B229" s="12" t="s">
        <v>691</v>
      </c>
      <c r="C229" s="38"/>
      <c r="D229" s="38"/>
      <c r="E229" s="38"/>
      <c r="F229" s="38"/>
      <c r="G229" s="38"/>
      <c r="H229" s="38"/>
      <c r="I229" s="38"/>
      <c r="J229" s="38">
        <v>270</v>
      </c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>
        <f t="shared" si="6"/>
        <v>270</v>
      </c>
      <c r="AA229">
        <f t="shared" si="7"/>
        <v>270</v>
      </c>
    </row>
    <row r="230" spans="1:27" ht="15">
      <c r="A230" s="74" t="s">
        <v>1002</v>
      </c>
      <c r="B230" s="75" t="s">
        <v>692</v>
      </c>
      <c r="C230" s="38">
        <f aca="true" t="shared" si="8" ref="C230:Y230">SUM(C229+C205+C181+C172+C142+C84+C48)</f>
        <v>123000</v>
      </c>
      <c r="D230" s="38">
        <f t="shared" si="8"/>
        <v>152</v>
      </c>
      <c r="E230" s="38">
        <f t="shared" si="8"/>
        <v>4870</v>
      </c>
      <c r="F230" s="38">
        <f t="shared" si="8"/>
        <v>159713</v>
      </c>
      <c r="G230" s="38">
        <f t="shared" si="8"/>
        <v>540</v>
      </c>
      <c r="H230" s="38">
        <f t="shared" si="8"/>
        <v>9000</v>
      </c>
      <c r="I230" s="38">
        <f t="shared" si="8"/>
        <v>127</v>
      </c>
      <c r="J230" s="38">
        <f t="shared" si="8"/>
        <v>1270</v>
      </c>
      <c r="K230" s="38">
        <f t="shared" si="8"/>
        <v>610</v>
      </c>
      <c r="L230" s="38">
        <f t="shared" si="8"/>
        <v>7130</v>
      </c>
      <c r="M230" s="38">
        <f t="shared" si="8"/>
        <v>8890</v>
      </c>
      <c r="N230" s="38">
        <f t="shared" si="8"/>
        <v>508</v>
      </c>
      <c r="O230" s="38">
        <f t="shared" si="8"/>
        <v>152</v>
      </c>
      <c r="P230" s="38">
        <f t="shared" si="8"/>
        <v>300</v>
      </c>
      <c r="Q230" s="38">
        <f t="shared" si="8"/>
        <v>8669</v>
      </c>
      <c r="R230" s="38"/>
      <c r="S230" s="38">
        <f t="shared" si="8"/>
        <v>0</v>
      </c>
      <c r="T230" s="38"/>
      <c r="U230" s="38">
        <f t="shared" si="8"/>
        <v>200</v>
      </c>
      <c r="V230" s="38">
        <f t="shared" si="8"/>
        <v>0</v>
      </c>
      <c r="W230" s="38">
        <f t="shared" si="8"/>
        <v>2032</v>
      </c>
      <c r="X230" s="38"/>
      <c r="Y230" s="38">
        <f t="shared" si="8"/>
        <v>250</v>
      </c>
      <c r="Z230" s="38">
        <f t="shared" si="6"/>
        <v>327413</v>
      </c>
      <c r="AA230">
        <f t="shared" si="7"/>
        <v>324931</v>
      </c>
    </row>
    <row r="231" spans="1:27" ht="15.75">
      <c r="A231" s="180" t="s">
        <v>182</v>
      </c>
      <c r="B231" s="86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>
        <f t="shared" si="6"/>
        <v>0</v>
      </c>
      <c r="AA231">
        <f t="shared" si="7"/>
        <v>0</v>
      </c>
    </row>
    <row r="232" spans="1:27" ht="15.75">
      <c r="A232" s="180" t="s">
        <v>183</v>
      </c>
      <c r="B232" s="86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>
        <f t="shared" si="6"/>
        <v>0</v>
      </c>
      <c r="AA232">
        <f t="shared" si="7"/>
        <v>0</v>
      </c>
    </row>
    <row r="233" spans="1:27" ht="15">
      <c r="A233" s="29" t="s">
        <v>984</v>
      </c>
      <c r="B233" s="5" t="s">
        <v>693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>
        <f t="shared" si="6"/>
        <v>0</v>
      </c>
      <c r="AA233">
        <f t="shared" si="7"/>
        <v>0</v>
      </c>
    </row>
    <row r="234" spans="1:27" ht="15">
      <c r="A234" s="69" t="s">
        <v>521</v>
      </c>
      <c r="B234" s="69" t="s">
        <v>693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>
        <f t="shared" si="6"/>
        <v>0</v>
      </c>
      <c r="AA234">
        <f t="shared" si="7"/>
        <v>0</v>
      </c>
    </row>
    <row r="235" spans="1:27" ht="15">
      <c r="A235" s="16" t="s">
        <v>694</v>
      </c>
      <c r="B235" s="5" t="s">
        <v>695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>
        <f t="shared" si="6"/>
        <v>0</v>
      </c>
      <c r="AA235">
        <f t="shared" si="7"/>
        <v>0</v>
      </c>
    </row>
    <row r="236" spans="1:27" ht="15">
      <c r="A236" s="29" t="s">
        <v>38</v>
      </c>
      <c r="B236" s="5" t="s">
        <v>696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>
        <f t="shared" si="6"/>
        <v>0</v>
      </c>
      <c r="AA236">
        <f t="shared" si="7"/>
        <v>0</v>
      </c>
    </row>
    <row r="237" spans="1:27" ht="15">
      <c r="A237" s="69" t="s">
        <v>521</v>
      </c>
      <c r="B237" s="69" t="s">
        <v>696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>
        <f t="shared" si="6"/>
        <v>0</v>
      </c>
      <c r="AA237">
        <f t="shared" si="7"/>
        <v>0</v>
      </c>
    </row>
    <row r="238" spans="1:27" ht="15">
      <c r="A238" s="15" t="s">
        <v>1004</v>
      </c>
      <c r="B238" s="9" t="s">
        <v>697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>
        <f t="shared" si="6"/>
        <v>0</v>
      </c>
      <c r="AA238">
        <f t="shared" si="7"/>
        <v>0</v>
      </c>
    </row>
    <row r="239" spans="1:27" ht="15">
      <c r="A239" s="16" t="s">
        <v>39</v>
      </c>
      <c r="B239" s="5" t="s">
        <v>698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>
        <f t="shared" si="6"/>
        <v>0</v>
      </c>
      <c r="AA239">
        <f t="shared" si="7"/>
        <v>0</v>
      </c>
    </row>
    <row r="240" spans="1:27" ht="15">
      <c r="A240" s="69" t="s">
        <v>529</v>
      </c>
      <c r="B240" s="69" t="s">
        <v>698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>
        <f t="shared" si="6"/>
        <v>0</v>
      </c>
      <c r="AA240">
        <f t="shared" si="7"/>
        <v>0</v>
      </c>
    </row>
    <row r="241" spans="1:27" ht="15">
      <c r="A241" s="29" t="s">
        <v>699</v>
      </c>
      <c r="B241" s="5" t="s">
        <v>700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>
        <f t="shared" si="6"/>
        <v>0</v>
      </c>
      <c r="AA241">
        <f t="shared" si="7"/>
        <v>0</v>
      </c>
    </row>
    <row r="242" spans="1:27" ht="15">
      <c r="A242" s="17" t="s">
        <v>40</v>
      </c>
      <c r="B242" s="5" t="s">
        <v>701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>
        <f t="shared" si="6"/>
        <v>0</v>
      </c>
      <c r="AA242">
        <f t="shared" si="7"/>
        <v>0</v>
      </c>
    </row>
    <row r="243" spans="1:27" ht="15">
      <c r="A243" s="69" t="s">
        <v>530</v>
      </c>
      <c r="B243" s="69" t="s">
        <v>701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 t="shared" si="6"/>
        <v>0</v>
      </c>
      <c r="AA243">
        <f t="shared" si="7"/>
        <v>0</v>
      </c>
    </row>
    <row r="244" spans="1:27" ht="15">
      <c r="A244" s="29" t="s">
        <v>702</v>
      </c>
      <c r="B244" s="5" t="s">
        <v>703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>
        <f t="shared" si="6"/>
        <v>0</v>
      </c>
      <c r="AA244">
        <f t="shared" si="7"/>
        <v>0</v>
      </c>
    </row>
    <row r="245" spans="1:27" ht="15">
      <c r="A245" s="30" t="s">
        <v>1005</v>
      </c>
      <c r="B245" s="9" t="s">
        <v>704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>
        <f t="shared" si="6"/>
        <v>0</v>
      </c>
      <c r="AA245">
        <f t="shared" si="7"/>
        <v>0</v>
      </c>
    </row>
    <row r="246" spans="1:27" ht="15">
      <c r="A246" s="5" t="s">
        <v>180</v>
      </c>
      <c r="B246" s="5" t="s">
        <v>705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>
        <v>40000</v>
      </c>
      <c r="S246" s="38"/>
      <c r="T246" s="38">
        <v>35</v>
      </c>
      <c r="U246" s="38"/>
      <c r="V246" s="38">
        <v>32</v>
      </c>
      <c r="W246" s="38"/>
      <c r="X246" s="38">
        <v>143</v>
      </c>
      <c r="Y246" s="38"/>
      <c r="Z246" s="38">
        <f t="shared" si="6"/>
        <v>40210</v>
      </c>
      <c r="AA246">
        <f>SUM(C246:R246)</f>
        <v>40000</v>
      </c>
    </row>
    <row r="247" spans="1:27" ht="15">
      <c r="A247" s="5" t="s">
        <v>181</v>
      </c>
      <c r="B247" s="5" t="s">
        <v>705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 t="shared" si="6"/>
        <v>0</v>
      </c>
      <c r="AA247">
        <f t="shared" si="7"/>
        <v>0</v>
      </c>
    </row>
    <row r="248" spans="1:27" ht="15">
      <c r="A248" s="5" t="s">
        <v>178</v>
      </c>
      <c r="B248" s="5" t="s">
        <v>709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>
        <f t="shared" si="6"/>
        <v>0</v>
      </c>
      <c r="AA248">
        <f t="shared" si="7"/>
        <v>0</v>
      </c>
    </row>
    <row r="249" spans="1:27" ht="15">
      <c r="A249" s="5" t="s">
        <v>179</v>
      </c>
      <c r="B249" s="5" t="s">
        <v>709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>
        <f t="shared" si="6"/>
        <v>0</v>
      </c>
      <c r="AA249">
        <f t="shared" si="7"/>
        <v>0</v>
      </c>
    </row>
    <row r="250" spans="1:27" ht="15">
      <c r="A250" s="9" t="s">
        <v>1006</v>
      </c>
      <c r="B250" s="9" t="s">
        <v>710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>
        <v>40000</v>
      </c>
      <c r="S250" s="38"/>
      <c r="T250" s="38">
        <v>35</v>
      </c>
      <c r="U250" s="38"/>
      <c r="V250" s="38">
        <v>32</v>
      </c>
      <c r="W250" s="38"/>
      <c r="X250" s="38">
        <v>143</v>
      </c>
      <c r="Y250" s="38"/>
      <c r="Z250" s="38">
        <f t="shared" si="6"/>
        <v>40210</v>
      </c>
      <c r="AA250">
        <f>SUM(C250:R250)</f>
        <v>40000</v>
      </c>
    </row>
    <row r="251" spans="1:27" ht="15">
      <c r="A251" s="30" t="s">
        <v>711</v>
      </c>
      <c r="B251" s="9" t="s">
        <v>712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>
        <f t="shared" si="6"/>
        <v>0</v>
      </c>
      <c r="AA251">
        <f t="shared" si="7"/>
        <v>0</v>
      </c>
    </row>
    <row r="252" spans="1:27" ht="15">
      <c r="A252" s="30" t="s">
        <v>714</v>
      </c>
      <c r="B252" s="9" t="s">
        <v>715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>
        <f t="shared" si="6"/>
        <v>0</v>
      </c>
      <c r="AA252">
        <f t="shared" si="7"/>
        <v>0</v>
      </c>
    </row>
    <row r="253" spans="1:27" ht="15">
      <c r="A253" s="30" t="s">
        <v>716</v>
      </c>
      <c r="B253" s="9" t="s">
        <v>717</v>
      </c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>
        <f>SUM(S254:S256)</f>
        <v>156236</v>
      </c>
      <c r="T253" s="148"/>
      <c r="U253" s="148"/>
      <c r="V253" s="148"/>
      <c r="W253" s="148"/>
      <c r="X253" s="148"/>
      <c r="Y253" s="148"/>
      <c r="Z253" s="38">
        <f t="shared" si="6"/>
        <v>156236</v>
      </c>
      <c r="AA253">
        <f t="shared" si="7"/>
        <v>0</v>
      </c>
    </row>
    <row r="254" spans="1:27" ht="15">
      <c r="A254" s="29" t="s">
        <v>960</v>
      </c>
      <c r="B254" s="5" t="s">
        <v>717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>
        <v>51057</v>
      </c>
      <c r="T254" s="38"/>
      <c r="U254" s="38"/>
      <c r="V254" s="38"/>
      <c r="W254" s="38"/>
      <c r="X254" s="38"/>
      <c r="Y254" s="38"/>
      <c r="Z254" s="38">
        <f t="shared" si="6"/>
        <v>51057</v>
      </c>
      <c r="AA254">
        <f t="shared" si="7"/>
        <v>0</v>
      </c>
    </row>
    <row r="255" spans="1:27" ht="15">
      <c r="A255" s="29" t="s">
        <v>961</v>
      </c>
      <c r="B255" s="5" t="s">
        <v>717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>
        <v>92282</v>
      </c>
      <c r="T255" s="38"/>
      <c r="U255" s="38"/>
      <c r="V255" s="38"/>
      <c r="W255" s="38"/>
      <c r="X255" s="38"/>
      <c r="Y255" s="38"/>
      <c r="Z255" s="38">
        <f t="shared" si="6"/>
        <v>92282</v>
      </c>
      <c r="AA255">
        <f t="shared" si="7"/>
        <v>0</v>
      </c>
    </row>
    <row r="256" spans="1:27" ht="15">
      <c r="A256" s="29" t="s">
        <v>962</v>
      </c>
      <c r="B256" s="5" t="s">
        <v>717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>
        <v>12897</v>
      </c>
      <c r="T256" s="38"/>
      <c r="U256" s="38"/>
      <c r="V256" s="38"/>
      <c r="W256" s="38"/>
      <c r="X256" s="38"/>
      <c r="Y256" s="38"/>
      <c r="Z256" s="38">
        <f t="shared" si="6"/>
        <v>12897</v>
      </c>
      <c r="AA256">
        <f t="shared" si="7"/>
        <v>0</v>
      </c>
    </row>
    <row r="257" spans="1:27" ht="15">
      <c r="A257" s="30" t="s">
        <v>718</v>
      </c>
      <c r="B257" s="9" t="s">
        <v>719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>
        <f t="shared" si="6"/>
        <v>0</v>
      </c>
      <c r="AA257">
        <f t="shared" si="7"/>
        <v>0</v>
      </c>
    </row>
    <row r="258" spans="1:27" ht="15">
      <c r="A258" s="15" t="s">
        <v>221</v>
      </c>
      <c r="B258" s="9" t="s">
        <v>720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>
        <f t="shared" si="6"/>
        <v>0</v>
      </c>
      <c r="AA258">
        <f t="shared" si="7"/>
        <v>0</v>
      </c>
    </row>
    <row r="259" spans="1:27" ht="15">
      <c r="A259" s="20" t="s">
        <v>724</v>
      </c>
      <c r="B259" s="9" t="s">
        <v>720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>
        <f t="shared" si="6"/>
        <v>0</v>
      </c>
      <c r="AA259">
        <f t="shared" si="7"/>
        <v>0</v>
      </c>
    </row>
    <row r="260" spans="1:27" ht="15">
      <c r="A260" s="76" t="s">
        <v>1007</v>
      </c>
      <c r="B260" s="50" t="s">
        <v>725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>
        <v>40000</v>
      </c>
      <c r="S260" s="38"/>
      <c r="T260" s="38">
        <v>35</v>
      </c>
      <c r="U260" s="38"/>
      <c r="V260" s="38">
        <v>32</v>
      </c>
      <c r="W260" s="38"/>
      <c r="X260" s="38">
        <v>143</v>
      </c>
      <c r="Y260" s="38"/>
      <c r="Z260" s="38">
        <f t="shared" si="6"/>
        <v>40210</v>
      </c>
      <c r="AA260">
        <f t="shared" si="7"/>
        <v>0</v>
      </c>
    </row>
    <row r="261" spans="1:27" ht="15">
      <c r="A261" s="16" t="s">
        <v>726</v>
      </c>
      <c r="B261" s="5" t="s">
        <v>727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>
        <f t="shared" si="6"/>
        <v>0</v>
      </c>
      <c r="AA261">
        <f t="shared" si="7"/>
        <v>0</v>
      </c>
    </row>
    <row r="262" spans="1:27" ht="15">
      <c r="A262" s="17" t="s">
        <v>728</v>
      </c>
      <c r="B262" s="5" t="s">
        <v>729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>
        <f t="shared" si="6"/>
        <v>0</v>
      </c>
      <c r="AA262">
        <f t="shared" si="7"/>
        <v>0</v>
      </c>
    </row>
    <row r="263" spans="1:27" ht="15">
      <c r="A263" s="29" t="s">
        <v>730</v>
      </c>
      <c r="B263" s="5" t="s">
        <v>731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>
        <f aca="true" t="shared" si="9" ref="Z263:Z270">SUM(C263:Y263)</f>
        <v>0</v>
      </c>
      <c r="AA263">
        <f aca="true" t="shared" si="10" ref="AA263:AA272">SUM(C263:Q263)</f>
        <v>0</v>
      </c>
    </row>
    <row r="264" spans="1:27" ht="15">
      <c r="A264" s="29" t="s">
        <v>989</v>
      </c>
      <c r="B264" s="5" t="s">
        <v>732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>
        <f t="shared" si="9"/>
        <v>0</v>
      </c>
      <c r="AA264">
        <f t="shared" si="10"/>
        <v>0</v>
      </c>
    </row>
    <row r="265" spans="1:27" ht="15">
      <c r="A265" s="69" t="s">
        <v>555</v>
      </c>
      <c r="B265" s="69" t="s">
        <v>732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>
        <f t="shared" si="9"/>
        <v>0</v>
      </c>
      <c r="AA265">
        <f t="shared" si="10"/>
        <v>0</v>
      </c>
    </row>
    <row r="266" spans="1:27" ht="15">
      <c r="A266" s="69" t="s">
        <v>556</v>
      </c>
      <c r="B266" s="69" t="s">
        <v>732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>
        <f t="shared" si="9"/>
        <v>0</v>
      </c>
      <c r="AA266">
        <f t="shared" si="10"/>
        <v>0</v>
      </c>
    </row>
    <row r="267" spans="1:27" ht="15">
      <c r="A267" s="77" t="s">
        <v>557</v>
      </c>
      <c r="B267" s="77" t="s">
        <v>732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>
        <f t="shared" si="9"/>
        <v>0</v>
      </c>
      <c r="AA267">
        <f t="shared" si="10"/>
        <v>0</v>
      </c>
    </row>
    <row r="268" spans="1:27" ht="15">
      <c r="A268" s="78" t="s">
        <v>1008</v>
      </c>
      <c r="B268" s="50" t="s">
        <v>733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>
        <f t="shared" si="9"/>
        <v>0</v>
      </c>
      <c r="AA268">
        <f t="shared" si="10"/>
        <v>0</v>
      </c>
    </row>
    <row r="269" spans="1:27" ht="15">
      <c r="A269" s="64" t="s">
        <v>756</v>
      </c>
      <c r="B269" s="50" t="s">
        <v>757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>
        <f t="shared" si="9"/>
        <v>0</v>
      </c>
      <c r="AA269">
        <f t="shared" si="10"/>
        <v>0</v>
      </c>
    </row>
    <row r="270" spans="1:27" ht="15.75">
      <c r="A270" s="58" t="s">
        <v>1009</v>
      </c>
      <c r="B270" s="52" t="s">
        <v>758</v>
      </c>
      <c r="C270" s="148"/>
      <c r="D270" s="148">
        <f>D253</f>
        <v>0</v>
      </c>
      <c r="E270" s="148"/>
      <c r="F270" s="148"/>
      <c r="G270" s="148">
        <f>G253</f>
        <v>0</v>
      </c>
      <c r="H270" s="148">
        <f>H253</f>
        <v>0</v>
      </c>
      <c r="I270" s="148"/>
      <c r="J270" s="148"/>
      <c r="K270" s="148">
        <f>K253</f>
        <v>0</v>
      </c>
      <c r="L270" s="148">
        <f>L253</f>
        <v>0</v>
      </c>
      <c r="M270" s="148">
        <f>M253</f>
        <v>0</v>
      </c>
      <c r="N270" s="148"/>
      <c r="O270" s="148">
        <f>O253</f>
        <v>0</v>
      </c>
      <c r="P270" s="148">
        <f>P253</f>
        <v>0</v>
      </c>
      <c r="Q270" s="148">
        <f>Q253</f>
        <v>0</v>
      </c>
      <c r="R270" s="148">
        <v>40000</v>
      </c>
      <c r="S270" s="148">
        <f>S253</f>
        <v>156236</v>
      </c>
      <c r="T270" s="148">
        <v>35</v>
      </c>
      <c r="U270" s="148"/>
      <c r="V270" s="148">
        <v>32</v>
      </c>
      <c r="W270" s="148">
        <v>0</v>
      </c>
      <c r="X270" s="148">
        <v>143</v>
      </c>
      <c r="Y270" s="148"/>
      <c r="Z270" s="38">
        <f t="shared" si="9"/>
        <v>196446</v>
      </c>
      <c r="AA270">
        <f t="shared" si="10"/>
        <v>0</v>
      </c>
    </row>
    <row r="271" spans="1:27" ht="15.75">
      <c r="A271" s="179" t="s">
        <v>41</v>
      </c>
      <c r="B271" s="175"/>
      <c r="C271" s="148">
        <f aca="true" t="shared" si="11" ref="C271:Y271">C270+C230</f>
        <v>123000</v>
      </c>
      <c r="D271" s="148">
        <f t="shared" si="11"/>
        <v>152</v>
      </c>
      <c r="E271" s="148">
        <f t="shared" si="11"/>
        <v>4870</v>
      </c>
      <c r="F271" s="148">
        <f t="shared" si="11"/>
        <v>159713</v>
      </c>
      <c r="G271" s="148">
        <f t="shared" si="11"/>
        <v>540</v>
      </c>
      <c r="H271" s="148">
        <f t="shared" si="11"/>
        <v>9000</v>
      </c>
      <c r="I271" s="148">
        <f t="shared" si="11"/>
        <v>127</v>
      </c>
      <c r="J271" s="148">
        <f t="shared" si="11"/>
        <v>1270</v>
      </c>
      <c r="K271" s="148">
        <f t="shared" si="11"/>
        <v>610</v>
      </c>
      <c r="L271" s="148">
        <f t="shared" si="11"/>
        <v>7130</v>
      </c>
      <c r="M271" s="148">
        <f t="shared" si="11"/>
        <v>8890</v>
      </c>
      <c r="N271" s="148">
        <f t="shared" si="11"/>
        <v>508</v>
      </c>
      <c r="O271" s="148">
        <f t="shared" si="11"/>
        <v>152</v>
      </c>
      <c r="P271" s="148">
        <f t="shared" si="11"/>
        <v>300</v>
      </c>
      <c r="Q271" s="148">
        <f t="shared" si="11"/>
        <v>8669</v>
      </c>
      <c r="R271" s="148">
        <f t="shared" si="11"/>
        <v>40000</v>
      </c>
      <c r="S271" s="148">
        <f t="shared" si="11"/>
        <v>156236</v>
      </c>
      <c r="T271" s="148">
        <f t="shared" si="11"/>
        <v>35</v>
      </c>
      <c r="U271" s="148">
        <f t="shared" si="11"/>
        <v>200</v>
      </c>
      <c r="V271" s="148">
        <f t="shared" si="11"/>
        <v>32</v>
      </c>
      <c r="W271" s="148">
        <f t="shared" si="11"/>
        <v>2032</v>
      </c>
      <c r="X271" s="148">
        <f t="shared" si="11"/>
        <v>143</v>
      </c>
      <c r="Y271" s="148">
        <f t="shared" si="11"/>
        <v>250</v>
      </c>
      <c r="Z271" s="38">
        <f>SUM(C271:Y271)</f>
        <v>523859</v>
      </c>
      <c r="AA271">
        <f>SUM(C271:R271)</f>
        <v>364931</v>
      </c>
    </row>
    <row r="272" ht="15">
      <c r="AA272">
        <f t="shared" si="1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C19">
      <selection activeCell="E3" sqref="E3"/>
    </sheetView>
  </sheetViews>
  <sheetFormatPr defaultColWidth="9.140625" defaultRowHeight="15"/>
  <cols>
    <col min="1" max="1" width="86.28125" style="0" customWidth="1"/>
    <col min="2" max="2" width="20.00390625" style="0" customWidth="1"/>
    <col min="3" max="3" width="21.57421875" style="0" customWidth="1"/>
    <col min="4" max="4" width="18.7109375" style="0" customWidth="1"/>
    <col min="5" max="5" width="21.00390625" style="0" customWidth="1"/>
    <col min="6" max="6" width="18.421875" style="0" customWidth="1"/>
  </cols>
  <sheetData>
    <row r="1" spans="1:6" ht="25.5" customHeight="1">
      <c r="A1" s="238" t="s">
        <v>357</v>
      </c>
      <c r="B1" s="243"/>
      <c r="C1" s="243"/>
      <c r="D1" s="243"/>
      <c r="E1" s="243"/>
      <c r="F1" s="243"/>
    </row>
    <row r="2" spans="1:6" ht="23.25" customHeight="1">
      <c r="A2" s="241" t="s">
        <v>71</v>
      </c>
      <c r="B2" s="247"/>
      <c r="C2" s="247"/>
      <c r="D2" s="247"/>
      <c r="E2" s="247"/>
      <c r="F2" s="247"/>
    </row>
    <row r="3" spans="1:5" ht="15">
      <c r="A3" s="1"/>
      <c r="E3" t="s">
        <v>919</v>
      </c>
    </row>
    <row r="4" ht="15">
      <c r="A4" s="1"/>
    </row>
    <row r="5" spans="1:6" ht="91.5" customHeight="1">
      <c r="A5" s="80" t="s">
        <v>70</v>
      </c>
      <c r="B5" s="81" t="s">
        <v>177</v>
      </c>
      <c r="C5" s="81" t="s">
        <v>876</v>
      </c>
      <c r="D5" s="81" t="s">
        <v>875</v>
      </c>
      <c r="E5" s="81" t="s">
        <v>877</v>
      </c>
      <c r="F5" s="97" t="s">
        <v>238</v>
      </c>
    </row>
    <row r="6" spans="1:6" ht="15" customHeight="1">
      <c r="A6" s="81" t="s">
        <v>46</v>
      </c>
      <c r="B6" s="82"/>
      <c r="C6" s="82"/>
      <c r="D6" s="82"/>
      <c r="E6" s="82">
        <v>1</v>
      </c>
      <c r="F6" s="165">
        <f>SUM(B6:E6)</f>
        <v>1</v>
      </c>
    </row>
    <row r="7" spans="1:6" ht="15" customHeight="1">
      <c r="A7" s="81" t="s">
        <v>47</v>
      </c>
      <c r="B7" s="82"/>
      <c r="C7" s="82"/>
      <c r="D7" s="82"/>
      <c r="E7" s="82">
        <v>4</v>
      </c>
      <c r="F7" s="165">
        <f>SUM(B7:E7)</f>
        <v>4</v>
      </c>
    </row>
    <row r="8" spans="1:6" ht="15" customHeight="1">
      <c r="A8" s="81" t="s">
        <v>48</v>
      </c>
      <c r="B8" s="82"/>
      <c r="C8" s="82"/>
      <c r="D8" s="82"/>
      <c r="E8" s="82">
        <v>2</v>
      </c>
      <c r="F8" s="165">
        <f>SUM(B8:E8)</f>
        <v>2</v>
      </c>
    </row>
    <row r="9" spans="1:6" ht="15" customHeight="1">
      <c r="A9" s="81" t="s">
        <v>49</v>
      </c>
      <c r="B9" s="82"/>
      <c r="C9" s="82"/>
      <c r="D9" s="82"/>
      <c r="E9" s="82"/>
      <c r="F9" s="165"/>
    </row>
    <row r="10" spans="1:6" ht="15" customHeight="1">
      <c r="A10" s="80" t="s">
        <v>65</v>
      </c>
      <c r="B10" s="82"/>
      <c r="C10" s="82"/>
      <c r="D10" s="82"/>
      <c r="E10" s="162">
        <v>7</v>
      </c>
      <c r="F10" s="119">
        <f>SUM(B10:E10)</f>
        <v>7</v>
      </c>
    </row>
    <row r="11" spans="1:6" ht="15" customHeight="1">
      <c r="A11" s="81" t="s">
        <v>50</v>
      </c>
      <c r="B11" s="82"/>
      <c r="C11" s="82"/>
      <c r="D11" s="82">
        <v>1</v>
      </c>
      <c r="E11" s="82"/>
      <c r="F11" s="165">
        <v>1</v>
      </c>
    </row>
    <row r="12" spans="1:6" ht="15" customHeight="1">
      <c r="A12" s="81" t="s">
        <v>51</v>
      </c>
      <c r="B12" s="82"/>
      <c r="C12" s="82"/>
      <c r="D12" s="82"/>
      <c r="E12" s="82"/>
      <c r="F12" s="165"/>
    </row>
    <row r="13" spans="1:6" ht="15" customHeight="1">
      <c r="A13" s="81" t="s">
        <v>52</v>
      </c>
      <c r="B13" s="82">
        <v>1</v>
      </c>
      <c r="C13" s="82"/>
      <c r="D13" s="82"/>
      <c r="E13" s="82"/>
      <c r="F13" s="165">
        <v>1</v>
      </c>
    </row>
    <row r="14" spans="1:6" ht="15" customHeight="1">
      <c r="A14" s="81" t="s">
        <v>53</v>
      </c>
      <c r="B14" s="82"/>
      <c r="C14" s="82">
        <v>6</v>
      </c>
      <c r="D14" s="82"/>
      <c r="E14" s="82"/>
      <c r="F14" s="165">
        <v>6</v>
      </c>
    </row>
    <row r="15" spans="1:6" ht="15" customHeight="1">
      <c r="A15" s="81" t="s">
        <v>54</v>
      </c>
      <c r="B15" s="82"/>
      <c r="C15" s="82">
        <v>3</v>
      </c>
      <c r="D15" s="82"/>
      <c r="E15" s="82"/>
      <c r="F15" s="165">
        <v>3</v>
      </c>
    </row>
    <row r="16" spans="1:6" ht="15" customHeight="1">
      <c r="A16" s="81" t="s">
        <v>208</v>
      </c>
      <c r="B16" s="82"/>
      <c r="C16" s="82">
        <v>1</v>
      </c>
      <c r="D16" s="82"/>
      <c r="E16" s="82"/>
      <c r="F16" s="165">
        <f>SUM(B16:E16)</f>
        <v>1</v>
      </c>
    </row>
    <row r="17" spans="1:6" ht="15" customHeight="1">
      <c r="A17" s="81" t="s">
        <v>209</v>
      </c>
      <c r="B17" s="82"/>
      <c r="C17" s="82">
        <v>9</v>
      </c>
      <c r="D17" s="82"/>
      <c r="E17" s="82"/>
      <c r="F17" s="165">
        <v>9</v>
      </c>
    </row>
    <row r="18" spans="1:6" ht="15" customHeight="1">
      <c r="A18" s="81" t="s">
        <v>210</v>
      </c>
      <c r="B18" s="82"/>
      <c r="C18" s="82">
        <v>2</v>
      </c>
      <c r="D18" s="82"/>
      <c r="E18" s="82"/>
      <c r="F18" s="165">
        <v>2</v>
      </c>
    </row>
    <row r="19" spans="1:6" ht="15" customHeight="1">
      <c r="A19" s="80" t="s">
        <v>66</v>
      </c>
      <c r="B19" s="162">
        <v>1</v>
      </c>
      <c r="C19" s="162">
        <f>SUM(C14:C18)</f>
        <v>21</v>
      </c>
      <c r="D19" s="162">
        <v>1</v>
      </c>
      <c r="E19" s="162"/>
      <c r="F19" s="119">
        <f>SUM(B19:E19)</f>
        <v>23</v>
      </c>
    </row>
    <row r="20" spans="1:6" ht="15" customHeight="1">
      <c r="A20" s="81" t="s">
        <v>55</v>
      </c>
      <c r="B20" s="82">
        <v>5</v>
      </c>
      <c r="C20" s="82"/>
      <c r="D20" s="82">
        <v>1</v>
      </c>
      <c r="E20" s="82">
        <v>1</v>
      </c>
      <c r="F20" s="165">
        <f>SUM(B20:E20)</f>
        <v>7</v>
      </c>
    </row>
    <row r="21" spans="1:6" ht="15" customHeight="1">
      <c r="A21" s="81" t="s">
        <v>358</v>
      </c>
      <c r="B21" s="82"/>
      <c r="C21" s="82"/>
      <c r="D21" s="82"/>
      <c r="E21" s="82"/>
      <c r="F21" s="165">
        <v>1</v>
      </c>
    </row>
    <row r="22" spans="1:6" ht="15" customHeight="1">
      <c r="A22" s="81" t="s">
        <v>56</v>
      </c>
      <c r="B22" s="82">
        <v>9</v>
      </c>
      <c r="C22" s="82"/>
      <c r="D22" s="82"/>
      <c r="E22" s="82"/>
      <c r="F22" s="165">
        <f aca="true" t="shared" si="0" ref="F22:F27">SUM(B22:E22)</f>
        <v>9</v>
      </c>
    </row>
    <row r="23" spans="1:6" ht="15" customHeight="1">
      <c r="A23" s="80" t="s">
        <v>67</v>
      </c>
      <c r="B23" s="162">
        <v>14</v>
      </c>
      <c r="C23" s="82"/>
      <c r="D23" s="162">
        <v>1</v>
      </c>
      <c r="E23" s="162">
        <v>1</v>
      </c>
      <c r="F23" s="185">
        <f t="shared" si="0"/>
        <v>16</v>
      </c>
    </row>
    <row r="24" spans="1:6" ht="15" customHeight="1">
      <c r="A24" s="81" t="s">
        <v>57</v>
      </c>
      <c r="B24" s="82">
        <v>1</v>
      </c>
      <c r="C24" s="82"/>
      <c r="D24" s="82"/>
      <c r="E24" s="82"/>
      <c r="F24" s="165">
        <f t="shared" si="0"/>
        <v>1</v>
      </c>
    </row>
    <row r="25" spans="1:6" ht="15" customHeight="1">
      <c r="A25" s="81" t="s">
        <v>58</v>
      </c>
      <c r="B25" s="82"/>
      <c r="C25" s="82"/>
      <c r="D25" s="82"/>
      <c r="E25" s="82"/>
      <c r="F25" s="165"/>
    </row>
    <row r="26" spans="1:6" ht="15" customHeight="1">
      <c r="A26" s="81" t="s">
        <v>59</v>
      </c>
      <c r="B26" s="82"/>
      <c r="C26" s="82"/>
      <c r="D26" s="82"/>
      <c r="E26" s="82"/>
      <c r="F26" s="165"/>
    </row>
    <row r="27" spans="1:6" ht="15" customHeight="1">
      <c r="A27" s="80" t="s">
        <v>68</v>
      </c>
      <c r="B27" s="82">
        <v>1</v>
      </c>
      <c r="C27" s="82"/>
      <c r="D27" s="82"/>
      <c r="E27" s="162"/>
      <c r="F27" s="119">
        <f t="shared" si="0"/>
        <v>1</v>
      </c>
    </row>
    <row r="28" spans="1:6" ht="37.5" customHeight="1">
      <c r="A28" s="80" t="s">
        <v>69</v>
      </c>
      <c r="B28" s="163">
        <v>16</v>
      </c>
      <c r="C28" s="164">
        <v>21</v>
      </c>
      <c r="D28" s="164">
        <v>2</v>
      </c>
      <c r="E28" s="164">
        <v>8</v>
      </c>
      <c r="F28" s="166">
        <f>SUM(B28:E28)</f>
        <v>47</v>
      </c>
    </row>
    <row r="29" spans="1:6" ht="15" customHeight="1">
      <c r="A29" s="81" t="s">
        <v>60</v>
      </c>
      <c r="B29" s="82"/>
      <c r="C29" s="82"/>
      <c r="D29" s="82"/>
      <c r="E29" s="82"/>
      <c r="F29" s="165"/>
    </row>
    <row r="30" spans="1:6" ht="15" customHeight="1">
      <c r="A30" s="81" t="s">
        <v>61</v>
      </c>
      <c r="B30" s="82"/>
      <c r="C30" s="82"/>
      <c r="D30" s="82"/>
      <c r="E30" s="82"/>
      <c r="F30" s="165"/>
    </row>
    <row r="31" spans="1:6" ht="15" customHeight="1">
      <c r="A31" s="81" t="s">
        <v>62</v>
      </c>
      <c r="B31" s="82"/>
      <c r="C31" s="82"/>
      <c r="D31" s="82"/>
      <c r="E31" s="82"/>
      <c r="F31" s="165"/>
    </row>
    <row r="32" spans="1:6" ht="15" customHeight="1">
      <c r="A32" s="81" t="s">
        <v>63</v>
      </c>
      <c r="B32" s="82"/>
      <c r="C32" s="82">
        <v>2</v>
      </c>
      <c r="D32" s="82"/>
      <c r="E32" s="82"/>
      <c r="F32" s="165">
        <f>SUM(B32:E32)</f>
        <v>2</v>
      </c>
    </row>
    <row r="33" spans="1:6" ht="34.5" customHeight="1">
      <c r="A33" s="80" t="s">
        <v>64</v>
      </c>
      <c r="B33" s="82"/>
      <c r="C33" s="82">
        <v>2</v>
      </c>
      <c r="D33" s="82"/>
      <c r="E33" s="82"/>
      <c r="F33" s="167">
        <f>SUM(B33:E33)</f>
        <v>2</v>
      </c>
    </row>
    <row r="34" spans="1:5" ht="15">
      <c r="A34" s="244"/>
      <c r="B34" s="245"/>
      <c r="C34" s="245"/>
      <c r="D34" s="245"/>
      <c r="E34" s="245"/>
    </row>
    <row r="35" spans="1:5" ht="15">
      <c r="A35" s="246"/>
      <c r="B35" s="245"/>
      <c r="C35" s="245"/>
      <c r="D35" s="245"/>
      <c r="E35" s="245"/>
    </row>
  </sheetData>
  <sheetProtection/>
  <mergeCells count="4">
    <mergeCell ref="A34:E34"/>
    <mergeCell ref="A35:E35"/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52">
      <selection activeCell="G3" sqref="G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7109375" style="0" customWidth="1"/>
  </cols>
  <sheetData>
    <row r="1" spans="1:7" ht="21.75" customHeight="1">
      <c r="A1" s="238" t="s">
        <v>357</v>
      </c>
      <c r="B1" s="243"/>
      <c r="C1" s="243"/>
      <c r="D1" s="243"/>
      <c r="E1" s="243"/>
      <c r="F1" s="243"/>
      <c r="G1" s="243"/>
    </row>
    <row r="2" spans="1:7" ht="26.25" customHeight="1">
      <c r="A2" s="242" t="s">
        <v>273</v>
      </c>
      <c r="B2" s="239"/>
      <c r="C2" s="239"/>
      <c r="D2" s="239"/>
      <c r="E2" s="239"/>
      <c r="F2" s="239"/>
      <c r="G2" s="239"/>
    </row>
    <row r="3" ht="15">
      <c r="G3" t="s">
        <v>920</v>
      </c>
    </row>
    <row r="4" spans="1:7" ht="45">
      <c r="A4" s="2" t="s">
        <v>366</v>
      </c>
      <c r="B4" s="3" t="s">
        <v>367</v>
      </c>
      <c r="C4" s="195" t="s">
        <v>237</v>
      </c>
      <c r="D4" s="195" t="s">
        <v>878</v>
      </c>
      <c r="E4" s="195" t="s">
        <v>879</v>
      </c>
      <c r="F4" s="195" t="s">
        <v>880</v>
      </c>
      <c r="G4" s="142" t="s">
        <v>238</v>
      </c>
    </row>
    <row r="5" spans="1:7" ht="15.75">
      <c r="A5" s="228" t="s">
        <v>881</v>
      </c>
      <c r="B5" s="38"/>
      <c r="C5" s="38">
        <v>950</v>
      </c>
      <c r="D5" s="38"/>
      <c r="E5" s="38"/>
      <c r="F5" s="38"/>
      <c r="G5" s="38">
        <f>SUM(C5:F5)</f>
        <v>950</v>
      </c>
    </row>
    <row r="6" spans="1:7" ht="15">
      <c r="A6" s="20" t="s">
        <v>480</v>
      </c>
      <c r="B6" s="6" t="s">
        <v>481</v>
      </c>
      <c r="C6" s="38">
        <f>SUM(C5:C5)</f>
        <v>950</v>
      </c>
      <c r="D6" s="38"/>
      <c r="E6" s="38"/>
      <c r="F6" s="38"/>
      <c r="G6" s="148">
        <f>SUM(C6:F6)</f>
        <v>950</v>
      </c>
    </row>
    <row r="7" spans="1:7" ht="15">
      <c r="A7" s="20"/>
      <c r="B7" s="6"/>
      <c r="C7" s="38"/>
      <c r="D7" s="38"/>
      <c r="E7" s="38"/>
      <c r="F7" s="38"/>
      <c r="G7" s="148"/>
    </row>
    <row r="8" spans="1:7" ht="15">
      <c r="A8" s="17" t="s">
        <v>151</v>
      </c>
      <c r="B8" s="6"/>
      <c r="C8" s="38">
        <v>2005</v>
      </c>
      <c r="D8" s="38"/>
      <c r="E8" s="38"/>
      <c r="F8" s="38"/>
      <c r="G8" s="148">
        <v>2005</v>
      </c>
    </row>
    <row r="9" spans="1:7" ht="15">
      <c r="A9" s="17" t="s">
        <v>152</v>
      </c>
      <c r="B9" s="6"/>
      <c r="C9" s="38">
        <v>5862</v>
      </c>
      <c r="D9" s="38"/>
      <c r="E9" s="38"/>
      <c r="F9" s="38"/>
      <c r="G9" s="38">
        <v>5862</v>
      </c>
    </row>
    <row r="10" spans="1:7" ht="15">
      <c r="A10" s="20" t="s">
        <v>840</v>
      </c>
      <c r="B10" s="6" t="s">
        <v>482</v>
      </c>
      <c r="C10" s="38">
        <v>7867</v>
      </c>
      <c r="D10" s="38"/>
      <c r="E10" s="38"/>
      <c r="F10" s="38"/>
      <c r="G10" s="148">
        <v>7867</v>
      </c>
    </row>
    <row r="11" spans="1:7" ht="15">
      <c r="A11" s="20"/>
      <c r="B11" s="6"/>
      <c r="C11" s="38"/>
      <c r="D11" s="38"/>
      <c r="E11" s="38"/>
      <c r="F11" s="38"/>
      <c r="G11" s="148"/>
    </row>
    <row r="12" spans="1:7" ht="15">
      <c r="A12" s="17" t="s">
        <v>883</v>
      </c>
      <c r="B12" s="6"/>
      <c r="C12" s="38"/>
      <c r="D12" s="38"/>
      <c r="E12" s="38"/>
      <c r="F12" s="38">
        <v>441</v>
      </c>
      <c r="G12" s="38">
        <f>SUM(C12:F12)</f>
        <v>441</v>
      </c>
    </row>
    <row r="13" spans="1:7" ht="15">
      <c r="A13" s="9" t="s">
        <v>484</v>
      </c>
      <c r="B13" s="6" t="s">
        <v>485</v>
      </c>
      <c r="C13" s="38"/>
      <c r="D13" s="38"/>
      <c r="E13" s="38"/>
      <c r="F13" s="38">
        <v>441</v>
      </c>
      <c r="G13" s="148">
        <f>SUM(C13:F13)</f>
        <v>441</v>
      </c>
    </row>
    <row r="14" spans="1:7" ht="15">
      <c r="A14" s="9"/>
      <c r="B14" s="6"/>
      <c r="C14" s="38"/>
      <c r="D14" s="38"/>
      <c r="E14" s="38"/>
      <c r="F14" s="38"/>
      <c r="G14" s="148"/>
    </row>
    <row r="15" spans="1:7" ht="15">
      <c r="A15" s="5" t="s">
        <v>882</v>
      </c>
      <c r="B15" s="6"/>
      <c r="C15" s="38"/>
      <c r="D15" s="38">
        <v>240</v>
      </c>
      <c r="E15" s="38"/>
      <c r="F15" s="38"/>
      <c r="G15" s="38">
        <v>278</v>
      </c>
    </row>
    <row r="16" spans="1:7" ht="15">
      <c r="A16" s="5" t="s">
        <v>169</v>
      </c>
      <c r="B16" s="6"/>
      <c r="C16" s="38">
        <v>80</v>
      </c>
      <c r="D16" s="38"/>
      <c r="E16" s="38"/>
      <c r="F16" s="38"/>
      <c r="G16" s="38">
        <f>SUM(C16:F16)</f>
        <v>80</v>
      </c>
    </row>
    <row r="17" spans="1:7" ht="15">
      <c r="A17" s="5" t="s">
        <v>937</v>
      </c>
      <c r="B17" s="6"/>
      <c r="C17" s="38">
        <v>264</v>
      </c>
      <c r="D17" s="38"/>
      <c r="E17" s="38"/>
      <c r="F17" s="38"/>
      <c r="G17" s="38">
        <v>256</v>
      </c>
    </row>
    <row r="18" spans="1:7" ht="15">
      <c r="A18" s="5" t="s">
        <v>167</v>
      </c>
      <c r="B18" s="6"/>
      <c r="C18" s="38">
        <v>236</v>
      </c>
      <c r="D18" s="38"/>
      <c r="E18" s="38"/>
      <c r="F18" s="38"/>
      <c r="G18" s="38">
        <v>800</v>
      </c>
    </row>
    <row r="19" spans="1:7" ht="15">
      <c r="A19" s="20" t="s">
        <v>486</v>
      </c>
      <c r="B19" s="6" t="s">
        <v>487</v>
      </c>
      <c r="C19" s="38">
        <f>SUM(C15:C18)</f>
        <v>580</v>
      </c>
      <c r="D19" s="38">
        <v>240</v>
      </c>
      <c r="E19" s="38"/>
      <c r="F19" s="38"/>
      <c r="G19" s="148">
        <f>SUM(C19:F19)</f>
        <v>820</v>
      </c>
    </row>
    <row r="20" spans="1:7" ht="15">
      <c r="A20" s="17"/>
      <c r="B20" s="6"/>
      <c r="C20" s="38"/>
      <c r="D20" s="38"/>
      <c r="E20" s="38"/>
      <c r="F20" s="38"/>
      <c r="G20" s="38"/>
    </row>
    <row r="21" spans="1:7" ht="15">
      <c r="A21" s="20" t="s">
        <v>492</v>
      </c>
      <c r="B21" s="6" t="s">
        <v>493</v>
      </c>
      <c r="C21" s="38"/>
      <c r="D21" s="38"/>
      <c r="E21" s="38"/>
      <c r="F21" s="38"/>
      <c r="G21" s="38"/>
    </row>
    <row r="22" spans="1:7" ht="15">
      <c r="A22" s="9" t="s">
        <v>494</v>
      </c>
      <c r="B22" s="6" t="s">
        <v>495</v>
      </c>
      <c r="C22" s="38"/>
      <c r="D22" s="38"/>
      <c r="E22" s="38"/>
      <c r="F22" s="38"/>
      <c r="G22" s="38"/>
    </row>
    <row r="23" spans="1:7" ht="25.5">
      <c r="A23" s="9" t="s">
        <v>496</v>
      </c>
      <c r="B23" s="6" t="s">
        <v>497</v>
      </c>
      <c r="C23" s="38">
        <v>955</v>
      </c>
      <c r="D23" s="38">
        <v>65</v>
      </c>
      <c r="E23" s="38"/>
      <c r="F23" s="38">
        <v>119</v>
      </c>
      <c r="G23" s="148">
        <f>SUM(C23:F23)</f>
        <v>1139</v>
      </c>
    </row>
    <row r="24" spans="1:7" ht="15.75">
      <c r="A24" s="26" t="s">
        <v>841</v>
      </c>
      <c r="B24" s="12" t="s">
        <v>498</v>
      </c>
      <c r="C24" s="205">
        <f>C6+C10+C13+C19+C21+C22+C23</f>
        <v>10352</v>
      </c>
      <c r="D24" s="205">
        <f>D6+D10+D13+D19+D21+D22+D23</f>
        <v>305</v>
      </c>
      <c r="E24" s="205">
        <f>E6+E10+E13+E19+E21+E22+E23</f>
        <v>0</v>
      </c>
      <c r="F24" s="205">
        <f>F6+F10+F13+F19+F21+F22+F23</f>
        <v>560</v>
      </c>
      <c r="G24" s="205">
        <f>SUM(C24:F24)</f>
        <v>11217</v>
      </c>
    </row>
    <row r="25" spans="1:7" ht="15.75">
      <c r="A25" s="206"/>
      <c r="B25" s="207"/>
      <c r="C25" s="148"/>
      <c r="D25" s="148"/>
      <c r="E25" s="148"/>
      <c r="F25" s="148"/>
      <c r="G25" s="148"/>
    </row>
    <row r="26" spans="1:7" ht="20.25" customHeight="1">
      <c r="A26" s="210" t="s">
        <v>168</v>
      </c>
      <c r="B26" s="207"/>
      <c r="C26" s="208">
        <v>1000</v>
      </c>
      <c r="D26" s="148"/>
      <c r="E26" s="148"/>
      <c r="F26" s="148"/>
      <c r="G26" s="208">
        <v>1000</v>
      </c>
    </row>
    <row r="27" spans="1:7" ht="15">
      <c r="A27" s="17" t="s">
        <v>165</v>
      </c>
      <c r="B27" s="10"/>
      <c r="C27" s="38">
        <v>7874</v>
      </c>
      <c r="D27" s="38"/>
      <c r="E27" s="38"/>
      <c r="F27" s="38"/>
      <c r="G27" s="38">
        <v>7874</v>
      </c>
    </row>
    <row r="28" spans="1:7" ht="15">
      <c r="A28" s="17" t="s">
        <v>166</v>
      </c>
      <c r="B28" s="10"/>
      <c r="C28" s="38">
        <v>4724</v>
      </c>
      <c r="D28" s="38"/>
      <c r="E28" s="38"/>
      <c r="F28" s="38"/>
      <c r="G28" s="38">
        <v>4724</v>
      </c>
    </row>
    <row r="29" spans="1:7" ht="15">
      <c r="A29" s="5" t="s">
        <v>713</v>
      </c>
      <c r="B29" s="10"/>
      <c r="C29" s="38">
        <v>2047</v>
      </c>
      <c r="D29" s="38"/>
      <c r="E29" s="38"/>
      <c r="F29" s="38"/>
      <c r="G29" s="38">
        <v>2047</v>
      </c>
    </row>
    <row r="30" spans="1:7" ht="15">
      <c r="A30" s="17" t="s">
        <v>153</v>
      </c>
      <c r="B30" s="10"/>
      <c r="C30" s="38">
        <v>525</v>
      </c>
      <c r="D30" s="38"/>
      <c r="E30" s="38"/>
      <c r="F30" s="38"/>
      <c r="G30" s="38"/>
    </row>
    <row r="31" spans="1:7" ht="15">
      <c r="A31" s="20" t="s">
        <v>499</v>
      </c>
      <c r="B31" s="6" t="s">
        <v>500</v>
      </c>
      <c r="C31" s="38">
        <f>SUM(C26:C30)</f>
        <v>16170</v>
      </c>
      <c r="D31" s="38">
        <f>SUM(D27:D30)</f>
        <v>0</v>
      </c>
      <c r="E31" s="38">
        <f>SUM(E27:E30)</f>
        <v>0</v>
      </c>
      <c r="F31" s="38">
        <f>SUM(F27:F30)</f>
        <v>0</v>
      </c>
      <c r="G31" s="38">
        <f>SUM(C31:F31)</f>
        <v>16170</v>
      </c>
    </row>
    <row r="32" spans="1:7" ht="15">
      <c r="A32" s="17"/>
      <c r="B32" s="6"/>
      <c r="C32" s="38"/>
      <c r="D32" s="38"/>
      <c r="E32" s="38"/>
      <c r="F32" s="38"/>
      <c r="G32" s="38">
        <f>SUM(C32:F32)</f>
        <v>0</v>
      </c>
    </row>
    <row r="33" spans="1:7" ht="15">
      <c r="A33" s="20" t="s">
        <v>501</v>
      </c>
      <c r="B33" s="6" t="s">
        <v>502</v>
      </c>
      <c r="C33" s="38"/>
      <c r="D33" s="38"/>
      <c r="E33" s="38"/>
      <c r="F33" s="38"/>
      <c r="G33" s="38"/>
    </row>
    <row r="34" spans="1:7" ht="15">
      <c r="A34" s="20" t="s">
        <v>503</v>
      </c>
      <c r="B34" s="6" t="s">
        <v>504</v>
      </c>
      <c r="C34" s="38"/>
      <c r="D34" s="38"/>
      <c r="E34" s="38"/>
      <c r="F34" s="38"/>
      <c r="G34" s="38"/>
    </row>
    <row r="35" spans="1:7" ht="15">
      <c r="A35" s="20" t="s">
        <v>505</v>
      </c>
      <c r="B35" s="6" t="s">
        <v>506</v>
      </c>
      <c r="C35" s="38">
        <v>4367</v>
      </c>
      <c r="D35" s="38"/>
      <c r="E35" s="38"/>
      <c r="F35" s="38"/>
      <c r="G35" s="38">
        <f>SUM(C35:F35)</f>
        <v>4367</v>
      </c>
    </row>
    <row r="36" spans="1:7" ht="15.75">
      <c r="A36" s="26" t="s">
        <v>842</v>
      </c>
      <c r="B36" s="12" t="s">
        <v>507</v>
      </c>
      <c r="C36" s="205">
        <f>C31+C33+C34+C35</f>
        <v>20537</v>
      </c>
      <c r="D36" s="205">
        <f>D31+D33+D34+D35</f>
        <v>0</v>
      </c>
      <c r="E36" s="205">
        <f>E31+E33+E34+E35</f>
        <v>0</v>
      </c>
      <c r="F36" s="205">
        <f>F31+F33+F34+F35</f>
        <v>0</v>
      </c>
      <c r="G36" s="205">
        <f>SUM(C36:F36)</f>
        <v>20537</v>
      </c>
    </row>
    <row r="39" spans="1:6" ht="15">
      <c r="A39" s="143" t="s">
        <v>188</v>
      </c>
      <c r="B39" s="38"/>
      <c r="C39" s="143" t="s">
        <v>189</v>
      </c>
      <c r="D39" s="143" t="s">
        <v>190</v>
      </c>
      <c r="E39" s="143" t="s">
        <v>191</v>
      </c>
      <c r="F39" s="177"/>
    </row>
    <row r="40" spans="1:6" ht="15.75">
      <c r="A40" s="228" t="s">
        <v>881</v>
      </c>
      <c r="B40" s="6" t="s">
        <v>481</v>
      </c>
      <c r="C40" s="144">
        <v>950</v>
      </c>
      <c r="D40" s="144">
        <v>257</v>
      </c>
      <c r="E40" s="144">
        <f>C40+D40</f>
        <v>1207</v>
      </c>
      <c r="F40" s="177"/>
    </row>
    <row r="41" spans="1:6" ht="15.75">
      <c r="A41" s="228"/>
      <c r="B41" s="6"/>
      <c r="C41" s="144"/>
      <c r="D41" s="144"/>
      <c r="E41" s="144"/>
      <c r="F41" s="177"/>
    </row>
    <row r="42" spans="1:6" ht="15">
      <c r="A42" s="17" t="s">
        <v>151</v>
      </c>
      <c r="B42" s="6" t="s">
        <v>482</v>
      </c>
      <c r="C42" s="144">
        <v>2005</v>
      </c>
      <c r="D42" s="144">
        <v>541</v>
      </c>
      <c r="E42" s="144">
        <v>2546</v>
      </c>
      <c r="F42" s="177"/>
    </row>
    <row r="43" spans="1:6" ht="15">
      <c r="A43" s="17" t="s">
        <v>164</v>
      </c>
      <c r="B43" s="6" t="s">
        <v>482</v>
      </c>
      <c r="C43" s="144">
        <v>5862</v>
      </c>
      <c r="D43" s="144"/>
      <c r="E43" s="144">
        <f>C43+D43</f>
        <v>5862</v>
      </c>
      <c r="F43" s="177"/>
    </row>
    <row r="44" spans="1:6" ht="15">
      <c r="A44" s="17"/>
      <c r="B44" s="6"/>
      <c r="C44" s="144"/>
      <c r="D44" s="144"/>
      <c r="E44" s="144"/>
      <c r="F44" s="177"/>
    </row>
    <row r="45" spans="1:6" ht="15">
      <c r="A45" s="17" t="s">
        <v>160</v>
      </c>
      <c r="B45" s="38" t="s">
        <v>485</v>
      </c>
      <c r="C45" s="144">
        <v>441</v>
      </c>
      <c r="D45" s="144">
        <v>119</v>
      </c>
      <c r="E45" s="144">
        <f>C45+D45</f>
        <v>560</v>
      </c>
      <c r="F45" s="177"/>
    </row>
    <row r="46" spans="1:6" ht="15">
      <c r="A46" s="5"/>
      <c r="B46" s="6"/>
      <c r="C46" s="144"/>
      <c r="D46" s="144"/>
      <c r="E46" s="144"/>
      <c r="F46" s="177"/>
    </row>
    <row r="47" spans="1:6" ht="15">
      <c r="A47" s="5" t="s">
        <v>169</v>
      </c>
      <c r="B47" s="6" t="s">
        <v>487</v>
      </c>
      <c r="C47" s="144">
        <v>80</v>
      </c>
      <c r="D47" s="144">
        <v>22</v>
      </c>
      <c r="E47" s="144">
        <f>C47+D47</f>
        <v>102</v>
      </c>
      <c r="F47" s="177"/>
    </row>
    <row r="48" spans="1:6" ht="15">
      <c r="A48" s="5" t="s">
        <v>167</v>
      </c>
      <c r="B48" s="6" t="s">
        <v>487</v>
      </c>
      <c r="C48" s="144">
        <v>236</v>
      </c>
      <c r="D48" s="144">
        <v>64</v>
      </c>
      <c r="E48" s="144">
        <f>C48+D48</f>
        <v>300</v>
      </c>
      <c r="F48" s="177"/>
    </row>
    <row r="49" spans="1:6" ht="15">
      <c r="A49" s="17" t="s">
        <v>882</v>
      </c>
      <c r="B49" s="6" t="s">
        <v>487</v>
      </c>
      <c r="C49" s="144">
        <v>240</v>
      </c>
      <c r="D49" s="144">
        <v>65</v>
      </c>
      <c r="E49" s="144">
        <f>C49+D49</f>
        <v>305</v>
      </c>
      <c r="F49" s="177"/>
    </row>
    <row r="50" spans="1:6" ht="15">
      <c r="A50" s="38" t="s">
        <v>159</v>
      </c>
      <c r="B50" s="6" t="s">
        <v>487</v>
      </c>
      <c r="C50" s="144">
        <v>264</v>
      </c>
      <c r="D50" s="144">
        <v>71</v>
      </c>
      <c r="E50" s="144">
        <f>C50+D50</f>
        <v>335</v>
      </c>
      <c r="F50" s="177"/>
    </row>
    <row r="51" spans="1:6" ht="15">
      <c r="A51" s="17"/>
      <c r="B51" s="6"/>
      <c r="C51" s="144"/>
      <c r="D51" s="144"/>
      <c r="E51" s="144"/>
      <c r="F51" s="177"/>
    </row>
    <row r="52" spans="1:6" ht="15.75">
      <c r="A52" s="26" t="s">
        <v>841</v>
      </c>
      <c r="B52" s="12" t="s">
        <v>498</v>
      </c>
      <c r="C52" s="143">
        <f>SUM(C40:C51)</f>
        <v>10078</v>
      </c>
      <c r="D52" s="143">
        <f>SUM(D40:D51)</f>
        <v>1139</v>
      </c>
      <c r="E52" s="143">
        <f>SUM(E40:E51)</f>
        <v>11217</v>
      </c>
      <c r="F52" s="177"/>
    </row>
    <row r="53" spans="1:6" ht="15">
      <c r="A53" s="210"/>
      <c r="B53" s="207"/>
      <c r="C53" s="144"/>
      <c r="D53" s="144"/>
      <c r="E53" s="144"/>
      <c r="F53" s="177"/>
    </row>
    <row r="54" spans="1:6" ht="15">
      <c r="A54" s="210" t="s">
        <v>168</v>
      </c>
      <c r="B54" s="6" t="s">
        <v>500</v>
      </c>
      <c r="C54" s="144">
        <v>1000</v>
      </c>
      <c r="D54" s="144">
        <v>270</v>
      </c>
      <c r="E54" s="144">
        <v>1270</v>
      </c>
      <c r="F54" s="177"/>
    </row>
    <row r="55" spans="1:6" ht="15">
      <c r="A55" s="17" t="s">
        <v>165</v>
      </c>
      <c r="B55" s="6" t="s">
        <v>500</v>
      </c>
      <c r="C55" s="144">
        <v>7874</v>
      </c>
      <c r="D55" s="144">
        <v>2126</v>
      </c>
      <c r="E55" s="144">
        <v>10000</v>
      </c>
      <c r="F55" s="177"/>
    </row>
    <row r="56" spans="1:6" ht="15">
      <c r="A56" s="17" t="s">
        <v>166</v>
      </c>
      <c r="B56" s="6" t="s">
        <v>500</v>
      </c>
      <c r="C56" s="144">
        <v>4724</v>
      </c>
      <c r="D56" s="144">
        <v>1276</v>
      </c>
      <c r="E56" s="144">
        <v>6000</v>
      </c>
      <c r="F56" s="177"/>
    </row>
    <row r="57" spans="1:6" ht="15">
      <c r="A57" s="5" t="s">
        <v>713</v>
      </c>
      <c r="B57" s="6" t="s">
        <v>500</v>
      </c>
      <c r="C57" s="144">
        <v>2047</v>
      </c>
      <c r="D57" s="144">
        <v>553</v>
      </c>
      <c r="E57" s="144">
        <v>2600</v>
      </c>
      <c r="F57" s="177"/>
    </row>
    <row r="58" spans="1:6" ht="15">
      <c r="A58" s="17" t="s">
        <v>153</v>
      </c>
      <c r="B58" s="6" t="s">
        <v>500</v>
      </c>
      <c r="C58" s="144">
        <v>525</v>
      </c>
      <c r="D58" s="144">
        <v>142</v>
      </c>
      <c r="E58" s="144">
        <v>667</v>
      </c>
      <c r="F58" s="177"/>
    </row>
    <row r="59" spans="1:6" ht="15">
      <c r="A59" s="17"/>
      <c r="B59" s="6"/>
      <c r="C59" s="144"/>
      <c r="D59" s="144"/>
      <c r="E59" s="144"/>
      <c r="F59" s="177"/>
    </row>
    <row r="60" spans="1:6" ht="15.75">
      <c r="A60" s="26" t="s">
        <v>842</v>
      </c>
      <c r="B60" s="12" t="s">
        <v>507</v>
      </c>
      <c r="C60" s="143">
        <f>SUM(C53:C59)</f>
        <v>16170</v>
      </c>
      <c r="D60" s="143">
        <f>SUM(D53:D59)</f>
        <v>4367</v>
      </c>
      <c r="E60" s="143">
        <f>SUM(E53:E59)</f>
        <v>20537</v>
      </c>
      <c r="F60" s="177"/>
    </row>
    <row r="61" spans="1:6" ht="15">
      <c r="A61" s="177"/>
      <c r="B61" s="177"/>
      <c r="C61" s="177"/>
      <c r="D61" s="177"/>
      <c r="E61" s="177"/>
      <c r="F61" s="177"/>
    </row>
    <row r="62" spans="1:6" ht="15">
      <c r="A62" s="177"/>
      <c r="B62" s="177"/>
      <c r="C62" s="177"/>
      <c r="D62" s="177"/>
      <c r="E62" s="177"/>
      <c r="F62" s="177"/>
    </row>
    <row r="63" spans="1:6" ht="15">
      <c r="A63" s="177"/>
      <c r="B63" s="177"/>
      <c r="C63" s="177"/>
      <c r="D63" s="177"/>
      <c r="E63" s="177"/>
      <c r="F63" s="177"/>
    </row>
    <row r="64" spans="1:6" ht="15">
      <c r="A64" s="4"/>
      <c r="B64" s="4"/>
      <c r="C64" s="4"/>
      <c r="D64" s="4"/>
      <c r="E64" s="4"/>
      <c r="F64" s="4"/>
    </row>
    <row r="65" spans="1:6" ht="15">
      <c r="A65" s="4"/>
      <c r="B65" s="4"/>
      <c r="C65" s="4"/>
      <c r="D65" s="4"/>
      <c r="E65" s="4"/>
      <c r="F65" s="4"/>
    </row>
    <row r="66" spans="1:6" ht="15">
      <c r="A66" s="4"/>
      <c r="B66" s="4"/>
      <c r="C66" s="4"/>
      <c r="D66" s="4"/>
      <c r="E66" s="4"/>
      <c r="F66" s="4"/>
    </row>
    <row r="67" spans="1:6" ht="15">
      <c r="A67" s="4"/>
      <c r="B67" s="4"/>
      <c r="C67" s="4"/>
      <c r="D67" s="4"/>
      <c r="E67" s="4"/>
      <c r="F67" s="4"/>
    </row>
    <row r="68" spans="1:6" ht="15">
      <c r="A68" s="4"/>
      <c r="B68" s="4"/>
      <c r="C68" s="4"/>
      <c r="D68" s="4"/>
      <c r="E68" s="4"/>
      <c r="F68" s="4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7" width="17.7109375" style="0" customWidth="1"/>
  </cols>
  <sheetData>
    <row r="1" spans="1:7" ht="24" customHeight="1">
      <c r="A1" s="238" t="s">
        <v>357</v>
      </c>
      <c r="B1" s="243"/>
      <c r="C1" s="243"/>
      <c r="D1" s="243"/>
      <c r="E1" s="243"/>
      <c r="F1" s="243"/>
      <c r="G1" s="243"/>
    </row>
    <row r="2" spans="1:7" ht="23.25" customHeight="1">
      <c r="A2" s="241" t="s">
        <v>274</v>
      </c>
      <c r="B2" s="239"/>
      <c r="C2" s="239"/>
      <c r="D2" s="239"/>
      <c r="E2" s="239"/>
      <c r="F2" s="239"/>
      <c r="G2" s="239"/>
    </row>
    <row r="3" spans="1:7" ht="18">
      <c r="A3" s="63"/>
      <c r="G3" t="s">
        <v>921</v>
      </c>
    </row>
    <row r="5" spans="1:7" ht="45">
      <c r="A5" s="2" t="s">
        <v>366</v>
      </c>
      <c r="B5" s="3" t="s">
        <v>367</v>
      </c>
      <c r="C5" s="84" t="s">
        <v>237</v>
      </c>
      <c r="D5" s="84" t="s">
        <v>878</v>
      </c>
      <c r="E5" s="84" t="s">
        <v>879</v>
      </c>
      <c r="F5" s="84" t="s">
        <v>880</v>
      </c>
      <c r="G5" s="97" t="s">
        <v>238</v>
      </c>
    </row>
    <row r="6" spans="1:7" ht="15">
      <c r="A6" s="38"/>
      <c r="B6" s="38"/>
      <c r="C6" s="38"/>
      <c r="D6" s="38"/>
      <c r="E6" s="38"/>
      <c r="F6" s="38"/>
      <c r="G6" s="38"/>
    </row>
    <row r="7" spans="1:7" ht="15">
      <c r="A7" s="38"/>
      <c r="B7" s="38"/>
      <c r="C7" s="38"/>
      <c r="D7" s="38"/>
      <c r="E7" s="38"/>
      <c r="F7" s="38"/>
      <c r="G7" s="38"/>
    </row>
    <row r="8" spans="1:7" ht="15">
      <c r="A8" s="38"/>
      <c r="B8" s="38"/>
      <c r="C8" s="38"/>
      <c r="D8" s="38"/>
      <c r="E8" s="38"/>
      <c r="F8" s="38"/>
      <c r="G8" s="38"/>
    </row>
    <row r="9" spans="1:7" ht="15">
      <c r="A9" s="38"/>
      <c r="B9" s="38"/>
      <c r="C9" s="38"/>
      <c r="D9" s="38"/>
      <c r="E9" s="38"/>
      <c r="F9" s="38"/>
      <c r="G9" s="38"/>
    </row>
    <row r="10" spans="1:7" ht="15">
      <c r="A10" s="20" t="s">
        <v>187</v>
      </c>
      <c r="B10" s="10" t="s">
        <v>478</v>
      </c>
      <c r="C10" s="172">
        <v>15440</v>
      </c>
      <c r="D10" s="38"/>
      <c r="E10" s="38"/>
      <c r="F10" s="38"/>
      <c r="G10" s="38">
        <v>15440</v>
      </c>
    </row>
    <row r="11" spans="1:7" ht="15">
      <c r="A11" s="20"/>
      <c r="B11" s="10"/>
      <c r="C11" s="38"/>
      <c r="D11" s="38"/>
      <c r="E11" s="38"/>
      <c r="F11" s="38"/>
      <c r="G11" s="38"/>
    </row>
    <row r="12" spans="1:7" ht="15">
      <c r="A12" s="20"/>
      <c r="B12" s="10"/>
      <c r="C12" s="38"/>
      <c r="D12" s="38"/>
      <c r="E12" s="38"/>
      <c r="F12" s="38"/>
      <c r="G12" s="38"/>
    </row>
    <row r="13" spans="1:7" ht="15">
      <c r="A13" s="20"/>
      <c r="B13" s="10"/>
      <c r="C13" s="38"/>
      <c r="D13" s="38"/>
      <c r="E13" s="38"/>
      <c r="F13" s="38"/>
      <c r="G13" s="38"/>
    </row>
    <row r="14" spans="1:7" ht="15">
      <c r="A14" s="20"/>
      <c r="B14" s="10"/>
      <c r="C14" s="38"/>
      <c r="D14" s="38"/>
      <c r="E14" s="38"/>
      <c r="F14" s="38"/>
      <c r="G14" s="38"/>
    </row>
    <row r="15" spans="1:7" ht="15">
      <c r="A15" s="20" t="s">
        <v>186</v>
      </c>
      <c r="B15" s="10" t="s">
        <v>478</v>
      </c>
      <c r="C15" s="38"/>
      <c r="D15" s="38"/>
      <c r="E15" s="38"/>
      <c r="F15" s="38"/>
      <c r="G15" s="3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B1">
      <selection activeCell="J3" sqref="J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38" t="s">
        <v>357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46.5" customHeight="1">
      <c r="A2" s="241" t="s">
        <v>275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16.5" customHeight="1">
      <c r="A3" s="95"/>
      <c r="B3" s="96"/>
      <c r="C3" s="96"/>
      <c r="D3" s="96"/>
      <c r="E3" s="96"/>
      <c r="F3" s="96"/>
      <c r="G3" s="96"/>
      <c r="H3" s="96"/>
      <c r="I3" s="96"/>
      <c r="J3" t="s">
        <v>922</v>
      </c>
    </row>
    <row r="4" ht="15">
      <c r="A4" s="4" t="s">
        <v>237</v>
      </c>
    </row>
    <row r="5" spans="1:10" ht="61.5" customHeight="1">
      <c r="A5" s="2" t="s">
        <v>366</v>
      </c>
      <c r="B5" s="3" t="s">
        <v>367</v>
      </c>
      <c r="C5" s="84" t="s">
        <v>192</v>
      </c>
      <c r="D5" s="84" t="s">
        <v>195</v>
      </c>
      <c r="E5" s="84" t="s">
        <v>196</v>
      </c>
      <c r="F5" s="84" t="s">
        <v>197</v>
      </c>
      <c r="G5" s="84" t="s">
        <v>201</v>
      </c>
      <c r="H5" s="84" t="s">
        <v>193</v>
      </c>
      <c r="I5" s="84" t="s">
        <v>194</v>
      </c>
      <c r="J5" s="84" t="s">
        <v>176</v>
      </c>
    </row>
    <row r="6" spans="1:10" ht="15">
      <c r="A6" s="53"/>
      <c r="B6" s="53"/>
      <c r="C6" s="53"/>
      <c r="D6" s="53"/>
      <c r="E6" s="53"/>
      <c r="F6" s="90" t="s">
        <v>884</v>
      </c>
      <c r="G6" s="89" t="s">
        <v>697</v>
      </c>
      <c r="H6" s="169">
        <v>41536</v>
      </c>
      <c r="I6" s="169">
        <v>45265</v>
      </c>
      <c r="J6" s="170">
        <v>23238</v>
      </c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480</v>
      </c>
      <c r="B10" s="6" t="s">
        <v>481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840</v>
      </c>
      <c r="B15" s="6" t="s">
        <v>482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484</v>
      </c>
      <c r="B20" s="6" t="s">
        <v>485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486</v>
      </c>
      <c r="B23" s="6" t="s">
        <v>487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492</v>
      </c>
      <c r="B26" s="6" t="s">
        <v>493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494</v>
      </c>
      <c r="B29" s="6" t="s">
        <v>495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496</v>
      </c>
      <c r="B30" s="6" t="s">
        <v>497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841</v>
      </c>
      <c r="B31" s="12" t="s">
        <v>498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168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499</v>
      </c>
      <c r="B36" s="6" t="s">
        <v>500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501</v>
      </c>
      <c r="B41" s="6" t="s">
        <v>502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503</v>
      </c>
      <c r="B46" s="6" t="s">
        <v>504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505</v>
      </c>
      <c r="B47" s="6" t="s">
        <v>506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842</v>
      </c>
      <c r="B48" s="12" t="s">
        <v>507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zoomScalePageLayoutView="0" workbookViewId="0" topLeftCell="B13">
      <selection activeCell="G29" sqref="G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3.7109375" style="0" customWidth="1"/>
    <col min="4" max="4" width="14.140625" style="0" customWidth="1"/>
    <col min="5" max="5" width="13.00390625" style="0" customWidth="1"/>
    <col min="6" max="7" width="13.57421875" style="0" customWidth="1"/>
    <col min="8" max="8" width="13.8515625" style="0" customWidth="1"/>
    <col min="9" max="10" width="14.8515625" style="0" customWidth="1"/>
    <col min="11" max="11" width="14.57421875" style="0" customWidth="1"/>
  </cols>
  <sheetData>
    <row r="1" spans="1:9" ht="25.5" customHeight="1">
      <c r="A1" s="238" t="s">
        <v>357</v>
      </c>
      <c r="B1" s="243"/>
      <c r="C1" s="243"/>
      <c r="D1" s="243"/>
      <c r="E1" s="243"/>
      <c r="F1" s="243"/>
      <c r="G1" s="243"/>
      <c r="H1" s="243"/>
      <c r="I1" t="s">
        <v>923</v>
      </c>
    </row>
    <row r="2" spans="1:8" ht="82.5" customHeight="1">
      <c r="A2" s="241" t="s">
        <v>298</v>
      </c>
      <c r="B2" s="241"/>
      <c r="C2" s="241"/>
      <c r="D2" s="241"/>
      <c r="E2" s="241"/>
      <c r="F2" s="241"/>
      <c r="G2" s="241"/>
      <c r="H2" s="241"/>
    </row>
    <row r="3" spans="1:8" ht="20.25" customHeight="1">
      <c r="A3" s="93"/>
      <c r="B3" s="94"/>
      <c r="C3" s="94"/>
      <c r="D3" s="94"/>
      <c r="E3" s="94"/>
      <c r="F3" s="94"/>
      <c r="G3" s="94"/>
      <c r="H3" s="94"/>
    </row>
    <row r="4" ht="15">
      <c r="A4" s="4" t="s">
        <v>237</v>
      </c>
    </row>
    <row r="5" spans="1:9" ht="86.25" customHeight="1">
      <c r="A5" s="2" t="s">
        <v>366</v>
      </c>
      <c r="B5" s="3" t="s">
        <v>367</v>
      </c>
      <c r="C5" s="84" t="s">
        <v>680</v>
      </c>
      <c r="D5" s="84" t="s">
        <v>681</v>
      </c>
      <c r="E5" s="84" t="s">
        <v>114</v>
      </c>
      <c r="F5" s="84" t="s">
        <v>120</v>
      </c>
      <c r="G5" s="84" t="s">
        <v>949</v>
      </c>
      <c r="H5" s="84" t="s">
        <v>193</v>
      </c>
      <c r="I5" s="84" t="s">
        <v>194</v>
      </c>
    </row>
    <row r="6" spans="1:9" ht="15">
      <c r="A6" s="29" t="s">
        <v>984</v>
      </c>
      <c r="B6" s="5" t="s">
        <v>693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169">
        <v>41536</v>
      </c>
      <c r="I6" s="169">
        <v>45265</v>
      </c>
    </row>
    <row r="7" spans="1:9" ht="15">
      <c r="A7" s="69" t="s">
        <v>521</v>
      </c>
      <c r="B7" s="69" t="s">
        <v>693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169">
        <v>41536</v>
      </c>
      <c r="I7" s="169">
        <v>45265</v>
      </c>
    </row>
    <row r="8" spans="1:9" ht="30">
      <c r="A8" s="16" t="s">
        <v>694</v>
      </c>
      <c r="B8" s="5" t="s">
        <v>695</v>
      </c>
      <c r="C8" s="53"/>
      <c r="D8" s="53"/>
      <c r="E8" s="53"/>
      <c r="F8" s="53"/>
      <c r="G8" s="53"/>
      <c r="H8" s="171"/>
      <c r="I8" s="171"/>
    </row>
    <row r="9" spans="1:9" ht="15">
      <c r="A9" s="29" t="s">
        <v>38</v>
      </c>
      <c r="B9" s="5" t="s">
        <v>696</v>
      </c>
      <c r="C9" s="53"/>
      <c r="D9" s="53"/>
      <c r="E9" s="53"/>
      <c r="F9" s="53"/>
      <c r="G9" s="53"/>
      <c r="H9" s="171"/>
      <c r="I9" s="171"/>
    </row>
    <row r="10" spans="1:9" ht="15">
      <c r="A10" s="69" t="s">
        <v>521</v>
      </c>
      <c r="B10" s="69" t="s">
        <v>696</v>
      </c>
      <c r="C10" s="53"/>
      <c r="D10" s="53"/>
      <c r="E10" s="53"/>
      <c r="F10" s="53"/>
      <c r="G10" s="53"/>
      <c r="H10" s="171"/>
      <c r="I10" s="171"/>
    </row>
    <row r="11" spans="1:9" ht="15">
      <c r="A11" s="15" t="s">
        <v>1004</v>
      </c>
      <c r="B11" s="9" t="s">
        <v>697</v>
      </c>
      <c r="C11" s="53"/>
      <c r="D11" s="53"/>
      <c r="E11" s="53"/>
      <c r="F11" s="53"/>
      <c r="G11" s="53"/>
      <c r="H11" s="171"/>
      <c r="I11" s="171"/>
    </row>
    <row r="12" spans="1:9" ht="15">
      <c r="A12" s="16" t="s">
        <v>39</v>
      </c>
      <c r="B12" s="5" t="s">
        <v>698</v>
      </c>
      <c r="C12" s="53"/>
      <c r="D12" s="53"/>
      <c r="E12" s="53"/>
      <c r="F12" s="53"/>
      <c r="G12" s="53"/>
      <c r="H12" s="171"/>
      <c r="I12" s="171"/>
    </row>
    <row r="13" spans="1:9" ht="15">
      <c r="A13" s="69" t="s">
        <v>529</v>
      </c>
      <c r="B13" s="69" t="s">
        <v>698</v>
      </c>
      <c r="C13" s="53"/>
      <c r="D13" s="53"/>
      <c r="E13" s="53"/>
      <c r="F13" s="53"/>
      <c r="G13" s="53"/>
      <c r="H13" s="171"/>
      <c r="I13" s="171"/>
    </row>
    <row r="14" spans="1:9" ht="15">
      <c r="A14" s="29" t="s">
        <v>699</v>
      </c>
      <c r="B14" s="5" t="s">
        <v>700</v>
      </c>
      <c r="C14" s="53"/>
      <c r="D14" s="53"/>
      <c r="E14" s="53"/>
      <c r="F14" s="53"/>
      <c r="G14" s="53"/>
      <c r="H14" s="171"/>
      <c r="I14" s="171"/>
    </row>
    <row r="15" spans="1:9" ht="15">
      <c r="A15" s="17" t="s">
        <v>40</v>
      </c>
      <c r="B15" s="5" t="s">
        <v>701</v>
      </c>
      <c r="C15" s="38"/>
      <c r="D15" s="38"/>
      <c r="E15" s="38"/>
      <c r="F15" s="38"/>
      <c r="G15" s="38"/>
      <c r="H15" s="34"/>
      <c r="I15" s="34"/>
    </row>
    <row r="16" spans="1:9" ht="15">
      <c r="A16" s="69" t="s">
        <v>530</v>
      </c>
      <c r="B16" s="69" t="s">
        <v>701</v>
      </c>
      <c r="C16" s="38"/>
      <c r="D16" s="38"/>
      <c r="E16" s="38"/>
      <c r="F16" s="38"/>
      <c r="G16" s="38"/>
      <c r="H16" s="34"/>
      <c r="I16" s="34"/>
    </row>
    <row r="17" spans="1:9" ht="15">
      <c r="A17" s="29" t="s">
        <v>702</v>
      </c>
      <c r="B17" s="5" t="s">
        <v>703</v>
      </c>
      <c r="C17" s="38"/>
      <c r="D17" s="38"/>
      <c r="E17" s="38"/>
      <c r="F17" s="38"/>
      <c r="G17" s="38"/>
      <c r="H17" s="34"/>
      <c r="I17" s="34"/>
    </row>
    <row r="18" spans="1:9" ht="15">
      <c r="A18" s="30" t="s">
        <v>1005</v>
      </c>
      <c r="B18" s="9" t="s">
        <v>704</v>
      </c>
      <c r="C18" s="38"/>
      <c r="D18" s="38"/>
      <c r="E18" s="38"/>
      <c r="F18" s="38"/>
      <c r="G18" s="38"/>
      <c r="H18" s="34"/>
      <c r="I18" s="34"/>
    </row>
    <row r="19" spans="1:9" ht="15">
      <c r="A19" s="16" t="s">
        <v>726</v>
      </c>
      <c r="B19" s="5" t="s">
        <v>727</v>
      </c>
      <c r="C19" s="38"/>
      <c r="D19" s="38"/>
      <c r="E19" s="38"/>
      <c r="F19" s="38"/>
      <c r="G19" s="38"/>
      <c r="H19" s="34"/>
      <c r="I19" s="34"/>
    </row>
    <row r="20" spans="1:9" ht="15">
      <c r="A20" s="17" t="s">
        <v>728</v>
      </c>
      <c r="B20" s="5" t="s">
        <v>729</v>
      </c>
      <c r="C20" s="38"/>
      <c r="D20" s="38"/>
      <c r="E20" s="38"/>
      <c r="F20" s="38"/>
      <c r="G20" s="38"/>
      <c r="H20" s="34"/>
      <c r="I20" s="34"/>
    </row>
    <row r="21" spans="1:9" ht="15">
      <c r="A21" s="29" t="s">
        <v>730</v>
      </c>
      <c r="B21" s="5" t="s">
        <v>731</v>
      </c>
      <c r="C21" s="38"/>
      <c r="D21" s="38"/>
      <c r="E21" s="38"/>
      <c r="F21" s="38"/>
      <c r="G21" s="38"/>
      <c r="H21" s="34"/>
      <c r="I21" s="34"/>
    </row>
    <row r="22" spans="1:9" ht="15">
      <c r="A22" s="29" t="s">
        <v>989</v>
      </c>
      <c r="B22" s="5" t="s">
        <v>732</v>
      </c>
      <c r="C22" s="38"/>
      <c r="D22" s="38"/>
      <c r="E22" s="38"/>
      <c r="F22" s="38"/>
      <c r="G22" s="38"/>
      <c r="H22" s="34"/>
      <c r="I22" s="34"/>
    </row>
    <row r="23" spans="1:9" ht="15">
      <c r="A23" s="69" t="s">
        <v>555</v>
      </c>
      <c r="B23" s="69" t="s">
        <v>732</v>
      </c>
      <c r="C23" s="38"/>
      <c r="D23" s="38"/>
      <c r="E23" s="38"/>
      <c r="F23" s="38"/>
      <c r="G23" s="38"/>
      <c r="H23" s="34"/>
      <c r="I23" s="34"/>
    </row>
    <row r="24" spans="1:9" ht="15">
      <c r="A24" s="69" t="s">
        <v>556</v>
      </c>
      <c r="B24" s="69" t="s">
        <v>732</v>
      </c>
      <c r="C24" s="38"/>
      <c r="D24" s="38"/>
      <c r="E24" s="38"/>
      <c r="F24" s="38"/>
      <c r="G24" s="38"/>
      <c r="H24" s="34"/>
      <c r="I24" s="34"/>
    </row>
    <row r="25" spans="1:9" ht="15">
      <c r="A25" s="77" t="s">
        <v>557</v>
      </c>
      <c r="B25" s="77" t="s">
        <v>732</v>
      </c>
      <c r="C25" s="38"/>
      <c r="D25" s="38"/>
      <c r="E25" s="38"/>
      <c r="F25" s="38"/>
      <c r="G25" s="38"/>
      <c r="H25" s="34"/>
      <c r="I25" s="34"/>
    </row>
    <row r="26" spans="1:9" ht="15">
      <c r="A26" s="78" t="s">
        <v>1008</v>
      </c>
      <c r="B26" s="50" t="s">
        <v>733</v>
      </c>
      <c r="C26" s="38"/>
      <c r="D26" s="38"/>
      <c r="E26" s="38"/>
      <c r="F26" s="38"/>
      <c r="G26" s="38"/>
      <c r="H26" s="34"/>
      <c r="I26" s="34"/>
    </row>
    <row r="27" spans="1:9" ht="15">
      <c r="A27" s="138"/>
      <c r="B27" s="139"/>
      <c r="C27" s="34"/>
      <c r="D27" s="34"/>
      <c r="E27" s="34"/>
      <c r="F27" s="34"/>
      <c r="G27" s="34"/>
      <c r="H27" s="34"/>
      <c r="I27" s="34"/>
    </row>
    <row r="28" spans="1:9" ht="33.75" customHeight="1">
      <c r="A28" s="142" t="s">
        <v>682</v>
      </c>
      <c r="B28" s="50" t="s">
        <v>679</v>
      </c>
      <c r="C28" s="38">
        <v>2848</v>
      </c>
      <c r="D28" s="38">
        <v>2748</v>
      </c>
      <c r="E28" s="38">
        <v>2648</v>
      </c>
      <c r="F28" s="38">
        <v>2548</v>
      </c>
      <c r="G28" s="38">
        <v>2448</v>
      </c>
      <c r="H28" s="34"/>
      <c r="I28" s="34"/>
    </row>
    <row r="29" spans="1:9" ht="15">
      <c r="A29" s="138"/>
      <c r="B29" s="139"/>
      <c r="C29" s="34"/>
      <c r="D29" s="34"/>
      <c r="E29" s="34"/>
      <c r="F29" s="34"/>
      <c r="G29" s="34"/>
      <c r="H29" s="34"/>
      <c r="I29" s="34"/>
    </row>
    <row r="30" spans="1:9" ht="15">
      <c r="A30" s="138"/>
      <c r="B30" s="139"/>
      <c r="C30" s="34"/>
      <c r="D30" s="34"/>
      <c r="E30" s="34"/>
      <c r="F30" s="34"/>
      <c r="G30" s="34"/>
      <c r="H30" s="34"/>
      <c r="I30" s="34"/>
    </row>
    <row r="31" spans="1:2" ht="15">
      <c r="A31" s="138"/>
      <c r="B31" s="139"/>
    </row>
    <row r="32" spans="1:7" ht="46.5" customHeight="1">
      <c r="A32" s="2" t="s">
        <v>366</v>
      </c>
      <c r="B32" s="3" t="s">
        <v>367</v>
      </c>
      <c r="C32" s="84" t="s">
        <v>198</v>
      </c>
      <c r="D32" s="84" t="s">
        <v>342</v>
      </c>
      <c r="E32" s="84" t="s">
        <v>113</v>
      </c>
      <c r="F32" s="84" t="s">
        <v>121</v>
      </c>
      <c r="G32" s="84" t="s">
        <v>950</v>
      </c>
    </row>
    <row r="33" spans="1:7" ht="26.25">
      <c r="A33" s="142" t="s">
        <v>341</v>
      </c>
      <c r="B33" s="50"/>
      <c r="C33" s="38"/>
      <c r="D33" s="38"/>
      <c r="E33" s="38"/>
      <c r="F33" s="38"/>
      <c r="G33" s="38"/>
    </row>
    <row r="34" spans="1:7" ht="15.75">
      <c r="A34" s="140" t="s">
        <v>329</v>
      </c>
      <c r="B34" s="50" t="s">
        <v>678</v>
      </c>
      <c r="C34" s="38">
        <v>122000</v>
      </c>
      <c r="D34" s="38">
        <v>122000</v>
      </c>
      <c r="E34" s="38">
        <v>122000</v>
      </c>
      <c r="F34" s="38">
        <v>122000</v>
      </c>
      <c r="G34" s="38">
        <v>122000</v>
      </c>
    </row>
    <row r="35" spans="1:7" ht="31.5">
      <c r="A35" s="140" t="s">
        <v>330</v>
      </c>
      <c r="B35" s="50" t="s">
        <v>636</v>
      </c>
      <c r="C35" s="38"/>
      <c r="D35" s="38"/>
      <c r="E35" s="38"/>
      <c r="F35" s="38"/>
      <c r="G35" s="38"/>
    </row>
    <row r="36" spans="1:7" ht="15.75">
      <c r="A36" s="140" t="s">
        <v>331</v>
      </c>
      <c r="B36" s="50"/>
      <c r="C36" s="38"/>
      <c r="D36" s="38"/>
      <c r="E36" s="38"/>
      <c r="F36" s="38"/>
      <c r="G36" s="38"/>
    </row>
    <row r="37" spans="1:7" ht="31.5">
      <c r="A37" s="140" t="s">
        <v>338</v>
      </c>
      <c r="B37" s="50" t="s">
        <v>664</v>
      </c>
      <c r="C37" s="38"/>
      <c r="D37" s="38"/>
      <c r="E37" s="38"/>
      <c r="F37" s="38"/>
      <c r="G37" s="38"/>
    </row>
    <row r="38" spans="1:7" ht="15.75">
      <c r="A38" s="140" t="s">
        <v>339</v>
      </c>
      <c r="B38" s="50" t="s">
        <v>628</v>
      </c>
      <c r="C38" s="38">
        <v>1000</v>
      </c>
      <c r="D38" s="38">
        <v>1000</v>
      </c>
      <c r="E38" s="38">
        <v>1000</v>
      </c>
      <c r="F38" s="38">
        <v>1000</v>
      </c>
      <c r="G38" s="38">
        <v>1000</v>
      </c>
    </row>
    <row r="39" spans="1:7" ht="15.75">
      <c r="A39" s="140" t="s">
        <v>340</v>
      </c>
      <c r="B39" s="50"/>
      <c r="C39" s="38"/>
      <c r="D39" s="38"/>
      <c r="E39" s="38"/>
      <c r="F39" s="38"/>
      <c r="G39" s="38"/>
    </row>
    <row r="40" spans="1:7" ht="15">
      <c r="A40" s="78" t="s">
        <v>286</v>
      </c>
      <c r="B40" s="50"/>
      <c r="C40" s="148">
        <f>SUM(C34:C39)</f>
        <v>123000</v>
      </c>
      <c r="D40" s="148">
        <f>SUM(D34:D39)</f>
        <v>123000</v>
      </c>
      <c r="E40" s="148">
        <f>SUM(E34:E39)</f>
        <v>123000</v>
      </c>
      <c r="F40" s="148">
        <f>SUM(F34:F39)</f>
        <v>123000</v>
      </c>
      <c r="G40" s="148">
        <f>SUM(G34:G39)</f>
        <v>123000</v>
      </c>
    </row>
    <row r="41" spans="1:2" ht="15">
      <c r="A41" s="138"/>
      <c r="B41" s="139"/>
    </row>
    <row r="42" spans="1:2" ht="15">
      <c r="A42" s="138"/>
      <c r="B42" s="139"/>
    </row>
    <row r="43" spans="1:2" ht="15">
      <c r="A43" s="138"/>
      <c r="B43" s="139"/>
    </row>
    <row r="44" spans="1:2" ht="15">
      <c r="A44" s="138"/>
      <c r="B44" s="139"/>
    </row>
    <row r="45" spans="1:2" ht="15">
      <c r="A45" s="138"/>
      <c r="B45" s="139"/>
    </row>
    <row r="46" spans="1:2" ht="15">
      <c r="A46" s="138"/>
      <c r="B46" s="139"/>
    </row>
    <row r="47" spans="1:2" ht="15">
      <c r="A47" s="138"/>
      <c r="B47" s="139"/>
    </row>
    <row r="48" spans="1:2" ht="15">
      <c r="A48" s="138"/>
      <c r="B48" s="139"/>
    </row>
    <row r="49" spans="1:2" ht="15">
      <c r="A49" s="138"/>
      <c r="B49" s="139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91" t="s">
        <v>199</v>
      </c>
      <c r="B52" s="4"/>
      <c r="C52" s="4"/>
      <c r="D52" s="4"/>
      <c r="E52" s="4"/>
      <c r="F52" s="4"/>
      <c r="G52" s="4"/>
    </row>
    <row r="53" spans="1:7" ht="15.75">
      <c r="A53" s="92" t="s">
        <v>203</v>
      </c>
      <c r="B53" s="4"/>
      <c r="C53" s="4"/>
      <c r="D53" s="4"/>
      <c r="E53" s="4"/>
      <c r="F53" s="4"/>
      <c r="G53" s="4"/>
    </row>
    <row r="54" spans="1:7" ht="15.75">
      <c r="A54" s="92" t="s">
        <v>207</v>
      </c>
      <c r="B54" s="4"/>
      <c r="C54" s="4"/>
      <c r="D54" s="4"/>
      <c r="E54" s="4"/>
      <c r="F54" s="4"/>
      <c r="G54" s="4"/>
    </row>
    <row r="55" spans="1:7" ht="15.75">
      <c r="A55" s="92" t="s">
        <v>211</v>
      </c>
      <c r="B55" s="4"/>
      <c r="C55" s="4"/>
      <c r="D55" s="4"/>
      <c r="E55" s="4"/>
      <c r="F55" s="4"/>
      <c r="G55" s="4"/>
    </row>
    <row r="56" spans="1:7" ht="15.75">
      <c r="A56" s="92" t="s">
        <v>212</v>
      </c>
      <c r="B56" s="4"/>
      <c r="C56" s="4"/>
      <c r="D56" s="4"/>
      <c r="E56" s="4"/>
      <c r="F56" s="4"/>
      <c r="G56" s="4"/>
    </row>
    <row r="57" spans="1:7" ht="15.75">
      <c r="A57" s="92" t="s">
        <v>213</v>
      </c>
      <c r="B57" s="4"/>
      <c r="C57" s="4"/>
      <c r="D57" s="4"/>
      <c r="E57" s="4"/>
      <c r="F57" s="4"/>
      <c r="G57" s="4"/>
    </row>
    <row r="58" spans="1:7" ht="15">
      <c r="A58" s="91" t="s">
        <v>200</v>
      </c>
      <c r="B58" s="4"/>
      <c r="C58" s="4"/>
      <c r="D58" s="4"/>
      <c r="E58" s="4"/>
      <c r="F58" s="4"/>
      <c r="G58" s="4"/>
    </row>
    <row r="59" spans="1:7" ht="15">
      <c r="A59" s="4"/>
      <c r="B59" s="4"/>
      <c r="C59" s="4"/>
      <c r="D59" s="4"/>
      <c r="E59" s="4"/>
      <c r="F59" s="4"/>
      <c r="G59" s="4"/>
    </row>
    <row r="60" spans="1:8" ht="45.75" customHeight="1">
      <c r="A60" s="248" t="s">
        <v>214</v>
      </c>
      <c r="B60" s="249"/>
      <c r="C60" s="249"/>
      <c r="D60" s="249"/>
      <c r="E60" s="249"/>
      <c r="F60" s="249"/>
      <c r="G60" s="249"/>
      <c r="H60" s="249"/>
    </row>
    <row r="63" ht="15.75">
      <c r="A63" s="79" t="s">
        <v>216</v>
      </c>
    </row>
    <row r="64" ht="15.75">
      <c r="A64" s="92" t="s">
        <v>217</v>
      </c>
    </row>
    <row r="65" ht="15.75">
      <c r="A65" s="92" t="s">
        <v>218</v>
      </c>
    </row>
    <row r="66" ht="15.75">
      <c r="A66" s="92" t="s">
        <v>219</v>
      </c>
    </row>
    <row r="67" ht="15">
      <c r="A67" s="91" t="s">
        <v>215</v>
      </c>
    </row>
    <row r="68" ht="15.75">
      <c r="A68" s="92" t="s">
        <v>220</v>
      </c>
    </row>
    <row r="70" ht="15.75">
      <c r="A70" s="136" t="s">
        <v>327</v>
      </c>
    </row>
    <row r="71" ht="15.75">
      <c r="A71" s="136" t="s">
        <v>328</v>
      </c>
    </row>
    <row r="72" ht="15.75">
      <c r="A72" s="137" t="s">
        <v>329</v>
      </c>
    </row>
    <row r="73" ht="15.75">
      <c r="A73" s="137" t="s">
        <v>330</v>
      </c>
    </row>
    <row r="74" ht="15.75">
      <c r="A74" s="137" t="s">
        <v>331</v>
      </c>
    </row>
    <row r="75" ht="15.75">
      <c r="A75" s="137" t="s">
        <v>338</v>
      </c>
    </row>
    <row r="76" ht="15.75">
      <c r="A76" s="137" t="s">
        <v>339</v>
      </c>
    </row>
    <row r="77" ht="15.75">
      <c r="A77" s="137" t="s">
        <v>340</v>
      </c>
    </row>
  </sheetData>
  <sheetProtection/>
  <mergeCells count="3">
    <mergeCell ref="A2:H2"/>
    <mergeCell ref="A60:H60"/>
    <mergeCell ref="A1:H1"/>
  </mergeCells>
  <hyperlinks>
    <hyperlink ref="A18" r:id="rId1" display="http://njt.hu/cgi_bin/njt_doc.cgi?docid=142896.245143#foot4"/>
    <hyperlink ref="A52" r:id="rId2" display="http://njt.hu/cgi_bin/njt_doc.cgi?docid=142896.245143#foot4"/>
    <hyperlink ref="A58" r:id="rId3" display="http://njt.hu/cgi_bin/njt_doc.cgi?docid=142896.245143#foot5"/>
    <hyperlink ref="A67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40">
      <selection activeCell="B3" sqref="B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38" t="s">
        <v>357</v>
      </c>
      <c r="B1" s="243"/>
    </row>
    <row r="2" spans="1:7" ht="71.25" customHeight="1">
      <c r="A2" s="241" t="s">
        <v>288</v>
      </c>
      <c r="B2" s="241"/>
      <c r="C2" s="99"/>
      <c r="D2" s="99"/>
      <c r="E2" s="99"/>
      <c r="F2" s="99"/>
      <c r="G2" s="99"/>
    </row>
    <row r="3" spans="1:7" ht="24" customHeight="1">
      <c r="A3" s="95"/>
      <c r="B3" t="s">
        <v>924</v>
      </c>
      <c r="C3" s="99"/>
      <c r="D3" s="99"/>
      <c r="E3" s="99"/>
      <c r="F3" s="99"/>
      <c r="G3" s="99"/>
    </row>
    <row r="4" ht="22.5" customHeight="1">
      <c r="A4" s="4" t="s">
        <v>237</v>
      </c>
    </row>
    <row r="5" spans="1:2" ht="18">
      <c r="A5" s="55" t="s">
        <v>240</v>
      </c>
      <c r="B5" s="54" t="s">
        <v>246</v>
      </c>
    </row>
    <row r="6" spans="1:2" ht="15">
      <c r="A6" s="53" t="s">
        <v>346</v>
      </c>
      <c r="B6" s="53"/>
    </row>
    <row r="7" spans="1:2" ht="15">
      <c r="A7" s="100" t="s">
        <v>347</v>
      </c>
      <c r="B7" s="53"/>
    </row>
    <row r="8" spans="1:2" ht="15">
      <c r="A8" s="53" t="s">
        <v>348</v>
      </c>
      <c r="B8" s="53"/>
    </row>
    <row r="9" spans="1:2" ht="15">
      <c r="A9" s="53" t="s">
        <v>349</v>
      </c>
      <c r="B9" s="53"/>
    </row>
    <row r="10" spans="1:2" ht="15">
      <c r="A10" s="53" t="s">
        <v>350</v>
      </c>
      <c r="B10" s="53"/>
    </row>
    <row r="11" spans="1:2" ht="15">
      <c r="A11" s="53" t="s">
        <v>351</v>
      </c>
      <c r="B11" s="53"/>
    </row>
    <row r="12" spans="1:2" ht="15">
      <c r="A12" s="53" t="s">
        <v>352</v>
      </c>
      <c r="B12" s="53"/>
    </row>
    <row r="13" spans="1:2" ht="15">
      <c r="A13" s="53" t="s">
        <v>353</v>
      </c>
      <c r="B13" s="53"/>
    </row>
    <row r="14" spans="1:2" ht="15">
      <c r="A14" s="98" t="s">
        <v>249</v>
      </c>
      <c r="B14" s="103"/>
    </row>
    <row r="15" spans="1:2" ht="30">
      <c r="A15" s="101" t="s">
        <v>241</v>
      </c>
      <c r="B15" s="53"/>
    </row>
    <row r="16" spans="1:2" ht="30">
      <c r="A16" s="101" t="s">
        <v>242</v>
      </c>
      <c r="B16" s="53"/>
    </row>
    <row r="17" spans="1:2" ht="15">
      <c r="A17" s="102" t="s">
        <v>243</v>
      </c>
      <c r="B17" s="53"/>
    </row>
    <row r="18" spans="1:2" ht="15">
      <c r="A18" s="102" t="s">
        <v>244</v>
      </c>
      <c r="B18" s="53"/>
    </row>
    <row r="19" spans="1:2" ht="15">
      <c r="A19" s="53" t="s">
        <v>247</v>
      </c>
      <c r="B19" s="53"/>
    </row>
    <row r="20" spans="1:2" ht="15">
      <c r="A20" s="64" t="s">
        <v>245</v>
      </c>
      <c r="B20" s="53"/>
    </row>
    <row r="21" spans="1:2" ht="31.5">
      <c r="A21" s="104" t="s">
        <v>248</v>
      </c>
      <c r="B21" s="31"/>
    </row>
    <row r="22" spans="1:2" ht="15.75">
      <c r="A22" s="56" t="s">
        <v>41</v>
      </c>
      <c r="B22" s="57"/>
    </row>
    <row r="25" spans="1:2" ht="18">
      <c r="A25" s="55" t="s">
        <v>240</v>
      </c>
      <c r="B25" s="54" t="s">
        <v>246</v>
      </c>
    </row>
    <row r="26" spans="1:2" ht="15">
      <c r="A26" s="53" t="s">
        <v>346</v>
      </c>
      <c r="B26" s="53"/>
    </row>
    <row r="27" spans="1:2" ht="15">
      <c r="A27" s="100" t="s">
        <v>347</v>
      </c>
      <c r="B27" s="53"/>
    </row>
    <row r="28" spans="1:2" ht="15">
      <c r="A28" s="53" t="s">
        <v>348</v>
      </c>
      <c r="B28" s="53"/>
    </row>
    <row r="29" spans="1:2" ht="15">
      <c r="A29" s="53" t="s">
        <v>349</v>
      </c>
      <c r="B29" s="53"/>
    </row>
    <row r="30" spans="1:2" ht="15">
      <c r="A30" s="53" t="s">
        <v>350</v>
      </c>
      <c r="B30" s="53"/>
    </row>
    <row r="31" spans="1:2" ht="15">
      <c r="A31" s="53" t="s">
        <v>351</v>
      </c>
      <c r="B31" s="53"/>
    </row>
    <row r="32" spans="1:2" ht="15">
      <c r="A32" s="53" t="s">
        <v>352</v>
      </c>
      <c r="B32" s="53"/>
    </row>
    <row r="33" spans="1:2" ht="15">
      <c r="A33" s="53" t="s">
        <v>353</v>
      </c>
      <c r="B33" s="53"/>
    </row>
    <row r="34" spans="1:2" ht="15">
      <c r="A34" s="98" t="s">
        <v>249</v>
      </c>
      <c r="B34" s="103"/>
    </row>
    <row r="35" spans="1:2" ht="30">
      <c r="A35" s="101" t="s">
        <v>241</v>
      </c>
      <c r="B35" s="53"/>
    </row>
    <row r="36" spans="1:2" ht="30">
      <c r="A36" s="101" t="s">
        <v>242</v>
      </c>
      <c r="B36" s="53"/>
    </row>
    <row r="37" spans="1:2" ht="15">
      <c r="A37" s="102" t="s">
        <v>243</v>
      </c>
      <c r="B37" s="53"/>
    </row>
    <row r="38" spans="1:2" ht="15">
      <c r="A38" s="102" t="s">
        <v>244</v>
      </c>
      <c r="B38" s="53"/>
    </row>
    <row r="39" spans="1:2" ht="15">
      <c r="A39" s="53" t="s">
        <v>247</v>
      </c>
      <c r="B39" s="53"/>
    </row>
    <row r="40" spans="1:2" ht="15">
      <c r="A40" s="64" t="s">
        <v>245</v>
      </c>
      <c r="B40" s="53"/>
    </row>
    <row r="41" spans="1:2" ht="31.5">
      <c r="A41" s="104" t="s">
        <v>248</v>
      </c>
      <c r="B41" s="31"/>
    </row>
    <row r="42" spans="1:2" ht="15.75">
      <c r="A42" s="56" t="s">
        <v>41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C1">
      <selection activeCell="F4" sqref="F4"/>
    </sheetView>
  </sheetViews>
  <sheetFormatPr defaultColWidth="9.140625" defaultRowHeight="15"/>
  <cols>
    <col min="1" max="1" width="105.140625" style="0" customWidth="1"/>
    <col min="3" max="3" width="14.8515625" style="0" customWidth="1"/>
    <col min="4" max="4" width="15.7109375" style="0" customWidth="1"/>
    <col min="5" max="5" width="17.140625" style="0" customWidth="1"/>
    <col min="6" max="6" width="16.28125" style="0" bestFit="1" customWidth="1"/>
  </cols>
  <sheetData>
    <row r="1" spans="1:6" ht="21" customHeight="1">
      <c r="A1" s="238" t="s">
        <v>357</v>
      </c>
      <c r="B1" s="239"/>
      <c r="C1" s="239"/>
      <c r="D1" s="239"/>
      <c r="E1" s="239"/>
      <c r="F1" s="240"/>
    </row>
    <row r="2" spans="1:6" ht="18.75" customHeight="1">
      <c r="A2" s="241" t="s">
        <v>43</v>
      </c>
      <c r="B2" s="239"/>
      <c r="C2" s="239"/>
      <c r="D2" s="239"/>
      <c r="E2" s="239"/>
      <c r="F2" s="240"/>
    </row>
    <row r="3" ht="18">
      <c r="A3" s="63"/>
    </row>
    <row r="4" spans="1:6" ht="15">
      <c r="A4" s="146" t="s">
        <v>953</v>
      </c>
      <c r="F4" t="s">
        <v>910</v>
      </c>
    </row>
    <row r="5" spans="1:6" ht="45">
      <c r="A5" s="2" t="s">
        <v>366</v>
      </c>
      <c r="B5" s="3" t="s">
        <v>367</v>
      </c>
      <c r="C5" s="85" t="s">
        <v>74</v>
      </c>
      <c r="D5" s="85" t="s">
        <v>75</v>
      </c>
      <c r="E5" s="85" t="s">
        <v>77</v>
      </c>
      <c r="F5" s="141" t="s">
        <v>284</v>
      </c>
    </row>
    <row r="6" spans="1:6" ht="15">
      <c r="A6" s="39" t="s">
        <v>368</v>
      </c>
      <c r="B6" s="40" t="s">
        <v>369</v>
      </c>
      <c r="C6" s="53">
        <v>55020</v>
      </c>
      <c r="D6" s="53"/>
      <c r="E6" s="53"/>
      <c r="F6" s="53">
        <v>55020</v>
      </c>
    </row>
    <row r="7" spans="1:6" ht="15">
      <c r="A7" s="39" t="s">
        <v>370</v>
      </c>
      <c r="B7" s="41" t="s">
        <v>371</v>
      </c>
      <c r="C7" s="53"/>
      <c r="D7" s="53"/>
      <c r="E7" s="53"/>
      <c r="F7" s="53"/>
    </row>
    <row r="8" spans="1:6" ht="15">
      <c r="A8" s="39" t="s">
        <v>372</v>
      </c>
      <c r="B8" s="41" t="s">
        <v>373</v>
      </c>
      <c r="C8" s="53"/>
      <c r="D8" s="53"/>
      <c r="E8" s="53"/>
      <c r="F8" s="53"/>
    </row>
    <row r="9" spans="1:6" ht="15">
      <c r="A9" s="42" t="s">
        <v>374</v>
      </c>
      <c r="B9" s="41" t="s">
        <v>375</v>
      </c>
      <c r="C9" s="53">
        <v>150</v>
      </c>
      <c r="D9" s="53"/>
      <c r="E9" s="53"/>
      <c r="F9" s="53">
        <v>150</v>
      </c>
    </row>
    <row r="10" spans="1:6" ht="15">
      <c r="A10" s="42" t="s">
        <v>376</v>
      </c>
      <c r="B10" s="41" t="s">
        <v>377</v>
      </c>
      <c r="C10" s="53"/>
      <c r="D10" s="53"/>
      <c r="E10" s="53"/>
      <c r="F10" s="53"/>
    </row>
    <row r="11" spans="1:6" ht="15">
      <c r="A11" s="42" t="s">
        <v>378</v>
      </c>
      <c r="B11" s="41" t="s">
        <v>379</v>
      </c>
      <c r="C11" s="53">
        <v>170</v>
      </c>
      <c r="D11" s="53"/>
      <c r="E11" s="53"/>
      <c r="F11" s="53">
        <v>170</v>
      </c>
    </row>
    <row r="12" spans="1:6" ht="15">
      <c r="A12" s="42" t="s">
        <v>380</v>
      </c>
      <c r="B12" s="41" t="s">
        <v>381</v>
      </c>
      <c r="C12" s="53">
        <v>2215</v>
      </c>
      <c r="D12" s="53"/>
      <c r="E12" s="53"/>
      <c r="F12" s="53">
        <v>2215</v>
      </c>
    </row>
    <row r="13" spans="1:6" ht="15">
      <c r="A13" s="42" t="s">
        <v>382</v>
      </c>
      <c r="B13" s="41" t="s">
        <v>383</v>
      </c>
      <c r="C13" s="53"/>
      <c r="D13" s="53"/>
      <c r="E13" s="53"/>
      <c r="F13" s="53"/>
    </row>
    <row r="14" spans="1:6" ht="15">
      <c r="A14" s="5" t="s">
        <v>384</v>
      </c>
      <c r="B14" s="41" t="s">
        <v>385</v>
      </c>
      <c r="C14" s="53">
        <v>310</v>
      </c>
      <c r="D14" s="53"/>
      <c r="E14" s="53"/>
      <c r="F14" s="53">
        <v>310</v>
      </c>
    </row>
    <row r="15" spans="1:6" ht="15">
      <c r="A15" s="5" t="s">
        <v>386</v>
      </c>
      <c r="B15" s="41" t="s">
        <v>387</v>
      </c>
      <c r="C15" s="53"/>
      <c r="D15" s="53"/>
      <c r="E15" s="53"/>
      <c r="F15" s="53"/>
    </row>
    <row r="16" spans="1:6" ht="15">
      <c r="A16" s="5" t="s">
        <v>388</v>
      </c>
      <c r="B16" s="41" t="s">
        <v>389</v>
      </c>
      <c r="C16" s="53"/>
      <c r="D16" s="53"/>
      <c r="E16" s="53"/>
      <c r="F16" s="53"/>
    </row>
    <row r="17" spans="1:6" ht="15">
      <c r="A17" s="5" t="s">
        <v>390</v>
      </c>
      <c r="B17" s="41" t="s">
        <v>391</v>
      </c>
      <c r="C17" s="53"/>
      <c r="D17" s="53"/>
      <c r="E17" s="53"/>
      <c r="F17" s="53"/>
    </row>
    <row r="18" spans="1:6" ht="15">
      <c r="A18" s="5" t="s">
        <v>862</v>
      </c>
      <c r="B18" s="41" t="s">
        <v>392</v>
      </c>
      <c r="C18" s="53">
        <v>110</v>
      </c>
      <c r="D18" s="53"/>
      <c r="E18" s="53"/>
      <c r="F18" s="53">
        <v>110</v>
      </c>
    </row>
    <row r="19" spans="1:6" ht="15">
      <c r="A19" s="43" t="s">
        <v>760</v>
      </c>
      <c r="B19" s="44" t="s">
        <v>394</v>
      </c>
      <c r="C19" s="144">
        <f>SUM(C6:C18)</f>
        <v>57975</v>
      </c>
      <c r="D19" s="53"/>
      <c r="E19" s="53"/>
      <c r="F19" s="144">
        <f>SUM(F6:F18)</f>
        <v>57975</v>
      </c>
    </row>
    <row r="20" spans="1:6" ht="15">
      <c r="A20" s="5" t="s">
        <v>395</v>
      </c>
      <c r="B20" s="41" t="s">
        <v>396</v>
      </c>
      <c r="C20" s="53"/>
      <c r="D20" s="53"/>
      <c r="E20" s="53"/>
      <c r="F20" s="53"/>
    </row>
    <row r="21" spans="1:6" ht="15">
      <c r="A21" s="5" t="s">
        <v>397</v>
      </c>
      <c r="B21" s="41" t="s">
        <v>398</v>
      </c>
      <c r="C21" s="53"/>
      <c r="D21" s="53"/>
      <c r="E21" s="53"/>
      <c r="F21" s="53"/>
    </row>
    <row r="22" spans="1:6" ht="15">
      <c r="A22" s="6" t="s">
        <v>399</v>
      </c>
      <c r="B22" s="41" t="s">
        <v>400</v>
      </c>
      <c r="C22" s="53"/>
      <c r="D22" s="53"/>
      <c r="E22" s="53"/>
      <c r="F22" s="53"/>
    </row>
    <row r="23" spans="1:6" ht="15">
      <c r="A23" s="9" t="s">
        <v>761</v>
      </c>
      <c r="B23" s="44" t="s">
        <v>401</v>
      </c>
      <c r="C23" s="53">
        <f>SUM(C20:C22)</f>
        <v>0</v>
      </c>
      <c r="D23" s="53"/>
      <c r="E23" s="53"/>
      <c r="F23" s="53">
        <f>SUM(F20:F22)</f>
        <v>0</v>
      </c>
    </row>
    <row r="24" spans="1:6" ht="15">
      <c r="A24" s="66" t="s">
        <v>902</v>
      </c>
      <c r="B24" s="67" t="s">
        <v>402</v>
      </c>
      <c r="C24" s="143">
        <f>C19+C23</f>
        <v>57975</v>
      </c>
      <c r="D24" s="53"/>
      <c r="E24" s="53"/>
      <c r="F24" s="143">
        <f>F19+F23</f>
        <v>57975</v>
      </c>
    </row>
    <row r="25" spans="1:6" ht="15">
      <c r="A25" s="50" t="s">
        <v>863</v>
      </c>
      <c r="B25" s="67" t="s">
        <v>403</v>
      </c>
      <c r="C25" s="143">
        <v>15731</v>
      </c>
      <c r="D25" s="53"/>
      <c r="E25" s="53"/>
      <c r="F25" s="143">
        <v>15731</v>
      </c>
    </row>
    <row r="26" spans="1:6" ht="15">
      <c r="A26" s="5" t="s">
        <v>404</v>
      </c>
      <c r="B26" s="41" t="s">
        <v>405</v>
      </c>
      <c r="C26" s="53">
        <v>740</v>
      </c>
      <c r="D26" s="53"/>
      <c r="E26" s="53"/>
      <c r="F26" s="53">
        <v>740</v>
      </c>
    </row>
    <row r="27" spans="1:6" ht="15">
      <c r="A27" s="5" t="s">
        <v>406</v>
      </c>
      <c r="B27" s="41" t="s">
        <v>407</v>
      </c>
      <c r="C27" s="53">
        <v>680</v>
      </c>
      <c r="D27" s="53"/>
      <c r="E27" s="53"/>
      <c r="F27" s="53">
        <v>680</v>
      </c>
    </row>
    <row r="28" spans="1:6" ht="15">
      <c r="A28" s="5" t="s">
        <v>408</v>
      </c>
      <c r="B28" s="41" t="s">
        <v>409</v>
      </c>
      <c r="C28" s="53"/>
      <c r="D28" s="53"/>
      <c r="E28" s="53"/>
      <c r="F28" s="53"/>
    </row>
    <row r="29" spans="1:6" ht="15">
      <c r="A29" s="9" t="s">
        <v>771</v>
      </c>
      <c r="B29" s="44" t="s">
        <v>410</v>
      </c>
      <c r="C29" s="53">
        <f>SUM(C26:C28)</f>
        <v>1420</v>
      </c>
      <c r="D29" s="53"/>
      <c r="E29" s="53"/>
      <c r="F29" s="53">
        <f>SUM(F26:F28)</f>
        <v>1420</v>
      </c>
    </row>
    <row r="30" spans="1:6" ht="15">
      <c r="A30" s="5" t="s">
        <v>411</v>
      </c>
      <c r="B30" s="41" t="s">
        <v>412</v>
      </c>
      <c r="C30" s="53"/>
      <c r="D30" s="53"/>
      <c r="E30" s="53"/>
      <c r="F30" s="53"/>
    </row>
    <row r="31" spans="1:6" ht="15">
      <c r="A31" s="5" t="s">
        <v>413</v>
      </c>
      <c r="B31" s="41" t="s">
        <v>414</v>
      </c>
      <c r="C31" s="53"/>
      <c r="D31" s="53"/>
      <c r="E31" s="53"/>
      <c r="F31" s="53"/>
    </row>
    <row r="32" spans="1:6" ht="15" customHeight="1">
      <c r="A32" s="9" t="s">
        <v>903</v>
      </c>
      <c r="B32" s="44" t="s">
        <v>415</v>
      </c>
      <c r="C32" s="53">
        <f>SUM(C30:C31)</f>
        <v>0</v>
      </c>
      <c r="D32" s="53"/>
      <c r="E32" s="53"/>
      <c r="F32" s="53">
        <f>SUM(F30:F31)</f>
        <v>0</v>
      </c>
    </row>
    <row r="33" spans="1:6" ht="15">
      <c r="A33" s="5" t="s">
        <v>416</v>
      </c>
      <c r="B33" s="41" t="s">
        <v>417</v>
      </c>
      <c r="C33" s="53">
        <v>3100</v>
      </c>
      <c r="D33" s="53"/>
      <c r="E33" s="53"/>
      <c r="F33" s="53">
        <v>3100</v>
      </c>
    </row>
    <row r="34" spans="1:6" ht="15">
      <c r="A34" s="5" t="s">
        <v>418</v>
      </c>
      <c r="B34" s="41" t="s">
        <v>419</v>
      </c>
      <c r="C34" s="53">
        <v>9600</v>
      </c>
      <c r="D34" s="53"/>
      <c r="E34" s="53"/>
      <c r="F34" s="53">
        <v>9600</v>
      </c>
    </row>
    <row r="35" spans="1:6" ht="15">
      <c r="A35" s="5" t="s">
        <v>864</v>
      </c>
      <c r="B35" s="41" t="s">
        <v>420</v>
      </c>
      <c r="C35" s="53"/>
      <c r="D35" s="53"/>
      <c r="E35" s="53"/>
      <c r="F35" s="53"/>
    </row>
    <row r="36" spans="1:6" ht="15">
      <c r="A36" s="5" t="s">
        <v>422</v>
      </c>
      <c r="B36" s="41" t="s">
        <v>423</v>
      </c>
      <c r="C36" s="53">
        <v>560</v>
      </c>
      <c r="D36" s="53"/>
      <c r="E36" s="53"/>
      <c r="F36" s="53">
        <v>560</v>
      </c>
    </row>
    <row r="37" spans="1:6" ht="15">
      <c r="A37" s="14" t="s">
        <v>865</v>
      </c>
      <c r="B37" s="41" t="s">
        <v>424</v>
      </c>
      <c r="C37" s="53"/>
      <c r="D37" s="53"/>
      <c r="E37" s="53"/>
      <c r="F37" s="53"/>
    </row>
    <row r="38" spans="1:6" ht="15">
      <c r="A38" s="6" t="s">
        <v>427</v>
      </c>
      <c r="B38" s="41" t="s">
        <v>428</v>
      </c>
      <c r="C38" s="53">
        <v>660</v>
      </c>
      <c r="D38" s="53"/>
      <c r="E38" s="53"/>
      <c r="F38" s="53">
        <v>660</v>
      </c>
    </row>
    <row r="39" spans="1:6" ht="15">
      <c r="A39" s="5" t="s">
        <v>866</v>
      </c>
      <c r="B39" s="41" t="s">
        <v>429</v>
      </c>
      <c r="C39" s="53">
        <v>150</v>
      </c>
      <c r="D39" s="53"/>
      <c r="E39" s="53"/>
      <c r="F39" s="53">
        <v>150</v>
      </c>
    </row>
    <row r="40" spans="1:6" ht="15">
      <c r="A40" s="9" t="s">
        <v>776</v>
      </c>
      <c r="B40" s="44" t="s">
        <v>431</v>
      </c>
      <c r="C40" s="53">
        <f>SUM(C33:C39)</f>
        <v>14070</v>
      </c>
      <c r="D40" s="53"/>
      <c r="E40" s="53"/>
      <c r="F40" s="53">
        <f>SUM(F33:F39)</f>
        <v>14070</v>
      </c>
    </row>
    <row r="41" spans="1:6" ht="15">
      <c r="A41" s="5" t="s">
        <v>432</v>
      </c>
      <c r="B41" s="41" t="s">
        <v>433</v>
      </c>
      <c r="C41" s="53">
        <v>100</v>
      </c>
      <c r="D41" s="53"/>
      <c r="E41" s="53"/>
      <c r="F41" s="53">
        <v>100</v>
      </c>
    </row>
    <row r="42" spans="1:6" ht="15">
      <c r="A42" s="5" t="s">
        <v>434</v>
      </c>
      <c r="B42" s="41" t="s">
        <v>435</v>
      </c>
      <c r="C42" s="53"/>
      <c r="D42" s="53"/>
      <c r="E42" s="53"/>
      <c r="F42" s="53"/>
    </row>
    <row r="43" spans="1:6" ht="15">
      <c r="A43" s="9" t="s">
        <v>777</v>
      </c>
      <c r="B43" s="44" t="s">
        <v>436</v>
      </c>
      <c r="C43" s="53">
        <v>100</v>
      </c>
      <c r="D43" s="53"/>
      <c r="E43" s="53"/>
      <c r="F43" s="53">
        <v>100</v>
      </c>
    </row>
    <row r="44" spans="1:6" ht="15">
      <c r="A44" s="5" t="s">
        <v>437</v>
      </c>
      <c r="B44" s="41" t="s">
        <v>438</v>
      </c>
      <c r="C44" s="53">
        <v>4195</v>
      </c>
      <c r="D44" s="53"/>
      <c r="E44" s="53"/>
      <c r="F44" s="53">
        <v>4195</v>
      </c>
    </row>
    <row r="45" spans="1:6" ht="15">
      <c r="A45" s="5" t="s">
        <v>439</v>
      </c>
      <c r="B45" s="41" t="s">
        <v>440</v>
      </c>
      <c r="C45" s="53">
        <v>0</v>
      </c>
      <c r="D45" s="53"/>
      <c r="E45" s="53"/>
      <c r="F45" s="53">
        <v>0</v>
      </c>
    </row>
    <row r="46" spans="1:6" ht="15">
      <c r="A46" s="5" t="s">
        <v>867</v>
      </c>
      <c r="B46" s="41" t="s">
        <v>441</v>
      </c>
      <c r="C46" s="53"/>
      <c r="D46" s="53"/>
      <c r="E46" s="53"/>
      <c r="F46" s="53"/>
    </row>
    <row r="47" spans="1:6" ht="15">
      <c r="A47" s="5" t="s">
        <v>868</v>
      </c>
      <c r="B47" s="41" t="s">
        <v>443</v>
      </c>
      <c r="C47" s="53">
        <v>200</v>
      </c>
      <c r="D47" s="53"/>
      <c r="E47" s="53"/>
      <c r="F47" s="53">
        <v>200</v>
      </c>
    </row>
    <row r="48" spans="1:6" ht="15">
      <c r="A48" s="5" t="s">
        <v>447</v>
      </c>
      <c r="B48" s="41" t="s">
        <v>448</v>
      </c>
      <c r="C48" s="53">
        <v>350</v>
      </c>
      <c r="D48" s="53"/>
      <c r="E48" s="53"/>
      <c r="F48" s="53">
        <v>350</v>
      </c>
    </row>
    <row r="49" spans="1:6" ht="15">
      <c r="A49" s="9" t="s">
        <v>780</v>
      </c>
      <c r="B49" s="44" t="s">
        <v>449</v>
      </c>
      <c r="C49" s="53">
        <f>SUM(C44:C48)</f>
        <v>4745</v>
      </c>
      <c r="D49" s="53"/>
      <c r="E49" s="53"/>
      <c r="F49" s="53">
        <f>SUM(F44:F48)</f>
        <v>4745</v>
      </c>
    </row>
    <row r="50" spans="1:6" ht="15">
      <c r="A50" s="50" t="s">
        <v>781</v>
      </c>
      <c r="B50" s="67" t="s">
        <v>450</v>
      </c>
      <c r="C50" s="143">
        <f>C29+C32+C40+C43+C49</f>
        <v>20335</v>
      </c>
      <c r="D50" s="53"/>
      <c r="E50" s="53"/>
      <c r="F50" s="143">
        <f>F29+F32+F40+F43+F49</f>
        <v>20335</v>
      </c>
    </row>
    <row r="51" spans="1:6" ht="15">
      <c r="A51" s="17" t="s">
        <v>451</v>
      </c>
      <c r="B51" s="41" t="s">
        <v>452</v>
      </c>
      <c r="C51" s="53"/>
      <c r="D51" s="53"/>
      <c r="E51" s="53"/>
      <c r="F51" s="53"/>
    </row>
    <row r="52" spans="1:6" ht="15">
      <c r="A52" s="17" t="s">
        <v>798</v>
      </c>
      <c r="B52" s="41" t="s">
        <v>453</v>
      </c>
      <c r="C52" s="53"/>
      <c r="D52" s="53"/>
      <c r="E52" s="53"/>
      <c r="F52" s="53"/>
    </row>
    <row r="53" spans="1:6" ht="15">
      <c r="A53" s="22" t="s">
        <v>869</v>
      </c>
      <c r="B53" s="41" t="s">
        <v>454</v>
      </c>
      <c r="C53" s="53"/>
      <c r="D53" s="53"/>
      <c r="E53" s="53"/>
      <c r="F53" s="53"/>
    </row>
    <row r="54" spans="1:6" ht="15">
      <c r="A54" s="22" t="s">
        <v>870</v>
      </c>
      <c r="B54" s="41" t="s">
        <v>455</v>
      </c>
      <c r="C54" s="53"/>
      <c r="D54" s="53"/>
      <c r="E54" s="53"/>
      <c r="F54" s="53"/>
    </row>
    <row r="55" spans="1:6" ht="15">
      <c r="A55" s="22" t="s">
        <v>871</v>
      </c>
      <c r="B55" s="41" t="s">
        <v>456</v>
      </c>
      <c r="C55" s="53"/>
      <c r="D55" s="53"/>
      <c r="E55" s="53"/>
      <c r="F55" s="53"/>
    </row>
    <row r="56" spans="1:6" ht="15">
      <c r="A56" s="17" t="s">
        <v>872</v>
      </c>
      <c r="B56" s="41" t="s">
        <v>457</v>
      </c>
      <c r="C56" s="53"/>
      <c r="D56" s="53"/>
      <c r="E56" s="53"/>
      <c r="F56" s="53"/>
    </row>
    <row r="57" spans="1:6" ht="15">
      <c r="A57" s="17" t="s">
        <v>873</v>
      </c>
      <c r="B57" s="41" t="s">
        <v>458</v>
      </c>
      <c r="C57" s="53"/>
      <c r="D57" s="53"/>
      <c r="E57" s="53"/>
      <c r="F57" s="53"/>
    </row>
    <row r="58" spans="1:6" ht="15">
      <c r="A58" s="17" t="s">
        <v>874</v>
      </c>
      <c r="B58" s="41" t="s">
        <v>459</v>
      </c>
      <c r="C58" s="53"/>
      <c r="D58" s="53"/>
      <c r="E58" s="53"/>
      <c r="F58" s="53"/>
    </row>
    <row r="59" spans="1:6" ht="15">
      <c r="A59" s="64" t="s">
        <v>831</v>
      </c>
      <c r="B59" s="67" t="s">
        <v>460</v>
      </c>
      <c r="C59" s="143">
        <f>SUM(C51:C58)</f>
        <v>0</v>
      </c>
      <c r="D59" s="53"/>
      <c r="E59" s="53"/>
      <c r="F59" s="143">
        <f>SUM(F51:F58)</f>
        <v>0</v>
      </c>
    </row>
    <row r="60" spans="1:6" ht="15">
      <c r="A60" s="16" t="s">
        <v>885</v>
      </c>
      <c r="B60" s="41" t="s">
        <v>461</v>
      </c>
      <c r="C60" s="53"/>
      <c r="D60" s="53"/>
      <c r="E60" s="53"/>
      <c r="F60" s="53"/>
    </row>
    <row r="61" spans="1:6" ht="15">
      <c r="A61" s="16" t="s">
        <v>463</v>
      </c>
      <c r="B61" s="41" t="s">
        <v>464</v>
      </c>
      <c r="C61" s="53"/>
      <c r="D61" s="53"/>
      <c r="E61" s="53"/>
      <c r="F61" s="53"/>
    </row>
    <row r="62" spans="1:6" ht="15">
      <c r="A62" s="16" t="s">
        <v>465</v>
      </c>
      <c r="B62" s="41" t="s">
        <v>466</v>
      </c>
      <c r="C62" s="53"/>
      <c r="D62" s="53"/>
      <c r="E62" s="53"/>
      <c r="F62" s="53"/>
    </row>
    <row r="63" spans="1:6" ht="15">
      <c r="A63" s="16" t="s">
        <v>833</v>
      </c>
      <c r="B63" s="41" t="s">
        <v>467</v>
      </c>
      <c r="C63" s="53"/>
      <c r="D63" s="53"/>
      <c r="E63" s="53"/>
      <c r="F63" s="53"/>
    </row>
    <row r="64" spans="1:6" ht="15">
      <c r="A64" s="16" t="s">
        <v>886</v>
      </c>
      <c r="B64" s="41" t="s">
        <v>468</v>
      </c>
      <c r="C64" s="53"/>
      <c r="D64" s="53"/>
      <c r="E64" s="53"/>
      <c r="F64" s="53"/>
    </row>
    <row r="65" spans="1:6" ht="15">
      <c r="A65" s="16" t="s">
        <v>835</v>
      </c>
      <c r="B65" s="41" t="s">
        <v>469</v>
      </c>
      <c r="C65" s="53"/>
      <c r="D65" s="53"/>
      <c r="E65" s="53"/>
      <c r="F65" s="53"/>
    </row>
    <row r="66" spans="1:6" ht="15">
      <c r="A66" s="16" t="s">
        <v>887</v>
      </c>
      <c r="B66" s="41" t="s">
        <v>470</v>
      </c>
      <c r="C66" s="53"/>
      <c r="D66" s="53"/>
      <c r="E66" s="53"/>
      <c r="F66" s="53"/>
    </row>
    <row r="67" spans="1:6" ht="15">
      <c r="A67" s="16" t="s">
        <v>888</v>
      </c>
      <c r="B67" s="41" t="s">
        <v>472</v>
      </c>
      <c r="C67" s="53"/>
      <c r="D67" s="53"/>
      <c r="E67" s="53"/>
      <c r="F67" s="53"/>
    </row>
    <row r="68" spans="1:6" ht="15">
      <c r="A68" s="16" t="s">
        <v>473</v>
      </c>
      <c r="B68" s="41" t="s">
        <v>474</v>
      </c>
      <c r="C68" s="53"/>
      <c r="D68" s="53"/>
      <c r="E68" s="53"/>
      <c r="F68" s="53"/>
    </row>
    <row r="69" spans="1:6" ht="15">
      <c r="A69" s="29" t="s">
        <v>475</v>
      </c>
      <c r="B69" s="41" t="s">
        <v>476</v>
      </c>
      <c r="C69" s="53"/>
      <c r="D69" s="53"/>
      <c r="E69" s="53"/>
      <c r="F69" s="53"/>
    </row>
    <row r="70" spans="1:6" ht="15">
      <c r="A70" s="16" t="s">
        <v>889</v>
      </c>
      <c r="B70" s="41" t="s">
        <v>477</v>
      </c>
      <c r="C70" s="53"/>
      <c r="D70" s="53"/>
      <c r="E70" s="53"/>
      <c r="F70" s="53"/>
    </row>
    <row r="71" spans="1:6" ht="15">
      <c r="A71" s="29" t="s">
        <v>184</v>
      </c>
      <c r="B71" s="41" t="s">
        <v>478</v>
      </c>
      <c r="C71" s="53"/>
      <c r="D71" s="53"/>
      <c r="E71" s="53"/>
      <c r="F71" s="53"/>
    </row>
    <row r="72" spans="1:6" ht="15">
      <c r="A72" s="29" t="s">
        <v>185</v>
      </c>
      <c r="B72" s="41" t="s">
        <v>478</v>
      </c>
      <c r="C72" s="53"/>
      <c r="D72" s="53"/>
      <c r="E72" s="53"/>
      <c r="F72" s="53"/>
    </row>
    <row r="73" spans="1:6" ht="15">
      <c r="A73" s="64" t="s">
        <v>839</v>
      </c>
      <c r="B73" s="67" t="s">
        <v>479</v>
      </c>
      <c r="C73" s="143"/>
      <c r="D73" s="53"/>
      <c r="E73" s="53"/>
      <c r="F73" s="143"/>
    </row>
    <row r="74" spans="1:6" ht="15.75">
      <c r="A74" s="83" t="s">
        <v>73</v>
      </c>
      <c r="B74" s="67"/>
      <c r="C74" s="53"/>
      <c r="D74" s="53"/>
      <c r="E74" s="53"/>
      <c r="F74" s="53"/>
    </row>
    <row r="75" spans="1:6" ht="15">
      <c r="A75" s="45" t="s">
        <v>480</v>
      </c>
      <c r="B75" s="41" t="s">
        <v>481</v>
      </c>
      <c r="C75" s="53"/>
      <c r="D75" s="53"/>
      <c r="E75" s="53"/>
      <c r="F75" s="53"/>
    </row>
    <row r="76" spans="1:6" ht="15">
      <c r="A76" s="45" t="s">
        <v>890</v>
      </c>
      <c r="B76" s="41" t="s">
        <v>482</v>
      </c>
      <c r="C76" s="53"/>
      <c r="D76" s="53"/>
      <c r="E76" s="53"/>
      <c r="F76" s="53"/>
    </row>
    <row r="77" spans="1:6" ht="15">
      <c r="A77" s="45" t="s">
        <v>484</v>
      </c>
      <c r="B77" s="41" t="s">
        <v>485</v>
      </c>
      <c r="C77" s="53"/>
      <c r="D77" s="53"/>
      <c r="E77" s="53"/>
      <c r="F77" s="53"/>
    </row>
    <row r="78" spans="1:6" ht="15">
      <c r="A78" s="45" t="s">
        <v>486</v>
      </c>
      <c r="B78" s="41" t="s">
        <v>487</v>
      </c>
      <c r="C78" s="53">
        <v>240</v>
      </c>
      <c r="D78" s="53"/>
      <c r="E78" s="53"/>
      <c r="F78" s="53">
        <v>240</v>
      </c>
    </row>
    <row r="79" spans="1:6" ht="15">
      <c r="A79" s="6" t="s">
        <v>492</v>
      </c>
      <c r="B79" s="41" t="s">
        <v>493</v>
      </c>
      <c r="C79" s="53"/>
      <c r="D79" s="53"/>
      <c r="E79" s="53"/>
      <c r="F79" s="53"/>
    </row>
    <row r="80" spans="1:6" ht="15">
      <c r="A80" s="6" t="s">
        <v>494</v>
      </c>
      <c r="B80" s="41" t="s">
        <v>495</v>
      </c>
      <c r="C80" s="53"/>
      <c r="D80" s="53"/>
      <c r="E80" s="53"/>
      <c r="F80" s="53"/>
    </row>
    <row r="81" spans="1:6" ht="15">
      <c r="A81" s="6" t="s">
        <v>496</v>
      </c>
      <c r="B81" s="41" t="s">
        <v>497</v>
      </c>
      <c r="C81" s="53">
        <v>65</v>
      </c>
      <c r="D81" s="53"/>
      <c r="E81" s="53"/>
      <c r="F81" s="53">
        <v>65</v>
      </c>
    </row>
    <row r="82" spans="1:6" ht="15">
      <c r="A82" s="65" t="s">
        <v>841</v>
      </c>
      <c r="B82" s="67" t="s">
        <v>498</v>
      </c>
      <c r="C82" s="143">
        <f>SUM(C75:C81)</f>
        <v>305</v>
      </c>
      <c r="D82" s="53"/>
      <c r="E82" s="53"/>
      <c r="F82" s="143">
        <f>SUM(F75:F81)</f>
        <v>305</v>
      </c>
    </row>
    <row r="83" spans="1:6" ht="15">
      <c r="A83" s="17" t="s">
        <v>499</v>
      </c>
      <c r="B83" s="41" t="s">
        <v>500</v>
      </c>
      <c r="C83" s="53"/>
      <c r="D83" s="53"/>
      <c r="E83" s="53"/>
      <c r="F83" s="53"/>
    </row>
    <row r="84" spans="1:6" ht="15">
      <c r="A84" s="17" t="s">
        <v>501</v>
      </c>
      <c r="B84" s="41" t="s">
        <v>502</v>
      </c>
      <c r="C84" s="53"/>
      <c r="D84" s="53"/>
      <c r="E84" s="53"/>
      <c r="F84" s="53"/>
    </row>
    <row r="85" spans="1:6" ht="15">
      <c r="A85" s="17" t="s">
        <v>503</v>
      </c>
      <c r="B85" s="41" t="s">
        <v>504</v>
      </c>
      <c r="C85" s="53"/>
      <c r="D85" s="53"/>
      <c r="E85" s="53"/>
      <c r="F85" s="53"/>
    </row>
    <row r="86" spans="1:6" ht="15">
      <c r="A86" s="17" t="s">
        <v>505</v>
      </c>
      <c r="B86" s="41" t="s">
        <v>506</v>
      </c>
      <c r="C86" s="53"/>
      <c r="D86" s="53"/>
      <c r="E86" s="53"/>
      <c r="F86" s="53"/>
    </row>
    <row r="87" spans="1:6" ht="15">
      <c r="A87" s="64" t="s">
        <v>842</v>
      </c>
      <c r="B87" s="67" t="s">
        <v>507</v>
      </c>
      <c r="C87" s="143"/>
      <c r="D87" s="53"/>
      <c r="E87" s="53"/>
      <c r="F87" s="143"/>
    </row>
    <row r="88" spans="1:6" ht="15">
      <c r="A88" s="17" t="s">
        <v>508</v>
      </c>
      <c r="B88" s="41" t="s">
        <v>509</v>
      </c>
      <c r="C88" s="53"/>
      <c r="D88" s="53"/>
      <c r="E88" s="53"/>
      <c r="F88" s="53"/>
    </row>
    <row r="89" spans="1:6" ht="15">
      <c r="A89" s="17" t="s">
        <v>891</v>
      </c>
      <c r="B89" s="41" t="s">
        <v>510</v>
      </c>
      <c r="C89" s="53"/>
      <c r="D89" s="53"/>
      <c r="E89" s="53"/>
      <c r="F89" s="53"/>
    </row>
    <row r="90" spans="1:6" ht="15">
      <c r="A90" s="17" t="s">
        <v>892</v>
      </c>
      <c r="B90" s="41" t="s">
        <v>511</v>
      </c>
      <c r="C90" s="53"/>
      <c r="D90" s="53"/>
      <c r="E90" s="53"/>
      <c r="F90" s="53"/>
    </row>
    <row r="91" spans="1:6" ht="15">
      <c r="A91" s="17" t="s">
        <v>893</v>
      </c>
      <c r="B91" s="41" t="s">
        <v>512</v>
      </c>
      <c r="C91" s="53"/>
      <c r="D91" s="53"/>
      <c r="E91" s="53"/>
      <c r="F91" s="53"/>
    </row>
    <row r="92" spans="1:6" ht="15">
      <c r="A92" s="17" t="s">
        <v>894</v>
      </c>
      <c r="B92" s="41" t="s">
        <v>513</v>
      </c>
      <c r="C92" s="53"/>
      <c r="D92" s="53"/>
      <c r="E92" s="53"/>
      <c r="F92" s="53"/>
    </row>
    <row r="93" spans="1:6" ht="15">
      <c r="A93" s="17" t="s">
        <v>895</v>
      </c>
      <c r="B93" s="41" t="s">
        <v>514</v>
      </c>
      <c r="C93" s="53"/>
      <c r="D93" s="53"/>
      <c r="E93" s="53"/>
      <c r="F93" s="53"/>
    </row>
    <row r="94" spans="1:6" ht="15">
      <c r="A94" s="17" t="s">
        <v>515</v>
      </c>
      <c r="B94" s="41" t="s">
        <v>516</v>
      </c>
      <c r="C94" s="53"/>
      <c r="D94" s="53"/>
      <c r="E94" s="53"/>
      <c r="F94" s="53"/>
    </row>
    <row r="95" spans="1:6" ht="15">
      <c r="A95" s="17" t="s">
        <v>896</v>
      </c>
      <c r="B95" s="41" t="s">
        <v>517</v>
      </c>
      <c r="C95" s="53"/>
      <c r="D95" s="53"/>
      <c r="E95" s="53"/>
      <c r="F95" s="53"/>
    </row>
    <row r="96" spans="1:6" ht="15">
      <c r="A96" s="64" t="s">
        <v>843</v>
      </c>
      <c r="B96" s="67" t="s">
        <v>518</v>
      </c>
      <c r="C96" s="143"/>
      <c r="D96" s="53"/>
      <c r="E96" s="53"/>
      <c r="F96" s="143"/>
    </row>
    <row r="97" spans="1:6" ht="15.75">
      <c r="A97" s="83" t="s">
        <v>72</v>
      </c>
      <c r="B97" s="67"/>
      <c r="C97" s="53"/>
      <c r="D97" s="53"/>
      <c r="E97" s="53"/>
      <c r="F97" s="53"/>
    </row>
    <row r="98" spans="1:6" ht="15.75">
      <c r="A98" s="46" t="s">
        <v>904</v>
      </c>
      <c r="B98" s="47" t="s">
        <v>519</v>
      </c>
      <c r="C98" s="143">
        <f>C24+C25+C50+C59+C73+C82+C87+C96</f>
        <v>94346</v>
      </c>
      <c r="D98" s="53"/>
      <c r="E98" s="53"/>
      <c r="F98" s="143">
        <f>F24+F25+F50+F59+F73+F82+F87+F96</f>
        <v>94346</v>
      </c>
    </row>
    <row r="99" spans="1:25" ht="15">
      <c r="A99" s="17" t="s">
        <v>897</v>
      </c>
      <c r="B99" s="5" t="s">
        <v>520</v>
      </c>
      <c r="C99" s="17"/>
      <c r="D99" s="17"/>
      <c r="E99" s="17"/>
      <c r="F99" s="17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523</v>
      </c>
      <c r="B100" s="5" t="s">
        <v>524</v>
      </c>
      <c r="C100" s="17"/>
      <c r="D100" s="17"/>
      <c r="E100" s="17"/>
      <c r="F100" s="17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898</v>
      </c>
      <c r="B101" s="5" t="s">
        <v>525</v>
      </c>
      <c r="C101" s="17"/>
      <c r="D101" s="17"/>
      <c r="E101" s="17"/>
      <c r="F101" s="17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850</v>
      </c>
      <c r="B102" s="9" t="s">
        <v>527</v>
      </c>
      <c r="C102" s="20"/>
      <c r="D102" s="20"/>
      <c r="E102" s="20"/>
      <c r="F102" s="2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899</v>
      </c>
      <c r="B103" s="5" t="s">
        <v>528</v>
      </c>
      <c r="C103" s="48"/>
      <c r="D103" s="48"/>
      <c r="E103" s="48"/>
      <c r="F103" s="48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856</v>
      </c>
      <c r="B104" s="5" t="s">
        <v>531</v>
      </c>
      <c r="C104" s="48"/>
      <c r="D104" s="48"/>
      <c r="E104" s="48"/>
      <c r="F104" s="48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532</v>
      </c>
      <c r="B105" s="5" t="s">
        <v>533</v>
      </c>
      <c r="C105" s="17"/>
      <c r="D105" s="17"/>
      <c r="E105" s="17"/>
      <c r="F105" s="17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900</v>
      </c>
      <c r="B106" s="5" t="s">
        <v>534</v>
      </c>
      <c r="C106" s="17"/>
      <c r="D106" s="17"/>
      <c r="E106" s="17"/>
      <c r="F106" s="17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853</v>
      </c>
      <c r="B107" s="9" t="s">
        <v>535</v>
      </c>
      <c r="C107" s="18"/>
      <c r="D107" s="18"/>
      <c r="E107" s="18"/>
      <c r="F107" s="18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536</v>
      </c>
      <c r="B108" s="5" t="s">
        <v>537</v>
      </c>
      <c r="C108" s="48"/>
      <c r="D108" s="48"/>
      <c r="E108" s="48"/>
      <c r="F108" s="48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538</v>
      </c>
      <c r="B109" s="5" t="s">
        <v>539</v>
      </c>
      <c r="C109" s="48"/>
      <c r="D109" s="48"/>
      <c r="E109" s="48"/>
      <c r="F109" s="48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540</v>
      </c>
      <c r="B110" s="9" t="s">
        <v>541</v>
      </c>
      <c r="C110" s="145"/>
      <c r="D110" s="48"/>
      <c r="E110" s="48"/>
      <c r="F110" s="145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542</v>
      </c>
      <c r="B111" s="5" t="s">
        <v>543</v>
      </c>
      <c r="C111" s="48"/>
      <c r="D111" s="48"/>
      <c r="E111" s="48"/>
      <c r="F111" s="48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544</v>
      </c>
      <c r="B112" s="5" t="s">
        <v>545</v>
      </c>
      <c r="C112" s="48"/>
      <c r="D112" s="48"/>
      <c r="E112" s="48"/>
      <c r="F112" s="48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546</v>
      </c>
      <c r="B113" s="5" t="s">
        <v>547</v>
      </c>
      <c r="C113" s="48"/>
      <c r="D113" s="48"/>
      <c r="E113" s="48"/>
      <c r="F113" s="48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854</v>
      </c>
      <c r="B114" s="50" t="s">
        <v>548</v>
      </c>
      <c r="C114" s="18"/>
      <c r="D114" s="18"/>
      <c r="E114" s="18"/>
      <c r="F114" s="18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549</v>
      </c>
      <c r="B115" s="5" t="s">
        <v>550</v>
      </c>
      <c r="C115" s="48"/>
      <c r="D115" s="48"/>
      <c r="E115" s="48"/>
      <c r="F115" s="48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551</v>
      </c>
      <c r="B116" s="5" t="s">
        <v>552</v>
      </c>
      <c r="C116" s="17"/>
      <c r="D116" s="17"/>
      <c r="E116" s="17"/>
      <c r="F116" s="17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901</v>
      </c>
      <c r="B117" s="5" t="s">
        <v>553</v>
      </c>
      <c r="C117" s="48"/>
      <c r="D117" s="48"/>
      <c r="E117" s="48"/>
      <c r="F117" s="48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859</v>
      </c>
      <c r="B118" s="5" t="s">
        <v>554</v>
      </c>
      <c r="C118" s="48"/>
      <c r="D118" s="48"/>
      <c r="E118" s="48"/>
      <c r="F118" s="48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860</v>
      </c>
      <c r="B119" s="50" t="s">
        <v>558</v>
      </c>
      <c r="C119" s="18"/>
      <c r="D119" s="18"/>
      <c r="E119" s="18"/>
      <c r="F119" s="18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559</v>
      </c>
      <c r="B120" s="5" t="s">
        <v>560</v>
      </c>
      <c r="C120" s="17"/>
      <c r="D120" s="17"/>
      <c r="E120" s="17"/>
      <c r="F120" s="17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905</v>
      </c>
      <c r="B121" s="52" t="s">
        <v>561</v>
      </c>
      <c r="C121" s="18">
        <f>C102+C107+C110+C114+C119+C120</f>
        <v>0</v>
      </c>
      <c r="D121" s="18"/>
      <c r="E121" s="18"/>
      <c r="F121" s="18">
        <f>F102+F107+F110+F114+F119+F120</f>
        <v>0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990</v>
      </c>
      <c r="B122" s="57"/>
      <c r="C122" s="143">
        <f>C98+C121</f>
        <v>94346</v>
      </c>
      <c r="D122" s="53"/>
      <c r="E122" s="53"/>
      <c r="F122" s="143">
        <f>F98+F121</f>
        <v>94346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38" t="s">
        <v>357</v>
      </c>
      <c r="B1" s="239"/>
      <c r="C1" s="239"/>
      <c r="D1" s="239"/>
    </row>
    <row r="2" spans="1:4" ht="48.75" customHeight="1">
      <c r="A2" s="241" t="s">
        <v>299</v>
      </c>
      <c r="B2" s="239"/>
      <c r="C2" s="239"/>
      <c r="D2" s="240"/>
    </row>
    <row r="3" spans="1:3" ht="21" customHeight="1">
      <c r="A3" s="95"/>
      <c r="B3" s="96"/>
      <c r="C3" s="96"/>
    </row>
    <row r="4" spans="1:4" ht="15">
      <c r="A4" s="4" t="s">
        <v>237</v>
      </c>
      <c r="D4" t="s">
        <v>925</v>
      </c>
    </row>
    <row r="5" spans="1:4" ht="25.5">
      <c r="A5" s="54" t="s">
        <v>188</v>
      </c>
      <c r="B5" s="3" t="s">
        <v>367</v>
      </c>
      <c r="C5" s="119" t="s">
        <v>289</v>
      </c>
      <c r="D5" s="119" t="s">
        <v>291</v>
      </c>
    </row>
    <row r="6" spans="1:4" ht="15">
      <c r="A6" s="16" t="s">
        <v>852</v>
      </c>
      <c r="B6" s="5" t="s">
        <v>520</v>
      </c>
      <c r="C6" s="38"/>
      <c r="D6" s="38">
        <v>2112</v>
      </c>
    </row>
    <row r="7" spans="1:4" ht="15">
      <c r="A7" s="25" t="s">
        <v>521</v>
      </c>
      <c r="B7" s="25" t="s">
        <v>520</v>
      </c>
      <c r="C7" s="38"/>
      <c r="D7" s="38">
        <v>2112</v>
      </c>
    </row>
    <row r="8" spans="1:4" ht="15">
      <c r="A8" s="25" t="s">
        <v>522</v>
      </c>
      <c r="B8" s="25" t="s">
        <v>520</v>
      </c>
      <c r="C8" s="38"/>
      <c r="D8" s="38"/>
    </row>
    <row r="9" spans="1:4" ht="30">
      <c r="A9" s="16" t="s">
        <v>523</v>
      </c>
      <c r="B9" s="5" t="s">
        <v>524</v>
      </c>
      <c r="C9" s="38"/>
      <c r="D9" s="38"/>
    </row>
    <row r="10" spans="1:4" ht="15">
      <c r="A10" s="16" t="s">
        <v>851</v>
      </c>
      <c r="B10" s="5" t="s">
        <v>525</v>
      </c>
      <c r="C10" s="38"/>
      <c r="D10" s="38"/>
    </row>
    <row r="11" spans="1:4" ht="15">
      <c r="A11" s="25" t="s">
        <v>521</v>
      </c>
      <c r="B11" s="25" t="s">
        <v>525</v>
      </c>
      <c r="C11" s="38"/>
      <c r="D11" s="38"/>
    </row>
    <row r="12" spans="1:4" ht="15">
      <c r="A12" s="25" t="s">
        <v>522</v>
      </c>
      <c r="B12" s="25" t="s">
        <v>526</v>
      </c>
      <c r="C12" s="38"/>
      <c r="D12" s="38"/>
    </row>
    <row r="13" spans="1:4" ht="15">
      <c r="A13" s="15" t="s">
        <v>850</v>
      </c>
      <c r="B13" s="9" t="s">
        <v>527</v>
      </c>
      <c r="C13" s="38"/>
      <c r="D13" s="38">
        <v>2112</v>
      </c>
    </row>
    <row r="14" spans="1:4" ht="15">
      <c r="A14" s="29" t="s">
        <v>855</v>
      </c>
      <c r="B14" s="5" t="s">
        <v>528</v>
      </c>
      <c r="C14" s="38"/>
      <c r="D14" s="38"/>
    </row>
    <row r="15" spans="1:4" ht="15">
      <c r="A15" s="25" t="s">
        <v>529</v>
      </c>
      <c r="B15" s="25" t="s">
        <v>528</v>
      </c>
      <c r="C15" s="38"/>
      <c r="D15" s="38"/>
    </row>
    <row r="16" spans="1:4" ht="15">
      <c r="A16" s="25" t="s">
        <v>530</v>
      </c>
      <c r="B16" s="25" t="s">
        <v>528</v>
      </c>
      <c r="C16" s="38"/>
      <c r="D16" s="38"/>
    </row>
    <row r="17" spans="1:4" ht="15">
      <c r="A17" s="29" t="s">
        <v>856</v>
      </c>
      <c r="B17" s="5" t="s">
        <v>531</v>
      </c>
      <c r="C17" s="38"/>
      <c r="D17" s="38"/>
    </row>
    <row r="18" spans="1:4" ht="15">
      <c r="A18" s="25" t="s">
        <v>522</v>
      </c>
      <c r="B18" s="25" t="s">
        <v>531</v>
      </c>
      <c r="C18" s="38"/>
      <c r="D18" s="38"/>
    </row>
    <row r="19" spans="1:4" ht="15">
      <c r="A19" s="17" t="s">
        <v>532</v>
      </c>
      <c r="B19" s="5" t="s">
        <v>533</v>
      </c>
      <c r="C19" s="38"/>
      <c r="D19" s="38"/>
    </row>
    <row r="20" spans="1:4" ht="15">
      <c r="A20" s="17" t="s">
        <v>857</v>
      </c>
      <c r="B20" s="5" t="s">
        <v>534</v>
      </c>
      <c r="C20" s="38"/>
      <c r="D20" s="38"/>
    </row>
    <row r="21" spans="1:4" ht="15">
      <c r="A21" s="25" t="s">
        <v>530</v>
      </c>
      <c r="B21" s="25" t="s">
        <v>534</v>
      </c>
      <c r="C21" s="38"/>
      <c r="D21" s="38"/>
    </row>
    <row r="22" spans="1:4" ht="15">
      <c r="A22" s="25" t="s">
        <v>522</v>
      </c>
      <c r="B22" s="25" t="s">
        <v>534</v>
      </c>
      <c r="C22" s="38"/>
      <c r="D22" s="38"/>
    </row>
    <row r="23" spans="1:4" ht="15">
      <c r="A23" s="30" t="s">
        <v>853</v>
      </c>
      <c r="B23" s="9" t="s">
        <v>535</v>
      </c>
      <c r="C23" s="38"/>
      <c r="D23" s="38"/>
    </row>
    <row r="24" spans="1:4" ht="15">
      <c r="A24" s="29" t="s">
        <v>536</v>
      </c>
      <c r="B24" s="5" t="s">
        <v>537</v>
      </c>
      <c r="C24" s="38"/>
      <c r="D24" s="38"/>
    </row>
    <row r="25" spans="1:4" ht="15">
      <c r="A25" s="29" t="s">
        <v>538</v>
      </c>
      <c r="B25" s="5" t="s">
        <v>539</v>
      </c>
      <c r="C25" s="38"/>
      <c r="D25" s="38">
        <v>5413</v>
      </c>
    </row>
    <row r="26" spans="1:4" ht="15">
      <c r="A26" s="29" t="s">
        <v>542</v>
      </c>
      <c r="B26" s="5" t="s">
        <v>543</v>
      </c>
      <c r="C26" s="38"/>
      <c r="D26" s="38"/>
    </row>
    <row r="27" spans="1:4" ht="15">
      <c r="A27" s="29" t="s">
        <v>544</v>
      </c>
      <c r="B27" s="5" t="s">
        <v>545</v>
      </c>
      <c r="C27" s="38"/>
      <c r="D27" s="38"/>
    </row>
    <row r="28" spans="1:4" ht="15">
      <c r="A28" s="29" t="s">
        <v>546</v>
      </c>
      <c r="B28" s="5" t="s">
        <v>547</v>
      </c>
      <c r="C28" s="38"/>
      <c r="D28" s="38"/>
    </row>
    <row r="29" spans="1:4" ht="15">
      <c r="A29" s="59" t="s">
        <v>854</v>
      </c>
      <c r="B29" s="60" t="s">
        <v>548</v>
      </c>
      <c r="C29" s="38"/>
      <c r="D29" s="38">
        <v>7525</v>
      </c>
    </row>
    <row r="30" spans="1:4" ht="15">
      <c r="A30" s="29" t="s">
        <v>549</v>
      </c>
      <c r="B30" s="5" t="s">
        <v>550</v>
      </c>
      <c r="C30" s="38"/>
      <c r="D30" s="38"/>
    </row>
    <row r="31" spans="1:4" ht="15">
      <c r="A31" s="16" t="s">
        <v>551</v>
      </c>
      <c r="B31" s="5" t="s">
        <v>552</v>
      </c>
      <c r="C31" s="38"/>
      <c r="D31" s="38"/>
    </row>
    <row r="32" spans="1:4" ht="15">
      <c r="A32" s="29" t="s">
        <v>858</v>
      </c>
      <c r="B32" s="5" t="s">
        <v>553</v>
      </c>
      <c r="C32" s="38"/>
      <c r="D32" s="38"/>
    </row>
    <row r="33" spans="1:4" ht="15">
      <c r="A33" s="25" t="s">
        <v>522</v>
      </c>
      <c r="B33" s="25" t="s">
        <v>553</v>
      </c>
      <c r="C33" s="38"/>
      <c r="D33" s="38"/>
    </row>
    <row r="34" spans="1:4" ht="15">
      <c r="A34" s="29" t="s">
        <v>859</v>
      </c>
      <c r="B34" s="5" t="s">
        <v>554</v>
      </c>
      <c r="C34" s="38"/>
      <c r="D34" s="38"/>
    </row>
    <row r="35" spans="1:4" ht="15">
      <c r="A35" s="25" t="s">
        <v>555</v>
      </c>
      <c r="B35" s="25" t="s">
        <v>554</v>
      </c>
      <c r="C35" s="38"/>
      <c r="D35" s="38"/>
    </row>
    <row r="36" spans="1:4" ht="15">
      <c r="A36" s="25" t="s">
        <v>556</v>
      </c>
      <c r="B36" s="25" t="s">
        <v>554</v>
      </c>
      <c r="C36" s="38"/>
      <c r="D36" s="38"/>
    </row>
    <row r="37" spans="1:4" ht="15">
      <c r="A37" s="25" t="s">
        <v>557</v>
      </c>
      <c r="B37" s="25" t="s">
        <v>554</v>
      </c>
      <c r="C37" s="38"/>
      <c r="D37" s="38"/>
    </row>
    <row r="38" spans="1:4" ht="15">
      <c r="A38" s="25" t="s">
        <v>522</v>
      </c>
      <c r="B38" s="25" t="s">
        <v>554</v>
      </c>
      <c r="C38" s="38"/>
      <c r="D38" s="38"/>
    </row>
    <row r="39" spans="1:4" ht="15">
      <c r="A39" s="59" t="s">
        <v>860</v>
      </c>
      <c r="B39" s="60" t="s">
        <v>558</v>
      </c>
      <c r="C39" s="38"/>
      <c r="D39" s="38"/>
    </row>
    <row r="42" spans="1:4" ht="25.5">
      <c r="A42" s="54" t="s">
        <v>188</v>
      </c>
      <c r="B42" s="3" t="s">
        <v>367</v>
      </c>
      <c r="C42" s="119" t="s">
        <v>289</v>
      </c>
      <c r="D42" s="119" t="s">
        <v>290</v>
      </c>
    </row>
    <row r="43" spans="1:4" ht="15">
      <c r="A43" s="29" t="s">
        <v>984</v>
      </c>
      <c r="B43" s="5" t="s">
        <v>693</v>
      </c>
      <c r="C43" s="38"/>
      <c r="D43" s="38"/>
    </row>
    <row r="44" spans="1:4" ht="15">
      <c r="A44" s="69" t="s">
        <v>521</v>
      </c>
      <c r="B44" s="69" t="s">
        <v>693</v>
      </c>
      <c r="C44" s="38"/>
      <c r="D44" s="38"/>
    </row>
    <row r="45" spans="1:4" ht="30">
      <c r="A45" s="16" t="s">
        <v>694</v>
      </c>
      <c r="B45" s="5" t="s">
        <v>695</v>
      </c>
      <c r="C45" s="38"/>
      <c r="D45" s="38"/>
    </row>
    <row r="46" spans="1:4" ht="15">
      <c r="A46" s="29" t="s">
        <v>38</v>
      </c>
      <c r="B46" s="5" t="s">
        <v>696</v>
      </c>
      <c r="C46" s="38"/>
      <c r="D46" s="38"/>
    </row>
    <row r="47" spans="1:4" ht="15">
      <c r="A47" s="69" t="s">
        <v>521</v>
      </c>
      <c r="B47" s="69" t="s">
        <v>696</v>
      </c>
      <c r="C47" s="38"/>
      <c r="D47" s="38"/>
    </row>
    <row r="48" spans="1:4" ht="15">
      <c r="A48" s="15" t="s">
        <v>1004</v>
      </c>
      <c r="B48" s="9" t="s">
        <v>697</v>
      </c>
      <c r="C48" s="38"/>
      <c r="D48" s="38"/>
    </row>
    <row r="49" spans="1:4" ht="15">
      <c r="A49" s="16" t="s">
        <v>39</v>
      </c>
      <c r="B49" s="5" t="s">
        <v>698</v>
      </c>
      <c r="C49" s="38"/>
      <c r="D49" s="38"/>
    </row>
    <row r="50" spans="1:4" ht="15">
      <c r="A50" s="69" t="s">
        <v>529</v>
      </c>
      <c r="B50" s="69" t="s">
        <v>698</v>
      </c>
      <c r="C50" s="38"/>
      <c r="D50" s="38"/>
    </row>
    <row r="51" spans="1:4" ht="15">
      <c r="A51" s="29" t="s">
        <v>699</v>
      </c>
      <c r="B51" s="5" t="s">
        <v>700</v>
      </c>
      <c r="C51" s="38"/>
      <c r="D51" s="38"/>
    </row>
    <row r="52" spans="1:4" ht="15">
      <c r="A52" s="17" t="s">
        <v>40</v>
      </c>
      <c r="B52" s="5" t="s">
        <v>701</v>
      </c>
      <c r="C52" s="38"/>
      <c r="D52" s="38"/>
    </row>
    <row r="53" spans="1:4" ht="15">
      <c r="A53" s="69" t="s">
        <v>530</v>
      </c>
      <c r="B53" s="69" t="s">
        <v>701</v>
      </c>
      <c r="C53" s="38"/>
      <c r="D53" s="38"/>
    </row>
    <row r="54" spans="1:4" ht="15">
      <c r="A54" s="29" t="s">
        <v>702</v>
      </c>
      <c r="B54" s="5" t="s">
        <v>703</v>
      </c>
      <c r="C54" s="38"/>
      <c r="D54" s="38"/>
    </row>
    <row r="55" spans="1:4" ht="15">
      <c r="A55" s="30" t="s">
        <v>1005</v>
      </c>
      <c r="B55" s="9" t="s">
        <v>704</v>
      </c>
      <c r="C55" s="38"/>
      <c r="D55" s="38"/>
    </row>
    <row r="56" spans="1:4" ht="15">
      <c r="A56" s="30" t="s">
        <v>711</v>
      </c>
      <c r="B56" s="9" t="s">
        <v>712</v>
      </c>
      <c r="C56" s="38"/>
      <c r="D56" s="38"/>
    </row>
    <row r="57" spans="1:4" ht="15">
      <c r="A57" s="30" t="s">
        <v>714</v>
      </c>
      <c r="B57" s="9" t="s">
        <v>715</v>
      </c>
      <c r="C57" s="38"/>
      <c r="D57" s="38"/>
    </row>
    <row r="58" spans="1:4" ht="15">
      <c r="A58" s="30" t="s">
        <v>718</v>
      </c>
      <c r="B58" s="9" t="s">
        <v>719</v>
      </c>
      <c r="C58" s="38"/>
      <c r="D58" s="38"/>
    </row>
    <row r="59" spans="1:4" ht="15">
      <c r="A59" s="15" t="s">
        <v>221</v>
      </c>
      <c r="B59" s="9" t="s">
        <v>720</v>
      </c>
      <c r="C59" s="38"/>
      <c r="D59" s="38"/>
    </row>
    <row r="60" spans="1:4" ht="15">
      <c r="A60" s="20" t="s">
        <v>724</v>
      </c>
      <c r="B60" s="9" t="s">
        <v>720</v>
      </c>
      <c r="C60" s="38"/>
      <c r="D60" s="38"/>
    </row>
    <row r="61" spans="1:4" ht="15">
      <c r="A61" s="123" t="s">
        <v>1007</v>
      </c>
      <c r="B61" s="60" t="s">
        <v>725</v>
      </c>
      <c r="C61" s="38"/>
      <c r="D61" s="38"/>
    </row>
    <row r="62" spans="1:4" ht="15">
      <c r="A62" s="16" t="s">
        <v>726</v>
      </c>
      <c r="B62" s="5" t="s">
        <v>727</v>
      </c>
      <c r="C62" s="38"/>
      <c r="D62" s="38"/>
    </row>
    <row r="63" spans="1:4" ht="15">
      <c r="A63" s="17" t="s">
        <v>728</v>
      </c>
      <c r="B63" s="5" t="s">
        <v>729</v>
      </c>
      <c r="C63" s="38"/>
      <c r="D63" s="38"/>
    </row>
    <row r="64" spans="1:4" ht="15">
      <c r="A64" s="29" t="s">
        <v>730</v>
      </c>
      <c r="B64" s="5" t="s">
        <v>731</v>
      </c>
      <c r="C64" s="38"/>
      <c r="D64" s="38"/>
    </row>
    <row r="65" spans="1:4" ht="15">
      <c r="A65" s="29" t="s">
        <v>989</v>
      </c>
      <c r="B65" s="5" t="s">
        <v>732</v>
      </c>
      <c r="C65" s="38"/>
      <c r="D65" s="38"/>
    </row>
    <row r="66" spans="1:4" ht="15">
      <c r="A66" s="69" t="s">
        <v>555</v>
      </c>
      <c r="B66" s="69" t="s">
        <v>732</v>
      </c>
      <c r="C66" s="38"/>
      <c r="D66" s="38"/>
    </row>
    <row r="67" spans="1:4" ht="15">
      <c r="A67" s="69" t="s">
        <v>556</v>
      </c>
      <c r="B67" s="69" t="s">
        <v>732</v>
      </c>
      <c r="C67" s="38"/>
      <c r="D67" s="38"/>
    </row>
    <row r="68" spans="1:4" ht="15">
      <c r="A68" s="77" t="s">
        <v>557</v>
      </c>
      <c r="B68" s="77" t="s">
        <v>732</v>
      </c>
      <c r="C68" s="38"/>
      <c r="D68" s="38"/>
    </row>
    <row r="69" spans="1:4" ht="15">
      <c r="A69" s="59" t="s">
        <v>1008</v>
      </c>
      <c r="B69" s="60" t="s">
        <v>733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B1">
      <selection activeCell="F3" sqref="F3"/>
    </sheetView>
  </sheetViews>
  <sheetFormatPr defaultColWidth="9.140625" defaultRowHeight="15"/>
  <cols>
    <col min="1" max="1" width="73.00390625" style="0" customWidth="1"/>
    <col min="2" max="2" width="14.57421875" style="0" customWidth="1"/>
    <col min="3" max="3" width="20.140625" style="0" customWidth="1"/>
    <col min="4" max="4" width="17.28125" style="0" customWidth="1"/>
    <col min="5" max="5" width="21.140625" style="0" customWidth="1"/>
    <col min="6" max="6" width="19.57421875" style="0" customWidth="1"/>
  </cols>
  <sheetData>
    <row r="1" spans="1:6" ht="23.25" customHeight="1">
      <c r="A1" s="238" t="s">
        <v>357</v>
      </c>
      <c r="B1" s="239"/>
      <c r="C1" s="239"/>
      <c r="D1" s="239"/>
      <c r="E1" s="239"/>
      <c r="F1" s="239"/>
    </row>
    <row r="2" spans="1:6" ht="25.5" customHeight="1">
      <c r="A2" s="250" t="s">
        <v>285</v>
      </c>
      <c r="B2" s="239"/>
      <c r="C2" s="239"/>
      <c r="D2" s="239"/>
      <c r="E2" s="239"/>
      <c r="F2" s="239"/>
    </row>
    <row r="3" spans="1:6" ht="21.75" customHeight="1">
      <c r="A3" s="120"/>
      <c r="B3" s="96"/>
      <c r="C3" s="96"/>
      <c r="D3" s="96"/>
      <c r="E3" s="96"/>
      <c r="F3" t="s">
        <v>926</v>
      </c>
    </row>
    <row r="4" ht="20.25" customHeight="1">
      <c r="A4" s="177" t="s">
        <v>237</v>
      </c>
    </row>
    <row r="5" spans="1:6" ht="39.75" customHeight="1">
      <c r="A5" s="143" t="s">
        <v>188</v>
      </c>
      <c r="B5" s="3" t="s">
        <v>367</v>
      </c>
      <c r="C5" s="142" t="s">
        <v>683</v>
      </c>
      <c r="D5" s="229" t="s">
        <v>684</v>
      </c>
      <c r="E5" s="229" t="s">
        <v>685</v>
      </c>
      <c r="F5" s="143" t="s">
        <v>284</v>
      </c>
    </row>
    <row r="6" spans="1:6" ht="26.25" customHeight="1">
      <c r="A6" s="117" t="s">
        <v>282</v>
      </c>
      <c r="B6" s="5" t="s">
        <v>541</v>
      </c>
      <c r="C6" s="38">
        <v>91977</v>
      </c>
      <c r="D6" s="38">
        <v>12897</v>
      </c>
      <c r="E6" s="38">
        <v>50497</v>
      </c>
      <c r="F6" s="38">
        <f>SUM(C6:E6)</f>
        <v>155371</v>
      </c>
    </row>
    <row r="7" spans="1:6" ht="26.25" customHeight="1">
      <c r="A7" s="117" t="s">
        <v>283</v>
      </c>
      <c r="B7" s="5" t="s">
        <v>541</v>
      </c>
      <c r="C7" s="38">
        <v>305</v>
      </c>
      <c r="D7" s="38"/>
      <c r="E7" s="38">
        <v>560</v>
      </c>
      <c r="F7" s="38">
        <f>SUM(C7:E7)</f>
        <v>865</v>
      </c>
    </row>
    <row r="8" spans="1:6" ht="22.5" customHeight="1">
      <c r="A8" s="143" t="s">
        <v>286</v>
      </c>
      <c r="B8" s="143"/>
      <c r="C8" s="38">
        <f>C6+C7</f>
        <v>92282</v>
      </c>
      <c r="D8" s="38">
        <f>D6+D7</f>
        <v>12897</v>
      </c>
      <c r="E8" s="38">
        <f>E6+E7</f>
        <v>51057</v>
      </c>
      <c r="F8" s="38">
        <f>F6+F7</f>
        <v>156236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00.00390625" style="0" customWidth="1"/>
    <col min="3" max="3" width="15.7109375" style="0" customWidth="1"/>
  </cols>
  <sheetData>
    <row r="1" spans="1:3" ht="28.5" customHeight="1">
      <c r="A1" s="238" t="s">
        <v>357</v>
      </c>
      <c r="B1" s="243"/>
      <c r="C1" s="243"/>
    </row>
    <row r="2" spans="1:3" ht="26.25" customHeight="1">
      <c r="A2" s="241" t="s">
        <v>303</v>
      </c>
      <c r="B2" s="241"/>
      <c r="C2" s="241"/>
    </row>
    <row r="3" spans="1:3" ht="18.75" customHeight="1">
      <c r="A3" s="120"/>
      <c r="B3" s="124"/>
      <c r="C3" s="124"/>
    </row>
    <row r="4" spans="1:3" ht="23.25" customHeight="1">
      <c r="A4" s="4" t="s">
        <v>206</v>
      </c>
      <c r="C4" t="s">
        <v>927</v>
      </c>
    </row>
    <row r="5" spans="1:3" ht="25.5">
      <c r="A5" s="54" t="s">
        <v>188</v>
      </c>
      <c r="B5" s="3" t="s">
        <v>367</v>
      </c>
      <c r="C5" s="3" t="s">
        <v>115</v>
      </c>
    </row>
    <row r="6" spans="1:3" ht="15">
      <c r="A6" s="16" t="s">
        <v>803</v>
      </c>
      <c r="B6" s="6" t="s">
        <v>455</v>
      </c>
      <c r="C6" s="6"/>
    </row>
    <row r="7" spans="1:3" ht="15">
      <c r="A7" s="16" t="s">
        <v>804</v>
      </c>
      <c r="B7" s="6" t="s">
        <v>455</v>
      </c>
      <c r="C7" s="6"/>
    </row>
    <row r="8" spans="1:3" ht="15">
      <c r="A8" s="16" t="s">
        <v>805</v>
      </c>
      <c r="B8" s="6" t="s">
        <v>455</v>
      </c>
      <c r="C8" s="6"/>
    </row>
    <row r="9" spans="1:3" ht="15">
      <c r="A9" s="16" t="s">
        <v>806</v>
      </c>
      <c r="B9" s="6" t="s">
        <v>455</v>
      </c>
      <c r="C9" s="6"/>
    </row>
    <row r="10" spans="1:3" ht="15">
      <c r="A10" s="17" t="s">
        <v>807</v>
      </c>
      <c r="B10" s="6" t="s">
        <v>455</v>
      </c>
      <c r="C10" s="151"/>
    </row>
    <row r="11" spans="1:3" ht="15">
      <c r="A11" s="17" t="s">
        <v>808</v>
      </c>
      <c r="B11" s="6" t="s">
        <v>455</v>
      </c>
      <c r="C11" s="151"/>
    </row>
    <row r="12" spans="1:3" ht="15">
      <c r="A12" s="20" t="s">
        <v>296</v>
      </c>
      <c r="B12" s="18" t="s">
        <v>455</v>
      </c>
      <c r="C12" s="183"/>
    </row>
    <row r="13" spans="1:3" ht="15">
      <c r="A13" s="16" t="s">
        <v>809</v>
      </c>
      <c r="B13" s="6" t="s">
        <v>456</v>
      </c>
      <c r="C13" s="151"/>
    </row>
    <row r="14" spans="1:3" ht="15">
      <c r="A14" s="21" t="s">
        <v>295</v>
      </c>
      <c r="B14" s="18" t="s">
        <v>456</v>
      </c>
      <c r="C14" s="183"/>
    </row>
    <row r="15" spans="1:3" ht="15">
      <c r="A15" s="16" t="s">
        <v>810</v>
      </c>
      <c r="B15" s="6" t="s">
        <v>457</v>
      </c>
      <c r="C15" s="151"/>
    </row>
    <row r="16" spans="1:3" ht="15">
      <c r="A16" s="16" t="s">
        <v>811</v>
      </c>
      <c r="B16" s="6" t="s">
        <v>457</v>
      </c>
      <c r="C16" s="151"/>
    </row>
    <row r="17" spans="1:3" ht="15">
      <c r="A17" s="17" t="s">
        <v>812</v>
      </c>
      <c r="B17" s="6" t="s">
        <v>457</v>
      </c>
      <c r="C17" s="151"/>
    </row>
    <row r="18" spans="1:3" ht="15">
      <c r="A18" s="17" t="s">
        <v>813</v>
      </c>
      <c r="B18" s="6" t="s">
        <v>457</v>
      </c>
      <c r="C18" s="151"/>
    </row>
    <row r="19" spans="1:3" ht="15">
      <c r="A19" s="17" t="s">
        <v>814</v>
      </c>
      <c r="B19" s="6" t="s">
        <v>457</v>
      </c>
      <c r="C19" s="151"/>
    </row>
    <row r="20" spans="1:3" ht="30">
      <c r="A20" s="22" t="s">
        <v>815</v>
      </c>
      <c r="B20" s="6" t="s">
        <v>457</v>
      </c>
      <c r="C20" s="151"/>
    </row>
    <row r="21" spans="1:3" ht="15">
      <c r="A21" s="15" t="s">
        <v>294</v>
      </c>
      <c r="B21" s="18" t="s">
        <v>457</v>
      </c>
      <c r="C21" s="183"/>
    </row>
    <row r="22" spans="1:3" ht="15">
      <c r="A22" s="16" t="s">
        <v>816</v>
      </c>
      <c r="B22" s="6" t="s">
        <v>458</v>
      </c>
      <c r="C22" s="151"/>
    </row>
    <row r="23" spans="1:3" ht="15">
      <c r="A23" s="16" t="s">
        <v>817</v>
      </c>
      <c r="B23" s="6" t="s">
        <v>458</v>
      </c>
      <c r="C23" s="151"/>
    </row>
    <row r="24" spans="1:3" ht="15">
      <c r="A24" s="15" t="s">
        <v>293</v>
      </c>
      <c r="B24" s="10" t="s">
        <v>458</v>
      </c>
      <c r="C24" s="153"/>
    </row>
    <row r="25" spans="1:3" ht="15">
      <c r="A25" s="16" t="s">
        <v>818</v>
      </c>
      <c r="B25" s="6" t="s">
        <v>459</v>
      </c>
      <c r="C25" s="151"/>
    </row>
    <row r="26" spans="1:3" ht="15">
      <c r="A26" s="16" t="s">
        <v>819</v>
      </c>
      <c r="B26" s="6" t="s">
        <v>459</v>
      </c>
      <c r="C26" s="151"/>
    </row>
    <row r="27" spans="1:3" ht="15">
      <c r="A27" s="17" t="s">
        <v>820</v>
      </c>
      <c r="B27" s="6" t="s">
        <v>459</v>
      </c>
      <c r="C27" s="151"/>
    </row>
    <row r="28" spans="1:3" ht="15">
      <c r="A28" s="17" t="s">
        <v>821</v>
      </c>
      <c r="B28" s="6" t="s">
        <v>459</v>
      </c>
      <c r="C28" s="151"/>
    </row>
    <row r="29" spans="1:3" ht="15">
      <c r="A29" s="17" t="s">
        <v>822</v>
      </c>
      <c r="B29" s="6" t="s">
        <v>459</v>
      </c>
      <c r="C29" s="151"/>
    </row>
    <row r="30" spans="1:3" ht="15">
      <c r="A30" s="17" t="s">
        <v>823</v>
      </c>
      <c r="B30" s="6" t="s">
        <v>459</v>
      </c>
      <c r="C30" s="151"/>
    </row>
    <row r="31" spans="1:3" ht="15">
      <c r="A31" s="17" t="s">
        <v>824</v>
      </c>
      <c r="B31" s="6" t="s">
        <v>459</v>
      </c>
      <c r="C31" s="151"/>
    </row>
    <row r="32" spans="1:3" ht="15">
      <c r="A32" s="17" t="s">
        <v>825</v>
      </c>
      <c r="B32" s="6" t="s">
        <v>459</v>
      </c>
      <c r="C32" s="151"/>
    </row>
    <row r="33" spans="1:4" ht="15">
      <c r="A33" s="17" t="s">
        <v>826</v>
      </c>
      <c r="B33" s="6" t="s">
        <v>459</v>
      </c>
      <c r="C33" s="151">
        <v>516</v>
      </c>
      <c r="D33" t="s">
        <v>204</v>
      </c>
    </row>
    <row r="34" spans="1:3" ht="15">
      <c r="A34" s="17" t="s">
        <v>827</v>
      </c>
      <c r="B34" s="6" t="s">
        <v>459</v>
      </c>
      <c r="C34" s="151"/>
    </row>
    <row r="35" spans="1:4" ht="30">
      <c r="A35" s="17" t="s">
        <v>828</v>
      </c>
      <c r="B35" s="6" t="s">
        <v>459</v>
      </c>
      <c r="C35" s="151">
        <v>6000</v>
      </c>
      <c r="D35" t="s">
        <v>205</v>
      </c>
    </row>
    <row r="36" spans="1:4" ht="30">
      <c r="A36" s="17" t="s">
        <v>829</v>
      </c>
      <c r="B36" s="6" t="s">
        <v>459</v>
      </c>
      <c r="C36" s="151">
        <v>705</v>
      </c>
      <c r="D36" t="s">
        <v>116</v>
      </c>
    </row>
    <row r="37" spans="1:3" ht="15">
      <c r="A37" s="15" t="s">
        <v>830</v>
      </c>
      <c r="B37" s="18" t="s">
        <v>459</v>
      </c>
      <c r="C37" s="38">
        <f>SUM(C25:C36)</f>
        <v>7221</v>
      </c>
    </row>
    <row r="38" spans="1:3" ht="15.75">
      <c r="A38" s="23" t="s">
        <v>831</v>
      </c>
      <c r="B38" s="12" t="s">
        <v>460</v>
      </c>
      <c r="C38" s="186">
        <f>C12+C14+C21+C24+C37</f>
        <v>7221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38" t="s">
        <v>357</v>
      </c>
      <c r="B1" s="239"/>
      <c r="C1" s="239"/>
    </row>
    <row r="2" spans="1:3" ht="27" customHeight="1">
      <c r="A2" s="241" t="s">
        <v>300</v>
      </c>
      <c r="B2" s="239"/>
      <c r="C2" s="239"/>
    </row>
    <row r="3" spans="1:3" ht="19.5" customHeight="1">
      <c r="A3" s="95"/>
      <c r="B3" s="96"/>
      <c r="C3" t="s">
        <v>928</v>
      </c>
    </row>
    <row r="4" ht="15">
      <c r="A4" s="4" t="s">
        <v>237</v>
      </c>
    </row>
    <row r="5" spans="1:3" ht="25.5">
      <c r="A5" s="54" t="s">
        <v>188</v>
      </c>
      <c r="B5" s="3" t="s">
        <v>367</v>
      </c>
      <c r="C5" s="119" t="s">
        <v>287</v>
      </c>
    </row>
    <row r="6" spans="1:3" ht="15">
      <c r="A6" s="17" t="s">
        <v>78</v>
      </c>
      <c r="B6" s="6" t="s">
        <v>467</v>
      </c>
      <c r="C6" s="38"/>
    </row>
    <row r="7" spans="1:3" ht="15">
      <c r="A7" s="17" t="s">
        <v>79</v>
      </c>
      <c r="B7" s="6" t="s">
        <v>467</v>
      </c>
      <c r="C7" s="38"/>
    </row>
    <row r="8" spans="1:3" ht="15">
      <c r="A8" s="17" t="s">
        <v>80</v>
      </c>
      <c r="B8" s="6" t="s">
        <v>467</v>
      </c>
      <c r="C8" s="38"/>
    </row>
    <row r="9" spans="1:3" ht="15">
      <c r="A9" s="17" t="s">
        <v>81</v>
      </c>
      <c r="B9" s="6" t="s">
        <v>467</v>
      </c>
      <c r="C9" s="38"/>
    </row>
    <row r="10" spans="1:3" ht="15">
      <c r="A10" s="17" t="s">
        <v>82</v>
      </c>
      <c r="B10" s="6" t="s">
        <v>467</v>
      </c>
      <c r="C10" s="38"/>
    </row>
    <row r="11" spans="1:3" ht="15">
      <c r="A11" s="17" t="s">
        <v>83</v>
      </c>
      <c r="B11" s="6" t="s">
        <v>467</v>
      </c>
      <c r="C11" s="38"/>
    </row>
    <row r="12" spans="1:3" ht="15">
      <c r="A12" s="17" t="s">
        <v>84</v>
      </c>
      <c r="B12" s="6" t="s">
        <v>467</v>
      </c>
      <c r="C12" s="38"/>
    </row>
    <row r="13" spans="1:3" ht="15">
      <c r="A13" s="17" t="s">
        <v>85</v>
      </c>
      <c r="B13" s="6" t="s">
        <v>467</v>
      </c>
      <c r="C13" s="38"/>
    </row>
    <row r="14" spans="1:3" ht="15">
      <c r="A14" s="17" t="s">
        <v>89</v>
      </c>
      <c r="B14" s="6" t="s">
        <v>467</v>
      </c>
      <c r="C14" s="38"/>
    </row>
    <row r="15" spans="1:3" ht="15">
      <c r="A15" s="17" t="s">
        <v>90</v>
      </c>
      <c r="B15" s="6" t="s">
        <v>467</v>
      </c>
      <c r="C15" s="38"/>
    </row>
    <row r="16" spans="1:3" ht="25.5">
      <c r="A16" s="15" t="s">
        <v>833</v>
      </c>
      <c r="B16" s="10" t="s">
        <v>467</v>
      </c>
      <c r="C16" s="38"/>
    </row>
    <row r="17" spans="1:3" ht="15">
      <c r="A17" s="17" t="s">
        <v>78</v>
      </c>
      <c r="B17" s="6" t="s">
        <v>468</v>
      </c>
      <c r="C17" s="38"/>
    </row>
    <row r="18" spans="1:3" ht="15">
      <c r="A18" s="17" t="s">
        <v>79</v>
      </c>
      <c r="B18" s="6" t="s">
        <v>468</v>
      </c>
      <c r="C18" s="38"/>
    </row>
    <row r="19" spans="1:3" ht="15">
      <c r="A19" s="17" t="s">
        <v>80</v>
      </c>
      <c r="B19" s="6" t="s">
        <v>468</v>
      </c>
      <c r="C19" s="38"/>
    </row>
    <row r="20" spans="1:3" ht="15">
      <c r="A20" s="17" t="s">
        <v>81</v>
      </c>
      <c r="B20" s="6" t="s">
        <v>468</v>
      </c>
      <c r="C20" s="38"/>
    </row>
    <row r="21" spans="1:3" ht="15">
      <c r="A21" s="17" t="s">
        <v>82</v>
      </c>
      <c r="B21" s="6" t="s">
        <v>468</v>
      </c>
      <c r="C21" s="38"/>
    </row>
    <row r="22" spans="1:3" ht="15">
      <c r="A22" s="17" t="s">
        <v>83</v>
      </c>
      <c r="B22" s="6" t="s">
        <v>468</v>
      </c>
      <c r="C22" s="38"/>
    </row>
    <row r="23" spans="1:3" ht="15">
      <c r="A23" s="17" t="s">
        <v>84</v>
      </c>
      <c r="B23" s="6" t="s">
        <v>468</v>
      </c>
      <c r="C23" s="38"/>
    </row>
    <row r="24" spans="1:3" ht="15">
      <c r="A24" s="17" t="s">
        <v>85</v>
      </c>
      <c r="B24" s="6" t="s">
        <v>468</v>
      </c>
      <c r="C24" s="38"/>
    </row>
    <row r="25" spans="1:3" ht="15">
      <c r="A25" s="17" t="s">
        <v>89</v>
      </c>
      <c r="B25" s="6" t="s">
        <v>468</v>
      </c>
      <c r="C25" s="38"/>
    </row>
    <row r="26" spans="1:3" ht="15">
      <c r="A26" s="17" t="s">
        <v>90</v>
      </c>
      <c r="B26" s="6" t="s">
        <v>468</v>
      </c>
      <c r="C26" s="38"/>
    </row>
    <row r="27" spans="1:3" ht="25.5">
      <c r="A27" s="15" t="s">
        <v>834</v>
      </c>
      <c r="B27" s="10" t="s">
        <v>468</v>
      </c>
      <c r="C27" s="38"/>
    </row>
    <row r="28" spans="1:3" ht="15">
      <c r="A28" s="17" t="s">
        <v>78</v>
      </c>
      <c r="B28" s="6" t="s">
        <v>469</v>
      </c>
      <c r="C28" s="38"/>
    </row>
    <row r="29" spans="1:3" ht="15">
      <c r="A29" s="17" t="s">
        <v>79</v>
      </c>
      <c r="B29" s="6" t="s">
        <v>469</v>
      </c>
      <c r="C29" s="38"/>
    </row>
    <row r="30" spans="1:3" ht="15">
      <c r="A30" s="17" t="s">
        <v>80</v>
      </c>
      <c r="B30" s="6" t="s">
        <v>469</v>
      </c>
      <c r="C30" s="38"/>
    </row>
    <row r="31" spans="1:3" ht="15">
      <c r="A31" s="17" t="s">
        <v>334</v>
      </c>
      <c r="B31" s="6" t="s">
        <v>469</v>
      </c>
      <c r="C31" s="38">
        <v>200</v>
      </c>
    </row>
    <row r="32" spans="1:3" ht="15">
      <c r="A32" s="17" t="s">
        <v>82</v>
      </c>
      <c r="B32" s="6" t="s">
        <v>469</v>
      </c>
      <c r="C32" s="38"/>
    </row>
    <row r="33" spans="1:3" ht="15">
      <c r="A33" s="17" t="s">
        <v>83</v>
      </c>
      <c r="B33" s="6" t="s">
        <v>469</v>
      </c>
      <c r="C33" s="38"/>
    </row>
    <row r="34" spans="1:3" ht="15">
      <c r="A34" s="17" t="s">
        <v>84</v>
      </c>
      <c r="B34" s="6" t="s">
        <v>469</v>
      </c>
      <c r="C34" s="38"/>
    </row>
    <row r="35" spans="1:3" ht="15">
      <c r="A35" s="17" t="s">
        <v>85</v>
      </c>
      <c r="B35" s="6" t="s">
        <v>469</v>
      </c>
      <c r="C35" s="38"/>
    </row>
    <row r="36" spans="1:3" ht="15">
      <c r="A36" s="17" t="s">
        <v>89</v>
      </c>
      <c r="B36" s="6" t="s">
        <v>469</v>
      </c>
      <c r="C36" s="38">
        <v>400</v>
      </c>
    </row>
    <row r="37" spans="1:3" ht="15">
      <c r="A37" s="17" t="s">
        <v>90</v>
      </c>
      <c r="B37" s="6" t="s">
        <v>469</v>
      </c>
      <c r="C37" s="38"/>
    </row>
    <row r="38" spans="1:3" ht="15">
      <c r="A38" s="15" t="s">
        <v>835</v>
      </c>
      <c r="B38" s="10" t="s">
        <v>469</v>
      </c>
      <c r="C38" s="38">
        <v>600</v>
      </c>
    </row>
    <row r="39" spans="1:3" ht="15">
      <c r="A39" s="17" t="s">
        <v>91</v>
      </c>
      <c r="B39" s="5" t="s">
        <v>472</v>
      </c>
      <c r="C39" s="38"/>
    </row>
    <row r="40" spans="1:3" ht="15">
      <c r="A40" s="17" t="s">
        <v>92</v>
      </c>
      <c r="B40" s="5" t="s">
        <v>472</v>
      </c>
      <c r="C40" s="38"/>
    </row>
    <row r="41" spans="1:3" ht="15">
      <c r="A41" s="17" t="s">
        <v>93</v>
      </c>
      <c r="B41" s="5" t="s">
        <v>472</v>
      </c>
      <c r="C41" s="38"/>
    </row>
    <row r="42" spans="1:3" ht="15">
      <c r="A42" s="5" t="s">
        <v>94</v>
      </c>
      <c r="B42" s="5" t="s">
        <v>472</v>
      </c>
      <c r="C42" s="38"/>
    </row>
    <row r="43" spans="1:3" ht="15">
      <c r="A43" s="5" t="s">
        <v>95</v>
      </c>
      <c r="B43" s="5" t="s">
        <v>472</v>
      </c>
      <c r="C43" s="38"/>
    </row>
    <row r="44" spans="1:3" ht="15">
      <c r="A44" s="5" t="s">
        <v>96</v>
      </c>
      <c r="B44" s="5" t="s">
        <v>472</v>
      </c>
      <c r="C44" s="38"/>
    </row>
    <row r="45" spans="1:3" ht="15">
      <c r="A45" s="17" t="s">
        <v>97</v>
      </c>
      <c r="B45" s="5" t="s">
        <v>472</v>
      </c>
      <c r="C45" s="38"/>
    </row>
    <row r="46" spans="1:3" ht="15">
      <c r="A46" s="17" t="s">
        <v>98</v>
      </c>
      <c r="B46" s="5" t="s">
        <v>472</v>
      </c>
      <c r="C46" s="38"/>
    </row>
    <row r="47" spans="1:3" ht="15">
      <c r="A47" s="17" t="s">
        <v>99</v>
      </c>
      <c r="B47" s="5" t="s">
        <v>472</v>
      </c>
      <c r="C47" s="38"/>
    </row>
    <row r="48" spans="1:3" ht="15">
      <c r="A48" s="17" t="s">
        <v>100</v>
      </c>
      <c r="B48" s="5" t="s">
        <v>472</v>
      </c>
      <c r="C48" s="38"/>
    </row>
    <row r="49" spans="1:3" ht="25.5">
      <c r="A49" s="15" t="s">
        <v>837</v>
      </c>
      <c r="B49" s="10" t="s">
        <v>472</v>
      </c>
      <c r="C49" s="38"/>
    </row>
    <row r="50" spans="1:3" ht="15">
      <c r="A50" s="17" t="s">
        <v>91</v>
      </c>
      <c r="B50" s="5" t="s">
        <v>477</v>
      </c>
      <c r="C50" s="38">
        <v>340</v>
      </c>
    </row>
    <row r="51" spans="1:3" ht="15">
      <c r="A51" s="17" t="s">
        <v>92</v>
      </c>
      <c r="B51" s="5" t="s">
        <v>477</v>
      </c>
      <c r="C51" s="38">
        <v>5556</v>
      </c>
    </row>
    <row r="52" spans="1:3" ht="15">
      <c r="A52" s="17" t="s">
        <v>93</v>
      </c>
      <c r="B52" s="5" t="s">
        <v>477</v>
      </c>
      <c r="C52" s="38"/>
    </row>
    <row r="53" spans="1:3" ht="15">
      <c r="A53" s="5" t="s">
        <v>94</v>
      </c>
      <c r="B53" s="5" t="s">
        <v>477</v>
      </c>
      <c r="C53" s="38"/>
    </row>
    <row r="54" spans="1:3" ht="15">
      <c r="A54" s="5" t="s">
        <v>95</v>
      </c>
      <c r="B54" s="5" t="s">
        <v>477</v>
      </c>
      <c r="C54" s="38"/>
    </row>
    <row r="55" spans="1:3" ht="15">
      <c r="A55" s="5" t="s">
        <v>96</v>
      </c>
      <c r="B55" s="5" t="s">
        <v>477</v>
      </c>
      <c r="C55" s="38">
        <v>24000</v>
      </c>
    </row>
    <row r="56" spans="1:3" ht="15">
      <c r="A56" s="17" t="s">
        <v>333</v>
      </c>
      <c r="B56" s="5" t="s">
        <v>477</v>
      </c>
      <c r="C56" s="38">
        <v>1680</v>
      </c>
    </row>
    <row r="57" spans="1:3" ht="15">
      <c r="A57" s="17" t="s">
        <v>101</v>
      </c>
      <c r="B57" s="5" t="s">
        <v>477</v>
      </c>
      <c r="C57" s="38"/>
    </row>
    <row r="58" spans="1:3" ht="15">
      <c r="A58" s="17" t="s">
        <v>99</v>
      </c>
      <c r="B58" s="5" t="s">
        <v>477</v>
      </c>
      <c r="C58" s="38"/>
    </row>
    <row r="59" spans="1:3" ht="15">
      <c r="A59" s="17" t="s">
        <v>100</v>
      </c>
      <c r="B59" s="5" t="s">
        <v>477</v>
      </c>
      <c r="C59" s="38"/>
    </row>
    <row r="60" spans="1:3" ht="15">
      <c r="A60" s="20" t="s">
        <v>838</v>
      </c>
      <c r="B60" s="10" t="s">
        <v>477</v>
      </c>
      <c r="C60" s="38">
        <f>SUM(C50:C59)</f>
        <v>31576</v>
      </c>
    </row>
    <row r="61" spans="1:3" ht="15">
      <c r="A61" s="17" t="s">
        <v>78</v>
      </c>
      <c r="B61" s="6" t="s">
        <v>510</v>
      </c>
      <c r="C61" s="38"/>
    </row>
    <row r="62" spans="1:3" ht="15">
      <c r="A62" s="17" t="s">
        <v>79</v>
      </c>
      <c r="B62" s="6" t="s">
        <v>510</v>
      </c>
      <c r="C62" s="38"/>
    </row>
    <row r="63" spans="1:3" ht="15">
      <c r="A63" s="17" t="s">
        <v>80</v>
      </c>
      <c r="B63" s="6" t="s">
        <v>510</v>
      </c>
      <c r="C63" s="38"/>
    </row>
    <row r="64" spans="1:3" ht="15">
      <c r="A64" s="17" t="s">
        <v>81</v>
      </c>
      <c r="B64" s="6" t="s">
        <v>510</v>
      </c>
      <c r="C64" s="38"/>
    </row>
    <row r="65" spans="1:3" ht="15">
      <c r="A65" s="17" t="s">
        <v>82</v>
      </c>
      <c r="B65" s="6" t="s">
        <v>510</v>
      </c>
      <c r="C65" s="38"/>
    </row>
    <row r="66" spans="1:3" ht="15">
      <c r="A66" s="17" t="s">
        <v>83</v>
      </c>
      <c r="B66" s="6" t="s">
        <v>510</v>
      </c>
      <c r="C66" s="38"/>
    </row>
    <row r="67" spans="1:3" ht="15">
      <c r="A67" s="17" t="s">
        <v>84</v>
      </c>
      <c r="B67" s="6" t="s">
        <v>510</v>
      </c>
      <c r="C67" s="38"/>
    </row>
    <row r="68" spans="1:3" ht="15">
      <c r="A68" s="17" t="s">
        <v>85</v>
      </c>
      <c r="B68" s="6" t="s">
        <v>510</v>
      </c>
      <c r="C68" s="38"/>
    </row>
    <row r="69" spans="1:3" ht="15">
      <c r="A69" s="17" t="s">
        <v>89</v>
      </c>
      <c r="B69" s="6" t="s">
        <v>510</v>
      </c>
      <c r="C69" s="38"/>
    </row>
    <row r="70" spans="1:3" ht="15">
      <c r="A70" s="17" t="s">
        <v>90</v>
      </c>
      <c r="B70" s="6" t="s">
        <v>510</v>
      </c>
      <c r="C70" s="38"/>
    </row>
    <row r="71" spans="1:3" ht="25.5">
      <c r="A71" s="15" t="s">
        <v>849</v>
      </c>
      <c r="B71" s="10" t="s">
        <v>510</v>
      </c>
      <c r="C71" s="38"/>
    </row>
    <row r="72" spans="1:3" ht="15">
      <c r="A72" s="17" t="s">
        <v>78</v>
      </c>
      <c r="B72" s="6" t="s">
        <v>511</v>
      </c>
      <c r="C72" s="38"/>
    </row>
    <row r="73" spans="1:3" ht="15">
      <c r="A73" s="17" t="s">
        <v>79</v>
      </c>
      <c r="B73" s="6" t="s">
        <v>511</v>
      </c>
      <c r="C73" s="38"/>
    </row>
    <row r="74" spans="1:3" ht="15">
      <c r="A74" s="17" t="s">
        <v>80</v>
      </c>
      <c r="B74" s="6" t="s">
        <v>511</v>
      </c>
      <c r="C74" s="38"/>
    </row>
    <row r="75" spans="1:3" ht="15">
      <c r="A75" s="17" t="s">
        <v>81</v>
      </c>
      <c r="B75" s="6" t="s">
        <v>511</v>
      </c>
      <c r="C75" s="38"/>
    </row>
    <row r="76" spans="1:3" ht="15">
      <c r="A76" s="17" t="s">
        <v>82</v>
      </c>
      <c r="B76" s="6" t="s">
        <v>511</v>
      </c>
      <c r="C76" s="38"/>
    </row>
    <row r="77" spans="1:3" ht="15">
      <c r="A77" s="17" t="s">
        <v>83</v>
      </c>
      <c r="B77" s="6" t="s">
        <v>511</v>
      </c>
      <c r="C77" s="38"/>
    </row>
    <row r="78" spans="1:3" ht="15">
      <c r="A78" s="17" t="s">
        <v>84</v>
      </c>
      <c r="B78" s="6" t="s">
        <v>511</v>
      </c>
      <c r="C78" s="38"/>
    </row>
    <row r="79" spans="1:3" ht="15">
      <c r="A79" s="17" t="s">
        <v>85</v>
      </c>
      <c r="B79" s="6" t="s">
        <v>511</v>
      </c>
      <c r="C79" s="38"/>
    </row>
    <row r="80" spans="1:3" ht="15">
      <c r="A80" s="17" t="s">
        <v>89</v>
      </c>
      <c r="B80" s="6" t="s">
        <v>511</v>
      </c>
      <c r="C80" s="38"/>
    </row>
    <row r="81" spans="1:3" ht="15">
      <c r="A81" s="17" t="s">
        <v>90</v>
      </c>
      <c r="B81" s="6" t="s">
        <v>511</v>
      </c>
      <c r="C81" s="38"/>
    </row>
    <row r="82" spans="1:3" ht="25.5">
      <c r="A82" s="15" t="s">
        <v>848</v>
      </c>
      <c r="B82" s="10" t="s">
        <v>511</v>
      </c>
      <c r="C82" s="38"/>
    </row>
    <row r="83" spans="1:3" ht="15">
      <c r="A83" s="17" t="s">
        <v>78</v>
      </c>
      <c r="B83" s="6" t="s">
        <v>512</v>
      </c>
      <c r="C83" s="38"/>
    </row>
    <row r="84" spans="1:3" ht="15">
      <c r="A84" s="17" t="s">
        <v>79</v>
      </c>
      <c r="B84" s="6" t="s">
        <v>512</v>
      </c>
      <c r="C84" s="38"/>
    </row>
    <row r="85" spans="1:3" ht="15">
      <c r="A85" s="17" t="s">
        <v>80</v>
      </c>
      <c r="B85" s="6" t="s">
        <v>512</v>
      </c>
      <c r="C85" s="38"/>
    </row>
    <row r="86" spans="1:3" ht="15">
      <c r="A86" s="17" t="s">
        <v>81</v>
      </c>
      <c r="B86" s="6" t="s">
        <v>512</v>
      </c>
      <c r="C86" s="38"/>
    </row>
    <row r="87" spans="1:3" ht="15">
      <c r="A87" s="17" t="s">
        <v>82</v>
      </c>
      <c r="B87" s="6" t="s">
        <v>512</v>
      </c>
      <c r="C87" s="38"/>
    </row>
    <row r="88" spans="1:3" ht="15">
      <c r="A88" s="17" t="s">
        <v>83</v>
      </c>
      <c r="B88" s="6" t="s">
        <v>512</v>
      </c>
      <c r="C88" s="38"/>
    </row>
    <row r="89" spans="1:3" ht="15">
      <c r="A89" s="17" t="s">
        <v>84</v>
      </c>
      <c r="B89" s="6" t="s">
        <v>512</v>
      </c>
      <c r="C89" s="38"/>
    </row>
    <row r="90" spans="1:3" ht="15">
      <c r="A90" s="17" t="s">
        <v>85</v>
      </c>
      <c r="B90" s="6" t="s">
        <v>512</v>
      </c>
      <c r="C90" s="38"/>
    </row>
    <row r="91" spans="1:3" ht="15">
      <c r="A91" s="17" t="s">
        <v>89</v>
      </c>
      <c r="B91" s="6" t="s">
        <v>512</v>
      </c>
      <c r="C91" s="38"/>
    </row>
    <row r="92" spans="1:3" ht="15">
      <c r="A92" s="17" t="s">
        <v>90</v>
      </c>
      <c r="B92" s="6" t="s">
        <v>512</v>
      </c>
      <c r="C92" s="38"/>
    </row>
    <row r="93" spans="1:3" ht="15">
      <c r="A93" s="15" t="s">
        <v>847</v>
      </c>
      <c r="B93" s="10" t="s">
        <v>512</v>
      </c>
      <c r="C93" s="38"/>
    </row>
    <row r="94" spans="1:3" ht="15">
      <c r="A94" s="17" t="s">
        <v>91</v>
      </c>
      <c r="B94" s="5" t="s">
        <v>514</v>
      </c>
      <c r="C94" s="38"/>
    </row>
    <row r="95" spans="1:3" ht="15">
      <c r="A95" s="17" t="s">
        <v>92</v>
      </c>
      <c r="B95" s="6" t="s">
        <v>514</v>
      </c>
      <c r="C95" s="38"/>
    </row>
    <row r="96" spans="1:3" ht="15">
      <c r="A96" s="17" t="s">
        <v>93</v>
      </c>
      <c r="B96" s="5" t="s">
        <v>514</v>
      </c>
      <c r="C96" s="38"/>
    </row>
    <row r="97" spans="1:3" ht="15">
      <c r="A97" s="5" t="s">
        <v>94</v>
      </c>
      <c r="B97" s="6" t="s">
        <v>514</v>
      </c>
      <c r="C97" s="38"/>
    </row>
    <row r="98" spans="1:3" ht="15">
      <c r="A98" s="5" t="s">
        <v>95</v>
      </c>
      <c r="B98" s="5" t="s">
        <v>514</v>
      </c>
      <c r="C98" s="38"/>
    </row>
    <row r="99" spans="1:3" ht="15">
      <c r="A99" s="5" t="s">
        <v>96</v>
      </c>
      <c r="B99" s="6" t="s">
        <v>514</v>
      </c>
      <c r="C99" s="38"/>
    </row>
    <row r="100" spans="1:3" ht="15">
      <c r="A100" s="17" t="s">
        <v>97</v>
      </c>
      <c r="B100" s="5" t="s">
        <v>514</v>
      </c>
      <c r="C100" s="38"/>
    </row>
    <row r="101" spans="1:3" ht="15">
      <c r="A101" s="17" t="s">
        <v>101</v>
      </c>
      <c r="B101" s="6" t="s">
        <v>514</v>
      </c>
      <c r="C101" s="38"/>
    </row>
    <row r="102" spans="1:3" ht="15">
      <c r="A102" s="17" t="s">
        <v>99</v>
      </c>
      <c r="B102" s="5" t="s">
        <v>514</v>
      </c>
      <c r="C102" s="38"/>
    </row>
    <row r="103" spans="1:3" ht="15">
      <c r="A103" s="17" t="s">
        <v>100</v>
      </c>
      <c r="B103" s="6" t="s">
        <v>514</v>
      </c>
      <c r="C103" s="38"/>
    </row>
    <row r="104" spans="1:3" ht="25.5">
      <c r="A104" s="15" t="s">
        <v>845</v>
      </c>
      <c r="B104" s="10" t="s">
        <v>514</v>
      </c>
      <c r="C104" s="38"/>
    </row>
    <row r="105" spans="1:3" ht="15">
      <c r="A105" s="17" t="s">
        <v>91</v>
      </c>
      <c r="B105" s="5" t="s">
        <v>517</v>
      </c>
      <c r="C105" s="38"/>
    </row>
    <row r="106" spans="1:3" ht="15">
      <c r="A106" s="17" t="s">
        <v>92</v>
      </c>
      <c r="B106" s="5" t="s">
        <v>517</v>
      </c>
      <c r="C106" s="38">
        <v>1500</v>
      </c>
    </row>
    <row r="107" spans="1:3" ht="15">
      <c r="A107" s="17" t="s">
        <v>93</v>
      </c>
      <c r="B107" s="5" t="s">
        <v>517</v>
      </c>
      <c r="C107" s="38"/>
    </row>
    <row r="108" spans="1:3" ht="15">
      <c r="A108" s="5" t="s">
        <v>94</v>
      </c>
      <c r="B108" s="5" t="s">
        <v>517</v>
      </c>
      <c r="C108" s="38"/>
    </row>
    <row r="109" spans="1:3" ht="15">
      <c r="A109" s="5" t="s">
        <v>95</v>
      </c>
      <c r="B109" s="5" t="s">
        <v>517</v>
      </c>
      <c r="C109" s="38"/>
    </row>
    <row r="110" spans="1:3" ht="15">
      <c r="A110" s="5" t="s">
        <v>96</v>
      </c>
      <c r="B110" s="5" t="s">
        <v>517</v>
      </c>
      <c r="C110" s="38">
        <v>3000</v>
      </c>
    </row>
    <row r="111" spans="1:3" ht="15">
      <c r="A111" s="17" t="s">
        <v>97</v>
      </c>
      <c r="B111" s="5" t="s">
        <v>517</v>
      </c>
      <c r="C111" s="38"/>
    </row>
    <row r="112" spans="1:3" ht="15">
      <c r="A112" s="17" t="s">
        <v>101</v>
      </c>
      <c r="B112" s="5" t="s">
        <v>517</v>
      </c>
      <c r="C112" s="38"/>
    </row>
    <row r="113" spans="1:3" ht="15">
      <c r="A113" s="17" t="s">
        <v>99</v>
      </c>
      <c r="B113" s="5" t="s">
        <v>517</v>
      </c>
      <c r="C113" s="38"/>
    </row>
    <row r="114" spans="1:3" ht="15">
      <c r="A114" s="17" t="s">
        <v>100</v>
      </c>
      <c r="B114" s="5" t="s">
        <v>517</v>
      </c>
      <c r="C114" s="38"/>
    </row>
    <row r="115" spans="1:3" ht="15">
      <c r="A115" s="20" t="s">
        <v>896</v>
      </c>
      <c r="B115" s="10" t="s">
        <v>517</v>
      </c>
      <c r="C115" s="38">
        <v>4500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38" t="s">
        <v>357</v>
      </c>
      <c r="B1" s="239"/>
      <c r="C1" s="239"/>
    </row>
    <row r="2" spans="1:3" ht="25.5" customHeight="1">
      <c r="A2" s="241" t="s">
        <v>301</v>
      </c>
      <c r="B2" s="239"/>
      <c r="C2" s="239"/>
    </row>
    <row r="3" spans="1:3" ht="15.75" customHeight="1">
      <c r="A3" s="95"/>
      <c r="B3" s="96"/>
      <c r="C3" t="s">
        <v>929</v>
      </c>
    </row>
    <row r="4" ht="21" customHeight="1">
      <c r="A4" s="4" t="s">
        <v>237</v>
      </c>
    </row>
    <row r="5" spans="1:3" ht="25.5">
      <c r="A5" s="54" t="s">
        <v>188</v>
      </c>
      <c r="B5" s="3" t="s">
        <v>367</v>
      </c>
      <c r="C5" s="119" t="s">
        <v>287</v>
      </c>
    </row>
    <row r="6" spans="1:3" ht="15">
      <c r="A6" s="17" t="s">
        <v>102</v>
      </c>
      <c r="B6" s="6" t="s">
        <v>579</v>
      </c>
      <c r="C6" s="38"/>
    </row>
    <row r="7" spans="1:3" ht="15">
      <c r="A7" s="17" t="s">
        <v>111</v>
      </c>
      <c r="B7" s="6" t="s">
        <v>579</v>
      </c>
      <c r="C7" s="38"/>
    </row>
    <row r="8" spans="1:3" ht="30">
      <c r="A8" s="17" t="s">
        <v>112</v>
      </c>
      <c r="B8" s="6" t="s">
        <v>579</v>
      </c>
      <c r="C8" s="38"/>
    </row>
    <row r="9" spans="1:3" ht="15">
      <c r="A9" s="17" t="s">
        <v>110</v>
      </c>
      <c r="B9" s="6" t="s">
        <v>579</v>
      </c>
      <c r="C9" s="38"/>
    </row>
    <row r="10" spans="1:3" ht="15">
      <c r="A10" s="17" t="s">
        <v>109</v>
      </c>
      <c r="B10" s="6" t="s">
        <v>579</v>
      </c>
      <c r="C10" s="38"/>
    </row>
    <row r="11" spans="1:3" ht="15">
      <c r="A11" s="17" t="s">
        <v>108</v>
      </c>
      <c r="B11" s="6" t="s">
        <v>579</v>
      </c>
      <c r="C11" s="38"/>
    </row>
    <row r="12" spans="1:3" ht="15">
      <c r="A12" s="17" t="s">
        <v>103</v>
      </c>
      <c r="B12" s="6" t="s">
        <v>579</v>
      </c>
      <c r="C12" s="38"/>
    </row>
    <row r="13" spans="1:3" ht="15">
      <c r="A13" s="17" t="s">
        <v>104</v>
      </c>
      <c r="B13" s="6" t="s">
        <v>579</v>
      </c>
      <c r="C13" s="38"/>
    </row>
    <row r="14" spans="1:3" ht="15">
      <c r="A14" s="17" t="s">
        <v>105</v>
      </c>
      <c r="B14" s="6" t="s">
        <v>579</v>
      </c>
      <c r="C14" s="38"/>
    </row>
    <row r="15" spans="1:3" ht="15">
      <c r="A15" s="17" t="s">
        <v>106</v>
      </c>
      <c r="B15" s="6" t="s">
        <v>579</v>
      </c>
      <c r="C15" s="38"/>
    </row>
    <row r="16" spans="1:3" ht="25.5">
      <c r="A16" s="9" t="s">
        <v>906</v>
      </c>
      <c r="B16" s="10" t="s">
        <v>579</v>
      </c>
      <c r="C16" s="38"/>
    </row>
    <row r="17" spans="1:3" ht="15">
      <c r="A17" s="17" t="s">
        <v>102</v>
      </c>
      <c r="B17" s="6" t="s">
        <v>580</v>
      </c>
      <c r="C17" s="38"/>
    </row>
    <row r="18" spans="1:3" ht="15">
      <c r="A18" s="17" t="s">
        <v>111</v>
      </c>
      <c r="B18" s="6" t="s">
        <v>580</v>
      </c>
      <c r="C18" s="38"/>
    </row>
    <row r="19" spans="1:3" ht="30">
      <c r="A19" s="17" t="s">
        <v>112</v>
      </c>
      <c r="B19" s="6" t="s">
        <v>580</v>
      </c>
      <c r="C19" s="38"/>
    </row>
    <row r="20" spans="1:3" ht="15">
      <c r="A20" s="17" t="s">
        <v>110</v>
      </c>
      <c r="B20" s="6" t="s">
        <v>580</v>
      </c>
      <c r="C20" s="38"/>
    </row>
    <row r="21" spans="1:3" ht="15">
      <c r="A21" s="17" t="s">
        <v>109</v>
      </c>
      <c r="B21" s="6" t="s">
        <v>580</v>
      </c>
      <c r="C21" s="38"/>
    </row>
    <row r="22" spans="1:3" ht="15">
      <c r="A22" s="17" t="s">
        <v>108</v>
      </c>
      <c r="B22" s="6" t="s">
        <v>580</v>
      </c>
      <c r="C22" s="38"/>
    </row>
    <row r="23" spans="1:3" ht="15">
      <c r="A23" s="17" t="s">
        <v>103</v>
      </c>
      <c r="B23" s="6" t="s">
        <v>580</v>
      </c>
      <c r="C23" s="38"/>
    </row>
    <row r="24" spans="1:3" ht="15">
      <c r="A24" s="17" t="s">
        <v>104</v>
      </c>
      <c r="B24" s="6" t="s">
        <v>580</v>
      </c>
      <c r="C24" s="38"/>
    </row>
    <row r="25" spans="1:3" ht="15">
      <c r="A25" s="17" t="s">
        <v>105</v>
      </c>
      <c r="B25" s="6" t="s">
        <v>580</v>
      </c>
      <c r="C25" s="38"/>
    </row>
    <row r="26" spans="1:3" ht="15">
      <c r="A26" s="17" t="s">
        <v>106</v>
      </c>
      <c r="B26" s="6" t="s">
        <v>580</v>
      </c>
      <c r="C26" s="38"/>
    </row>
    <row r="27" spans="1:3" ht="25.5">
      <c r="A27" s="9" t="s">
        <v>0</v>
      </c>
      <c r="B27" s="10" t="s">
        <v>580</v>
      </c>
      <c r="C27" s="38"/>
    </row>
    <row r="28" spans="1:3" ht="15">
      <c r="A28" s="17" t="s">
        <v>337</v>
      </c>
      <c r="B28" s="6" t="s">
        <v>581</v>
      </c>
      <c r="C28" s="38">
        <v>540</v>
      </c>
    </row>
    <row r="29" spans="1:3" ht="15">
      <c r="A29" s="17" t="s">
        <v>111</v>
      </c>
      <c r="B29" s="6" t="s">
        <v>581</v>
      </c>
      <c r="C29" s="38"/>
    </row>
    <row r="30" spans="1:3" ht="30">
      <c r="A30" s="17" t="s">
        <v>112</v>
      </c>
      <c r="B30" s="6" t="s">
        <v>581</v>
      </c>
      <c r="C30" s="38"/>
    </row>
    <row r="31" spans="1:3" ht="15">
      <c r="A31" s="17" t="s">
        <v>110</v>
      </c>
      <c r="B31" s="6" t="s">
        <v>581</v>
      </c>
      <c r="C31" s="38"/>
    </row>
    <row r="32" spans="1:3" ht="15">
      <c r="A32" s="17" t="s">
        <v>336</v>
      </c>
      <c r="B32" s="6" t="s">
        <v>581</v>
      </c>
      <c r="C32" s="38">
        <v>7130</v>
      </c>
    </row>
    <row r="33" spans="1:3" ht="15">
      <c r="A33" s="17" t="s">
        <v>335</v>
      </c>
      <c r="B33" s="6" t="s">
        <v>581</v>
      </c>
      <c r="C33" s="38">
        <v>9000</v>
      </c>
    </row>
    <row r="34" spans="1:3" ht="15">
      <c r="A34" s="17" t="s">
        <v>103</v>
      </c>
      <c r="B34" s="6" t="s">
        <v>581</v>
      </c>
      <c r="C34" s="38"/>
    </row>
    <row r="35" spans="1:3" ht="15">
      <c r="A35" s="17" t="s">
        <v>104</v>
      </c>
      <c r="B35" s="6" t="s">
        <v>581</v>
      </c>
      <c r="C35" s="38"/>
    </row>
    <row r="36" spans="1:3" ht="15">
      <c r="A36" s="17" t="s">
        <v>105</v>
      </c>
      <c r="B36" s="6" t="s">
        <v>581</v>
      </c>
      <c r="C36" s="38"/>
    </row>
    <row r="37" spans="1:3" ht="15">
      <c r="A37" s="17" t="s">
        <v>106</v>
      </c>
      <c r="B37" s="6" t="s">
        <v>581</v>
      </c>
      <c r="C37" s="38"/>
    </row>
    <row r="38" spans="1:3" ht="15">
      <c r="A38" s="9" t="s">
        <v>1012</v>
      </c>
      <c r="B38" s="10" t="s">
        <v>581</v>
      </c>
      <c r="C38" s="38">
        <f>SUM(C28:C37)</f>
        <v>16670</v>
      </c>
    </row>
    <row r="39" spans="1:3" ht="15">
      <c r="A39" s="17" t="s">
        <v>102</v>
      </c>
      <c r="B39" s="6" t="s">
        <v>587</v>
      </c>
      <c r="C39" s="38"/>
    </row>
    <row r="40" spans="1:3" ht="15">
      <c r="A40" s="17" t="s">
        <v>111</v>
      </c>
      <c r="B40" s="6" t="s">
        <v>587</v>
      </c>
      <c r="C40" s="38"/>
    </row>
    <row r="41" spans="1:3" ht="30">
      <c r="A41" s="17" t="s">
        <v>112</v>
      </c>
      <c r="B41" s="6" t="s">
        <v>587</v>
      </c>
      <c r="C41" s="38"/>
    </row>
    <row r="42" spans="1:3" ht="15">
      <c r="A42" s="17" t="s">
        <v>110</v>
      </c>
      <c r="B42" s="6" t="s">
        <v>587</v>
      </c>
      <c r="C42" s="38"/>
    </row>
    <row r="43" spans="1:3" ht="15">
      <c r="A43" s="17" t="s">
        <v>109</v>
      </c>
      <c r="B43" s="6" t="s">
        <v>587</v>
      </c>
      <c r="C43" s="38"/>
    </row>
    <row r="44" spans="1:3" ht="15">
      <c r="A44" s="17" t="s">
        <v>108</v>
      </c>
      <c r="B44" s="6" t="s">
        <v>587</v>
      </c>
      <c r="C44" s="38"/>
    </row>
    <row r="45" spans="1:3" ht="15">
      <c r="A45" s="17" t="s">
        <v>103</v>
      </c>
      <c r="B45" s="6" t="s">
        <v>587</v>
      </c>
      <c r="C45" s="38"/>
    </row>
    <row r="46" spans="1:3" ht="15">
      <c r="A46" s="17" t="s">
        <v>104</v>
      </c>
      <c r="B46" s="6" t="s">
        <v>587</v>
      </c>
      <c r="C46" s="38"/>
    </row>
    <row r="47" spans="1:3" ht="15">
      <c r="A47" s="17" t="s">
        <v>105</v>
      </c>
      <c r="B47" s="6" t="s">
        <v>587</v>
      </c>
      <c r="C47" s="38"/>
    </row>
    <row r="48" spans="1:3" ht="15">
      <c r="A48" s="17" t="s">
        <v>106</v>
      </c>
      <c r="B48" s="6" t="s">
        <v>587</v>
      </c>
      <c r="C48" s="38"/>
    </row>
    <row r="49" spans="1:3" ht="25.5">
      <c r="A49" s="9" t="s">
        <v>1010</v>
      </c>
      <c r="B49" s="10" t="s">
        <v>587</v>
      </c>
      <c r="C49" s="38"/>
    </row>
    <row r="50" spans="1:3" ht="15">
      <c r="A50" s="17" t="s">
        <v>107</v>
      </c>
      <c r="B50" s="6" t="s">
        <v>588</v>
      </c>
      <c r="C50" s="38"/>
    </row>
    <row r="51" spans="1:3" ht="15">
      <c r="A51" s="17" t="s">
        <v>111</v>
      </c>
      <c r="B51" s="6" t="s">
        <v>588</v>
      </c>
      <c r="C51" s="38"/>
    </row>
    <row r="52" spans="1:3" ht="30">
      <c r="A52" s="17" t="s">
        <v>112</v>
      </c>
      <c r="B52" s="6" t="s">
        <v>588</v>
      </c>
      <c r="C52" s="38"/>
    </row>
    <row r="53" spans="1:3" ht="15">
      <c r="A53" s="17" t="s">
        <v>110</v>
      </c>
      <c r="B53" s="6" t="s">
        <v>588</v>
      </c>
      <c r="C53" s="38"/>
    </row>
    <row r="54" spans="1:3" ht="15">
      <c r="A54" s="17" t="s">
        <v>109</v>
      </c>
      <c r="B54" s="6" t="s">
        <v>588</v>
      </c>
      <c r="C54" s="38"/>
    </row>
    <row r="55" spans="1:3" ht="15">
      <c r="A55" s="17" t="s">
        <v>108</v>
      </c>
      <c r="B55" s="6" t="s">
        <v>588</v>
      </c>
      <c r="C55" s="38"/>
    </row>
    <row r="56" spans="1:3" ht="15">
      <c r="A56" s="17" t="s">
        <v>103</v>
      </c>
      <c r="B56" s="6" t="s">
        <v>588</v>
      </c>
      <c r="C56" s="38"/>
    </row>
    <row r="57" spans="1:3" ht="15">
      <c r="A57" s="17" t="s">
        <v>104</v>
      </c>
      <c r="B57" s="6" t="s">
        <v>588</v>
      </c>
      <c r="C57" s="38"/>
    </row>
    <row r="58" spans="1:3" ht="15">
      <c r="A58" s="17" t="s">
        <v>105</v>
      </c>
      <c r="B58" s="6" t="s">
        <v>588</v>
      </c>
      <c r="C58" s="38"/>
    </row>
    <row r="59" spans="1:3" ht="15">
      <c r="A59" s="17" t="s">
        <v>106</v>
      </c>
      <c r="B59" s="6" t="s">
        <v>588</v>
      </c>
      <c r="C59" s="38"/>
    </row>
    <row r="60" spans="1:3" ht="25.5">
      <c r="A60" s="9" t="s">
        <v>1</v>
      </c>
      <c r="B60" s="10" t="s">
        <v>588</v>
      </c>
      <c r="C60" s="38"/>
    </row>
    <row r="61" spans="1:3" ht="15">
      <c r="A61" s="17" t="s">
        <v>102</v>
      </c>
      <c r="B61" s="6" t="s">
        <v>589</v>
      </c>
      <c r="C61" s="38"/>
    </row>
    <row r="62" spans="1:3" ht="15">
      <c r="A62" s="17" t="s">
        <v>111</v>
      </c>
      <c r="B62" s="6" t="s">
        <v>589</v>
      </c>
      <c r="C62" s="38"/>
    </row>
    <row r="63" spans="1:3" ht="30">
      <c r="A63" s="17" t="s">
        <v>112</v>
      </c>
      <c r="B63" s="6" t="s">
        <v>589</v>
      </c>
      <c r="C63" s="38"/>
    </row>
    <row r="64" spans="1:3" ht="15">
      <c r="A64" s="17" t="s">
        <v>110</v>
      </c>
      <c r="B64" s="6" t="s">
        <v>589</v>
      </c>
      <c r="C64" s="38"/>
    </row>
    <row r="65" spans="1:3" ht="15">
      <c r="A65" s="17" t="s">
        <v>109</v>
      </c>
      <c r="B65" s="6" t="s">
        <v>589</v>
      </c>
      <c r="C65" s="38"/>
    </row>
    <row r="66" spans="1:3" ht="15">
      <c r="A66" s="17" t="s">
        <v>108</v>
      </c>
      <c r="B66" s="6" t="s">
        <v>589</v>
      </c>
      <c r="C66" s="38"/>
    </row>
    <row r="67" spans="1:3" ht="15">
      <c r="A67" s="17" t="s">
        <v>103</v>
      </c>
      <c r="B67" s="6" t="s">
        <v>589</v>
      </c>
      <c r="C67" s="38"/>
    </row>
    <row r="68" spans="1:3" ht="15">
      <c r="A68" s="17" t="s">
        <v>104</v>
      </c>
      <c r="B68" s="6" t="s">
        <v>589</v>
      </c>
      <c r="C68" s="38"/>
    </row>
    <row r="69" spans="1:3" ht="15">
      <c r="A69" s="17" t="s">
        <v>105</v>
      </c>
      <c r="B69" s="6" t="s">
        <v>589</v>
      </c>
      <c r="C69" s="38"/>
    </row>
    <row r="70" spans="1:3" ht="15">
      <c r="A70" s="17" t="s">
        <v>106</v>
      </c>
      <c r="B70" s="6" t="s">
        <v>589</v>
      </c>
      <c r="C70" s="38"/>
    </row>
    <row r="71" spans="1:3" ht="15">
      <c r="A71" s="9" t="s">
        <v>938</v>
      </c>
      <c r="B71" s="10" t="s">
        <v>589</v>
      </c>
      <c r="C71" s="38"/>
    </row>
    <row r="72" spans="1:3" ht="15">
      <c r="A72" s="17" t="s">
        <v>149</v>
      </c>
      <c r="B72" s="5" t="s">
        <v>675</v>
      </c>
      <c r="C72" s="38"/>
    </row>
    <row r="73" spans="1:3" ht="15">
      <c r="A73" s="17" t="s">
        <v>150</v>
      </c>
      <c r="B73" s="5" t="s">
        <v>675</v>
      </c>
      <c r="C73" s="38"/>
    </row>
    <row r="74" spans="1:3" ht="15">
      <c r="A74" s="17" t="s">
        <v>172</v>
      </c>
      <c r="B74" s="5" t="s">
        <v>675</v>
      </c>
      <c r="C74" s="38"/>
    </row>
    <row r="75" spans="1:3" ht="15">
      <c r="A75" s="5" t="s">
        <v>171</v>
      </c>
      <c r="B75" s="5" t="s">
        <v>675</v>
      </c>
      <c r="C75" s="38"/>
    </row>
    <row r="76" spans="1:3" ht="15">
      <c r="A76" s="5" t="s">
        <v>170</v>
      </c>
      <c r="B76" s="5" t="s">
        <v>675</v>
      </c>
      <c r="C76" s="38"/>
    </row>
    <row r="77" spans="1:3" ht="15">
      <c r="A77" s="5" t="s">
        <v>158</v>
      </c>
      <c r="B77" s="5" t="s">
        <v>675</v>
      </c>
      <c r="C77" s="38"/>
    </row>
    <row r="78" spans="1:3" ht="15">
      <c r="A78" s="17" t="s">
        <v>157</v>
      </c>
      <c r="B78" s="5" t="s">
        <v>675</v>
      </c>
      <c r="C78" s="38"/>
    </row>
    <row r="79" spans="1:3" ht="15">
      <c r="A79" s="17" t="s">
        <v>173</v>
      </c>
      <c r="B79" s="5" t="s">
        <v>675</v>
      </c>
      <c r="C79" s="38"/>
    </row>
    <row r="80" spans="1:3" ht="15">
      <c r="A80" s="17" t="s">
        <v>154</v>
      </c>
      <c r="B80" s="5" t="s">
        <v>675</v>
      </c>
      <c r="C80" s="38"/>
    </row>
    <row r="81" spans="1:3" ht="15">
      <c r="A81" s="17" t="s">
        <v>155</v>
      </c>
      <c r="B81" s="5" t="s">
        <v>675</v>
      </c>
      <c r="C81" s="38"/>
    </row>
    <row r="82" spans="1:3" ht="25.5">
      <c r="A82" s="9" t="s">
        <v>34</v>
      </c>
      <c r="B82" s="10" t="s">
        <v>675</v>
      </c>
      <c r="C82" s="38"/>
    </row>
    <row r="83" spans="1:3" ht="15">
      <c r="A83" s="17" t="s">
        <v>149</v>
      </c>
      <c r="B83" s="5" t="s">
        <v>676</v>
      </c>
      <c r="C83" s="38"/>
    </row>
    <row r="84" spans="1:3" ht="15">
      <c r="A84" s="17" t="s">
        <v>150</v>
      </c>
      <c r="B84" s="5" t="s">
        <v>676</v>
      </c>
      <c r="C84" s="38"/>
    </row>
    <row r="85" spans="1:3" ht="15">
      <c r="A85" s="17" t="s">
        <v>172</v>
      </c>
      <c r="B85" s="5" t="s">
        <v>676</v>
      </c>
      <c r="C85" s="38">
        <v>1000</v>
      </c>
    </row>
    <row r="86" spans="1:3" ht="15">
      <c r="A86" s="5" t="s">
        <v>171</v>
      </c>
      <c r="B86" s="5" t="s">
        <v>676</v>
      </c>
      <c r="C86" s="38"/>
    </row>
    <row r="87" spans="1:3" ht="15">
      <c r="A87" s="5" t="s">
        <v>170</v>
      </c>
      <c r="B87" s="5" t="s">
        <v>676</v>
      </c>
      <c r="C87" s="38"/>
    </row>
    <row r="88" spans="1:3" ht="15">
      <c r="A88" s="5" t="s">
        <v>158</v>
      </c>
      <c r="B88" s="5" t="s">
        <v>676</v>
      </c>
      <c r="C88" s="38"/>
    </row>
    <row r="89" spans="1:3" ht="15">
      <c r="A89" s="17" t="s">
        <v>157</v>
      </c>
      <c r="B89" s="5" t="s">
        <v>676</v>
      </c>
      <c r="C89" s="38"/>
    </row>
    <row r="90" spans="1:3" ht="15">
      <c r="A90" s="17" t="s">
        <v>156</v>
      </c>
      <c r="B90" s="5" t="s">
        <v>676</v>
      </c>
      <c r="C90" s="38"/>
    </row>
    <row r="91" spans="1:3" ht="15">
      <c r="A91" s="17" t="s">
        <v>154</v>
      </c>
      <c r="B91" s="5" t="s">
        <v>676</v>
      </c>
      <c r="C91" s="38"/>
    </row>
    <row r="92" spans="1:3" ht="15">
      <c r="A92" s="17" t="s">
        <v>155</v>
      </c>
      <c r="B92" s="5" t="s">
        <v>676</v>
      </c>
      <c r="C92" s="38"/>
    </row>
    <row r="93" spans="1:3" ht="15">
      <c r="A93" s="20" t="s">
        <v>35</v>
      </c>
      <c r="B93" s="10" t="s">
        <v>676</v>
      </c>
      <c r="C93" s="148">
        <v>1000</v>
      </c>
    </row>
    <row r="94" spans="1:3" ht="15">
      <c r="A94" s="17" t="s">
        <v>149</v>
      </c>
      <c r="B94" s="5" t="s">
        <v>689</v>
      </c>
      <c r="C94" s="38"/>
    </row>
    <row r="95" spans="1:3" ht="15">
      <c r="A95" s="17" t="s">
        <v>150</v>
      </c>
      <c r="B95" s="5" t="s">
        <v>689</v>
      </c>
      <c r="C95" s="38"/>
    </row>
    <row r="96" spans="1:4" ht="15">
      <c r="A96" s="17" t="s">
        <v>172</v>
      </c>
      <c r="B96" s="5" t="s">
        <v>689</v>
      </c>
      <c r="C96" s="38">
        <v>70</v>
      </c>
      <c r="D96" t="s">
        <v>118</v>
      </c>
    </row>
    <row r="97" spans="1:3" ht="15">
      <c r="A97" s="5" t="s">
        <v>171</v>
      </c>
      <c r="B97" s="5" t="s">
        <v>689</v>
      </c>
      <c r="C97" s="38"/>
    </row>
    <row r="98" spans="1:3" ht="15">
      <c r="A98" s="5" t="s">
        <v>170</v>
      </c>
      <c r="B98" s="5" t="s">
        <v>689</v>
      </c>
      <c r="C98" s="38"/>
    </row>
    <row r="99" spans="1:3" ht="15">
      <c r="A99" s="5" t="s">
        <v>158</v>
      </c>
      <c r="B99" s="5" t="s">
        <v>689</v>
      </c>
      <c r="C99" s="38"/>
    </row>
    <row r="100" spans="1:3" ht="15">
      <c r="A100" s="17" t="s">
        <v>157</v>
      </c>
      <c r="B100" s="5" t="s">
        <v>689</v>
      </c>
      <c r="C100" s="38"/>
    </row>
    <row r="101" spans="1:3" ht="15">
      <c r="A101" s="17" t="s">
        <v>173</v>
      </c>
      <c r="B101" s="5" t="s">
        <v>689</v>
      </c>
      <c r="C101" s="38"/>
    </row>
    <row r="102" spans="1:3" ht="15">
      <c r="A102" s="17" t="s">
        <v>154</v>
      </c>
      <c r="B102" s="5" t="s">
        <v>689</v>
      </c>
      <c r="C102" s="38"/>
    </row>
    <row r="103" spans="1:3" ht="15">
      <c r="A103" s="17" t="s">
        <v>155</v>
      </c>
      <c r="B103" s="5" t="s">
        <v>689</v>
      </c>
      <c r="C103" s="38"/>
    </row>
    <row r="104" spans="1:3" ht="25.5">
      <c r="A104" s="9" t="s">
        <v>36</v>
      </c>
      <c r="B104" s="10" t="s">
        <v>689</v>
      </c>
      <c r="C104" s="148">
        <v>70</v>
      </c>
    </row>
    <row r="105" spans="1:3" ht="15">
      <c r="A105" s="17" t="s">
        <v>149</v>
      </c>
      <c r="B105" s="5" t="s">
        <v>690</v>
      </c>
      <c r="C105" s="38"/>
    </row>
    <row r="106" spans="1:3" ht="15">
      <c r="A106" s="17" t="s">
        <v>150</v>
      </c>
      <c r="B106" s="5" t="s">
        <v>690</v>
      </c>
      <c r="C106" s="38"/>
    </row>
    <row r="107" spans="1:4" ht="15">
      <c r="A107" s="17" t="s">
        <v>172</v>
      </c>
      <c r="B107" s="5" t="s">
        <v>690</v>
      </c>
      <c r="C107" s="38">
        <v>200</v>
      </c>
      <c r="D107" t="s">
        <v>117</v>
      </c>
    </row>
    <row r="108" spans="1:3" ht="15">
      <c r="A108" s="5" t="s">
        <v>171</v>
      </c>
      <c r="B108" s="5" t="s">
        <v>690</v>
      </c>
      <c r="C108" s="38"/>
    </row>
    <row r="109" spans="1:3" ht="15">
      <c r="A109" s="5" t="s">
        <v>170</v>
      </c>
      <c r="B109" s="5" t="s">
        <v>690</v>
      </c>
      <c r="C109" s="38"/>
    </row>
    <row r="110" spans="1:3" ht="15">
      <c r="A110" s="5" t="s">
        <v>158</v>
      </c>
      <c r="B110" s="5" t="s">
        <v>690</v>
      </c>
      <c r="C110" s="38"/>
    </row>
    <row r="111" spans="1:3" ht="15">
      <c r="A111" s="17" t="s">
        <v>157</v>
      </c>
      <c r="B111" s="5" t="s">
        <v>690</v>
      </c>
      <c r="C111" s="38"/>
    </row>
    <row r="112" spans="1:3" ht="15">
      <c r="A112" s="17" t="s">
        <v>156</v>
      </c>
      <c r="B112" s="5" t="s">
        <v>690</v>
      </c>
      <c r="C112" s="38"/>
    </row>
    <row r="113" spans="1:3" ht="15">
      <c r="A113" s="17" t="s">
        <v>154</v>
      </c>
      <c r="B113" s="5" t="s">
        <v>690</v>
      </c>
      <c r="C113" s="38"/>
    </row>
    <row r="114" spans="1:3" ht="15">
      <c r="A114" s="17" t="s">
        <v>155</v>
      </c>
      <c r="B114" s="5" t="s">
        <v>690</v>
      </c>
      <c r="C114" s="38"/>
    </row>
    <row r="115" spans="1:3" ht="15">
      <c r="A115" s="20" t="s">
        <v>37</v>
      </c>
      <c r="B115" s="10" t="s">
        <v>690</v>
      </c>
      <c r="C115" s="38">
        <v>200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238" t="s">
        <v>357</v>
      </c>
      <c r="B1" s="239"/>
      <c r="C1" s="239"/>
    </row>
    <row r="2" spans="1:3" ht="26.25" customHeight="1">
      <c r="A2" s="241" t="s">
        <v>297</v>
      </c>
      <c r="B2" s="239"/>
      <c r="C2" s="239"/>
    </row>
    <row r="3" ht="15">
      <c r="C3" t="s">
        <v>742</v>
      </c>
    </row>
    <row r="4" spans="1:3" ht="25.5">
      <c r="A4" s="54" t="s">
        <v>188</v>
      </c>
      <c r="B4" s="3" t="s">
        <v>367</v>
      </c>
      <c r="C4" s="119" t="s">
        <v>287</v>
      </c>
    </row>
    <row r="5" spans="1:3" ht="15">
      <c r="A5" s="5" t="s">
        <v>4</v>
      </c>
      <c r="B5" s="5" t="s">
        <v>599</v>
      </c>
      <c r="C5" s="38">
        <v>25000</v>
      </c>
    </row>
    <row r="6" spans="1:3" ht="15">
      <c r="A6" s="5" t="s">
        <v>5</v>
      </c>
      <c r="B6" s="5" t="s">
        <v>599</v>
      </c>
      <c r="C6" s="38"/>
    </row>
    <row r="7" spans="1:3" ht="15">
      <c r="A7" s="5" t="s">
        <v>6</v>
      </c>
      <c r="B7" s="5" t="s">
        <v>599</v>
      </c>
      <c r="C7" s="38"/>
    </row>
    <row r="8" spans="1:3" ht="15">
      <c r="A8" s="5" t="s">
        <v>7</v>
      </c>
      <c r="B8" s="5" t="s">
        <v>599</v>
      </c>
      <c r="C8" s="38"/>
    </row>
    <row r="9" spans="1:3" ht="15">
      <c r="A9" s="216" t="s">
        <v>943</v>
      </c>
      <c r="B9" s="215" t="s">
        <v>599</v>
      </c>
      <c r="C9" s="217">
        <v>25000</v>
      </c>
    </row>
    <row r="10" spans="1:3" ht="15">
      <c r="A10" s="5" t="s">
        <v>944</v>
      </c>
      <c r="B10" s="6" t="s">
        <v>600</v>
      </c>
      <c r="C10" s="38">
        <v>85000</v>
      </c>
    </row>
    <row r="11" spans="1:3" ht="27">
      <c r="A11" s="69" t="s">
        <v>601</v>
      </c>
      <c r="B11" s="69" t="s">
        <v>600</v>
      </c>
      <c r="C11" s="38">
        <v>85000</v>
      </c>
    </row>
    <row r="12" spans="1:3" ht="27">
      <c r="A12" s="69" t="s">
        <v>602</v>
      </c>
      <c r="B12" s="69" t="s">
        <v>600</v>
      </c>
      <c r="C12" s="38"/>
    </row>
    <row r="13" spans="1:3" ht="15">
      <c r="A13" s="5" t="s">
        <v>946</v>
      </c>
      <c r="B13" s="6" t="s">
        <v>606</v>
      </c>
      <c r="C13" s="38">
        <v>10000</v>
      </c>
    </row>
    <row r="14" spans="1:3" ht="27">
      <c r="A14" s="69" t="s">
        <v>607</v>
      </c>
      <c r="B14" s="69" t="s">
        <v>606</v>
      </c>
      <c r="C14" s="38"/>
    </row>
    <row r="15" spans="1:3" ht="27">
      <c r="A15" s="69" t="s">
        <v>608</v>
      </c>
      <c r="B15" s="69" t="s">
        <v>606</v>
      </c>
      <c r="C15" s="38">
        <v>10000</v>
      </c>
    </row>
    <row r="16" spans="1:3" ht="15">
      <c r="A16" s="69" t="s">
        <v>609</v>
      </c>
      <c r="B16" s="69" t="s">
        <v>606</v>
      </c>
      <c r="C16" s="38"/>
    </row>
    <row r="17" spans="1:3" ht="15">
      <c r="A17" s="69" t="s">
        <v>610</v>
      </c>
      <c r="B17" s="69" t="s">
        <v>606</v>
      </c>
      <c r="C17" s="38"/>
    </row>
    <row r="18" spans="1:3" ht="15">
      <c r="A18" s="5" t="s">
        <v>12</v>
      </c>
      <c r="B18" s="6" t="s">
        <v>611</v>
      </c>
      <c r="C18" s="38">
        <v>2000</v>
      </c>
    </row>
    <row r="19" spans="1:3" ht="15">
      <c r="A19" s="69" t="s">
        <v>619</v>
      </c>
      <c r="B19" s="69" t="s">
        <v>611</v>
      </c>
      <c r="C19" s="38">
        <v>700</v>
      </c>
    </row>
    <row r="20" spans="1:3" ht="15">
      <c r="A20" s="69" t="s">
        <v>620</v>
      </c>
      <c r="B20" s="69" t="s">
        <v>611</v>
      </c>
      <c r="C20" s="38">
        <v>1000</v>
      </c>
    </row>
    <row r="21" spans="1:3" ht="15">
      <c r="A21" s="69" t="s">
        <v>624</v>
      </c>
      <c r="B21" s="69" t="s">
        <v>611</v>
      </c>
      <c r="C21" s="38">
        <v>300</v>
      </c>
    </row>
    <row r="22" spans="1:3" ht="15">
      <c r="A22" s="216" t="s">
        <v>997</v>
      </c>
      <c r="B22" s="215" t="s">
        <v>627</v>
      </c>
      <c r="C22" s="217">
        <f>C10+C13+C18</f>
        <v>97000</v>
      </c>
    </row>
    <row r="23" spans="1:3" ht="15">
      <c r="A23" s="5" t="s">
        <v>13</v>
      </c>
      <c r="B23" s="5" t="s">
        <v>628</v>
      </c>
      <c r="C23" s="38"/>
    </row>
    <row r="24" spans="1:3" ht="15">
      <c r="A24" s="5" t="s">
        <v>15</v>
      </c>
      <c r="B24" s="5" t="s">
        <v>628</v>
      </c>
      <c r="C24" s="38"/>
    </row>
    <row r="25" spans="1:3" ht="15">
      <c r="A25" s="5" t="s">
        <v>16</v>
      </c>
      <c r="B25" s="5" t="s">
        <v>628</v>
      </c>
      <c r="C25" s="38"/>
    </row>
    <row r="26" spans="1:3" ht="15">
      <c r="A26" s="5" t="s">
        <v>17</v>
      </c>
      <c r="B26" s="5" t="s">
        <v>628</v>
      </c>
      <c r="C26" s="38"/>
    </row>
    <row r="27" spans="1:3" ht="15">
      <c r="A27" s="5" t="s">
        <v>19</v>
      </c>
      <c r="B27" s="5" t="s">
        <v>628</v>
      </c>
      <c r="C27" s="38"/>
    </row>
    <row r="28" spans="1:3" ht="15">
      <c r="A28" s="5" t="s">
        <v>20</v>
      </c>
      <c r="B28" s="5" t="s">
        <v>628</v>
      </c>
      <c r="C28" s="38"/>
    </row>
    <row r="29" spans="1:3" ht="15">
      <c r="A29" s="5" t="s">
        <v>21</v>
      </c>
      <c r="B29" s="5" t="s">
        <v>628</v>
      </c>
      <c r="C29" s="38"/>
    </row>
    <row r="30" spans="1:3" ht="15">
      <c r="A30" s="5" t="s">
        <v>22</v>
      </c>
      <c r="B30" s="5" t="s">
        <v>628</v>
      </c>
      <c r="C30" s="38"/>
    </row>
    <row r="31" spans="1:3" ht="45">
      <c r="A31" s="5" t="s">
        <v>23</v>
      </c>
      <c r="B31" s="5" t="s">
        <v>628</v>
      </c>
      <c r="C31" s="38">
        <v>150</v>
      </c>
    </row>
    <row r="32" spans="1:3" ht="15">
      <c r="A32" s="5" t="s">
        <v>24</v>
      </c>
      <c r="B32" s="5" t="s">
        <v>628</v>
      </c>
      <c r="C32" s="38">
        <v>850</v>
      </c>
    </row>
    <row r="33" spans="1:3" ht="15">
      <c r="A33" s="216" t="s">
        <v>948</v>
      </c>
      <c r="B33" s="215" t="s">
        <v>628</v>
      </c>
      <c r="C33" s="217">
        <v>1000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zoomScalePageLayoutView="0" workbookViewId="0" topLeftCell="B1">
      <selection activeCell="E4" sqref="E4"/>
    </sheetView>
  </sheetViews>
  <sheetFormatPr defaultColWidth="9.140625" defaultRowHeight="15"/>
  <cols>
    <col min="1" max="1" width="101.28125" style="0" customWidth="1"/>
    <col min="3" max="3" width="12.140625" style="0" customWidth="1"/>
    <col min="4" max="4" width="13.421875" style="0" customWidth="1"/>
    <col min="5" max="5" width="16.28125" style="0" bestFit="1" customWidth="1"/>
  </cols>
  <sheetData>
    <row r="1" spans="1:4" ht="15">
      <c r="A1" s="114" t="s">
        <v>262</v>
      </c>
      <c r="B1" s="115"/>
      <c r="C1" s="115"/>
      <c r="D1" s="115"/>
    </row>
    <row r="2" spans="1:4" ht="26.25" customHeight="1">
      <c r="A2" s="238" t="s">
        <v>357</v>
      </c>
      <c r="B2" s="243"/>
      <c r="C2" s="243"/>
      <c r="D2" s="243"/>
    </row>
    <row r="3" spans="1:4" ht="30" customHeight="1">
      <c r="A3" s="241" t="s">
        <v>276</v>
      </c>
      <c r="B3" s="239"/>
      <c r="C3" s="239"/>
      <c r="D3" s="239"/>
    </row>
    <row r="4" ht="15">
      <c r="E4" s="135" t="s">
        <v>745</v>
      </c>
    </row>
    <row r="5" ht="15">
      <c r="A5" s="146" t="s">
        <v>239</v>
      </c>
    </row>
    <row r="6" spans="1:5" ht="45">
      <c r="A6" s="2" t="s">
        <v>366</v>
      </c>
      <c r="B6" s="3" t="s">
        <v>367</v>
      </c>
      <c r="C6" s="85" t="s">
        <v>161</v>
      </c>
      <c r="D6" s="85" t="s">
        <v>162</v>
      </c>
      <c r="E6" s="85" t="s">
        <v>163</v>
      </c>
    </row>
    <row r="7" spans="1:5" ht="15">
      <c r="A7" s="42" t="s">
        <v>760</v>
      </c>
      <c r="B7" s="41" t="s">
        <v>394</v>
      </c>
      <c r="C7" s="53">
        <f>ONK_MERLEG!C7+OVI_MERLEG!C7+PH_MERLEG!C7+MUVHAZ_MERLEG!C7</f>
        <v>113069</v>
      </c>
      <c r="D7" s="53">
        <f>ONK_MERLEG!D7+OVI_MERLEG!D7+PH_MERLEG!D7+MUVHAZ_MERLEG!D7</f>
        <v>106519</v>
      </c>
      <c r="E7" s="53">
        <f>ONK_MERLEG!E7+OVI_MERLEG!E7+PH_MERLEG!E7+MUVHAZ_MERLEG!E7</f>
        <v>111243</v>
      </c>
    </row>
    <row r="8" spans="1:5" ht="15">
      <c r="A8" s="5" t="s">
        <v>761</v>
      </c>
      <c r="B8" s="41" t="s">
        <v>401</v>
      </c>
      <c r="C8" s="53">
        <f>ONK_MERLEG!C8+OVI_MERLEG!C8+PH_MERLEG!C8+MUVHAZ_MERLEG!C8</f>
        <v>6359</v>
      </c>
      <c r="D8" s="53">
        <f>ONK_MERLEG!D8+OVI_MERLEG!D8+PH_MERLEG!D8+MUVHAZ_MERLEG!D8</f>
        <v>11773</v>
      </c>
      <c r="E8" s="53">
        <f>ONK_MERLEG!E8+OVI_MERLEG!E8+PH_MERLEG!E8+MUVHAZ_MERLEG!E8</f>
        <v>12265</v>
      </c>
    </row>
    <row r="9" spans="1:5" ht="15">
      <c r="A9" s="66" t="s">
        <v>902</v>
      </c>
      <c r="B9" s="67" t="s">
        <v>402</v>
      </c>
      <c r="C9" s="53">
        <f>ONK_MERLEG!C9+OVI_MERLEG!C9+PH_MERLEG!C9+MUVHAZ_MERLEG!C9</f>
        <v>119428</v>
      </c>
      <c r="D9" s="53">
        <f>ONK_MERLEG!D9+OVI_MERLEG!D9+PH_MERLEG!D9+MUVHAZ_MERLEG!D9</f>
        <v>118292</v>
      </c>
      <c r="E9" s="53">
        <f>ONK_MERLEG!E9+OVI_MERLEG!E9+PH_MERLEG!E9+MUVHAZ_MERLEG!E9</f>
        <v>123508</v>
      </c>
    </row>
    <row r="10" spans="1:5" ht="15">
      <c r="A10" s="50" t="s">
        <v>863</v>
      </c>
      <c r="B10" s="67" t="s">
        <v>403</v>
      </c>
      <c r="C10" s="53">
        <f>ONK_MERLEG!C10+OVI_MERLEG!C10+PH_MERLEG!C10+MUVHAZ_MERLEG!C10</f>
        <v>29268</v>
      </c>
      <c r="D10" s="53">
        <f>ONK_MERLEG!D10+OVI_MERLEG!D10+PH_MERLEG!D10+MUVHAZ_MERLEG!D10</f>
        <v>31281</v>
      </c>
      <c r="E10" s="53">
        <f>ONK_MERLEG!E10+OVI_MERLEG!E10+PH_MERLEG!E10+MUVHAZ_MERLEG!E10</f>
        <v>32460</v>
      </c>
    </row>
    <row r="11" spans="1:5" ht="15">
      <c r="A11" s="5" t="s">
        <v>771</v>
      </c>
      <c r="B11" s="41" t="s">
        <v>410</v>
      </c>
      <c r="C11" s="53">
        <f>ONK_MERLEG!C11+OVI_MERLEG!C11+PH_MERLEG!C11+MUVHAZ_MERLEG!C11</f>
        <v>3686</v>
      </c>
      <c r="D11" s="53">
        <f>ONK_MERLEG!D11+OVI_MERLEG!D11+PH_MERLEG!D11+MUVHAZ_MERLEG!D11</f>
        <v>3969</v>
      </c>
      <c r="E11" s="53">
        <f>ONK_MERLEG!E11+OVI_MERLEG!E11+PH_MERLEG!E11+MUVHAZ_MERLEG!E11</f>
        <v>4257</v>
      </c>
    </row>
    <row r="12" spans="1:5" ht="15">
      <c r="A12" s="5" t="s">
        <v>903</v>
      </c>
      <c r="B12" s="41" t="s">
        <v>415</v>
      </c>
      <c r="C12" s="53">
        <f>ONK_MERLEG!C12+OVI_MERLEG!C12+PH_MERLEG!C12+MUVHAZ_MERLEG!C12</f>
        <v>1425</v>
      </c>
      <c r="D12" s="53">
        <f>ONK_MERLEG!D12+OVI_MERLEG!D12+PH_MERLEG!D12+MUVHAZ_MERLEG!D12</f>
        <v>1556</v>
      </c>
      <c r="E12" s="53">
        <f>ONK_MERLEG!E12+OVI_MERLEG!E12+PH_MERLEG!E12+MUVHAZ_MERLEG!E12</f>
        <v>1530</v>
      </c>
    </row>
    <row r="13" spans="1:5" ht="15">
      <c r="A13" s="5" t="s">
        <v>776</v>
      </c>
      <c r="B13" s="41" t="s">
        <v>431</v>
      </c>
      <c r="C13" s="53">
        <f>ONK_MERLEG!C13+OVI_MERLEG!C13+PH_MERLEG!C13+MUVHAZ_MERLEG!C13</f>
        <v>74647</v>
      </c>
      <c r="D13" s="53">
        <f>ONK_MERLEG!D13+OVI_MERLEG!D13+PH_MERLEG!D13+MUVHAZ_MERLEG!D13</f>
        <v>74302</v>
      </c>
      <c r="E13" s="53">
        <f>ONK_MERLEG!E13+OVI_MERLEG!E13+PH_MERLEG!E13+MUVHAZ_MERLEG!E13</f>
        <v>72822</v>
      </c>
    </row>
    <row r="14" spans="1:5" ht="15">
      <c r="A14" s="5" t="s">
        <v>777</v>
      </c>
      <c r="B14" s="41" t="s">
        <v>436</v>
      </c>
      <c r="C14" s="53">
        <f>ONK_MERLEG!C14+OVI_MERLEG!C14+PH_MERLEG!C14+MUVHAZ_MERLEG!C14</f>
        <v>159</v>
      </c>
      <c r="D14" s="53">
        <f>ONK_MERLEG!D14+OVI_MERLEG!D14+PH_MERLEG!D14+MUVHAZ_MERLEG!D14</f>
        <v>353</v>
      </c>
      <c r="E14" s="53">
        <f>ONK_MERLEG!E14+OVI_MERLEG!E14+PH_MERLEG!E14+MUVHAZ_MERLEG!E14</f>
        <v>470</v>
      </c>
    </row>
    <row r="15" spans="1:5" ht="15">
      <c r="A15" s="5" t="s">
        <v>780</v>
      </c>
      <c r="B15" s="41" t="s">
        <v>449</v>
      </c>
      <c r="C15" s="53">
        <f>ONK_MERLEG!C15+OVI_MERLEG!C15+PH_MERLEG!C15+MUVHAZ_MERLEG!C15</f>
        <v>41611</v>
      </c>
      <c r="D15" s="53">
        <f>ONK_MERLEG!D15+OVI_MERLEG!D15+PH_MERLEG!D15+MUVHAZ_MERLEG!D15</f>
        <v>31845</v>
      </c>
      <c r="E15" s="53">
        <f>ONK_MERLEG!E15+OVI_MERLEG!E15+PH_MERLEG!E15+MUVHAZ_MERLEG!E15</f>
        <v>33960</v>
      </c>
    </row>
    <row r="16" spans="1:5" ht="15">
      <c r="A16" s="50" t="s">
        <v>781</v>
      </c>
      <c r="B16" s="67" t="s">
        <v>450</v>
      </c>
      <c r="C16" s="53">
        <f>ONK_MERLEG!C16+OVI_MERLEG!C16+PH_MERLEG!C16+MUVHAZ_MERLEG!C16</f>
        <v>121528</v>
      </c>
      <c r="D16" s="53">
        <f>ONK_MERLEG!D16+OVI_MERLEG!D16+PH_MERLEG!D16+MUVHAZ_MERLEG!D16</f>
        <v>112025</v>
      </c>
      <c r="E16" s="53">
        <f>ONK_MERLEG!E16+OVI_MERLEG!E16+PH_MERLEG!E16+MUVHAZ_MERLEG!E16</f>
        <v>113039</v>
      </c>
    </row>
    <row r="17" spans="1:5" ht="15">
      <c r="A17" s="17" t="s">
        <v>451</v>
      </c>
      <c r="B17" s="41" t="s">
        <v>452</v>
      </c>
      <c r="C17" s="53">
        <f>ONK_MERLEG!C17+OVI_MERLEG!C17+PH_MERLEG!C17+MUVHAZ_MERLEG!C17</f>
        <v>0</v>
      </c>
      <c r="D17" s="53">
        <f>ONK_MERLEG!D17+OVI_MERLEG!D17+PH_MERLEG!D17+MUVHAZ_MERLEG!D17</f>
        <v>0</v>
      </c>
      <c r="E17" s="53">
        <f>ONK_MERLEG!E17+OVI_MERLEG!E17+PH_MERLEG!E17+MUVHAZ_MERLEG!E17</f>
        <v>0</v>
      </c>
    </row>
    <row r="18" spans="1:5" ht="15">
      <c r="A18" s="17" t="s">
        <v>798</v>
      </c>
      <c r="B18" s="41" t="s">
        <v>453</v>
      </c>
      <c r="C18" s="53">
        <f>ONK_MERLEG!C18+OVI_MERLEG!C18+PH_MERLEG!C18+MUVHAZ_MERLEG!C18</f>
        <v>829</v>
      </c>
      <c r="D18" s="53">
        <f>ONK_MERLEG!D18+OVI_MERLEG!D18+PH_MERLEG!D18+MUVHAZ_MERLEG!D18</f>
        <v>0</v>
      </c>
      <c r="E18" s="53">
        <f>ONK_MERLEG!E18+OVI_MERLEG!E18+PH_MERLEG!E18+MUVHAZ_MERLEG!E18</f>
        <v>0</v>
      </c>
    </row>
    <row r="19" spans="1:5" ht="15">
      <c r="A19" s="22" t="s">
        <v>869</v>
      </c>
      <c r="B19" s="41" t="s">
        <v>454</v>
      </c>
      <c r="C19" s="53">
        <f>ONK_MERLEG!C19+OVI_MERLEG!C19+PH_MERLEG!C19+MUVHAZ_MERLEG!C19</f>
        <v>0</v>
      </c>
      <c r="D19" s="53">
        <f>ONK_MERLEG!D19+OVI_MERLEG!D19+PH_MERLEG!D19+MUVHAZ_MERLEG!D19</f>
        <v>0</v>
      </c>
      <c r="E19" s="53">
        <f>ONK_MERLEG!E19+OVI_MERLEG!E19+PH_MERLEG!E19+MUVHAZ_MERLEG!E19</f>
        <v>0</v>
      </c>
    </row>
    <row r="20" spans="1:5" ht="15">
      <c r="A20" s="22" t="s">
        <v>870</v>
      </c>
      <c r="B20" s="41" t="s">
        <v>455</v>
      </c>
      <c r="C20" s="53">
        <f>ONK_MERLEG!C20+OVI_MERLEG!C20+PH_MERLEG!C20+MUVHAZ_MERLEG!C20</f>
        <v>878</v>
      </c>
      <c r="D20" s="53">
        <f>ONK_MERLEG!D20+OVI_MERLEG!D20+PH_MERLEG!D20+MUVHAZ_MERLEG!D20</f>
        <v>146</v>
      </c>
      <c r="E20" s="53">
        <f>ONK_MERLEG!E20+OVI_MERLEG!E20+PH_MERLEG!E20+MUVHAZ_MERLEG!E20</f>
        <v>0</v>
      </c>
    </row>
    <row r="21" spans="1:5" ht="15">
      <c r="A21" s="22" t="s">
        <v>871</v>
      </c>
      <c r="B21" s="41" t="s">
        <v>456</v>
      </c>
      <c r="C21" s="53">
        <f>ONK_MERLEG!C21+OVI_MERLEG!C21+PH_MERLEG!C21+MUVHAZ_MERLEG!C21</f>
        <v>1549</v>
      </c>
      <c r="D21" s="53">
        <f>ONK_MERLEG!D21+OVI_MERLEG!D21+PH_MERLEG!D21+MUVHAZ_MERLEG!D21</f>
        <v>296</v>
      </c>
      <c r="E21" s="53">
        <f>ONK_MERLEG!E21+OVI_MERLEG!E21+PH_MERLEG!E21+MUVHAZ_MERLEG!E21</f>
        <v>0</v>
      </c>
    </row>
    <row r="22" spans="1:5" ht="15">
      <c r="A22" s="17" t="s">
        <v>872</v>
      </c>
      <c r="B22" s="41" t="s">
        <v>457</v>
      </c>
      <c r="C22" s="53">
        <f>ONK_MERLEG!C22+OVI_MERLEG!C22+PH_MERLEG!C22+MUVHAZ_MERLEG!C22</f>
        <v>2559</v>
      </c>
      <c r="D22" s="53">
        <f>ONK_MERLEG!D22+OVI_MERLEG!D22+PH_MERLEG!D22+MUVHAZ_MERLEG!D22</f>
        <v>675</v>
      </c>
      <c r="E22" s="53">
        <f>ONK_MERLEG!E22+OVI_MERLEG!E22+PH_MERLEG!E22+MUVHAZ_MERLEG!E22</f>
        <v>0</v>
      </c>
    </row>
    <row r="23" spans="1:5" ht="15">
      <c r="A23" s="17" t="s">
        <v>873</v>
      </c>
      <c r="B23" s="41" t="s">
        <v>458</v>
      </c>
      <c r="C23" s="53">
        <f>ONK_MERLEG!C23+OVI_MERLEG!C23+PH_MERLEG!C23+MUVHAZ_MERLEG!C23</f>
        <v>404</v>
      </c>
      <c r="D23" s="53">
        <f>ONK_MERLEG!D23+OVI_MERLEG!D23+PH_MERLEG!D23+MUVHAZ_MERLEG!D23</f>
        <v>369</v>
      </c>
      <c r="E23" s="53">
        <f>ONK_MERLEG!E23+OVI_MERLEG!E23+PH_MERLEG!E23+MUVHAZ_MERLEG!E23</f>
        <v>0</v>
      </c>
    </row>
    <row r="24" spans="1:5" ht="15">
      <c r="A24" s="17" t="s">
        <v>874</v>
      </c>
      <c r="B24" s="41" t="s">
        <v>459</v>
      </c>
      <c r="C24" s="53">
        <f>ONK_MERLEG!C24+OVI_MERLEG!C24+PH_MERLEG!C24+MUVHAZ_MERLEG!C24</f>
        <v>2543</v>
      </c>
      <c r="D24" s="53">
        <f>ONK_MERLEG!D24+OVI_MERLEG!D24+PH_MERLEG!D24+MUVHAZ_MERLEG!D24</f>
        <v>9201</v>
      </c>
      <c r="E24" s="53">
        <f>ONK_MERLEG!E24+OVI_MERLEG!E24+PH_MERLEG!E24+MUVHAZ_MERLEG!E24</f>
        <v>7221</v>
      </c>
    </row>
    <row r="25" spans="1:5" ht="15">
      <c r="A25" s="64" t="s">
        <v>831</v>
      </c>
      <c r="B25" s="67" t="s">
        <v>460</v>
      </c>
      <c r="C25" s="53">
        <f>ONK_MERLEG!C25+OVI_MERLEG!C25+PH_MERLEG!C25+MUVHAZ_MERLEG!C25</f>
        <v>8762</v>
      </c>
      <c r="D25" s="53">
        <f>ONK_MERLEG!D25+OVI_MERLEG!D25+PH_MERLEG!D25+MUVHAZ_MERLEG!D25</f>
        <v>10687</v>
      </c>
      <c r="E25" s="53">
        <f>ONK_MERLEG!E25+OVI_MERLEG!E25+PH_MERLEG!E25+MUVHAZ_MERLEG!E25</f>
        <v>7221</v>
      </c>
    </row>
    <row r="26" spans="1:5" ht="15">
      <c r="A26" s="16" t="s">
        <v>885</v>
      </c>
      <c r="B26" s="41" t="s">
        <v>461</v>
      </c>
      <c r="C26" s="53">
        <f>ONK_MERLEG!C26+OVI_MERLEG!C26+PH_MERLEG!C26+MUVHAZ_MERLEG!C26</f>
        <v>0</v>
      </c>
      <c r="D26" s="53">
        <f>ONK_MERLEG!D26+OVI_MERLEG!D26+PH_MERLEG!D26+MUVHAZ_MERLEG!D26</f>
        <v>0</v>
      </c>
      <c r="E26" s="53">
        <f>ONK_MERLEG!E26+OVI_MERLEG!E26+PH_MERLEG!E26+MUVHAZ_MERLEG!E26</f>
        <v>0</v>
      </c>
    </row>
    <row r="27" spans="1:5" ht="15">
      <c r="A27" s="16" t="s">
        <v>463</v>
      </c>
      <c r="B27" s="41" t="s">
        <v>464</v>
      </c>
      <c r="C27" s="53">
        <f>ONK_MERLEG!C27+OVI_MERLEG!C27+PH_MERLEG!C27+MUVHAZ_MERLEG!C27</f>
        <v>0</v>
      </c>
      <c r="D27" s="53">
        <f>ONK_MERLEG!D27+OVI_MERLEG!D27+PH_MERLEG!D27+MUVHAZ_MERLEG!D27</f>
        <v>4817</v>
      </c>
      <c r="E27" s="53">
        <f>ONK_MERLEG!E27+OVI_MERLEG!E27+PH_MERLEG!E27+MUVHAZ_MERLEG!E27</f>
        <v>0</v>
      </c>
    </row>
    <row r="28" spans="1:5" ht="15">
      <c r="A28" s="16" t="s">
        <v>465</v>
      </c>
      <c r="B28" s="41" t="s">
        <v>466</v>
      </c>
      <c r="C28" s="53">
        <f>ONK_MERLEG!C28+OVI_MERLEG!C28+PH_MERLEG!C28+MUVHAZ_MERLEG!C28</f>
        <v>0</v>
      </c>
      <c r="D28" s="53">
        <f>ONK_MERLEG!D28+OVI_MERLEG!D28+PH_MERLEG!D28+MUVHAZ_MERLEG!D28</f>
        <v>0</v>
      </c>
      <c r="E28" s="53">
        <f>ONK_MERLEG!E28+OVI_MERLEG!E28+PH_MERLEG!E28+MUVHAZ_MERLEG!E28</f>
        <v>0</v>
      </c>
    </row>
    <row r="29" spans="1:5" ht="15">
      <c r="A29" s="16" t="s">
        <v>833</v>
      </c>
      <c r="B29" s="41" t="s">
        <v>467</v>
      </c>
      <c r="C29" s="53">
        <f>ONK_MERLEG!C29+OVI_MERLEG!C29+PH_MERLEG!C29+MUVHAZ_MERLEG!C29</f>
        <v>0</v>
      </c>
      <c r="D29" s="53">
        <f>ONK_MERLEG!D29+OVI_MERLEG!D29+PH_MERLEG!D29+MUVHAZ_MERLEG!D29</f>
        <v>0</v>
      </c>
      <c r="E29" s="53">
        <f>ONK_MERLEG!E29+OVI_MERLEG!E29+PH_MERLEG!E29+MUVHAZ_MERLEG!E29</f>
        <v>0</v>
      </c>
    </row>
    <row r="30" spans="1:5" ht="15">
      <c r="A30" s="16" t="s">
        <v>886</v>
      </c>
      <c r="B30" s="41" t="s">
        <v>468</v>
      </c>
      <c r="C30" s="53">
        <f>ONK_MERLEG!C30+OVI_MERLEG!C30+PH_MERLEG!C30+MUVHAZ_MERLEG!C30</f>
        <v>0</v>
      </c>
      <c r="D30" s="53">
        <f>ONK_MERLEG!D30+OVI_MERLEG!D30+PH_MERLEG!D30+MUVHAZ_MERLEG!D30</f>
        <v>0</v>
      </c>
      <c r="E30" s="53">
        <f>ONK_MERLEG!E30+OVI_MERLEG!E30+PH_MERLEG!E30+MUVHAZ_MERLEG!E30</f>
        <v>0</v>
      </c>
    </row>
    <row r="31" spans="1:5" ht="15">
      <c r="A31" s="16" t="s">
        <v>835</v>
      </c>
      <c r="B31" s="41" t="s">
        <v>469</v>
      </c>
      <c r="C31" s="53">
        <f>ONK_MERLEG!C31+OVI_MERLEG!C31+PH_MERLEG!C31+MUVHAZ_MERLEG!C31</f>
        <v>500</v>
      </c>
      <c r="D31" s="53">
        <f>ONK_MERLEG!D31+OVI_MERLEG!D31+PH_MERLEG!D31+MUVHAZ_MERLEG!D31</f>
        <v>600</v>
      </c>
      <c r="E31" s="53">
        <f>ONK_MERLEG!E31+OVI_MERLEG!E31+PH_MERLEG!E31+MUVHAZ_MERLEG!E31</f>
        <v>600</v>
      </c>
    </row>
    <row r="32" spans="1:5" ht="15">
      <c r="A32" s="16" t="s">
        <v>887</v>
      </c>
      <c r="B32" s="41" t="s">
        <v>470</v>
      </c>
      <c r="C32" s="53">
        <f>ONK_MERLEG!C32+OVI_MERLEG!C32+PH_MERLEG!C32+MUVHAZ_MERLEG!C32</f>
        <v>0</v>
      </c>
      <c r="D32" s="53">
        <f>ONK_MERLEG!D32+OVI_MERLEG!D32+PH_MERLEG!D32+MUVHAZ_MERLEG!D32</f>
        <v>0</v>
      </c>
      <c r="E32" s="53">
        <f>ONK_MERLEG!E32+OVI_MERLEG!E32+PH_MERLEG!E32+MUVHAZ_MERLEG!E32</f>
        <v>0</v>
      </c>
    </row>
    <row r="33" spans="1:5" ht="15">
      <c r="A33" s="16" t="s">
        <v>888</v>
      </c>
      <c r="B33" s="41" t="s">
        <v>472</v>
      </c>
      <c r="C33" s="53">
        <f>ONK_MERLEG!C33+OVI_MERLEG!C33+PH_MERLEG!C33+MUVHAZ_MERLEG!C33</f>
        <v>0</v>
      </c>
      <c r="D33" s="53">
        <f>ONK_MERLEG!D33+OVI_MERLEG!D33+PH_MERLEG!D33+MUVHAZ_MERLEG!D33</f>
        <v>0</v>
      </c>
      <c r="E33" s="53">
        <f>ONK_MERLEG!E33+OVI_MERLEG!E33+PH_MERLEG!E33+MUVHAZ_MERLEG!E33</f>
        <v>0</v>
      </c>
    </row>
    <row r="34" spans="1:5" ht="15">
      <c r="A34" s="16" t="s">
        <v>473</v>
      </c>
      <c r="B34" s="41" t="s">
        <v>474</v>
      </c>
      <c r="C34" s="53">
        <f>ONK_MERLEG!C34+OVI_MERLEG!C34+PH_MERLEG!C34+MUVHAZ_MERLEG!C34</f>
        <v>0</v>
      </c>
      <c r="D34" s="53">
        <f>ONK_MERLEG!D34+OVI_MERLEG!D34+PH_MERLEG!D34+MUVHAZ_MERLEG!D34</f>
        <v>0</v>
      </c>
      <c r="E34" s="53">
        <f>ONK_MERLEG!E34+OVI_MERLEG!E34+PH_MERLEG!E34+MUVHAZ_MERLEG!E34</f>
        <v>0</v>
      </c>
    </row>
    <row r="35" spans="1:5" ht="15">
      <c r="A35" s="29" t="s">
        <v>475</v>
      </c>
      <c r="B35" s="41" t="s">
        <v>476</v>
      </c>
      <c r="C35" s="53">
        <f>ONK_MERLEG!C35+OVI_MERLEG!C35+PH_MERLEG!C35+MUVHAZ_MERLEG!C35</f>
        <v>0</v>
      </c>
      <c r="D35" s="53">
        <f>ONK_MERLEG!D35+OVI_MERLEG!D35+PH_MERLEG!D35+MUVHAZ_MERLEG!D35</f>
        <v>0</v>
      </c>
      <c r="E35" s="53">
        <f>ONK_MERLEG!E35+OVI_MERLEG!E35+PH_MERLEG!E35+MUVHAZ_MERLEG!E35</f>
        <v>0</v>
      </c>
    </row>
    <row r="36" spans="1:5" ht="15">
      <c r="A36" s="16" t="s">
        <v>889</v>
      </c>
      <c r="B36" s="41" t="s">
        <v>477</v>
      </c>
      <c r="C36" s="53">
        <f>ONK_MERLEG!C36+OVI_MERLEG!C36+PH_MERLEG!C36+MUVHAZ_MERLEG!C36</f>
        <v>31968</v>
      </c>
      <c r="D36" s="53">
        <f>ONK_MERLEG!D36+OVI_MERLEG!D36+PH_MERLEG!D36+MUVHAZ_MERLEG!D36</f>
        <v>30747</v>
      </c>
      <c r="E36" s="53">
        <f>ONK_MERLEG!E36+OVI_MERLEG!E36+PH_MERLEG!E36+MUVHAZ_MERLEG!E36</f>
        <v>31576</v>
      </c>
    </row>
    <row r="37" spans="1:5" ht="15">
      <c r="A37" s="29" t="s">
        <v>184</v>
      </c>
      <c r="B37" s="41" t="s">
        <v>478</v>
      </c>
      <c r="C37" s="53">
        <f>ONK_MERLEG!C37+OVI_MERLEG!C37+PH_MERLEG!C37+MUVHAZ_MERLEG!C37</f>
        <v>0</v>
      </c>
      <c r="D37" s="53">
        <f>ONK_MERLEG!D37+OVI_MERLEG!D37+PH_MERLEG!D37+MUVHAZ_MERLEG!D37</f>
        <v>0</v>
      </c>
      <c r="E37" s="53">
        <f>ONK_MERLEG!E37+OVI_MERLEG!E37+PH_MERLEG!E37+MUVHAZ_MERLEG!E37</f>
        <v>15440</v>
      </c>
    </row>
    <row r="38" spans="1:5" ht="15">
      <c r="A38" s="29" t="s">
        <v>185</v>
      </c>
      <c r="B38" s="41" t="s">
        <v>478</v>
      </c>
      <c r="C38" s="53">
        <f>ONK_MERLEG!C38+OVI_MERLEG!C38+PH_MERLEG!C38+MUVHAZ_MERLEG!C38</f>
        <v>0</v>
      </c>
      <c r="D38" s="53">
        <f>ONK_MERLEG!D38+OVI_MERLEG!D38+PH_MERLEG!D38+MUVHAZ_MERLEG!D38</f>
        <v>0</v>
      </c>
      <c r="E38" s="53">
        <f>ONK_MERLEG!E38+OVI_MERLEG!E38+PH_MERLEG!E38+MUVHAZ_MERLEG!E38</f>
        <v>0</v>
      </c>
    </row>
    <row r="39" spans="1:5" ht="15">
      <c r="A39" s="64" t="s">
        <v>839</v>
      </c>
      <c r="B39" s="67" t="s">
        <v>479</v>
      </c>
      <c r="C39" s="53">
        <f>ONK_MERLEG!C39+OVI_MERLEG!C39+PH_MERLEG!C39+MUVHAZ_MERLEG!C39</f>
        <v>32468</v>
      </c>
      <c r="D39" s="53">
        <f>ONK_MERLEG!D39+OVI_MERLEG!D39+PH_MERLEG!D39+MUVHAZ_MERLEG!D39</f>
        <v>36164</v>
      </c>
      <c r="E39" s="53">
        <f>ONK_MERLEG!E39+OVI_MERLEG!E39+PH_MERLEG!E39+MUVHAZ_MERLEG!E39</f>
        <v>47616</v>
      </c>
    </row>
    <row r="40" spans="1:5" ht="15.75">
      <c r="A40" s="83" t="s">
        <v>73</v>
      </c>
      <c r="B40" s="134"/>
      <c r="C40" s="53">
        <f>ONK_MERLEG!C40+OVI_MERLEG!C40+PH_MERLEG!C40+MUVHAZ_MERLEG!C40</f>
        <v>0</v>
      </c>
      <c r="D40" s="53">
        <f>ONK_MERLEG!D40+OVI_MERLEG!D40+PH_MERLEG!D40+MUVHAZ_MERLEG!D40</f>
        <v>0</v>
      </c>
      <c r="E40" s="53">
        <f>ONK_MERLEG!E40+OVI_MERLEG!E40+PH_MERLEG!E40+MUVHAZ_MERLEG!E40</f>
        <v>0</v>
      </c>
    </row>
    <row r="41" spans="1:5" ht="15">
      <c r="A41" s="45" t="s">
        <v>480</v>
      </c>
      <c r="B41" s="41" t="s">
        <v>481</v>
      </c>
      <c r="C41" s="53">
        <f>ONK_MERLEG!C41+OVI_MERLEG!C41+PH_MERLEG!C41+MUVHAZ_MERLEG!C41</f>
        <v>1770</v>
      </c>
      <c r="D41" s="53">
        <f>ONK_MERLEG!D41+OVI_MERLEG!D41+PH_MERLEG!D41+MUVHAZ_MERLEG!D41</f>
        <v>1600</v>
      </c>
      <c r="E41" s="53">
        <f>ONK_MERLEG!E41+OVI_MERLEG!E41+PH_MERLEG!E41+MUVHAZ_MERLEG!E41</f>
        <v>950</v>
      </c>
    </row>
    <row r="42" spans="1:5" ht="15">
      <c r="A42" s="45" t="s">
        <v>890</v>
      </c>
      <c r="B42" s="41" t="s">
        <v>482</v>
      </c>
      <c r="C42" s="53">
        <f>ONK_MERLEG!C42+OVI_MERLEG!C42+PH_MERLEG!C42+MUVHAZ_MERLEG!C42</f>
        <v>0</v>
      </c>
      <c r="D42" s="53">
        <f>ONK_MERLEG!D42+OVI_MERLEG!D42+PH_MERLEG!D42+MUVHAZ_MERLEG!D42</f>
        <v>32584</v>
      </c>
      <c r="E42" s="53">
        <f>ONK_MERLEG!E42+OVI_MERLEG!E42+PH_MERLEG!E42+MUVHAZ_MERLEG!E42</f>
        <v>7867</v>
      </c>
    </row>
    <row r="43" spans="1:5" ht="15">
      <c r="A43" s="45" t="s">
        <v>484</v>
      </c>
      <c r="B43" s="41" t="s">
        <v>485</v>
      </c>
      <c r="C43" s="53">
        <f>ONK_MERLEG!C43+OVI_MERLEG!C43+PH_MERLEG!C43+MUVHAZ_MERLEG!C43</f>
        <v>371</v>
      </c>
      <c r="D43" s="53">
        <f>ONK_MERLEG!D43+OVI_MERLEG!D43+PH_MERLEG!D43+MUVHAZ_MERLEG!D43</f>
        <v>97</v>
      </c>
      <c r="E43" s="53">
        <f>ONK_MERLEG!E43+OVI_MERLEG!E43+PH_MERLEG!E43+MUVHAZ_MERLEG!E43</f>
        <v>441</v>
      </c>
    </row>
    <row r="44" spans="1:5" ht="15">
      <c r="A44" s="45" t="s">
        <v>486</v>
      </c>
      <c r="B44" s="41" t="s">
        <v>487</v>
      </c>
      <c r="C44" s="53">
        <f>ONK_MERLEG!C44+OVI_MERLEG!C44+PH_MERLEG!C44+MUVHAZ_MERLEG!C44</f>
        <v>2340</v>
      </c>
      <c r="D44" s="53">
        <f>ONK_MERLEG!D44+OVI_MERLEG!D44+PH_MERLEG!D44+MUVHAZ_MERLEG!D44</f>
        <v>1317</v>
      </c>
      <c r="E44" s="53">
        <f>ONK_MERLEG!E44+OVI_MERLEG!E44+PH_MERLEG!E44+MUVHAZ_MERLEG!E44</f>
        <v>820</v>
      </c>
    </row>
    <row r="45" spans="1:5" ht="15">
      <c r="A45" s="6" t="s">
        <v>492</v>
      </c>
      <c r="B45" s="41" t="s">
        <v>493</v>
      </c>
      <c r="C45" s="53">
        <f>ONK_MERLEG!C45+OVI_MERLEG!C45+PH_MERLEG!C45+MUVHAZ_MERLEG!C45</f>
        <v>0</v>
      </c>
      <c r="D45" s="53">
        <f>ONK_MERLEG!D45+OVI_MERLEG!D45+PH_MERLEG!D45+MUVHAZ_MERLEG!D45</f>
        <v>0</v>
      </c>
      <c r="E45" s="53">
        <f>ONK_MERLEG!E45+OVI_MERLEG!E45+PH_MERLEG!E45+MUVHAZ_MERLEG!E45</f>
        <v>0</v>
      </c>
    </row>
    <row r="46" spans="1:5" ht="15">
      <c r="A46" s="6" t="s">
        <v>494</v>
      </c>
      <c r="B46" s="41" t="s">
        <v>495</v>
      </c>
      <c r="C46" s="53">
        <f>ONK_MERLEG!C46+OVI_MERLEG!C46+PH_MERLEG!C46+MUVHAZ_MERLEG!C46</f>
        <v>0</v>
      </c>
      <c r="D46" s="53">
        <f>ONK_MERLEG!D46+OVI_MERLEG!D46+PH_MERLEG!D46+MUVHAZ_MERLEG!D46</f>
        <v>0</v>
      </c>
      <c r="E46" s="53">
        <f>ONK_MERLEG!E46+OVI_MERLEG!E46+PH_MERLEG!E46+MUVHAZ_MERLEG!E46</f>
        <v>0</v>
      </c>
    </row>
    <row r="47" spans="1:5" ht="15">
      <c r="A47" s="6" t="s">
        <v>496</v>
      </c>
      <c r="B47" s="41" t="s">
        <v>497</v>
      </c>
      <c r="C47" s="53">
        <f>ONK_MERLEG!C47+OVI_MERLEG!C47+PH_MERLEG!C47+MUVHAZ_MERLEG!C47</f>
        <v>1210</v>
      </c>
      <c r="D47" s="53">
        <f>ONK_MERLEG!D47+OVI_MERLEG!D47+PH_MERLEG!D47+MUVHAZ_MERLEG!D47</f>
        <v>6341</v>
      </c>
      <c r="E47" s="53">
        <f>ONK_MERLEG!E47+OVI_MERLEG!E47+PH_MERLEG!E47+MUVHAZ_MERLEG!E47</f>
        <v>1139</v>
      </c>
    </row>
    <row r="48" spans="1:5" ht="15">
      <c r="A48" s="65" t="s">
        <v>841</v>
      </c>
      <c r="B48" s="67" t="s">
        <v>498</v>
      </c>
      <c r="C48" s="53">
        <f>ONK_MERLEG!C48+OVI_MERLEG!C48+PH_MERLEG!C48+MUVHAZ_MERLEG!C48</f>
        <v>5691</v>
      </c>
      <c r="D48" s="53">
        <f>ONK_MERLEG!D48+OVI_MERLEG!D48+PH_MERLEG!D48+MUVHAZ_MERLEG!D48</f>
        <v>41939</v>
      </c>
      <c r="E48" s="53">
        <f>ONK_MERLEG!E48+OVI_MERLEG!E48+PH_MERLEG!E48+MUVHAZ_MERLEG!E48</f>
        <v>11217</v>
      </c>
    </row>
    <row r="49" spans="1:5" ht="15">
      <c r="A49" s="17" t="s">
        <v>499</v>
      </c>
      <c r="B49" s="41" t="s">
        <v>500</v>
      </c>
      <c r="C49" s="53">
        <f>ONK_MERLEG!C49+OVI_MERLEG!C49+PH_MERLEG!C49+MUVHAZ_MERLEG!C49</f>
        <v>13909</v>
      </c>
      <c r="D49" s="53">
        <f>ONK_MERLEG!D49+OVI_MERLEG!D49+PH_MERLEG!D49+MUVHAZ_MERLEG!D49</f>
        <v>14511</v>
      </c>
      <c r="E49" s="53">
        <f>ONK_MERLEG!E49+OVI_MERLEG!E49+PH_MERLEG!E49+MUVHAZ_MERLEG!E49</f>
        <v>16170</v>
      </c>
    </row>
    <row r="50" spans="1:5" ht="15">
      <c r="A50" s="17" t="s">
        <v>501</v>
      </c>
      <c r="B50" s="41" t="s">
        <v>502</v>
      </c>
      <c r="C50" s="53">
        <f>ONK_MERLEG!C50+OVI_MERLEG!C50+PH_MERLEG!C50+MUVHAZ_MERLEG!C50</f>
        <v>0</v>
      </c>
      <c r="D50" s="53">
        <f>ONK_MERLEG!D50+OVI_MERLEG!D50+PH_MERLEG!D50+MUVHAZ_MERLEG!D50</f>
        <v>0</v>
      </c>
      <c r="E50" s="53">
        <f>ONK_MERLEG!E50+OVI_MERLEG!E50+PH_MERLEG!E50+MUVHAZ_MERLEG!E50</f>
        <v>0</v>
      </c>
    </row>
    <row r="51" spans="1:5" ht="15">
      <c r="A51" s="17" t="s">
        <v>503</v>
      </c>
      <c r="B51" s="41" t="s">
        <v>504</v>
      </c>
      <c r="C51" s="53">
        <f>ONK_MERLEG!C51+OVI_MERLEG!C51+PH_MERLEG!C51+MUVHAZ_MERLEG!C51</f>
        <v>0</v>
      </c>
      <c r="D51" s="53">
        <f>ONK_MERLEG!D51+OVI_MERLEG!D51+PH_MERLEG!D51+MUVHAZ_MERLEG!D51</f>
        <v>0</v>
      </c>
      <c r="E51" s="53">
        <f>ONK_MERLEG!E51+OVI_MERLEG!E51+PH_MERLEG!E51+MUVHAZ_MERLEG!E51</f>
        <v>0</v>
      </c>
    </row>
    <row r="52" spans="1:5" ht="15">
      <c r="A52" s="17" t="s">
        <v>505</v>
      </c>
      <c r="B52" s="41" t="s">
        <v>506</v>
      </c>
      <c r="C52" s="53">
        <f>ONK_MERLEG!C52+OVI_MERLEG!C52+PH_MERLEG!C52+MUVHAZ_MERLEG!C52</f>
        <v>2098</v>
      </c>
      <c r="D52" s="53">
        <f>ONK_MERLEG!D52+OVI_MERLEG!D52+PH_MERLEG!D52+MUVHAZ_MERLEG!D52</f>
        <v>3822</v>
      </c>
      <c r="E52" s="53">
        <f>ONK_MERLEG!E52+OVI_MERLEG!E52+PH_MERLEG!E52+MUVHAZ_MERLEG!E52</f>
        <v>4367</v>
      </c>
    </row>
    <row r="53" spans="1:5" ht="15">
      <c r="A53" s="64" t="s">
        <v>842</v>
      </c>
      <c r="B53" s="67" t="s">
        <v>507</v>
      </c>
      <c r="C53" s="53">
        <f>ONK_MERLEG!C53+OVI_MERLEG!C53+PH_MERLEG!C53+MUVHAZ_MERLEG!C53</f>
        <v>16007</v>
      </c>
      <c r="D53" s="53">
        <f>ONK_MERLEG!D53+OVI_MERLEG!D53+PH_MERLEG!D53+MUVHAZ_MERLEG!D53</f>
        <v>18333</v>
      </c>
      <c r="E53" s="53">
        <f>ONK_MERLEG!E53+OVI_MERLEG!E53+PH_MERLEG!E53+MUVHAZ_MERLEG!E53</f>
        <v>20537</v>
      </c>
    </row>
    <row r="54" spans="1:5" ht="15">
      <c r="A54" s="17" t="s">
        <v>508</v>
      </c>
      <c r="B54" s="41" t="s">
        <v>509</v>
      </c>
      <c r="C54" s="53">
        <f>ONK_MERLEG!C54+OVI_MERLEG!C54+PH_MERLEG!C54+MUVHAZ_MERLEG!C54</f>
        <v>0</v>
      </c>
      <c r="D54" s="53">
        <f>ONK_MERLEG!D54+OVI_MERLEG!D54+PH_MERLEG!D54+MUVHAZ_MERLEG!D54</f>
        <v>0</v>
      </c>
      <c r="E54" s="53">
        <f>ONK_MERLEG!E54+OVI_MERLEG!E54+PH_MERLEG!E54+MUVHAZ_MERLEG!E54</f>
        <v>0</v>
      </c>
    </row>
    <row r="55" spans="1:5" ht="15">
      <c r="A55" s="17" t="s">
        <v>891</v>
      </c>
      <c r="B55" s="41" t="s">
        <v>510</v>
      </c>
      <c r="C55" s="53">
        <f>ONK_MERLEG!C55+OVI_MERLEG!C55+PH_MERLEG!C55+MUVHAZ_MERLEG!C55</f>
        <v>0</v>
      </c>
      <c r="D55" s="53">
        <f>ONK_MERLEG!D55+OVI_MERLEG!D55+PH_MERLEG!D55+MUVHAZ_MERLEG!D55</f>
        <v>0</v>
      </c>
      <c r="E55" s="53">
        <f>ONK_MERLEG!E55+OVI_MERLEG!E55+PH_MERLEG!E55+MUVHAZ_MERLEG!E55</f>
        <v>0</v>
      </c>
    </row>
    <row r="56" spans="1:5" ht="15">
      <c r="A56" s="17" t="s">
        <v>892</v>
      </c>
      <c r="B56" s="41" t="s">
        <v>511</v>
      </c>
      <c r="C56" s="53">
        <f>ONK_MERLEG!C56+OVI_MERLEG!C56+PH_MERLEG!C56+MUVHAZ_MERLEG!C56</f>
        <v>0</v>
      </c>
      <c r="D56" s="53">
        <f>ONK_MERLEG!D56+OVI_MERLEG!D56+PH_MERLEG!D56+MUVHAZ_MERLEG!D56</f>
        <v>0</v>
      </c>
      <c r="E56" s="53">
        <f>ONK_MERLEG!E56+OVI_MERLEG!E56+PH_MERLEG!E56+MUVHAZ_MERLEG!E56</f>
        <v>0</v>
      </c>
    </row>
    <row r="57" spans="1:5" ht="15">
      <c r="A57" s="17" t="s">
        <v>893</v>
      </c>
      <c r="B57" s="41" t="s">
        <v>512</v>
      </c>
      <c r="C57" s="53">
        <f>ONK_MERLEG!C57+OVI_MERLEG!C57+PH_MERLEG!C57+MUVHAZ_MERLEG!C57</f>
        <v>590</v>
      </c>
      <c r="D57" s="53">
        <f>ONK_MERLEG!D57+OVI_MERLEG!D57+PH_MERLEG!D57+MUVHAZ_MERLEG!D57</f>
        <v>215</v>
      </c>
      <c r="E57" s="53">
        <f>ONK_MERLEG!E57+OVI_MERLEG!E57+PH_MERLEG!E57+MUVHAZ_MERLEG!E57</f>
        <v>0</v>
      </c>
    </row>
    <row r="58" spans="1:5" ht="15">
      <c r="A58" s="17" t="s">
        <v>894</v>
      </c>
      <c r="B58" s="41" t="s">
        <v>513</v>
      </c>
      <c r="C58" s="53">
        <f>ONK_MERLEG!C58+OVI_MERLEG!C58+PH_MERLEG!C58+MUVHAZ_MERLEG!C58</f>
        <v>0</v>
      </c>
      <c r="D58" s="53">
        <f>ONK_MERLEG!D58+OVI_MERLEG!D58+PH_MERLEG!D58+MUVHAZ_MERLEG!D58</f>
        <v>0</v>
      </c>
      <c r="E58" s="53">
        <f>ONK_MERLEG!E58+OVI_MERLEG!E58+PH_MERLEG!E58+MUVHAZ_MERLEG!E58</f>
        <v>0</v>
      </c>
    </row>
    <row r="59" spans="1:5" ht="15">
      <c r="A59" s="17" t="s">
        <v>895</v>
      </c>
      <c r="B59" s="41" t="s">
        <v>514</v>
      </c>
      <c r="C59" s="53">
        <f>ONK_MERLEG!C59+OVI_MERLEG!C59+PH_MERLEG!C59+MUVHAZ_MERLEG!C59</f>
        <v>0</v>
      </c>
      <c r="D59" s="53">
        <f>ONK_MERLEG!D59+OVI_MERLEG!D59+PH_MERLEG!D59+MUVHAZ_MERLEG!D59</f>
        <v>0</v>
      </c>
      <c r="E59" s="53">
        <f>ONK_MERLEG!E59+OVI_MERLEG!E59+PH_MERLEG!E59+MUVHAZ_MERLEG!E59</f>
        <v>0</v>
      </c>
    </row>
    <row r="60" spans="1:5" ht="15">
      <c r="A60" s="17" t="s">
        <v>515</v>
      </c>
      <c r="B60" s="41" t="s">
        <v>516</v>
      </c>
      <c r="C60" s="53">
        <f>ONK_MERLEG!C60+OVI_MERLEG!C60+PH_MERLEG!C60+MUVHAZ_MERLEG!C60</f>
        <v>0</v>
      </c>
      <c r="D60" s="53">
        <f>ONK_MERLEG!D60+OVI_MERLEG!D60+PH_MERLEG!D60+MUVHAZ_MERLEG!D60</f>
        <v>0</v>
      </c>
      <c r="E60" s="53">
        <f>ONK_MERLEG!E60+OVI_MERLEG!E60+PH_MERLEG!E60+MUVHAZ_MERLEG!E60</f>
        <v>0</v>
      </c>
    </row>
    <row r="61" spans="1:5" ht="15">
      <c r="A61" s="17" t="s">
        <v>896</v>
      </c>
      <c r="B61" s="41" t="s">
        <v>517</v>
      </c>
      <c r="C61" s="53">
        <f>ONK_MERLEG!C61+OVI_MERLEG!C61+PH_MERLEG!C61+MUVHAZ_MERLEG!C61</f>
        <v>1260</v>
      </c>
      <c r="D61" s="53">
        <f>ONK_MERLEG!D61+OVI_MERLEG!D61+PH_MERLEG!D61+MUVHAZ_MERLEG!D61</f>
        <v>0</v>
      </c>
      <c r="E61" s="53">
        <f>ONK_MERLEG!E61+OVI_MERLEG!E61+PH_MERLEG!E61+MUVHAZ_MERLEG!E61</f>
        <v>4500</v>
      </c>
    </row>
    <row r="62" spans="1:5" ht="15">
      <c r="A62" s="64" t="s">
        <v>843</v>
      </c>
      <c r="B62" s="67" t="s">
        <v>518</v>
      </c>
      <c r="C62" s="53">
        <f>ONK_MERLEG!C62+OVI_MERLEG!C62+PH_MERLEG!C62+MUVHAZ_MERLEG!C62</f>
        <v>1850</v>
      </c>
      <c r="D62" s="53">
        <f>ONK_MERLEG!D62+OVI_MERLEG!D62+PH_MERLEG!D62+MUVHAZ_MERLEG!D62</f>
        <v>215</v>
      </c>
      <c r="E62" s="53">
        <f>ONK_MERLEG!E62+OVI_MERLEG!E62+PH_MERLEG!E62+MUVHAZ_MERLEG!E62</f>
        <v>4500</v>
      </c>
    </row>
    <row r="63" spans="1:5" ht="15.75">
      <c r="A63" s="83" t="s">
        <v>72</v>
      </c>
      <c r="B63" s="134"/>
      <c r="C63" s="53">
        <f>ONK_MERLEG!C63+OVI_MERLEG!C63+PH_MERLEG!C63+MUVHAZ_MERLEG!C63</f>
        <v>0</v>
      </c>
      <c r="D63" s="53">
        <f>ONK_MERLEG!D63+OVI_MERLEG!D63+PH_MERLEG!D63+MUVHAZ_MERLEG!D63</f>
        <v>0</v>
      </c>
      <c r="E63" s="53">
        <f>ONK_MERLEG!E63+OVI_MERLEG!E63+PH_MERLEG!E63+MUVHAZ_MERLEG!E63</f>
        <v>0</v>
      </c>
    </row>
    <row r="64" spans="1:5" ht="15.75">
      <c r="A64" s="46" t="s">
        <v>904</v>
      </c>
      <c r="B64" s="47" t="s">
        <v>519</v>
      </c>
      <c r="C64" s="53">
        <f>ONK_MERLEG!C64+OVI_MERLEG!C64+PH_MERLEG!C64+MUVHAZ_MERLEG!C64</f>
        <v>335002</v>
      </c>
      <c r="D64" s="53">
        <f>ONK_MERLEG!D64+OVI_MERLEG!D64+PH_MERLEG!D64+MUVHAZ_MERLEG!D64</f>
        <v>368936</v>
      </c>
      <c r="E64" s="53">
        <f>ONK_MERLEG!E64+OVI_MERLEG!E64+PH_MERLEG!E64+MUVHAZ_MERLEG!E64</f>
        <v>360098</v>
      </c>
    </row>
    <row r="65" spans="1:5" ht="15">
      <c r="A65" s="20" t="s">
        <v>850</v>
      </c>
      <c r="B65" s="9" t="s">
        <v>527</v>
      </c>
      <c r="C65" s="53">
        <f>ONK_MERLEG!C65+OVI_MERLEG!C65+PH_MERLEG!C65+MUVHAZ_MERLEG!C65</f>
        <v>0</v>
      </c>
      <c r="D65" s="53">
        <f>ONK_MERLEG!D65+OVI_MERLEG!D65+PH_MERLEG!D65+MUVHAZ_MERLEG!D65</f>
        <v>2112</v>
      </c>
      <c r="E65" s="53">
        <f>ONK_MERLEG!E65+OVI_MERLEG!E65+PH_MERLEG!E65+MUVHAZ_MERLEG!E65</f>
        <v>2112</v>
      </c>
    </row>
    <row r="66" spans="1:5" ht="15">
      <c r="A66" s="18" t="s">
        <v>853</v>
      </c>
      <c r="B66" s="9" t="s">
        <v>535</v>
      </c>
      <c r="C66" s="53">
        <f>ONK_MERLEG!C66+OVI_MERLEG!C66+PH_MERLEG!C66+MUVHAZ_MERLEG!C66</f>
        <v>0</v>
      </c>
      <c r="D66" s="53">
        <f>ONK_MERLEG!D66+OVI_MERLEG!D66+PH_MERLEG!D66+MUVHAZ_MERLEG!D66</f>
        <v>215</v>
      </c>
      <c r="E66" s="53">
        <f>ONK_MERLEG!E66+OVI_MERLEG!E66+PH_MERLEG!E66+MUVHAZ_MERLEG!E66</f>
        <v>0</v>
      </c>
    </row>
    <row r="67" spans="1:5" ht="15">
      <c r="A67" s="48" t="s">
        <v>536</v>
      </c>
      <c r="B67" s="5" t="s">
        <v>537</v>
      </c>
      <c r="C67" s="53">
        <f>ONK_MERLEG!C67+OVI_MERLEG!C67+PH_MERLEG!C67+MUVHAZ_MERLEG!C67</f>
        <v>0</v>
      </c>
      <c r="D67" s="53">
        <f>ONK_MERLEG!D67+OVI_MERLEG!D67+PH_MERLEG!D67+MUVHAZ_MERLEG!D67</f>
        <v>0</v>
      </c>
      <c r="E67" s="53">
        <f>ONK_MERLEG!E67+OVI_MERLEG!E67+PH_MERLEG!E67+MUVHAZ_MERLEG!E67</f>
        <v>0</v>
      </c>
    </row>
    <row r="68" spans="1:5" ht="15">
      <c r="A68" s="48" t="s">
        <v>538</v>
      </c>
      <c r="B68" s="5" t="s">
        <v>539</v>
      </c>
      <c r="C68" s="53">
        <f>ONK_MERLEG!C68+OVI_MERLEG!C68+PH_MERLEG!C68+MUVHAZ_MERLEG!C68</f>
        <v>0</v>
      </c>
      <c r="D68" s="53">
        <f>ONK_MERLEG!D68+OVI_MERLEG!D68+PH_MERLEG!D68+MUVHAZ_MERLEG!D68</f>
        <v>4929</v>
      </c>
      <c r="E68" s="53">
        <f>ONK_MERLEG!E68+OVI_MERLEG!E68+PH_MERLEG!E68+MUVHAZ_MERLEG!E68</f>
        <v>5413</v>
      </c>
    </row>
    <row r="69" spans="1:5" ht="15">
      <c r="A69" s="18" t="s">
        <v>540</v>
      </c>
      <c r="B69" s="9" t="s">
        <v>541</v>
      </c>
      <c r="C69" s="53"/>
      <c r="D69" s="53"/>
      <c r="E69" s="53"/>
    </row>
    <row r="70" spans="1:5" ht="15">
      <c r="A70" s="48" t="s">
        <v>542</v>
      </c>
      <c r="B70" s="5" t="s">
        <v>543</v>
      </c>
      <c r="C70" s="53">
        <f>ONK_MERLEG!C70+OVI_MERLEG!C70+PH_MERLEG!C70+MUVHAZ_MERLEG!C70</f>
        <v>0</v>
      </c>
      <c r="D70" s="53">
        <f>ONK_MERLEG!D70+OVI_MERLEG!D70+PH_MERLEG!D70+MUVHAZ_MERLEG!D70</f>
        <v>0</v>
      </c>
      <c r="E70" s="53">
        <f>ONK_MERLEG!E70+OVI_MERLEG!E70+PH_MERLEG!E70+MUVHAZ_MERLEG!E70</f>
        <v>0</v>
      </c>
    </row>
    <row r="71" spans="1:5" ht="15">
      <c r="A71" s="48" t="s">
        <v>544</v>
      </c>
      <c r="B71" s="5" t="s">
        <v>545</v>
      </c>
      <c r="C71" s="53">
        <f>ONK_MERLEG!C71+OVI_MERLEG!C71+PH_MERLEG!C71+MUVHAZ_MERLEG!C71</f>
        <v>0</v>
      </c>
      <c r="D71" s="53">
        <f>ONK_MERLEG!D71+OVI_MERLEG!D71+PH_MERLEG!D71+MUVHAZ_MERLEG!D71</f>
        <v>0</v>
      </c>
      <c r="E71" s="53">
        <f>ONK_MERLEG!E71+OVI_MERLEG!E71+PH_MERLEG!E71+MUVHAZ_MERLEG!E71</f>
        <v>0</v>
      </c>
    </row>
    <row r="72" spans="1:5" ht="15">
      <c r="A72" s="48" t="s">
        <v>546</v>
      </c>
      <c r="B72" s="5" t="s">
        <v>547</v>
      </c>
      <c r="C72" s="53">
        <f>ONK_MERLEG!C72+OVI_MERLEG!C72+PH_MERLEG!C72+MUVHAZ_MERLEG!C72</f>
        <v>0</v>
      </c>
      <c r="D72" s="53">
        <f>ONK_MERLEG!D72+OVI_MERLEG!D72+PH_MERLEG!D72+MUVHAZ_MERLEG!D72</f>
        <v>0</v>
      </c>
      <c r="E72" s="53">
        <f>ONK_MERLEG!E72+OVI_MERLEG!E72+PH_MERLEG!E72+MUVHAZ_MERLEG!E72</f>
        <v>0</v>
      </c>
    </row>
    <row r="73" spans="1:5" ht="15">
      <c r="A73" s="49" t="s">
        <v>854</v>
      </c>
      <c r="B73" s="50" t="s">
        <v>548</v>
      </c>
      <c r="C73" s="53"/>
      <c r="D73" s="53">
        <v>7256</v>
      </c>
      <c r="E73" s="53">
        <v>7525</v>
      </c>
    </row>
    <row r="74" spans="1:5" ht="15">
      <c r="A74" s="48" t="s">
        <v>549</v>
      </c>
      <c r="B74" s="5" t="s">
        <v>550</v>
      </c>
      <c r="C74" s="53">
        <f>ONK_MERLEG!C74+OVI_MERLEG!C74+PH_MERLEG!C74+MUVHAZ_MERLEG!C74</f>
        <v>0</v>
      </c>
      <c r="D74" s="53">
        <f>ONK_MERLEG!D74+OVI_MERLEG!D74+PH_MERLEG!D74+MUVHAZ_MERLEG!D74</f>
        <v>0</v>
      </c>
      <c r="E74" s="53">
        <f>ONK_MERLEG!E74+OVI_MERLEG!E74+PH_MERLEG!E74+MUVHAZ_MERLEG!E74</f>
        <v>0</v>
      </c>
    </row>
    <row r="75" spans="1:5" ht="15">
      <c r="A75" s="17" t="s">
        <v>551</v>
      </c>
      <c r="B75" s="5" t="s">
        <v>552</v>
      </c>
      <c r="C75" s="53">
        <f>ONK_MERLEG!C75+OVI_MERLEG!C75+PH_MERLEG!C75+MUVHAZ_MERLEG!C75</f>
        <v>0</v>
      </c>
      <c r="D75" s="53">
        <f>ONK_MERLEG!D75+OVI_MERLEG!D75+PH_MERLEG!D75+MUVHAZ_MERLEG!D75</f>
        <v>0</v>
      </c>
      <c r="E75" s="53">
        <f>ONK_MERLEG!E75+OVI_MERLEG!E75+PH_MERLEG!E75+MUVHAZ_MERLEG!E75</f>
        <v>0</v>
      </c>
    </row>
    <row r="76" spans="1:5" ht="15">
      <c r="A76" s="48" t="s">
        <v>901</v>
      </c>
      <c r="B76" s="5" t="s">
        <v>553</v>
      </c>
      <c r="C76" s="53">
        <f>ONK_MERLEG!C76+OVI_MERLEG!C76+PH_MERLEG!C76+MUVHAZ_MERLEG!C76</f>
        <v>0</v>
      </c>
      <c r="D76" s="53">
        <f>ONK_MERLEG!D76+OVI_MERLEG!D76+PH_MERLEG!D76+MUVHAZ_MERLEG!D76</f>
        <v>0</v>
      </c>
      <c r="E76" s="53">
        <f>ONK_MERLEG!E76+OVI_MERLEG!E76+PH_MERLEG!E76+MUVHAZ_MERLEG!E76</f>
        <v>0</v>
      </c>
    </row>
    <row r="77" spans="1:5" ht="15">
      <c r="A77" s="48" t="s">
        <v>859</v>
      </c>
      <c r="B77" s="5" t="s">
        <v>554</v>
      </c>
      <c r="C77" s="53">
        <f>ONK_MERLEG!C77+OVI_MERLEG!C77+PH_MERLEG!C77+MUVHAZ_MERLEG!C77</f>
        <v>0</v>
      </c>
      <c r="D77" s="53">
        <f>ONK_MERLEG!D77+OVI_MERLEG!D77+PH_MERLEG!D77+MUVHAZ_MERLEG!D77</f>
        <v>0</v>
      </c>
      <c r="E77" s="53">
        <f>ONK_MERLEG!E77+OVI_MERLEG!E77+PH_MERLEG!E77+MUVHAZ_MERLEG!E77</f>
        <v>0</v>
      </c>
    </row>
    <row r="78" spans="1:5" ht="15">
      <c r="A78" s="49" t="s">
        <v>860</v>
      </c>
      <c r="B78" s="50" t="s">
        <v>558</v>
      </c>
      <c r="C78" s="53">
        <f>ONK_MERLEG!C78+OVI_MERLEG!C78+PH_MERLEG!C78+MUVHAZ_MERLEG!C78</f>
        <v>0</v>
      </c>
      <c r="D78" s="53">
        <f>ONK_MERLEG!D78+OVI_MERLEG!D78+PH_MERLEG!D78+MUVHAZ_MERLEG!D78</f>
        <v>0</v>
      </c>
      <c r="E78" s="53">
        <f>ONK_MERLEG!E78+OVI_MERLEG!E78+PH_MERLEG!E78+MUVHAZ_MERLEG!E78</f>
        <v>0</v>
      </c>
    </row>
    <row r="79" spans="1:5" ht="15">
      <c r="A79" s="17" t="s">
        <v>559</v>
      </c>
      <c r="B79" s="5" t="s">
        <v>560</v>
      </c>
      <c r="C79" s="53">
        <f>ONK_MERLEG!C79+OVI_MERLEG!C79+PH_MERLEG!C79+MUVHAZ_MERLEG!C79</f>
        <v>0</v>
      </c>
      <c r="D79" s="53">
        <f>ONK_MERLEG!D79+OVI_MERLEG!D79+PH_MERLEG!D79+MUVHAZ_MERLEG!D79</f>
        <v>0</v>
      </c>
      <c r="E79" s="53">
        <f>ONK_MERLEG!E79+OVI_MERLEG!E79+PH_MERLEG!E79+MUVHAZ_MERLEG!E79</f>
        <v>0</v>
      </c>
    </row>
    <row r="80" spans="1:5" ht="15.75">
      <c r="A80" s="51" t="s">
        <v>905</v>
      </c>
      <c r="B80" s="52" t="s">
        <v>561</v>
      </c>
      <c r="C80" s="29"/>
      <c r="D80" s="29">
        <v>7256</v>
      </c>
      <c r="E80" s="29">
        <v>7525</v>
      </c>
    </row>
    <row r="81" spans="1:5" ht="15.75">
      <c r="A81" s="56" t="s">
        <v>990</v>
      </c>
      <c r="B81" s="57"/>
      <c r="C81" s="143">
        <f>C64+C80</f>
        <v>335002</v>
      </c>
      <c r="D81" s="143">
        <f>D64+D80</f>
        <v>376192</v>
      </c>
      <c r="E81" s="143">
        <f>E64+E80</f>
        <v>367623</v>
      </c>
    </row>
    <row r="82" spans="1:5" ht="45">
      <c r="A82" s="2" t="s">
        <v>366</v>
      </c>
      <c r="B82" s="3" t="s">
        <v>302</v>
      </c>
      <c r="C82" s="85" t="s">
        <v>161</v>
      </c>
      <c r="D82" s="85" t="s">
        <v>162</v>
      </c>
      <c r="E82" s="85" t="s">
        <v>163</v>
      </c>
    </row>
    <row r="83" spans="1:5" ht="15">
      <c r="A83" s="5" t="s">
        <v>993</v>
      </c>
      <c r="B83" s="6" t="s">
        <v>574</v>
      </c>
      <c r="C83" s="53">
        <f>ONK_MERLEG!C83+OVI_MERLEG!C83+PH_MERLEG!C83+MUVHAZ_MERLEG!C83</f>
        <v>144365</v>
      </c>
      <c r="D83" s="53">
        <f>ONK_MERLEG!D83+OVI_MERLEG!D83+PH_MERLEG!D83+MUVHAZ_MERLEG!D83</f>
        <v>160367</v>
      </c>
      <c r="E83" s="53">
        <f>ONK_MERLEG!E83+OVI_MERLEG!E83+PH_MERLEG!E83+MUVHAZ_MERLEG!E83</f>
        <v>159713</v>
      </c>
    </row>
    <row r="84" spans="1:5" ht="15">
      <c r="A84" s="5" t="s">
        <v>575</v>
      </c>
      <c r="B84" s="6" t="s">
        <v>576</v>
      </c>
      <c r="C84" s="53">
        <f>ONK_MERLEG!C84+OVI_MERLEG!C84+PH_MERLEG!C84+MUVHAZ_MERLEG!C84</f>
        <v>0</v>
      </c>
      <c r="D84" s="53">
        <f>ONK_MERLEG!D84+OVI_MERLEG!D84+PH_MERLEG!D84+MUVHAZ_MERLEG!D84</f>
        <v>0</v>
      </c>
      <c r="E84" s="53">
        <f>ONK_MERLEG!E84+OVI_MERLEG!E84+PH_MERLEG!E84+MUVHAZ_MERLEG!E84</f>
        <v>0</v>
      </c>
    </row>
    <row r="85" spans="1:5" ht="15">
      <c r="A85" s="5" t="s">
        <v>577</v>
      </c>
      <c r="B85" s="6" t="s">
        <v>578</v>
      </c>
      <c r="C85" s="53">
        <f>ONK_MERLEG!C85+OVI_MERLEG!C85+PH_MERLEG!C85+MUVHAZ_MERLEG!C85</f>
        <v>0</v>
      </c>
      <c r="D85" s="53">
        <f>ONK_MERLEG!D85+OVI_MERLEG!D85+PH_MERLEG!D85+MUVHAZ_MERLEG!D85</f>
        <v>0</v>
      </c>
      <c r="E85" s="53">
        <f>ONK_MERLEG!E85+OVI_MERLEG!E85+PH_MERLEG!E85+MUVHAZ_MERLEG!E85</f>
        <v>0</v>
      </c>
    </row>
    <row r="86" spans="1:5" ht="15">
      <c r="A86" s="5" t="s">
        <v>906</v>
      </c>
      <c r="B86" s="6" t="s">
        <v>579</v>
      </c>
      <c r="C86" s="53">
        <f>ONK_MERLEG!C86+OVI_MERLEG!C86+PH_MERLEG!C86+MUVHAZ_MERLEG!C86</f>
        <v>0</v>
      </c>
      <c r="D86" s="53">
        <f>ONK_MERLEG!D86+OVI_MERLEG!D86+PH_MERLEG!D86+MUVHAZ_MERLEG!D86</f>
        <v>0</v>
      </c>
      <c r="E86" s="53">
        <f>ONK_MERLEG!E86+OVI_MERLEG!E86+PH_MERLEG!E86+MUVHAZ_MERLEG!E86</f>
        <v>0</v>
      </c>
    </row>
    <row r="87" spans="1:5" ht="15">
      <c r="A87" s="5" t="s">
        <v>907</v>
      </c>
      <c r="B87" s="6" t="s">
        <v>580</v>
      </c>
      <c r="C87" s="53">
        <f>ONK_MERLEG!C87+OVI_MERLEG!C87+PH_MERLEG!C87+MUVHAZ_MERLEG!C87</f>
        <v>0</v>
      </c>
      <c r="D87" s="53">
        <f>ONK_MERLEG!D87+OVI_MERLEG!D87+PH_MERLEG!D87+MUVHAZ_MERLEG!D87</f>
        <v>0</v>
      </c>
      <c r="E87" s="53">
        <f>ONK_MERLEG!E87+OVI_MERLEG!E87+PH_MERLEG!E87+MUVHAZ_MERLEG!E87</f>
        <v>0</v>
      </c>
    </row>
    <row r="88" spans="1:5" ht="15">
      <c r="A88" s="5" t="s">
        <v>932</v>
      </c>
      <c r="B88" s="6" t="s">
        <v>581</v>
      </c>
      <c r="C88" s="53">
        <f>ONK_MERLEG!C88+OVI_MERLEG!C88+PH_MERLEG!C88+MUVHAZ_MERLEG!C88</f>
        <v>24658</v>
      </c>
      <c r="D88" s="53">
        <f>ONK_MERLEG!D88+OVI_MERLEG!D88+PH_MERLEG!D88+MUVHAZ_MERLEG!D88</f>
        <v>15688</v>
      </c>
      <c r="E88" s="53">
        <f>ONK_MERLEG!E88+OVI_MERLEG!E88+PH_MERLEG!E88+MUVHAZ_MERLEG!E88</f>
        <v>16670</v>
      </c>
    </row>
    <row r="89" spans="1:5" ht="15">
      <c r="A89" s="50" t="s">
        <v>994</v>
      </c>
      <c r="B89" s="65" t="s">
        <v>582</v>
      </c>
      <c r="C89" s="53">
        <f>ONK_MERLEG!C89+OVI_MERLEG!C89+PH_MERLEG!C89+MUVHAZ_MERLEG!C89</f>
        <v>169023</v>
      </c>
      <c r="D89" s="53">
        <f>ONK_MERLEG!D89+OVI_MERLEG!D89+PH_MERLEG!D89+MUVHAZ_MERLEG!D89</f>
        <v>176055</v>
      </c>
      <c r="E89" s="53">
        <f>ONK_MERLEG!E89+OVI_MERLEG!E89+PH_MERLEG!E89+MUVHAZ_MERLEG!E89</f>
        <v>176383</v>
      </c>
    </row>
    <row r="90" spans="1:5" ht="15">
      <c r="A90" s="5" t="s">
        <v>996</v>
      </c>
      <c r="B90" s="6" t="s">
        <v>596</v>
      </c>
      <c r="C90" s="53">
        <f>ONK_MERLEG!C90+OVI_MERLEG!C90+PH_MERLEG!C90+MUVHAZ_MERLEG!C90</f>
        <v>0</v>
      </c>
      <c r="D90" s="53">
        <f>ONK_MERLEG!D90+OVI_MERLEG!D90+PH_MERLEG!D90+MUVHAZ_MERLEG!D90</f>
        <v>0</v>
      </c>
      <c r="E90" s="53">
        <f>ONK_MERLEG!E90+OVI_MERLEG!E90+PH_MERLEG!E90+MUVHAZ_MERLEG!E90</f>
        <v>0</v>
      </c>
    </row>
    <row r="91" spans="1:5" ht="15">
      <c r="A91" s="5" t="s">
        <v>941</v>
      </c>
      <c r="B91" s="6" t="s">
        <v>597</v>
      </c>
      <c r="C91" s="53">
        <f>ONK_MERLEG!C91+OVI_MERLEG!C91+PH_MERLEG!C91+MUVHAZ_MERLEG!C91</f>
        <v>0</v>
      </c>
      <c r="D91" s="53">
        <f>ONK_MERLEG!D91+OVI_MERLEG!D91+PH_MERLEG!D91+MUVHAZ_MERLEG!D91</f>
        <v>0</v>
      </c>
      <c r="E91" s="53">
        <f>ONK_MERLEG!E91+OVI_MERLEG!E91+PH_MERLEG!E91+MUVHAZ_MERLEG!E91</f>
        <v>0</v>
      </c>
    </row>
    <row r="92" spans="1:5" ht="15">
      <c r="A92" s="5" t="s">
        <v>942</v>
      </c>
      <c r="B92" s="6" t="s">
        <v>598</v>
      </c>
      <c r="C92" s="53">
        <f>ONK_MERLEG!C92+OVI_MERLEG!C92+PH_MERLEG!C92+MUVHAZ_MERLEG!C92</f>
        <v>0</v>
      </c>
      <c r="D92" s="53">
        <f>ONK_MERLEG!D92+OVI_MERLEG!D92+PH_MERLEG!D92+MUVHAZ_MERLEG!D92</f>
        <v>0</v>
      </c>
      <c r="E92" s="53">
        <f>ONK_MERLEG!E92+OVI_MERLEG!E92+PH_MERLEG!E92+MUVHAZ_MERLEG!E92</f>
        <v>0</v>
      </c>
    </row>
    <row r="93" spans="1:5" ht="15">
      <c r="A93" s="5" t="s">
        <v>943</v>
      </c>
      <c r="B93" s="6" t="s">
        <v>599</v>
      </c>
      <c r="C93" s="53">
        <f>ONK_MERLEG!C93+OVI_MERLEG!C93+PH_MERLEG!C93+MUVHAZ_MERLEG!C93</f>
        <v>22502</v>
      </c>
      <c r="D93" s="53">
        <f>ONK_MERLEG!D93+OVI_MERLEG!D93+PH_MERLEG!D93+MUVHAZ_MERLEG!D93</f>
        <v>25760</v>
      </c>
      <c r="E93" s="53">
        <f>ONK_MERLEG!E93+OVI_MERLEG!E93+PH_MERLEG!E93+MUVHAZ_MERLEG!E93</f>
        <v>25000</v>
      </c>
    </row>
    <row r="94" spans="1:5" ht="15">
      <c r="A94" s="5" t="s">
        <v>997</v>
      </c>
      <c r="B94" s="6" t="s">
        <v>627</v>
      </c>
      <c r="C94" s="53">
        <f>ONK_MERLEG!C94+OVI_MERLEG!C94+PH_MERLEG!C94+MUVHAZ_MERLEG!C94</f>
        <v>85097</v>
      </c>
      <c r="D94" s="53">
        <f>ONK_MERLEG!D94+OVI_MERLEG!D94+PH_MERLEG!D94+MUVHAZ_MERLEG!D94</f>
        <v>100067</v>
      </c>
      <c r="E94" s="53">
        <f>ONK_MERLEG!E94+OVI_MERLEG!E94+PH_MERLEG!E94+MUVHAZ_MERLEG!E94</f>
        <v>97000</v>
      </c>
    </row>
    <row r="95" spans="1:5" ht="15">
      <c r="A95" s="5" t="s">
        <v>948</v>
      </c>
      <c r="B95" s="6" t="s">
        <v>628</v>
      </c>
      <c r="C95" s="53">
        <f>ONK_MERLEG!C95+OVI_MERLEG!C95+PH_MERLEG!C95+MUVHAZ_MERLEG!C95</f>
        <v>823</v>
      </c>
      <c r="D95" s="53">
        <f>ONK_MERLEG!D95+OVI_MERLEG!D95+PH_MERLEG!D95+MUVHAZ_MERLEG!D95</f>
        <v>1932</v>
      </c>
      <c r="E95" s="53">
        <f>ONK_MERLEG!E95+OVI_MERLEG!E95+PH_MERLEG!E95+MUVHAZ_MERLEG!E95</f>
        <v>1000</v>
      </c>
    </row>
    <row r="96" spans="1:5" ht="15">
      <c r="A96" s="50" t="s">
        <v>998</v>
      </c>
      <c r="B96" s="65" t="s">
        <v>629</v>
      </c>
      <c r="C96" s="53">
        <f>ONK_MERLEG!C96+OVI_MERLEG!C96+PH_MERLEG!C96+MUVHAZ_MERLEG!C96</f>
        <v>108422</v>
      </c>
      <c r="D96" s="53">
        <f>ONK_MERLEG!D96+OVI_MERLEG!D96+PH_MERLEG!D96+MUVHAZ_MERLEG!D96</f>
        <v>127759</v>
      </c>
      <c r="E96" s="53">
        <f>ONK_MERLEG!E96+OVI_MERLEG!E96+PH_MERLEG!E96+MUVHAZ_MERLEG!E96</f>
        <v>123000</v>
      </c>
    </row>
    <row r="97" spans="1:5" ht="15">
      <c r="A97" s="17" t="s">
        <v>630</v>
      </c>
      <c r="B97" s="6" t="s">
        <v>631</v>
      </c>
      <c r="C97" s="53">
        <f>ONK_MERLEG!C97+OVI_MERLEG!C97+PH_MERLEG!C97+MUVHAZ_MERLEG!C97</f>
        <v>0</v>
      </c>
      <c r="D97" s="53">
        <f>ONK_MERLEG!D97+OVI_MERLEG!D97+PH_MERLEG!D97+MUVHAZ_MERLEG!D97</f>
        <v>0</v>
      </c>
      <c r="E97" s="53">
        <f>ONK_MERLEG!E97+OVI_MERLEG!E97+PH_MERLEG!E97+MUVHAZ_MERLEG!E97</f>
        <v>0</v>
      </c>
    </row>
    <row r="98" spans="1:5" ht="15">
      <c r="A98" s="17" t="s">
        <v>951</v>
      </c>
      <c r="B98" s="6" t="s">
        <v>632</v>
      </c>
      <c r="C98" s="53">
        <f>ONK_MERLEG!C98+OVI_MERLEG!C98+PH_MERLEG!C98+MUVHAZ_MERLEG!C98</f>
        <v>3062</v>
      </c>
      <c r="D98" s="53">
        <f>ONK_MERLEG!D98+OVI_MERLEG!D98+PH_MERLEG!D98+MUVHAZ_MERLEG!D98</f>
        <v>5891</v>
      </c>
      <c r="E98" s="53">
        <f>ONK_MERLEG!E98+OVI_MERLEG!E98+PH_MERLEG!E98+MUVHAZ_MERLEG!E98</f>
        <v>4975</v>
      </c>
    </row>
    <row r="99" spans="1:5" ht="15">
      <c r="A99" s="17" t="s">
        <v>952</v>
      </c>
      <c r="B99" s="6" t="s">
        <v>635</v>
      </c>
      <c r="C99" s="53">
        <f>ONK_MERLEG!C99+OVI_MERLEG!C99+PH_MERLEG!C99+MUVHAZ_MERLEG!C99</f>
        <v>6859</v>
      </c>
      <c r="D99" s="53">
        <f>ONK_MERLEG!D99+OVI_MERLEG!D99+PH_MERLEG!D99+MUVHAZ_MERLEG!D99</f>
        <v>7496</v>
      </c>
      <c r="E99" s="53">
        <f>ONK_MERLEG!E99+OVI_MERLEG!E99+PH_MERLEG!E99+MUVHAZ_MERLEG!E99</f>
        <v>7740</v>
      </c>
    </row>
    <row r="100" spans="1:5" ht="15">
      <c r="A100" s="17" t="s">
        <v>971</v>
      </c>
      <c r="B100" s="6" t="s">
        <v>636</v>
      </c>
      <c r="C100" s="53">
        <f>ONK_MERLEG!C100+OVI_MERLEG!C100+PH_MERLEG!C100+MUVHAZ_MERLEG!C100</f>
        <v>5597</v>
      </c>
      <c r="D100" s="53">
        <f>ONK_MERLEG!D100+OVI_MERLEG!D100+PH_MERLEG!D100+MUVHAZ_MERLEG!D100</f>
        <v>1518</v>
      </c>
      <c r="E100" s="53">
        <f>ONK_MERLEG!E100+OVI_MERLEG!E100+PH_MERLEG!E100+MUVHAZ_MERLEG!E100</f>
        <v>0</v>
      </c>
    </row>
    <row r="101" spans="1:5" ht="15">
      <c r="A101" s="17" t="s">
        <v>643</v>
      </c>
      <c r="B101" s="6" t="s">
        <v>644</v>
      </c>
      <c r="C101" s="53">
        <f>ONK_MERLEG!C101+OVI_MERLEG!C101+PH_MERLEG!C101+MUVHAZ_MERLEG!C101</f>
        <v>10573</v>
      </c>
      <c r="D101" s="53">
        <f>ONK_MERLEG!D101+OVI_MERLEG!D101+PH_MERLEG!D101+MUVHAZ_MERLEG!D101</f>
        <v>15414</v>
      </c>
      <c r="E101" s="53">
        <f>ONK_MERLEG!E101+OVI_MERLEG!E101+PH_MERLEG!E101+MUVHAZ_MERLEG!E101</f>
        <v>8332</v>
      </c>
    </row>
    <row r="102" spans="1:5" ht="15">
      <c r="A102" s="17" t="s">
        <v>645</v>
      </c>
      <c r="B102" s="6" t="s">
        <v>646</v>
      </c>
      <c r="C102" s="53">
        <f>ONK_MERLEG!C102+OVI_MERLEG!C102+PH_MERLEG!C102+MUVHAZ_MERLEG!C102</f>
        <v>6280</v>
      </c>
      <c r="D102" s="53">
        <f>ONK_MERLEG!D102+OVI_MERLEG!D102+PH_MERLEG!D102+MUVHAZ_MERLEG!D102</f>
        <v>8767</v>
      </c>
      <c r="E102" s="53">
        <f>ONK_MERLEG!E102+OVI_MERLEG!E102+PH_MERLEG!E102+MUVHAZ_MERLEG!E102</f>
        <v>5213</v>
      </c>
    </row>
    <row r="103" spans="1:5" ht="15">
      <c r="A103" s="17" t="s">
        <v>647</v>
      </c>
      <c r="B103" s="6" t="s">
        <v>648</v>
      </c>
      <c r="C103" s="53">
        <f>ONK_MERLEG!C103+OVI_MERLEG!C103+PH_MERLEG!C103+MUVHAZ_MERLEG!C103</f>
        <v>1038</v>
      </c>
      <c r="D103" s="53">
        <f>ONK_MERLEG!D103+OVI_MERLEG!D103+PH_MERLEG!D103+MUVHAZ_MERLEG!D103</f>
        <v>1045</v>
      </c>
      <c r="E103" s="53">
        <f>ONK_MERLEG!E103+OVI_MERLEG!E103+PH_MERLEG!E103+MUVHAZ_MERLEG!E103</f>
        <v>500</v>
      </c>
    </row>
    <row r="104" spans="1:5" ht="15">
      <c r="A104" s="17" t="s">
        <v>972</v>
      </c>
      <c r="B104" s="6" t="s">
        <v>649</v>
      </c>
      <c r="C104" s="53">
        <f>ONK_MERLEG!C104+OVI_MERLEG!C104+PH_MERLEG!C104+MUVHAZ_MERLEG!C104</f>
        <v>2</v>
      </c>
      <c r="D104" s="53">
        <f>ONK_MERLEG!D104+OVI_MERLEG!D104+PH_MERLEG!D104+MUVHAZ_MERLEG!D104</f>
        <v>5</v>
      </c>
      <c r="E104" s="53">
        <f>ONK_MERLEG!E104+OVI_MERLEG!E104+PH_MERLEG!E104+MUVHAZ_MERLEG!E104</f>
        <v>0</v>
      </c>
    </row>
    <row r="105" spans="1:5" ht="15">
      <c r="A105" s="17" t="s">
        <v>973</v>
      </c>
      <c r="B105" s="6" t="s">
        <v>651</v>
      </c>
      <c r="C105" s="53">
        <f>ONK_MERLEG!C105+OVI_MERLEG!C105+PH_MERLEG!C105+MUVHAZ_MERLEG!C105</f>
        <v>0</v>
      </c>
      <c r="D105" s="53">
        <f>ONK_MERLEG!D105+OVI_MERLEG!D105+PH_MERLEG!D105+MUVHAZ_MERLEG!D105</f>
        <v>0</v>
      </c>
      <c r="E105" s="53">
        <f>ONK_MERLEG!E105+OVI_MERLEG!E105+PH_MERLEG!E105+MUVHAZ_MERLEG!E105</f>
        <v>0</v>
      </c>
    </row>
    <row r="106" spans="1:5" ht="15">
      <c r="A106" s="17" t="s">
        <v>974</v>
      </c>
      <c r="B106" s="6" t="s">
        <v>656</v>
      </c>
      <c r="C106" s="53">
        <f>ONK_MERLEG!C106+OVI_MERLEG!C106+PH_MERLEG!C106+MUVHAZ_MERLEG!C106</f>
        <v>0</v>
      </c>
      <c r="D106" s="53">
        <f>ONK_MERLEG!D106+OVI_MERLEG!D106+PH_MERLEG!D106+MUVHAZ_MERLEG!D106</f>
        <v>172</v>
      </c>
      <c r="E106" s="53">
        <f>ONK_MERLEG!E106+OVI_MERLEG!E106+PH_MERLEG!E106+MUVHAZ_MERLEG!E106</f>
        <v>0</v>
      </c>
    </row>
    <row r="107" spans="1:5" ht="15">
      <c r="A107" s="64" t="s">
        <v>999</v>
      </c>
      <c r="B107" s="65" t="s">
        <v>661</v>
      </c>
      <c r="C107" s="53">
        <f>ONK_MERLEG!C107+OVI_MERLEG!C107+PH_MERLEG!C107+MUVHAZ_MERLEG!C107</f>
        <v>33411</v>
      </c>
      <c r="D107" s="53">
        <f>SUM(D97:D106)</f>
        <v>40308</v>
      </c>
      <c r="E107" s="53">
        <f>SUM(E97:E106)</f>
        <v>26760</v>
      </c>
    </row>
    <row r="108" spans="1:5" ht="15">
      <c r="A108" s="17" t="s">
        <v>673</v>
      </c>
      <c r="B108" s="6" t="s">
        <v>674</v>
      </c>
      <c r="C108" s="53">
        <f>ONK_MERLEG!C108+OVI_MERLEG!C108+PH_MERLEG!C108+MUVHAZ_MERLEG!C108</f>
        <v>0</v>
      </c>
      <c r="D108" s="53">
        <f>ONK_MERLEG!D108+OVI_MERLEG!D108+PH_MERLEG!D108+MUVHAZ_MERLEG!D108</f>
        <v>0</v>
      </c>
      <c r="E108" s="53">
        <f>ONK_MERLEG!E108+OVI_MERLEG!E108+PH_MERLEG!E108+MUVHAZ_MERLEG!E108</f>
        <v>0</v>
      </c>
    </row>
    <row r="109" spans="1:5" ht="15">
      <c r="A109" s="5" t="s">
        <v>978</v>
      </c>
      <c r="B109" s="6" t="s">
        <v>675</v>
      </c>
      <c r="C109" s="53">
        <f>ONK_MERLEG!C109+OVI_MERLEG!C109+PH_MERLEG!C109+MUVHAZ_MERLEG!C109</f>
        <v>0</v>
      </c>
      <c r="D109" s="53">
        <f>ONK_MERLEG!D109+OVI_MERLEG!D109+PH_MERLEG!D109+MUVHAZ_MERLEG!D109</f>
        <v>0</v>
      </c>
      <c r="E109" s="53">
        <f>ONK_MERLEG!E109+OVI_MERLEG!E109+PH_MERLEG!E109+MUVHAZ_MERLEG!E109</f>
        <v>0</v>
      </c>
    </row>
    <row r="110" spans="1:5" ht="15">
      <c r="A110" s="17" t="s">
        <v>979</v>
      </c>
      <c r="B110" s="6" t="s">
        <v>676</v>
      </c>
      <c r="C110" s="53">
        <f>ONK_MERLEG!C110+OVI_MERLEG!C110+PH_MERLEG!C110+MUVHAZ_MERLEG!C110</f>
        <v>2143</v>
      </c>
      <c r="D110" s="53">
        <f>ONK_MERLEG!D110+OVI_MERLEG!D110+PH_MERLEG!D110+MUVHAZ_MERLEG!D110</f>
        <v>3803</v>
      </c>
      <c r="E110" s="53">
        <f>ONK_MERLEG!E110+OVI_MERLEG!E110+PH_MERLEG!E110+MUVHAZ_MERLEG!E110</f>
        <v>1000</v>
      </c>
    </row>
    <row r="111" spans="1:5" ht="15">
      <c r="A111" s="50" t="s">
        <v>1001</v>
      </c>
      <c r="B111" s="65" t="s">
        <v>677</v>
      </c>
      <c r="C111" s="53">
        <f>ONK_MERLEG!C111+OVI_MERLEG!C111+PH_MERLEG!C111+MUVHAZ_MERLEG!C111</f>
        <v>2143</v>
      </c>
      <c r="D111" s="53">
        <f>ONK_MERLEG!D111+OVI_MERLEG!D111+PH_MERLEG!D111+MUVHAZ_MERLEG!D111</f>
        <v>3803</v>
      </c>
      <c r="E111" s="53">
        <f>ONK_MERLEG!E111+OVI_MERLEG!E111+PH_MERLEG!E111+MUVHAZ_MERLEG!E111</f>
        <v>1000</v>
      </c>
    </row>
    <row r="112" spans="1:5" ht="15.75">
      <c r="A112" s="83" t="s">
        <v>73</v>
      </c>
      <c r="B112" s="88"/>
      <c r="C112" s="53">
        <f>ONK_MERLEG!C112+OVI_MERLEG!C112+PH_MERLEG!C112+MUVHAZ_MERLEG!C112</f>
        <v>0</v>
      </c>
      <c r="D112" s="53">
        <f>ONK_MERLEG!D112+OVI_MERLEG!D112+PH_MERLEG!D112+MUVHAZ_MERLEG!D112</f>
        <v>0</v>
      </c>
      <c r="E112" s="53">
        <f>ONK_MERLEG!E112+OVI_MERLEG!E112+PH_MERLEG!E112+MUVHAZ_MERLEG!E112</f>
        <v>0</v>
      </c>
    </row>
    <row r="113" spans="1:5" ht="15">
      <c r="A113" s="5" t="s">
        <v>583</v>
      </c>
      <c r="B113" s="6" t="s">
        <v>584</v>
      </c>
      <c r="C113" s="53">
        <f>ONK_MERLEG!C113+OVI_MERLEG!C113+PH_MERLEG!C113+MUVHAZ_MERLEG!C113</f>
        <v>9159</v>
      </c>
      <c r="D113" s="53">
        <f>ONK_MERLEG!D113+OVI_MERLEG!D113+PH_MERLEG!D113+MUVHAZ_MERLEG!D113</f>
        <v>20750</v>
      </c>
      <c r="E113" s="53">
        <f>ONK_MERLEG!E113+OVI_MERLEG!E113+PH_MERLEG!E113+MUVHAZ_MERLEG!E113</f>
        <v>0</v>
      </c>
    </row>
    <row r="114" spans="1:5" ht="15">
      <c r="A114" s="5" t="s">
        <v>585</v>
      </c>
      <c r="B114" s="6" t="s">
        <v>586</v>
      </c>
      <c r="C114" s="53">
        <f>ONK_MERLEG!C114+OVI_MERLEG!C114+PH_MERLEG!C114+MUVHAZ_MERLEG!C114</f>
        <v>0</v>
      </c>
      <c r="D114" s="53">
        <f>ONK_MERLEG!D114+OVI_MERLEG!D114+PH_MERLEG!D114+MUVHAZ_MERLEG!D114</f>
        <v>0</v>
      </c>
      <c r="E114" s="53">
        <f>ONK_MERLEG!E114+OVI_MERLEG!E114+PH_MERLEG!E114+MUVHAZ_MERLEG!E114</f>
        <v>0</v>
      </c>
    </row>
    <row r="115" spans="1:5" ht="15">
      <c r="A115" s="5" t="s">
        <v>933</v>
      </c>
      <c r="B115" s="6" t="s">
        <v>587</v>
      </c>
      <c r="C115" s="53">
        <f>ONK_MERLEG!C115+OVI_MERLEG!C115+PH_MERLEG!C115+MUVHAZ_MERLEG!C115</f>
        <v>0</v>
      </c>
      <c r="D115" s="53">
        <f>ONK_MERLEG!D115+OVI_MERLEG!D115+PH_MERLEG!D115+MUVHAZ_MERLEG!D115</f>
        <v>0</v>
      </c>
      <c r="E115" s="53">
        <f>ONK_MERLEG!E115+OVI_MERLEG!E115+PH_MERLEG!E115+MUVHAZ_MERLEG!E115</f>
        <v>0</v>
      </c>
    </row>
    <row r="116" spans="1:5" ht="15">
      <c r="A116" s="5" t="s">
        <v>934</v>
      </c>
      <c r="B116" s="6" t="s">
        <v>588</v>
      </c>
      <c r="C116" s="53">
        <f>ONK_MERLEG!C116+OVI_MERLEG!C116+PH_MERLEG!C116+MUVHAZ_MERLEG!C116</f>
        <v>0</v>
      </c>
      <c r="D116" s="53">
        <f>ONK_MERLEG!D116+OVI_MERLEG!D116+PH_MERLEG!D116+MUVHAZ_MERLEG!D116</f>
        <v>0</v>
      </c>
      <c r="E116" s="53">
        <f>ONK_MERLEG!E116+OVI_MERLEG!E116+PH_MERLEG!E116+MUVHAZ_MERLEG!E116</f>
        <v>0</v>
      </c>
    </row>
    <row r="117" spans="1:5" ht="15">
      <c r="A117" s="5" t="s">
        <v>938</v>
      </c>
      <c r="B117" s="6" t="s">
        <v>589</v>
      </c>
      <c r="C117" s="53">
        <f>ONK_MERLEG!C117+OVI_MERLEG!C117+PH_MERLEG!C117+MUVHAZ_MERLEG!C117</f>
        <v>0</v>
      </c>
      <c r="D117" s="53">
        <f>ONK_MERLEG!D117+OVI_MERLEG!D117+PH_MERLEG!D117+MUVHAZ_MERLEG!D117</f>
        <v>107</v>
      </c>
      <c r="E117" s="53">
        <f>ONK_MERLEG!E117+OVI_MERLEG!E117+PH_MERLEG!E117+MUVHAZ_MERLEG!E117</f>
        <v>0</v>
      </c>
    </row>
    <row r="118" spans="1:5" ht="15">
      <c r="A118" s="50" t="s">
        <v>995</v>
      </c>
      <c r="B118" s="65" t="s">
        <v>590</v>
      </c>
      <c r="C118" s="53">
        <f>ONK_MERLEG!C118+OVI_MERLEG!C118+PH_MERLEG!C118+MUVHAZ_MERLEG!C118</f>
        <v>9159</v>
      </c>
      <c r="D118" s="53">
        <f>ONK_MERLEG!D118+OVI_MERLEG!D118+PH_MERLEG!D118+MUVHAZ_MERLEG!D118</f>
        <v>20857</v>
      </c>
      <c r="E118" s="53">
        <f>ONK_MERLEG!E118+OVI_MERLEG!E118+PH_MERLEG!E118+MUVHAZ_MERLEG!E118</f>
        <v>0</v>
      </c>
    </row>
    <row r="119" spans="1:5" ht="15">
      <c r="A119" s="17" t="s">
        <v>975</v>
      </c>
      <c r="B119" s="6" t="s">
        <v>662</v>
      </c>
      <c r="C119" s="53">
        <f>ONK_MERLEG!C119+OVI_MERLEG!C119+PH_MERLEG!C119+MUVHAZ_MERLEG!C119</f>
        <v>0</v>
      </c>
      <c r="D119" s="53">
        <f>ONK_MERLEG!D119+OVI_MERLEG!D119+PH_MERLEG!D119+MUVHAZ_MERLEG!D119</f>
        <v>0</v>
      </c>
      <c r="E119" s="53">
        <f>ONK_MERLEG!E119+OVI_MERLEG!E119+PH_MERLEG!E119+MUVHAZ_MERLEG!E119</f>
        <v>0</v>
      </c>
    </row>
    <row r="120" spans="1:5" ht="15">
      <c r="A120" s="17" t="s">
        <v>976</v>
      </c>
      <c r="B120" s="6" t="s">
        <v>664</v>
      </c>
      <c r="C120" s="53">
        <f>ONK_MERLEG!C120+OVI_MERLEG!C120+PH_MERLEG!C120+MUVHAZ_MERLEG!C120</f>
        <v>2097</v>
      </c>
      <c r="D120" s="53">
        <f>ONK_MERLEG!D120+OVI_MERLEG!D120+PH_MERLEG!D120+MUVHAZ_MERLEG!D120</f>
        <v>8844</v>
      </c>
      <c r="E120" s="53">
        <f>ONK_MERLEG!E120+OVI_MERLEG!E120+PH_MERLEG!E120+MUVHAZ_MERLEG!E120</f>
        <v>0</v>
      </c>
    </row>
    <row r="121" spans="1:5" ht="15">
      <c r="A121" s="17" t="s">
        <v>666</v>
      </c>
      <c r="B121" s="6" t="s">
        <v>667</v>
      </c>
      <c r="C121" s="53">
        <f>ONK_MERLEG!C121+OVI_MERLEG!C121+PH_MERLEG!C121+MUVHAZ_MERLEG!C121</f>
        <v>0</v>
      </c>
      <c r="D121" s="53">
        <f>ONK_MERLEG!D121+OVI_MERLEG!D121+PH_MERLEG!D121+MUVHAZ_MERLEG!D121</f>
        <v>175</v>
      </c>
      <c r="E121" s="53">
        <f>ONK_MERLEG!E121+OVI_MERLEG!E121+PH_MERLEG!E121+MUVHAZ_MERLEG!E121</f>
        <v>0</v>
      </c>
    </row>
    <row r="122" spans="1:5" ht="15">
      <c r="A122" s="17" t="s">
        <v>977</v>
      </c>
      <c r="B122" s="6" t="s">
        <v>668</v>
      </c>
      <c r="C122" s="53">
        <f>ONK_MERLEG!C122+OVI_MERLEG!C122+PH_MERLEG!C122+MUVHAZ_MERLEG!C122</f>
        <v>0</v>
      </c>
      <c r="D122" s="53">
        <f>ONK_MERLEG!D122+OVI_MERLEG!D122+PH_MERLEG!D122+MUVHAZ_MERLEG!D122</f>
        <v>0</v>
      </c>
      <c r="E122" s="53">
        <f>ONK_MERLEG!E122+OVI_MERLEG!E122+PH_MERLEG!E122+MUVHAZ_MERLEG!E122</f>
        <v>0</v>
      </c>
    </row>
    <row r="123" spans="1:5" ht="15">
      <c r="A123" s="17" t="s">
        <v>670</v>
      </c>
      <c r="B123" s="6" t="s">
        <v>671</v>
      </c>
      <c r="C123" s="53">
        <f>ONK_MERLEG!C123+OVI_MERLEG!C123+PH_MERLEG!C123+MUVHAZ_MERLEG!C123</f>
        <v>0</v>
      </c>
      <c r="D123" s="53">
        <f>ONK_MERLEG!D123+OVI_MERLEG!D123+PH_MERLEG!D123+MUVHAZ_MERLEG!D123</f>
        <v>0</v>
      </c>
      <c r="E123" s="53">
        <f>ONK_MERLEG!E123+OVI_MERLEG!E123+PH_MERLEG!E123+MUVHAZ_MERLEG!E123</f>
        <v>0</v>
      </c>
    </row>
    <row r="124" spans="1:5" ht="15">
      <c r="A124" s="50" t="s">
        <v>1000</v>
      </c>
      <c r="B124" s="65" t="s">
        <v>672</v>
      </c>
      <c r="C124" s="53">
        <f>ONK_MERLEG!C124+OVI_MERLEG!C124+PH_MERLEG!C124+MUVHAZ_MERLEG!C124</f>
        <v>2097</v>
      </c>
      <c r="D124" s="53">
        <f>ONK_MERLEG!D124+OVI_MERLEG!D124+PH_MERLEG!D124+MUVHAZ_MERLEG!D124</f>
        <v>9019</v>
      </c>
      <c r="E124" s="53">
        <f>ONK_MERLEG!E124+OVI_MERLEG!E124+PH_MERLEG!E124+MUVHAZ_MERLEG!E124</f>
        <v>0</v>
      </c>
    </row>
    <row r="125" spans="1:5" ht="15">
      <c r="A125" s="17" t="s">
        <v>687</v>
      </c>
      <c r="B125" s="6" t="s">
        <v>688</v>
      </c>
      <c r="C125" s="53">
        <f>ONK_MERLEG!C125+OVI_MERLEG!C125+PH_MERLEG!C125+MUVHAZ_MERLEG!C125</f>
        <v>0</v>
      </c>
      <c r="D125" s="53">
        <f>ONK_MERLEG!D125+OVI_MERLEG!D125+PH_MERLEG!D125+MUVHAZ_MERLEG!D125</f>
        <v>0</v>
      </c>
      <c r="E125" s="53">
        <f>ONK_MERLEG!E125+OVI_MERLEG!E125+PH_MERLEG!E125+MUVHAZ_MERLEG!E125</f>
        <v>0</v>
      </c>
    </row>
    <row r="126" spans="1:5" ht="15">
      <c r="A126" s="5" t="s">
        <v>980</v>
      </c>
      <c r="B126" s="6" t="s">
        <v>689</v>
      </c>
      <c r="C126" s="53">
        <f>ONK_MERLEG!C126+OVI_MERLEG!C126+PH_MERLEG!C126+MUVHAZ_MERLEG!C126</f>
        <v>66</v>
      </c>
      <c r="D126" s="53">
        <f>ONK_MERLEG!D126+OVI_MERLEG!D126+PH_MERLEG!D126+MUVHAZ_MERLEG!D126</f>
        <v>125</v>
      </c>
      <c r="E126" s="53">
        <f>ONK_MERLEG!E126+OVI_MERLEG!E126+PH_MERLEG!E126+MUVHAZ_MERLEG!E126</f>
        <v>70</v>
      </c>
    </row>
    <row r="127" spans="1:5" ht="15">
      <c r="A127" s="17" t="s">
        <v>982</v>
      </c>
      <c r="B127" s="6" t="s">
        <v>690</v>
      </c>
      <c r="C127" s="53">
        <f>ONK_MERLEG!C127+OVI_MERLEG!C127+PH_MERLEG!C127+MUVHAZ_MERLEG!C127</f>
        <v>728</v>
      </c>
      <c r="D127" s="53">
        <f>ONK_MERLEG!D127+OVI_MERLEG!D127+PH_MERLEG!D127+MUVHAZ_MERLEG!D127</f>
        <v>4040</v>
      </c>
      <c r="E127" s="53">
        <f>ONK_MERLEG!E127+OVI_MERLEG!E127+PH_MERLEG!E127+MUVHAZ_MERLEG!E127</f>
        <v>200</v>
      </c>
    </row>
    <row r="128" spans="1:5" ht="15">
      <c r="A128" s="50" t="s">
        <v>1003</v>
      </c>
      <c r="B128" s="65" t="s">
        <v>691</v>
      </c>
      <c r="C128" s="53">
        <f>ONK_MERLEG!C128+OVI_MERLEG!C128+PH_MERLEG!C128+MUVHAZ_MERLEG!C128</f>
        <v>794</v>
      </c>
      <c r="D128" s="53">
        <f>ONK_MERLEG!D128+OVI_MERLEG!D128+PH_MERLEG!D128+MUVHAZ_MERLEG!D128</f>
        <v>4165</v>
      </c>
      <c r="E128" s="53">
        <f>ONK_MERLEG!E128+OVI_MERLEG!E128+PH_MERLEG!E128+MUVHAZ_MERLEG!E128</f>
        <v>270</v>
      </c>
    </row>
    <row r="129" spans="1:5" ht="15.75">
      <c r="A129" s="83" t="s">
        <v>72</v>
      </c>
      <c r="B129" s="88"/>
      <c r="C129" s="53">
        <f>ONK_MERLEG!C129+OVI_MERLEG!C129+PH_MERLEG!C129+MUVHAZ_MERLEG!C129</f>
        <v>0</v>
      </c>
      <c r="D129" s="53">
        <f>ONK_MERLEG!D129+OVI_MERLEG!D129+PH_MERLEG!D129+MUVHAZ_MERLEG!D129</f>
        <v>0</v>
      </c>
      <c r="E129" s="53">
        <f>ONK_MERLEG!E129+OVI_MERLEG!E129+PH_MERLEG!E129+MUVHAZ_MERLEG!E129</f>
        <v>0</v>
      </c>
    </row>
    <row r="130" spans="1:5" ht="15.75">
      <c r="A130" s="62" t="s">
        <v>1002</v>
      </c>
      <c r="B130" s="46" t="s">
        <v>692</v>
      </c>
      <c r="C130" s="53">
        <f>ONK_MERLEG!C130+OVI_MERLEG!C130+PH_MERLEG!C130+MUVHAZ_MERLEG!C130</f>
        <v>325049</v>
      </c>
      <c r="D130" s="53">
        <f>ONK_MERLEG!D130+OVI_MERLEG!D130+PH_MERLEG!D130+MUVHAZ_MERLEG!D130</f>
        <v>381966</v>
      </c>
      <c r="E130" s="53">
        <f>ONK_MERLEG!E130+OVI_MERLEG!E130+PH_MERLEG!E130+MUVHAZ_MERLEG!E130</f>
        <v>327413</v>
      </c>
    </row>
    <row r="131" spans="1:5" ht="15.75">
      <c r="A131" s="87" t="s">
        <v>182</v>
      </c>
      <c r="B131" s="86"/>
      <c r="C131" s="53">
        <f>ONK_MERLEG!C131+OVI_MERLEG!C131+PH_MERLEG!C131+MUVHAZ_MERLEG!C131</f>
        <v>0</v>
      </c>
      <c r="D131" s="53">
        <f>ONK_MERLEG!D131+OVI_MERLEG!D131+PH_MERLEG!D131+MUVHAZ_MERLEG!D131</f>
        <v>0</v>
      </c>
      <c r="E131" s="53">
        <f>ONK_MERLEG!E131+OVI_MERLEG!E131+PH_MERLEG!E131+MUVHAZ_MERLEG!E131</f>
        <v>0</v>
      </c>
    </row>
    <row r="132" spans="1:5" ht="15.75">
      <c r="A132" s="87" t="s">
        <v>183</v>
      </c>
      <c r="B132" s="86"/>
      <c r="C132" s="53">
        <f>ONK_MERLEG!C132+OVI_MERLEG!C132+PH_MERLEG!C132+MUVHAZ_MERLEG!C132</f>
        <v>0</v>
      </c>
      <c r="D132" s="53">
        <f>ONK_MERLEG!D132+OVI_MERLEG!D132+PH_MERLEG!D132+MUVHAZ_MERLEG!D132</f>
        <v>0</v>
      </c>
      <c r="E132" s="53">
        <f>ONK_MERLEG!E132+OVI_MERLEG!E132+PH_MERLEG!E132+MUVHAZ_MERLEG!E132</f>
        <v>0</v>
      </c>
    </row>
    <row r="133" spans="1:5" ht="15">
      <c r="A133" s="20" t="s">
        <v>1004</v>
      </c>
      <c r="B133" s="9" t="s">
        <v>697</v>
      </c>
      <c r="C133" s="53">
        <f>ONK_MERLEG!C133+OVI_MERLEG!C133+PH_MERLEG!C133+MUVHAZ_MERLEG!C133</f>
        <v>19000</v>
      </c>
      <c r="D133" s="53">
        <f>ONK_MERLEG!D133+OVI_MERLEG!D133+PH_MERLEG!D133+MUVHAZ_MERLEG!D133</f>
        <v>0</v>
      </c>
      <c r="E133" s="53">
        <f>ONK_MERLEG!E133+OVI_MERLEG!E133+PH_MERLEG!E133+MUVHAZ_MERLEG!E133</f>
        <v>0</v>
      </c>
    </row>
    <row r="134" spans="1:5" ht="15">
      <c r="A134" s="18" t="s">
        <v>1005</v>
      </c>
      <c r="B134" s="9" t="s">
        <v>704</v>
      </c>
      <c r="C134" s="53">
        <f>ONK_MERLEG!C134+OVI_MERLEG!C134+PH_MERLEG!C134+MUVHAZ_MERLEG!C134</f>
        <v>0</v>
      </c>
      <c r="D134" s="53">
        <f>ONK_MERLEG!D134+OVI_MERLEG!D134+PH_MERLEG!D134+MUVHAZ_MERLEG!D134</f>
        <v>0</v>
      </c>
      <c r="E134" s="53">
        <f>ONK_MERLEG!E134+OVI_MERLEG!E134+PH_MERLEG!E134+MUVHAZ_MERLEG!E134</f>
        <v>0</v>
      </c>
    </row>
    <row r="135" spans="1:5" ht="15">
      <c r="A135" s="5" t="s">
        <v>180</v>
      </c>
      <c r="B135" s="5" t="s">
        <v>705</v>
      </c>
      <c r="C135" s="53">
        <f>ONK_MERLEG!C135+OVI_MERLEG!C135+PH_MERLEG!C135+MUVHAZ_MERLEG!C135</f>
        <v>21157</v>
      </c>
      <c r="D135" s="53">
        <f>ONK_MERLEG!D135+OVI_MERLEG!D135+PH_MERLEG!D135+MUVHAZ_MERLEG!D135</f>
        <v>35143</v>
      </c>
      <c r="E135" s="53">
        <f>ONK_MERLEG!E135+OVI_MERLEG!E135+PH_MERLEG!E135+MUVHAZ_MERLEG!E135</f>
        <v>40210</v>
      </c>
    </row>
    <row r="136" spans="1:5" ht="15">
      <c r="A136" s="5" t="s">
        <v>181</v>
      </c>
      <c r="B136" s="5" t="s">
        <v>705</v>
      </c>
      <c r="C136" s="53">
        <f>ONK_MERLEG!C136+OVI_MERLEG!C136+PH_MERLEG!C136+MUVHAZ_MERLEG!C136</f>
        <v>0</v>
      </c>
      <c r="D136" s="53">
        <f>ONK_MERLEG!D136+OVI_MERLEG!D136+PH_MERLEG!D136+MUVHAZ_MERLEG!D136</f>
        <v>0</v>
      </c>
      <c r="E136" s="53">
        <f>ONK_MERLEG!E136+OVI_MERLEG!E136+PH_MERLEG!E136+MUVHAZ_MERLEG!E136</f>
        <v>0</v>
      </c>
    </row>
    <row r="137" spans="1:5" ht="15">
      <c r="A137" s="5" t="s">
        <v>178</v>
      </c>
      <c r="B137" s="5" t="s">
        <v>709</v>
      </c>
      <c r="C137" s="53">
        <f>ONK_MERLEG!C137+OVI_MERLEG!C137+PH_MERLEG!C137+MUVHAZ_MERLEG!C137</f>
        <v>0</v>
      </c>
      <c r="D137" s="53">
        <f>ONK_MERLEG!D137+OVI_MERLEG!D137+PH_MERLEG!D137+MUVHAZ_MERLEG!D137</f>
        <v>0</v>
      </c>
      <c r="E137" s="53">
        <f>ONK_MERLEG!E137+OVI_MERLEG!E137+PH_MERLEG!E137+MUVHAZ_MERLEG!E137</f>
        <v>0</v>
      </c>
    </row>
    <row r="138" spans="1:5" ht="15">
      <c r="A138" s="5" t="s">
        <v>179</v>
      </c>
      <c r="B138" s="5" t="s">
        <v>709</v>
      </c>
      <c r="C138" s="53">
        <f>ONK_MERLEG!C138+OVI_MERLEG!C138+PH_MERLEG!C138+MUVHAZ_MERLEG!C138</f>
        <v>0</v>
      </c>
      <c r="D138" s="53">
        <f>ONK_MERLEG!D138+OVI_MERLEG!D138+PH_MERLEG!D138+MUVHAZ_MERLEG!D138</f>
        <v>0</v>
      </c>
      <c r="E138" s="53">
        <f>ONK_MERLEG!E138+OVI_MERLEG!E138+PH_MERLEG!E138+MUVHAZ_MERLEG!E138</f>
        <v>0</v>
      </c>
    </row>
    <row r="139" spans="1:5" ht="15">
      <c r="A139" s="9" t="s">
        <v>1006</v>
      </c>
      <c r="B139" s="9" t="s">
        <v>710</v>
      </c>
      <c r="C139" s="53">
        <f>ONK_MERLEG!C139+OVI_MERLEG!C139+PH_MERLEG!C139+MUVHAZ_MERLEG!C139</f>
        <v>21157</v>
      </c>
      <c r="D139" s="53">
        <f>ONK_MERLEG!D139+OVI_MERLEG!D139+PH_MERLEG!D139+MUVHAZ_MERLEG!D139</f>
        <v>35143</v>
      </c>
      <c r="E139" s="53">
        <f>ONK_MERLEG!E139+OVI_MERLEG!E139+PH_MERLEG!E139+MUVHAZ_MERLEG!E139</f>
        <v>40210</v>
      </c>
    </row>
    <row r="140" spans="1:5" ht="15">
      <c r="A140" s="48" t="s">
        <v>711</v>
      </c>
      <c r="B140" s="5" t="s">
        <v>712</v>
      </c>
      <c r="C140" s="53">
        <f>ONK_MERLEG!C140+OVI_MERLEG!C140+PH_MERLEG!C140+MUVHAZ_MERLEG!C140</f>
        <v>4929</v>
      </c>
      <c r="D140" s="53">
        <f>ONK_MERLEG!D140+OVI_MERLEG!D140+PH_MERLEG!D140+MUVHAZ_MERLEG!D140</f>
        <v>5413</v>
      </c>
      <c r="E140" s="53">
        <f>ONK_MERLEG!E140+OVI_MERLEG!E140+PH_MERLEG!E140+MUVHAZ_MERLEG!E140</f>
        <v>0</v>
      </c>
    </row>
    <row r="141" spans="1:5" ht="15">
      <c r="A141" s="48" t="s">
        <v>714</v>
      </c>
      <c r="B141" s="5" t="s">
        <v>715</v>
      </c>
      <c r="C141" s="53">
        <f>ONK_MERLEG!C141+OVI_MERLEG!C141+PH_MERLEG!C141+MUVHAZ_MERLEG!C141</f>
        <v>0</v>
      </c>
      <c r="D141" s="53">
        <f>ONK_MERLEG!D141+OVI_MERLEG!D141+PH_MERLEG!D141+MUVHAZ_MERLEG!D141</f>
        <v>0</v>
      </c>
      <c r="E141" s="53">
        <f>ONK_MERLEG!E141+OVI_MERLEG!E141+PH_MERLEG!E141+MUVHAZ_MERLEG!E141</f>
        <v>0</v>
      </c>
    </row>
    <row r="142" spans="1:7" ht="15">
      <c r="A142" s="48" t="s">
        <v>716</v>
      </c>
      <c r="B142" s="5" t="s">
        <v>717</v>
      </c>
      <c r="C142" s="53"/>
      <c r="D142" s="53"/>
      <c r="E142" s="53"/>
      <c r="F142" s="171"/>
      <c r="G142" s="171"/>
    </row>
    <row r="143" spans="1:5" ht="15">
      <c r="A143" s="48" t="s">
        <v>718</v>
      </c>
      <c r="B143" s="5" t="s">
        <v>719</v>
      </c>
      <c r="C143" s="53">
        <f>ONK_MERLEG!C143+OVI_MERLEG!C143+PH_MERLEG!C143+MUVHAZ_MERLEG!C143</f>
        <v>0</v>
      </c>
      <c r="D143" s="53">
        <f>ONK_MERLEG!D143+OVI_MERLEG!D143+PH_MERLEG!D143+MUVHAZ_MERLEG!D143</f>
        <v>0</v>
      </c>
      <c r="E143" s="53">
        <f>ONK_MERLEG!E143+OVI_MERLEG!E143+PH_MERLEG!E143+MUVHAZ_MERLEG!E143</f>
        <v>0</v>
      </c>
    </row>
    <row r="144" spans="1:5" ht="15">
      <c r="A144" s="17" t="s">
        <v>988</v>
      </c>
      <c r="B144" s="5" t="s">
        <v>720</v>
      </c>
      <c r="C144" s="53">
        <f>ONK_MERLEG!C144+OVI_MERLEG!C144+PH_MERLEG!C144+MUVHAZ_MERLEG!C144</f>
        <v>0</v>
      </c>
      <c r="D144" s="53">
        <f>ONK_MERLEG!D144+OVI_MERLEG!D144+PH_MERLEG!D144+MUVHAZ_MERLEG!D144</f>
        <v>0</v>
      </c>
      <c r="E144" s="53">
        <f>ONK_MERLEG!E144+OVI_MERLEG!E144+PH_MERLEG!E144+MUVHAZ_MERLEG!E144</f>
        <v>0</v>
      </c>
    </row>
    <row r="145" spans="1:5" ht="15">
      <c r="A145" s="20" t="s">
        <v>1007</v>
      </c>
      <c r="B145" s="9" t="s">
        <v>725</v>
      </c>
      <c r="C145" s="53">
        <v>45086</v>
      </c>
      <c r="D145" s="53">
        <v>40556</v>
      </c>
      <c r="E145" s="53">
        <v>40210</v>
      </c>
    </row>
    <row r="146" spans="1:5" ht="15">
      <c r="A146" s="17" t="s">
        <v>726</v>
      </c>
      <c r="B146" s="5" t="s">
        <v>727</v>
      </c>
      <c r="C146" s="53">
        <f>ONK_MERLEG!C146+OVI_MERLEG!C146+PH_MERLEG!C146+MUVHAZ_MERLEG!C146</f>
        <v>0</v>
      </c>
      <c r="D146" s="53">
        <f>ONK_MERLEG!D146+OVI_MERLEG!D146+PH_MERLEG!D146+MUVHAZ_MERLEG!D146</f>
        <v>0</v>
      </c>
      <c r="E146" s="53">
        <f>ONK_MERLEG!E146+OVI_MERLEG!E146+PH_MERLEG!E146+MUVHAZ_MERLEG!E146</f>
        <v>0</v>
      </c>
    </row>
    <row r="147" spans="1:5" ht="15">
      <c r="A147" s="17" t="s">
        <v>728</v>
      </c>
      <c r="B147" s="5" t="s">
        <v>729</v>
      </c>
      <c r="C147" s="53">
        <f>ONK_MERLEG!C147+OVI_MERLEG!C147+PH_MERLEG!C147+MUVHAZ_MERLEG!C147</f>
        <v>0</v>
      </c>
      <c r="D147" s="53">
        <f>ONK_MERLEG!D147+OVI_MERLEG!D147+PH_MERLEG!D147+MUVHAZ_MERLEG!D147</f>
        <v>0</v>
      </c>
      <c r="E147" s="53">
        <f>ONK_MERLEG!E147+OVI_MERLEG!E147+PH_MERLEG!E147+MUVHAZ_MERLEG!E147</f>
        <v>0</v>
      </c>
    </row>
    <row r="148" spans="1:5" ht="15">
      <c r="A148" s="48" t="s">
        <v>730</v>
      </c>
      <c r="B148" s="5" t="s">
        <v>731</v>
      </c>
      <c r="C148" s="53">
        <f>ONK_MERLEG!C148+OVI_MERLEG!C148+PH_MERLEG!C148+MUVHAZ_MERLEG!C148</f>
        <v>0</v>
      </c>
      <c r="D148" s="53">
        <f>ONK_MERLEG!D148+OVI_MERLEG!D148+PH_MERLEG!D148+MUVHAZ_MERLEG!D148</f>
        <v>0</v>
      </c>
      <c r="E148" s="53">
        <f>ONK_MERLEG!E148+OVI_MERLEG!E148+PH_MERLEG!E148+MUVHAZ_MERLEG!E148</f>
        <v>0</v>
      </c>
    </row>
    <row r="149" spans="1:5" ht="15">
      <c r="A149" s="48" t="s">
        <v>989</v>
      </c>
      <c r="B149" s="5" t="s">
        <v>732</v>
      </c>
      <c r="C149" s="53">
        <f>ONK_MERLEG!C149+OVI_MERLEG!C149+PH_MERLEG!C149+MUVHAZ_MERLEG!C149</f>
        <v>0</v>
      </c>
      <c r="D149" s="53">
        <f>ONK_MERLEG!D149+OVI_MERLEG!D149+PH_MERLEG!D149+MUVHAZ_MERLEG!D149</f>
        <v>0</v>
      </c>
      <c r="E149" s="53">
        <f>ONK_MERLEG!E149+OVI_MERLEG!E149+PH_MERLEG!E149+MUVHAZ_MERLEG!E149</f>
        <v>0</v>
      </c>
    </row>
    <row r="150" spans="1:5" ht="15">
      <c r="A150" s="18" t="s">
        <v>1008</v>
      </c>
      <c r="B150" s="9" t="s">
        <v>733</v>
      </c>
      <c r="C150" s="53">
        <f>ONK_MERLEG!C150+OVI_MERLEG!C150+PH_MERLEG!C150+MUVHAZ_MERLEG!C150</f>
        <v>0</v>
      </c>
      <c r="D150" s="53">
        <f>ONK_MERLEG!D150+OVI_MERLEG!D150+PH_MERLEG!D150+MUVHAZ_MERLEG!D150</f>
        <v>0</v>
      </c>
      <c r="E150" s="53">
        <f>ONK_MERLEG!E150+OVI_MERLEG!E150+PH_MERLEG!E150+MUVHAZ_MERLEG!E150</f>
        <v>0</v>
      </c>
    </row>
    <row r="151" spans="1:5" ht="15">
      <c r="A151" s="20" t="s">
        <v>756</v>
      </c>
      <c r="B151" s="9" t="s">
        <v>757</v>
      </c>
      <c r="C151" s="53">
        <f>ONK_MERLEG!C151+OVI_MERLEG!C151+PH_MERLEG!C151+MUVHAZ_MERLEG!C151</f>
        <v>0</v>
      </c>
      <c r="D151" s="53">
        <f>ONK_MERLEG!D151+OVI_MERLEG!D151+PH_MERLEG!D151+MUVHAZ_MERLEG!D151</f>
        <v>0</v>
      </c>
      <c r="E151" s="53">
        <f>ONK_MERLEG!E151+OVI_MERLEG!E151+PH_MERLEG!E151+MUVHAZ_MERLEG!E151</f>
        <v>0</v>
      </c>
    </row>
    <row r="152" spans="1:5" ht="15.75">
      <c r="A152" s="51" t="s">
        <v>1009</v>
      </c>
      <c r="B152" s="52" t="s">
        <v>758</v>
      </c>
      <c r="C152" s="53">
        <v>45086</v>
      </c>
      <c r="D152" s="53">
        <v>40556</v>
      </c>
      <c r="E152" s="53">
        <v>40210</v>
      </c>
    </row>
    <row r="153" spans="1:5" ht="15.75">
      <c r="A153" s="56" t="s">
        <v>991</v>
      </c>
      <c r="B153" s="57"/>
      <c r="C153" s="148">
        <f>C130+C152</f>
        <v>370135</v>
      </c>
      <c r="D153" s="148">
        <f>D130+D152</f>
        <v>422522</v>
      </c>
      <c r="E153" s="148">
        <f>E130+E152</f>
        <v>367623</v>
      </c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zoomScalePageLayoutView="0" workbookViewId="0" topLeftCell="B1">
      <selection activeCell="D4" sqref="D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2.7109375" style="0" customWidth="1"/>
    <col min="4" max="4" width="12.140625" style="0" customWidth="1"/>
    <col min="5" max="5" width="12.421875" style="0" customWidth="1"/>
  </cols>
  <sheetData>
    <row r="1" spans="1:4" ht="15">
      <c r="A1" s="114" t="s">
        <v>262</v>
      </c>
      <c r="B1" s="115"/>
      <c r="C1" s="115"/>
      <c r="D1" s="135"/>
    </row>
    <row r="2" spans="1:4" ht="26.25" customHeight="1">
      <c r="A2" s="238" t="s">
        <v>357</v>
      </c>
      <c r="B2" s="243"/>
      <c r="C2" s="243"/>
      <c r="D2" s="243"/>
    </row>
    <row r="3" spans="1:4" ht="30.75" customHeight="1">
      <c r="A3" s="241" t="s">
        <v>276</v>
      </c>
      <c r="B3" s="239"/>
      <c r="C3" s="239"/>
      <c r="D3" s="239"/>
    </row>
    <row r="4" ht="15">
      <c r="D4" s="135" t="s">
        <v>746</v>
      </c>
    </row>
    <row r="5" ht="15">
      <c r="A5" s="4" t="s">
        <v>237</v>
      </c>
    </row>
    <row r="6" spans="1:5" ht="48.75" customHeight="1">
      <c r="A6" s="2" t="s">
        <v>366</v>
      </c>
      <c r="B6" s="3" t="s">
        <v>367</v>
      </c>
      <c r="C6" s="85" t="s">
        <v>965</v>
      </c>
      <c r="D6" s="85" t="s">
        <v>162</v>
      </c>
      <c r="E6" s="85" t="s">
        <v>163</v>
      </c>
    </row>
    <row r="7" spans="1:5" ht="15">
      <c r="A7" s="42" t="s">
        <v>760</v>
      </c>
      <c r="B7" s="41" t="s">
        <v>394</v>
      </c>
      <c r="C7" s="53">
        <v>23319</v>
      </c>
      <c r="D7" s="53">
        <v>20987</v>
      </c>
      <c r="E7" s="38">
        <v>19645</v>
      </c>
    </row>
    <row r="8" spans="1:5" ht="15">
      <c r="A8" s="5" t="s">
        <v>761</v>
      </c>
      <c r="B8" s="41" t="s">
        <v>401</v>
      </c>
      <c r="C8" s="53">
        <v>2086</v>
      </c>
      <c r="D8" s="53">
        <v>1702</v>
      </c>
      <c r="E8" s="38">
        <v>9605</v>
      </c>
    </row>
    <row r="9" spans="1:5" ht="15">
      <c r="A9" s="66" t="s">
        <v>902</v>
      </c>
      <c r="B9" s="67" t="s">
        <v>402</v>
      </c>
      <c r="C9" s="53">
        <v>25405</v>
      </c>
      <c r="D9" s="53">
        <v>22689</v>
      </c>
      <c r="E9" s="38">
        <v>29250</v>
      </c>
    </row>
    <row r="10" spans="1:5" ht="15">
      <c r="A10" s="50" t="s">
        <v>863</v>
      </c>
      <c r="B10" s="67" t="s">
        <v>403</v>
      </c>
      <c r="C10" s="53">
        <v>4903</v>
      </c>
      <c r="D10" s="53">
        <v>4953</v>
      </c>
      <c r="E10" s="38">
        <v>6783</v>
      </c>
    </row>
    <row r="11" spans="1:5" ht="15">
      <c r="A11" s="5" t="s">
        <v>771</v>
      </c>
      <c r="B11" s="41" t="s">
        <v>410</v>
      </c>
      <c r="C11" s="53">
        <v>1553</v>
      </c>
      <c r="D11" s="53">
        <v>1603</v>
      </c>
      <c r="E11" s="38">
        <v>1537</v>
      </c>
    </row>
    <row r="12" spans="1:5" ht="15">
      <c r="A12" s="5" t="s">
        <v>903</v>
      </c>
      <c r="B12" s="41" t="s">
        <v>415</v>
      </c>
      <c r="C12" s="53">
        <v>1425</v>
      </c>
      <c r="D12" s="53">
        <v>1556</v>
      </c>
      <c r="E12" s="38">
        <v>1530</v>
      </c>
    </row>
    <row r="13" spans="1:5" ht="15">
      <c r="A13" s="5" t="s">
        <v>776</v>
      </c>
      <c r="B13" s="41" t="s">
        <v>431</v>
      </c>
      <c r="C13" s="53">
        <v>53644</v>
      </c>
      <c r="D13" s="53">
        <v>52244</v>
      </c>
      <c r="E13" s="38">
        <v>49607</v>
      </c>
    </row>
    <row r="14" spans="1:5" ht="15">
      <c r="A14" s="5" t="s">
        <v>777</v>
      </c>
      <c r="B14" s="41" t="s">
        <v>436</v>
      </c>
      <c r="C14" s="53">
        <v>13</v>
      </c>
      <c r="D14" s="53">
        <v>84</v>
      </c>
      <c r="E14" s="38">
        <v>170</v>
      </c>
    </row>
    <row r="15" spans="1:5" ht="15">
      <c r="A15" s="5" t="s">
        <v>780</v>
      </c>
      <c r="B15" s="41" t="s">
        <v>449</v>
      </c>
      <c r="C15" s="53">
        <v>34264</v>
      </c>
      <c r="D15" s="53">
        <v>23569</v>
      </c>
      <c r="E15" s="38">
        <v>22067</v>
      </c>
    </row>
    <row r="16" spans="1:5" ht="15">
      <c r="A16" s="50" t="s">
        <v>781</v>
      </c>
      <c r="B16" s="67" t="s">
        <v>450</v>
      </c>
      <c r="C16" s="53">
        <v>90899</v>
      </c>
      <c r="D16" s="53">
        <v>79056</v>
      </c>
      <c r="E16" s="38">
        <v>74911</v>
      </c>
    </row>
    <row r="17" spans="1:5" ht="15">
      <c r="A17" s="17" t="s">
        <v>451</v>
      </c>
      <c r="B17" s="41" t="s">
        <v>452</v>
      </c>
      <c r="C17" s="53"/>
      <c r="D17" s="53"/>
      <c r="E17" s="38"/>
    </row>
    <row r="18" spans="1:5" ht="15">
      <c r="A18" s="17" t="s">
        <v>798</v>
      </c>
      <c r="B18" s="41" t="s">
        <v>453</v>
      </c>
      <c r="C18" s="53"/>
      <c r="D18" s="53"/>
      <c r="E18" s="38"/>
    </row>
    <row r="19" spans="1:5" ht="15">
      <c r="A19" s="22" t="s">
        <v>869</v>
      </c>
      <c r="B19" s="41" t="s">
        <v>454</v>
      </c>
      <c r="C19" s="53"/>
      <c r="D19" s="53"/>
      <c r="E19" s="38"/>
    </row>
    <row r="20" spans="1:5" ht="15">
      <c r="A20" s="22" t="s">
        <v>870</v>
      </c>
      <c r="B20" s="41" t="s">
        <v>455</v>
      </c>
      <c r="C20" s="53">
        <v>878</v>
      </c>
      <c r="D20" s="53">
        <v>146</v>
      </c>
      <c r="E20" s="38"/>
    </row>
    <row r="21" spans="1:5" ht="15">
      <c r="A21" s="22" t="s">
        <v>871</v>
      </c>
      <c r="B21" s="41" t="s">
        <v>456</v>
      </c>
      <c r="C21" s="53"/>
      <c r="D21" s="53"/>
      <c r="E21" s="38"/>
    </row>
    <row r="22" spans="1:5" ht="15">
      <c r="A22" s="17" t="s">
        <v>872</v>
      </c>
      <c r="B22" s="41" t="s">
        <v>457</v>
      </c>
      <c r="C22" s="53"/>
      <c r="D22" s="53"/>
      <c r="E22" s="38"/>
    </row>
    <row r="23" spans="1:5" ht="15">
      <c r="A23" s="17" t="s">
        <v>873</v>
      </c>
      <c r="B23" s="41" t="s">
        <v>458</v>
      </c>
      <c r="C23" s="53">
        <v>79</v>
      </c>
      <c r="D23" s="53">
        <v>17</v>
      </c>
      <c r="E23" s="38"/>
    </row>
    <row r="24" spans="1:5" ht="15">
      <c r="A24" s="17" t="s">
        <v>874</v>
      </c>
      <c r="B24" s="41" t="s">
        <v>459</v>
      </c>
      <c r="C24" s="53">
        <v>1658</v>
      </c>
      <c r="D24" s="53">
        <v>5553</v>
      </c>
      <c r="E24" s="38">
        <v>7221</v>
      </c>
    </row>
    <row r="25" spans="1:5" ht="15">
      <c r="A25" s="64" t="s">
        <v>831</v>
      </c>
      <c r="B25" s="67" t="s">
        <v>460</v>
      </c>
      <c r="C25" s="53">
        <v>2615</v>
      </c>
      <c r="D25" s="53">
        <v>5716</v>
      </c>
      <c r="E25" s="38">
        <v>7221</v>
      </c>
    </row>
    <row r="26" spans="1:5" ht="15">
      <c r="A26" s="16" t="s">
        <v>885</v>
      </c>
      <c r="B26" s="41" t="s">
        <v>461</v>
      </c>
      <c r="C26" s="53"/>
      <c r="D26" s="53"/>
      <c r="E26" s="38"/>
    </row>
    <row r="27" spans="1:5" ht="15">
      <c r="A27" s="16" t="s">
        <v>463</v>
      </c>
      <c r="B27" s="41" t="s">
        <v>464</v>
      </c>
      <c r="C27" s="53"/>
      <c r="D27" s="53">
        <v>4817</v>
      </c>
      <c r="E27" s="38"/>
    </row>
    <row r="28" spans="1:5" ht="15">
      <c r="A28" s="16" t="s">
        <v>465</v>
      </c>
      <c r="B28" s="41" t="s">
        <v>466</v>
      </c>
      <c r="C28" s="53"/>
      <c r="D28" s="53"/>
      <c r="E28" s="38"/>
    </row>
    <row r="29" spans="1:5" ht="15">
      <c r="A29" s="16" t="s">
        <v>833</v>
      </c>
      <c r="B29" s="41" t="s">
        <v>467</v>
      </c>
      <c r="C29" s="53"/>
      <c r="D29" s="53"/>
      <c r="E29" s="38"/>
    </row>
    <row r="30" spans="1:5" ht="15">
      <c r="A30" s="16" t="s">
        <v>886</v>
      </c>
      <c r="B30" s="41" t="s">
        <v>468</v>
      </c>
      <c r="C30" s="53"/>
      <c r="D30" s="53"/>
      <c r="E30" s="38"/>
    </row>
    <row r="31" spans="1:5" ht="15">
      <c r="A31" s="16" t="s">
        <v>835</v>
      </c>
      <c r="B31" s="41" t="s">
        <v>469</v>
      </c>
      <c r="C31" s="53">
        <v>500</v>
      </c>
      <c r="D31" s="53">
        <v>600</v>
      </c>
      <c r="E31" s="38">
        <v>600</v>
      </c>
    </row>
    <row r="32" spans="1:5" ht="15">
      <c r="A32" s="16" t="s">
        <v>887</v>
      </c>
      <c r="B32" s="41" t="s">
        <v>470</v>
      </c>
      <c r="C32" s="53"/>
      <c r="D32" s="53"/>
      <c r="E32" s="38"/>
    </row>
    <row r="33" spans="1:5" ht="15">
      <c r="A33" s="16" t="s">
        <v>888</v>
      </c>
      <c r="B33" s="41" t="s">
        <v>472</v>
      </c>
      <c r="C33" s="53"/>
      <c r="D33" s="53"/>
      <c r="E33" s="38"/>
    </row>
    <row r="34" spans="1:5" ht="15">
      <c r="A34" s="16" t="s">
        <v>473</v>
      </c>
      <c r="B34" s="41" t="s">
        <v>474</v>
      </c>
      <c r="C34" s="53"/>
      <c r="D34" s="53"/>
      <c r="E34" s="38"/>
    </row>
    <row r="35" spans="1:5" ht="15">
      <c r="A35" s="29" t="s">
        <v>475</v>
      </c>
      <c r="B35" s="41" t="s">
        <v>476</v>
      </c>
      <c r="C35" s="53"/>
      <c r="D35" s="53"/>
      <c r="E35" s="38"/>
    </row>
    <row r="36" spans="1:5" ht="15">
      <c r="A36" s="16" t="s">
        <v>889</v>
      </c>
      <c r="B36" s="41" t="s">
        <v>477</v>
      </c>
      <c r="C36" s="53">
        <v>31968</v>
      </c>
      <c r="D36" s="53">
        <v>30747</v>
      </c>
      <c r="E36" s="38">
        <v>31576</v>
      </c>
    </row>
    <row r="37" spans="1:5" ht="15">
      <c r="A37" s="29" t="s">
        <v>184</v>
      </c>
      <c r="B37" s="41" t="s">
        <v>478</v>
      </c>
      <c r="C37" s="53"/>
      <c r="D37" s="53"/>
      <c r="E37" s="38">
        <v>15440</v>
      </c>
    </row>
    <row r="38" spans="1:5" ht="15">
      <c r="A38" s="29" t="s">
        <v>185</v>
      </c>
      <c r="B38" s="41" t="s">
        <v>478</v>
      </c>
      <c r="C38" s="53"/>
      <c r="D38" s="53"/>
      <c r="E38" s="38"/>
    </row>
    <row r="39" spans="1:5" ht="15">
      <c r="A39" s="64" t="s">
        <v>839</v>
      </c>
      <c r="B39" s="67" t="s">
        <v>479</v>
      </c>
      <c r="C39" s="53">
        <v>32468</v>
      </c>
      <c r="D39" s="53">
        <v>36164</v>
      </c>
      <c r="E39" s="38">
        <v>47616</v>
      </c>
    </row>
    <row r="40" spans="1:5" ht="15.75">
      <c r="A40" s="83" t="s">
        <v>73</v>
      </c>
      <c r="B40" s="134"/>
      <c r="C40" s="53"/>
      <c r="D40" s="53"/>
      <c r="E40" s="38"/>
    </row>
    <row r="41" spans="1:5" ht="15">
      <c r="A41" s="45" t="s">
        <v>480</v>
      </c>
      <c r="B41" s="41" t="s">
        <v>481</v>
      </c>
      <c r="C41" s="53">
        <v>1770</v>
      </c>
      <c r="D41" s="53">
        <v>1600</v>
      </c>
      <c r="E41" s="38">
        <v>950</v>
      </c>
    </row>
    <row r="42" spans="1:5" ht="15">
      <c r="A42" s="45" t="s">
        <v>890</v>
      </c>
      <c r="B42" s="41" t="s">
        <v>482</v>
      </c>
      <c r="C42" s="53"/>
      <c r="D42" s="53">
        <v>32584</v>
      </c>
      <c r="E42" s="38">
        <v>7867</v>
      </c>
    </row>
    <row r="43" spans="1:5" ht="15">
      <c r="A43" s="45" t="s">
        <v>484</v>
      </c>
      <c r="B43" s="41" t="s">
        <v>485</v>
      </c>
      <c r="C43" s="53"/>
      <c r="D43" s="53"/>
      <c r="E43" s="38"/>
    </row>
    <row r="44" spans="1:5" ht="15">
      <c r="A44" s="45" t="s">
        <v>486</v>
      </c>
      <c r="B44" s="41" t="s">
        <v>487</v>
      </c>
      <c r="C44" s="53">
        <v>1638</v>
      </c>
      <c r="D44" s="53">
        <v>870</v>
      </c>
      <c r="E44" s="38">
        <v>580</v>
      </c>
    </row>
    <row r="45" spans="1:5" ht="15">
      <c r="A45" s="6" t="s">
        <v>492</v>
      </c>
      <c r="B45" s="41" t="s">
        <v>493</v>
      </c>
      <c r="C45" s="53"/>
      <c r="D45" s="53"/>
      <c r="E45" s="38"/>
    </row>
    <row r="46" spans="1:5" ht="15">
      <c r="A46" s="6" t="s">
        <v>494</v>
      </c>
      <c r="B46" s="41" t="s">
        <v>495</v>
      </c>
      <c r="C46" s="53"/>
      <c r="D46" s="53"/>
      <c r="E46" s="38"/>
    </row>
    <row r="47" spans="1:5" ht="15">
      <c r="A47" s="6" t="s">
        <v>496</v>
      </c>
      <c r="B47" s="41" t="s">
        <v>497</v>
      </c>
      <c r="C47" s="53">
        <v>920</v>
      </c>
      <c r="D47" s="53">
        <v>6194</v>
      </c>
      <c r="E47" s="38">
        <v>955</v>
      </c>
    </row>
    <row r="48" spans="1:5" ht="15">
      <c r="A48" s="65" t="s">
        <v>841</v>
      </c>
      <c r="B48" s="67" t="s">
        <v>498</v>
      </c>
      <c r="C48" s="53">
        <v>4328</v>
      </c>
      <c r="D48" s="53">
        <v>41248</v>
      </c>
      <c r="E48" s="38">
        <v>10352</v>
      </c>
    </row>
    <row r="49" spans="1:5" ht="15">
      <c r="A49" s="17" t="s">
        <v>499</v>
      </c>
      <c r="B49" s="41" t="s">
        <v>500</v>
      </c>
      <c r="C49" s="53">
        <v>13909</v>
      </c>
      <c r="D49" s="53">
        <v>14511</v>
      </c>
      <c r="E49" s="38">
        <v>16170</v>
      </c>
    </row>
    <row r="50" spans="1:5" ht="15">
      <c r="A50" s="17" t="s">
        <v>501</v>
      </c>
      <c r="B50" s="41" t="s">
        <v>502</v>
      </c>
      <c r="C50" s="53"/>
      <c r="D50" s="53"/>
      <c r="E50" s="38"/>
    </row>
    <row r="51" spans="1:5" ht="15">
      <c r="A51" s="17" t="s">
        <v>503</v>
      </c>
      <c r="B51" s="41" t="s">
        <v>504</v>
      </c>
      <c r="C51" s="53"/>
      <c r="D51" s="53"/>
      <c r="E51" s="38"/>
    </row>
    <row r="52" spans="1:5" ht="15">
      <c r="A52" s="17" t="s">
        <v>505</v>
      </c>
      <c r="B52" s="41" t="s">
        <v>506</v>
      </c>
      <c r="C52" s="53">
        <v>2098</v>
      </c>
      <c r="D52" s="53">
        <v>3822</v>
      </c>
      <c r="E52" s="38">
        <v>4367</v>
      </c>
    </row>
    <row r="53" spans="1:5" ht="15">
      <c r="A53" s="64" t="s">
        <v>842</v>
      </c>
      <c r="B53" s="67" t="s">
        <v>507</v>
      </c>
      <c r="C53" s="53">
        <v>16007</v>
      </c>
      <c r="D53" s="53">
        <v>18333</v>
      </c>
      <c r="E53" s="38">
        <v>20537</v>
      </c>
    </row>
    <row r="54" spans="1:5" ht="15">
      <c r="A54" s="17" t="s">
        <v>508</v>
      </c>
      <c r="B54" s="41" t="s">
        <v>509</v>
      </c>
      <c r="C54" s="53"/>
      <c r="D54" s="53"/>
      <c r="E54" s="38"/>
    </row>
    <row r="55" spans="1:5" ht="15">
      <c r="A55" s="17" t="s">
        <v>891</v>
      </c>
      <c r="B55" s="41" t="s">
        <v>510</v>
      </c>
      <c r="C55" s="53"/>
      <c r="D55" s="53"/>
      <c r="E55" s="38"/>
    </row>
    <row r="56" spans="1:5" ht="15">
      <c r="A56" s="17" t="s">
        <v>892</v>
      </c>
      <c r="B56" s="41" t="s">
        <v>511</v>
      </c>
      <c r="C56" s="53"/>
      <c r="D56" s="53"/>
      <c r="E56" s="38"/>
    </row>
    <row r="57" spans="1:5" ht="15">
      <c r="A57" s="17" t="s">
        <v>893</v>
      </c>
      <c r="B57" s="41" t="s">
        <v>512</v>
      </c>
      <c r="C57" s="53">
        <v>590</v>
      </c>
      <c r="D57" s="53">
        <v>215</v>
      </c>
      <c r="E57" s="38"/>
    </row>
    <row r="58" spans="1:5" ht="15">
      <c r="A58" s="17" t="s">
        <v>894</v>
      </c>
      <c r="B58" s="41" t="s">
        <v>513</v>
      </c>
      <c r="C58" s="53"/>
      <c r="D58" s="53"/>
      <c r="E58" s="38"/>
    </row>
    <row r="59" spans="1:5" ht="15">
      <c r="A59" s="17" t="s">
        <v>895</v>
      </c>
      <c r="B59" s="41" t="s">
        <v>514</v>
      </c>
      <c r="C59" s="53"/>
      <c r="D59" s="53"/>
      <c r="E59" s="38"/>
    </row>
    <row r="60" spans="1:5" ht="15">
      <c r="A60" s="17" t="s">
        <v>515</v>
      </c>
      <c r="B60" s="41" t="s">
        <v>516</v>
      </c>
      <c r="C60" s="53"/>
      <c r="D60" s="53"/>
      <c r="E60" s="38"/>
    </row>
    <row r="61" spans="1:5" ht="15">
      <c r="A61" s="17" t="s">
        <v>896</v>
      </c>
      <c r="B61" s="41" t="s">
        <v>517</v>
      </c>
      <c r="C61" s="53">
        <v>1260</v>
      </c>
      <c r="D61" s="53"/>
      <c r="E61" s="38">
        <v>4500</v>
      </c>
    </row>
    <row r="62" spans="1:5" ht="15">
      <c r="A62" s="64" t="s">
        <v>843</v>
      </c>
      <c r="B62" s="67" t="s">
        <v>518</v>
      </c>
      <c r="C62" s="53">
        <v>1850</v>
      </c>
      <c r="D62" s="53">
        <v>215</v>
      </c>
      <c r="E62" s="38">
        <v>4500</v>
      </c>
    </row>
    <row r="63" spans="1:5" ht="15.75">
      <c r="A63" s="83" t="s">
        <v>72</v>
      </c>
      <c r="B63" s="134"/>
      <c r="C63" s="53"/>
      <c r="D63" s="53"/>
      <c r="E63" s="38"/>
    </row>
    <row r="64" spans="1:5" ht="15.75">
      <c r="A64" s="46" t="s">
        <v>904</v>
      </c>
      <c r="B64" s="47" t="s">
        <v>519</v>
      </c>
      <c r="C64" s="144">
        <f>C62+C53+C48+C39+C25+C16+C10+C9</f>
        <v>178475</v>
      </c>
      <c r="D64" s="144">
        <f>D62+D53+D48+D39+D25+D16+D10+D9</f>
        <v>208374</v>
      </c>
      <c r="E64" s="144">
        <f>E62+E53+E48+E39+E25+E16+E10+E9</f>
        <v>201170</v>
      </c>
    </row>
    <row r="65" spans="1:5" ht="15">
      <c r="A65" s="20" t="s">
        <v>850</v>
      </c>
      <c r="B65" s="9" t="s">
        <v>527</v>
      </c>
      <c r="C65" s="184"/>
      <c r="D65" s="184">
        <v>2112</v>
      </c>
      <c r="E65" s="38">
        <v>2112</v>
      </c>
    </row>
    <row r="66" spans="1:5" ht="15">
      <c r="A66" s="18" t="s">
        <v>853</v>
      </c>
      <c r="B66" s="9" t="s">
        <v>535</v>
      </c>
      <c r="C66" s="18"/>
      <c r="D66" s="145">
        <v>215</v>
      </c>
      <c r="E66" s="38"/>
    </row>
    <row r="67" spans="1:5" ht="15">
      <c r="A67" s="48" t="s">
        <v>536</v>
      </c>
      <c r="B67" s="5" t="s">
        <v>537</v>
      </c>
      <c r="C67" s="48"/>
      <c r="D67" s="48"/>
      <c r="E67" s="38"/>
    </row>
    <row r="68" spans="1:5" ht="15">
      <c r="A68" s="48" t="s">
        <v>538</v>
      </c>
      <c r="B68" s="5" t="s">
        <v>539</v>
      </c>
      <c r="C68" s="48"/>
      <c r="D68" s="145">
        <v>4929</v>
      </c>
      <c r="E68" s="38">
        <v>5413</v>
      </c>
    </row>
    <row r="69" spans="1:5" ht="15">
      <c r="A69" s="18" t="s">
        <v>540</v>
      </c>
      <c r="B69" s="9" t="s">
        <v>541</v>
      </c>
      <c r="C69" s="145">
        <v>148745</v>
      </c>
      <c r="D69" s="145">
        <v>149729</v>
      </c>
      <c r="E69" s="38">
        <v>156236</v>
      </c>
    </row>
    <row r="70" spans="1:5" ht="15">
      <c r="A70" s="48" t="s">
        <v>542</v>
      </c>
      <c r="B70" s="5" t="s">
        <v>543</v>
      </c>
      <c r="C70" s="145"/>
      <c r="D70" s="48"/>
      <c r="E70" s="38"/>
    </row>
    <row r="71" spans="1:5" ht="15">
      <c r="A71" s="48" t="s">
        <v>544</v>
      </c>
      <c r="B71" s="5" t="s">
        <v>545</v>
      </c>
      <c r="C71" s="48"/>
      <c r="D71" s="48"/>
      <c r="E71" s="38"/>
    </row>
    <row r="72" spans="1:5" ht="15">
      <c r="A72" s="48" t="s">
        <v>546</v>
      </c>
      <c r="B72" s="5" t="s">
        <v>547</v>
      </c>
      <c r="C72" s="48"/>
      <c r="D72" s="48"/>
      <c r="E72" s="38"/>
    </row>
    <row r="73" spans="1:5" ht="15">
      <c r="A73" s="49" t="s">
        <v>854</v>
      </c>
      <c r="B73" s="50" t="s">
        <v>548</v>
      </c>
      <c r="C73" s="145">
        <v>148745</v>
      </c>
      <c r="D73" s="145">
        <v>156985</v>
      </c>
      <c r="E73" s="38">
        <v>163761</v>
      </c>
    </row>
    <row r="74" spans="1:5" ht="15">
      <c r="A74" s="48" t="s">
        <v>549</v>
      </c>
      <c r="B74" s="5" t="s">
        <v>550</v>
      </c>
      <c r="C74" s="48"/>
      <c r="D74" s="48"/>
      <c r="E74" s="38"/>
    </row>
    <row r="75" spans="1:5" ht="15">
      <c r="A75" s="17" t="s">
        <v>551</v>
      </c>
      <c r="B75" s="5" t="s">
        <v>552</v>
      </c>
      <c r="C75" s="17"/>
      <c r="D75" s="17"/>
      <c r="E75" s="38"/>
    </row>
    <row r="76" spans="1:5" ht="15">
      <c r="A76" s="48" t="s">
        <v>901</v>
      </c>
      <c r="B76" s="5" t="s">
        <v>553</v>
      </c>
      <c r="C76" s="48"/>
      <c r="D76" s="48"/>
      <c r="E76" s="38"/>
    </row>
    <row r="77" spans="1:5" ht="15">
      <c r="A77" s="48" t="s">
        <v>859</v>
      </c>
      <c r="B77" s="5" t="s">
        <v>554</v>
      </c>
      <c r="C77" s="48"/>
      <c r="D77" s="48"/>
      <c r="E77" s="38"/>
    </row>
    <row r="78" spans="1:5" ht="15">
      <c r="A78" s="49" t="s">
        <v>860</v>
      </c>
      <c r="B78" s="50" t="s">
        <v>558</v>
      </c>
      <c r="C78" s="18"/>
      <c r="D78" s="18"/>
      <c r="E78" s="38"/>
    </row>
    <row r="79" spans="1:5" ht="15">
      <c r="A79" s="17" t="s">
        <v>559</v>
      </c>
      <c r="B79" s="5" t="s">
        <v>560</v>
      </c>
      <c r="C79" s="17"/>
      <c r="D79" s="17"/>
      <c r="E79" s="38"/>
    </row>
    <row r="80" spans="1:5" ht="15.75">
      <c r="A80" s="51" t="s">
        <v>905</v>
      </c>
      <c r="B80" s="52" t="s">
        <v>561</v>
      </c>
      <c r="C80" s="29"/>
      <c r="D80" s="145">
        <v>156985</v>
      </c>
      <c r="E80" s="38">
        <v>163761</v>
      </c>
    </row>
    <row r="81" spans="1:5" ht="15.75">
      <c r="A81" s="56" t="s">
        <v>990</v>
      </c>
      <c r="B81" s="57"/>
      <c r="C81" s="143">
        <f>C64+C80</f>
        <v>178475</v>
      </c>
      <c r="D81" s="143">
        <f>D64+D80</f>
        <v>365359</v>
      </c>
      <c r="E81" s="143">
        <f>E64+E80</f>
        <v>364931</v>
      </c>
    </row>
    <row r="82" spans="1:5" ht="51.75" customHeight="1">
      <c r="A82" s="2" t="s">
        <v>366</v>
      </c>
      <c r="B82" s="3" t="s">
        <v>302</v>
      </c>
      <c r="C82" s="85" t="s">
        <v>965</v>
      </c>
      <c r="D82" s="85" t="s">
        <v>162</v>
      </c>
      <c r="E82" s="85" t="s">
        <v>163</v>
      </c>
    </row>
    <row r="83" spans="1:5" ht="15">
      <c r="A83" s="5" t="s">
        <v>993</v>
      </c>
      <c r="B83" s="6" t="s">
        <v>574</v>
      </c>
      <c r="C83" s="38">
        <v>144365</v>
      </c>
      <c r="D83" s="38">
        <v>160367</v>
      </c>
      <c r="E83" s="38">
        <v>159713</v>
      </c>
    </row>
    <row r="84" spans="1:5" ht="15">
      <c r="A84" s="5" t="s">
        <v>575</v>
      </c>
      <c r="B84" s="6" t="s">
        <v>576</v>
      </c>
      <c r="C84" s="38"/>
      <c r="D84" s="38"/>
      <c r="E84" s="38"/>
    </row>
    <row r="85" spans="1:5" ht="15">
      <c r="A85" s="5" t="s">
        <v>577</v>
      </c>
      <c r="B85" s="6" t="s">
        <v>578</v>
      </c>
      <c r="C85" s="38"/>
      <c r="D85" s="38"/>
      <c r="E85" s="38"/>
    </row>
    <row r="86" spans="1:5" ht="15">
      <c r="A86" s="5" t="s">
        <v>906</v>
      </c>
      <c r="B86" s="6" t="s">
        <v>579</v>
      </c>
      <c r="C86" s="38"/>
      <c r="D86" s="38"/>
      <c r="E86" s="38"/>
    </row>
    <row r="87" spans="1:5" ht="15">
      <c r="A87" s="5" t="s">
        <v>907</v>
      </c>
      <c r="B87" s="6" t="s">
        <v>580</v>
      </c>
      <c r="C87" s="38"/>
      <c r="D87" s="38"/>
      <c r="E87" s="38"/>
    </row>
    <row r="88" spans="1:5" ht="15">
      <c r="A88" s="5" t="s">
        <v>932</v>
      </c>
      <c r="B88" s="6" t="s">
        <v>581</v>
      </c>
      <c r="C88" s="38">
        <v>24507</v>
      </c>
      <c r="D88" s="38">
        <v>15302</v>
      </c>
      <c r="E88" s="38">
        <v>16670</v>
      </c>
    </row>
    <row r="89" spans="1:5" ht="15">
      <c r="A89" s="50" t="s">
        <v>994</v>
      </c>
      <c r="B89" s="65" t="s">
        <v>582</v>
      </c>
      <c r="C89" s="38">
        <v>168872</v>
      </c>
      <c r="D89" s="38">
        <v>175669</v>
      </c>
      <c r="E89" s="38">
        <v>176383</v>
      </c>
    </row>
    <row r="90" spans="1:5" ht="15">
      <c r="A90" s="5" t="s">
        <v>996</v>
      </c>
      <c r="B90" s="6" t="s">
        <v>596</v>
      </c>
      <c r="C90" s="38"/>
      <c r="D90" s="38"/>
      <c r="E90" s="38"/>
    </row>
    <row r="91" spans="1:5" ht="15">
      <c r="A91" s="5" t="s">
        <v>941</v>
      </c>
      <c r="B91" s="6" t="s">
        <v>597</v>
      </c>
      <c r="C91" s="38"/>
      <c r="D91" s="38"/>
      <c r="E91" s="38"/>
    </row>
    <row r="92" spans="1:5" ht="15">
      <c r="A92" s="5" t="s">
        <v>942</v>
      </c>
      <c r="B92" s="6" t="s">
        <v>598</v>
      </c>
      <c r="C92" s="38"/>
      <c r="D92" s="38"/>
      <c r="E92" s="38"/>
    </row>
    <row r="93" spans="1:5" ht="15">
      <c r="A93" s="5" t="s">
        <v>943</v>
      </c>
      <c r="B93" s="6" t="s">
        <v>599</v>
      </c>
      <c r="C93" s="38">
        <v>22502</v>
      </c>
      <c r="D93" s="38">
        <v>25760</v>
      </c>
      <c r="E93" s="38">
        <v>25000</v>
      </c>
    </row>
    <row r="94" spans="1:5" ht="15">
      <c r="A94" s="5" t="s">
        <v>997</v>
      </c>
      <c r="B94" s="6" t="s">
        <v>627</v>
      </c>
      <c r="C94" s="38">
        <v>85097</v>
      </c>
      <c r="D94" s="38">
        <v>100067</v>
      </c>
      <c r="E94" s="38">
        <v>97000</v>
      </c>
    </row>
    <row r="95" spans="1:5" ht="15">
      <c r="A95" s="5" t="s">
        <v>948</v>
      </c>
      <c r="B95" s="6" t="s">
        <v>628</v>
      </c>
      <c r="C95" s="38">
        <v>823</v>
      </c>
      <c r="D95" s="38">
        <v>1932</v>
      </c>
      <c r="E95" s="38">
        <v>1000</v>
      </c>
    </row>
    <row r="96" spans="1:5" ht="15">
      <c r="A96" s="50" t="s">
        <v>998</v>
      </c>
      <c r="B96" s="65" t="s">
        <v>629</v>
      </c>
      <c r="C96" s="38">
        <v>108422</v>
      </c>
      <c r="D96" s="38">
        <v>127759</v>
      </c>
      <c r="E96" s="38">
        <v>123000</v>
      </c>
    </row>
    <row r="97" spans="1:5" ht="15">
      <c r="A97" s="17" t="s">
        <v>630</v>
      </c>
      <c r="B97" s="6" t="s">
        <v>631</v>
      </c>
      <c r="C97" s="38"/>
      <c r="D97" s="38"/>
      <c r="E97" s="38"/>
    </row>
    <row r="98" spans="1:5" ht="15">
      <c r="A98" s="17" t="s">
        <v>951</v>
      </c>
      <c r="B98" s="6" t="s">
        <v>632</v>
      </c>
      <c r="C98" s="38">
        <v>2521</v>
      </c>
      <c r="D98" s="38">
        <v>4952</v>
      </c>
      <c r="E98" s="38">
        <v>4525</v>
      </c>
    </row>
    <row r="99" spans="1:5" ht="15">
      <c r="A99" s="17" t="s">
        <v>952</v>
      </c>
      <c r="B99" s="6" t="s">
        <v>635</v>
      </c>
      <c r="C99" s="38">
        <v>6859</v>
      </c>
      <c r="D99" s="38">
        <v>7496</v>
      </c>
      <c r="E99" s="38">
        <v>7740</v>
      </c>
    </row>
    <row r="100" spans="1:5" ht="15">
      <c r="A100" s="17" t="s">
        <v>971</v>
      </c>
      <c r="B100" s="6" t="s">
        <v>636</v>
      </c>
      <c r="C100" s="38">
        <v>5597</v>
      </c>
      <c r="D100" s="38">
        <v>1518</v>
      </c>
      <c r="E100" s="38">
        <v>0</v>
      </c>
    </row>
    <row r="101" spans="1:5" ht="15">
      <c r="A101" s="17" t="s">
        <v>643</v>
      </c>
      <c r="B101" s="6" t="s">
        <v>644</v>
      </c>
      <c r="C101" s="38">
        <v>5802</v>
      </c>
      <c r="D101" s="38">
        <v>8907</v>
      </c>
      <c r="E101" s="38">
        <v>7126</v>
      </c>
    </row>
    <row r="102" spans="1:5" ht="15">
      <c r="A102" s="17" t="s">
        <v>645</v>
      </c>
      <c r="B102" s="6" t="s">
        <v>646</v>
      </c>
      <c r="C102" s="38">
        <v>4992</v>
      </c>
      <c r="D102" s="38">
        <v>7010</v>
      </c>
      <c r="E102" s="38">
        <v>4887</v>
      </c>
    </row>
    <row r="103" spans="1:5" ht="15">
      <c r="A103" s="17" t="s">
        <v>647</v>
      </c>
      <c r="B103" s="6" t="s">
        <v>648</v>
      </c>
      <c r="C103" s="38"/>
      <c r="D103" s="38"/>
      <c r="E103" s="38"/>
    </row>
    <row r="104" spans="1:5" ht="15">
      <c r="A104" s="17" t="s">
        <v>972</v>
      </c>
      <c r="B104" s="6" t="s">
        <v>649</v>
      </c>
      <c r="C104" s="38">
        <v>2</v>
      </c>
      <c r="D104" s="38">
        <v>5</v>
      </c>
      <c r="E104" s="38"/>
    </row>
    <row r="105" spans="1:5" ht="15">
      <c r="A105" s="17" t="s">
        <v>973</v>
      </c>
      <c r="B105" s="6" t="s">
        <v>651</v>
      </c>
      <c r="C105" s="38"/>
      <c r="D105" s="38"/>
      <c r="E105" s="38"/>
    </row>
    <row r="106" spans="1:5" ht="15">
      <c r="A106" s="17" t="s">
        <v>974</v>
      </c>
      <c r="B106" s="6" t="s">
        <v>656</v>
      </c>
      <c r="C106" s="38"/>
      <c r="D106" s="38">
        <v>172</v>
      </c>
      <c r="E106" s="38"/>
    </row>
    <row r="107" spans="1:5" ht="15">
      <c r="A107" s="64" t="s">
        <v>999</v>
      </c>
      <c r="B107" s="65" t="s">
        <v>661</v>
      </c>
      <c r="C107" s="38">
        <v>25773</v>
      </c>
      <c r="D107" s="38">
        <v>30060</v>
      </c>
      <c r="E107" s="38">
        <v>24278</v>
      </c>
    </row>
    <row r="108" spans="1:5" ht="15">
      <c r="A108" s="17" t="s">
        <v>673</v>
      </c>
      <c r="B108" s="6" t="s">
        <v>674</v>
      </c>
      <c r="C108" s="38"/>
      <c r="D108" s="38"/>
      <c r="E108" s="38"/>
    </row>
    <row r="109" spans="1:5" ht="15">
      <c r="A109" s="5" t="s">
        <v>978</v>
      </c>
      <c r="B109" s="6" t="s">
        <v>675</v>
      </c>
      <c r="C109" s="38"/>
      <c r="D109" s="38"/>
      <c r="E109" s="38"/>
    </row>
    <row r="110" spans="1:5" ht="15">
      <c r="A110" s="17" t="s">
        <v>979</v>
      </c>
      <c r="B110" s="6" t="s">
        <v>676</v>
      </c>
      <c r="C110" s="38">
        <v>2143</v>
      </c>
      <c r="D110" s="38">
        <v>3803</v>
      </c>
      <c r="E110" s="38">
        <v>1000</v>
      </c>
    </row>
    <row r="111" spans="1:5" ht="15">
      <c r="A111" s="50" t="s">
        <v>1001</v>
      </c>
      <c r="B111" s="65" t="s">
        <v>677</v>
      </c>
      <c r="C111" s="38">
        <v>2143</v>
      </c>
      <c r="D111" s="38">
        <v>3803</v>
      </c>
      <c r="E111" s="38">
        <v>1000</v>
      </c>
    </row>
    <row r="112" spans="1:5" ht="15.75">
      <c r="A112" s="83" t="s">
        <v>73</v>
      </c>
      <c r="B112" s="88"/>
      <c r="C112" s="38"/>
      <c r="D112" s="38"/>
      <c r="E112" s="38"/>
    </row>
    <row r="113" spans="1:5" ht="15">
      <c r="A113" s="5" t="s">
        <v>583</v>
      </c>
      <c r="B113" s="6" t="s">
        <v>584</v>
      </c>
      <c r="C113" s="38">
        <v>9159</v>
      </c>
      <c r="D113" s="38">
        <v>20750</v>
      </c>
      <c r="E113" s="38">
        <v>0</v>
      </c>
    </row>
    <row r="114" spans="1:5" ht="15">
      <c r="A114" s="5" t="s">
        <v>585</v>
      </c>
      <c r="B114" s="6" t="s">
        <v>586</v>
      </c>
      <c r="C114" s="38"/>
      <c r="D114" s="38"/>
      <c r="E114" s="38"/>
    </row>
    <row r="115" spans="1:5" ht="15">
      <c r="A115" s="5" t="s">
        <v>933</v>
      </c>
      <c r="B115" s="6" t="s">
        <v>587</v>
      </c>
      <c r="C115" s="38"/>
      <c r="D115" s="38"/>
      <c r="E115" s="38"/>
    </row>
    <row r="116" spans="1:5" ht="15">
      <c r="A116" s="5" t="s">
        <v>934</v>
      </c>
      <c r="B116" s="6" t="s">
        <v>588</v>
      </c>
      <c r="C116" s="38"/>
      <c r="D116" s="38"/>
      <c r="E116" s="38"/>
    </row>
    <row r="117" spans="1:5" ht="15">
      <c r="A117" s="5" t="s">
        <v>938</v>
      </c>
      <c r="B117" s="6" t="s">
        <v>589</v>
      </c>
      <c r="C117" s="38"/>
      <c r="D117" s="38"/>
      <c r="E117" s="38"/>
    </row>
    <row r="118" spans="1:5" ht="15">
      <c r="A118" s="50" t="s">
        <v>995</v>
      </c>
      <c r="B118" s="65" t="s">
        <v>590</v>
      </c>
      <c r="C118" s="38">
        <v>9159</v>
      </c>
      <c r="D118" s="38">
        <v>20750</v>
      </c>
      <c r="E118" s="38">
        <v>0</v>
      </c>
    </row>
    <row r="119" spans="1:5" ht="15">
      <c r="A119" s="17" t="s">
        <v>975</v>
      </c>
      <c r="B119" s="6" t="s">
        <v>662</v>
      </c>
      <c r="C119" s="38"/>
      <c r="D119" s="38"/>
      <c r="E119" s="38"/>
    </row>
    <row r="120" spans="1:5" ht="15">
      <c r="A120" s="17" t="s">
        <v>976</v>
      </c>
      <c r="B120" s="6" t="s">
        <v>664</v>
      </c>
      <c r="C120" s="38">
        <v>2097</v>
      </c>
      <c r="D120" s="38">
        <v>8844</v>
      </c>
      <c r="E120" s="38"/>
    </row>
    <row r="121" spans="1:5" ht="15">
      <c r="A121" s="17" t="s">
        <v>666</v>
      </c>
      <c r="B121" s="6" t="s">
        <v>667</v>
      </c>
      <c r="C121" s="38"/>
      <c r="D121" s="38">
        <v>175</v>
      </c>
      <c r="E121" s="38"/>
    </row>
    <row r="122" spans="1:5" ht="15">
      <c r="A122" s="17" t="s">
        <v>977</v>
      </c>
      <c r="B122" s="6" t="s">
        <v>668</v>
      </c>
      <c r="C122" s="38"/>
      <c r="D122" s="38"/>
      <c r="E122" s="38"/>
    </row>
    <row r="123" spans="1:5" ht="15">
      <c r="A123" s="17" t="s">
        <v>670</v>
      </c>
      <c r="B123" s="6" t="s">
        <v>671</v>
      </c>
      <c r="C123" s="38"/>
      <c r="D123" s="38"/>
      <c r="E123" s="38"/>
    </row>
    <row r="124" spans="1:5" ht="15">
      <c r="A124" s="50" t="s">
        <v>1000</v>
      </c>
      <c r="B124" s="65" t="s">
        <v>672</v>
      </c>
      <c r="C124" s="38">
        <v>2097</v>
      </c>
      <c r="D124" s="38">
        <v>9019</v>
      </c>
      <c r="E124" s="38"/>
    </row>
    <row r="125" spans="1:5" ht="15">
      <c r="A125" s="17" t="s">
        <v>687</v>
      </c>
      <c r="B125" s="6" t="s">
        <v>688</v>
      </c>
      <c r="C125" s="38"/>
      <c r="D125" s="38"/>
      <c r="E125" s="38"/>
    </row>
    <row r="126" spans="1:5" ht="15">
      <c r="A126" s="5" t="s">
        <v>980</v>
      </c>
      <c r="B126" s="6" t="s">
        <v>689</v>
      </c>
      <c r="C126" s="38">
        <v>66</v>
      </c>
      <c r="D126" s="38">
        <v>125</v>
      </c>
      <c r="E126" s="38">
        <v>70</v>
      </c>
    </row>
    <row r="127" spans="1:5" ht="15">
      <c r="A127" s="17" t="s">
        <v>982</v>
      </c>
      <c r="B127" s="6" t="s">
        <v>690</v>
      </c>
      <c r="C127" s="38">
        <v>435</v>
      </c>
      <c r="D127" s="38">
        <v>4040</v>
      </c>
      <c r="E127" s="38">
        <v>200</v>
      </c>
    </row>
    <row r="128" spans="1:5" ht="15">
      <c r="A128" s="50" t="s">
        <v>1003</v>
      </c>
      <c r="B128" s="65" t="s">
        <v>691</v>
      </c>
      <c r="C128" s="38">
        <v>501</v>
      </c>
      <c r="D128" s="38">
        <v>4165</v>
      </c>
      <c r="E128" s="38">
        <v>270</v>
      </c>
    </row>
    <row r="129" spans="1:5" ht="15.75">
      <c r="A129" s="83" t="s">
        <v>72</v>
      </c>
      <c r="B129" s="88"/>
      <c r="C129" s="38"/>
      <c r="D129" s="38"/>
      <c r="E129" s="38"/>
    </row>
    <row r="130" spans="1:5" ht="15.75">
      <c r="A130" s="62" t="s">
        <v>1002</v>
      </c>
      <c r="B130" s="46" t="s">
        <v>692</v>
      </c>
      <c r="C130" s="38">
        <f>C128+C118+C111+C107+C96+C89+C124</f>
        <v>316967</v>
      </c>
      <c r="D130" s="38">
        <f>D128+D118+D111+D107+D96+D89+D124</f>
        <v>371225</v>
      </c>
      <c r="E130" s="38">
        <f>E128+E118+E111+E107+E96+E89+E124</f>
        <v>324931</v>
      </c>
    </row>
    <row r="131" spans="1:5" ht="15.75">
      <c r="A131" s="87" t="s">
        <v>182</v>
      </c>
      <c r="B131" s="86"/>
      <c r="C131" s="38"/>
      <c r="D131" s="38"/>
      <c r="E131" s="38"/>
    </row>
    <row r="132" spans="1:5" ht="15.75">
      <c r="A132" s="87" t="s">
        <v>183</v>
      </c>
      <c r="B132" s="86"/>
      <c r="C132" s="38"/>
      <c r="D132" s="38"/>
      <c r="E132" s="38"/>
    </row>
    <row r="133" spans="1:5" ht="15">
      <c r="A133" s="20" t="s">
        <v>1004</v>
      </c>
      <c r="B133" s="9" t="s">
        <v>697</v>
      </c>
      <c r="C133" s="38">
        <v>19000</v>
      </c>
      <c r="D133" s="38"/>
      <c r="E133" s="38"/>
    </row>
    <row r="134" spans="1:5" ht="15">
      <c r="A134" s="18" t="s">
        <v>1005</v>
      </c>
      <c r="B134" s="9" t="s">
        <v>704</v>
      </c>
      <c r="C134" s="38"/>
      <c r="D134" s="38"/>
      <c r="E134" s="38"/>
    </row>
    <row r="135" spans="1:5" ht="15">
      <c r="A135" s="5" t="s">
        <v>180</v>
      </c>
      <c r="B135" s="5" t="s">
        <v>705</v>
      </c>
      <c r="C135" s="38">
        <v>21157</v>
      </c>
      <c r="D135" s="38">
        <v>34843</v>
      </c>
      <c r="E135" s="38">
        <v>40000</v>
      </c>
    </row>
    <row r="136" spans="1:5" ht="15">
      <c r="A136" s="5" t="s">
        <v>181</v>
      </c>
      <c r="B136" s="5" t="s">
        <v>705</v>
      </c>
      <c r="C136" s="38"/>
      <c r="D136" s="38"/>
      <c r="E136" s="38"/>
    </row>
    <row r="137" spans="1:5" ht="15">
      <c r="A137" s="5" t="s">
        <v>178</v>
      </c>
      <c r="B137" s="5" t="s">
        <v>709</v>
      </c>
      <c r="C137" s="38"/>
      <c r="D137" s="38"/>
      <c r="E137" s="38"/>
    </row>
    <row r="138" spans="1:5" ht="15">
      <c r="A138" s="5" t="s">
        <v>179</v>
      </c>
      <c r="B138" s="5" t="s">
        <v>709</v>
      </c>
      <c r="C138" s="38"/>
      <c r="D138" s="38"/>
      <c r="E138" s="38"/>
    </row>
    <row r="139" spans="1:5" ht="15">
      <c r="A139" s="9" t="s">
        <v>1006</v>
      </c>
      <c r="B139" s="9" t="s">
        <v>710</v>
      </c>
      <c r="C139" s="38">
        <v>21157</v>
      </c>
      <c r="D139" s="38">
        <v>34843</v>
      </c>
      <c r="E139" s="38">
        <v>40000</v>
      </c>
    </row>
    <row r="140" spans="1:5" ht="15">
      <c r="A140" s="48" t="s">
        <v>711</v>
      </c>
      <c r="B140" s="5" t="s">
        <v>712</v>
      </c>
      <c r="C140" s="38">
        <v>4929</v>
      </c>
      <c r="D140" s="38">
        <v>5413</v>
      </c>
      <c r="E140" s="38"/>
    </row>
    <row r="141" spans="1:5" ht="15">
      <c r="A141" s="48" t="s">
        <v>714</v>
      </c>
      <c r="B141" s="5" t="s">
        <v>715</v>
      </c>
      <c r="C141" s="38"/>
      <c r="D141" s="38"/>
      <c r="E141" s="38"/>
    </row>
    <row r="142" spans="1:5" ht="15">
      <c r="A142" s="48" t="s">
        <v>716</v>
      </c>
      <c r="B142" s="5" t="s">
        <v>717</v>
      </c>
      <c r="C142" s="38"/>
      <c r="D142" s="38"/>
      <c r="E142" s="38"/>
    </row>
    <row r="143" spans="1:5" ht="15">
      <c r="A143" s="48" t="s">
        <v>718</v>
      </c>
      <c r="B143" s="5" t="s">
        <v>719</v>
      </c>
      <c r="C143" s="38"/>
      <c r="D143" s="38"/>
      <c r="E143" s="38"/>
    </row>
    <row r="144" spans="1:5" ht="15">
      <c r="A144" s="17" t="s">
        <v>988</v>
      </c>
      <c r="B144" s="5" t="s">
        <v>720</v>
      </c>
      <c r="C144" s="38"/>
      <c r="D144" s="38"/>
      <c r="E144" s="38"/>
    </row>
    <row r="145" spans="1:5" ht="15">
      <c r="A145" s="20" t="s">
        <v>1007</v>
      </c>
      <c r="B145" s="9" t="s">
        <v>725</v>
      </c>
      <c r="C145" s="38">
        <v>45086</v>
      </c>
      <c r="D145" s="38">
        <v>40256</v>
      </c>
      <c r="E145" s="38">
        <v>40000</v>
      </c>
    </row>
    <row r="146" spans="1:5" ht="15">
      <c r="A146" s="17" t="s">
        <v>726</v>
      </c>
      <c r="B146" s="5" t="s">
        <v>727</v>
      </c>
      <c r="C146" s="38"/>
      <c r="D146" s="38"/>
      <c r="E146" s="38"/>
    </row>
    <row r="147" spans="1:5" ht="15">
      <c r="A147" s="17" t="s">
        <v>728</v>
      </c>
      <c r="B147" s="5" t="s">
        <v>729</v>
      </c>
      <c r="C147" s="38"/>
      <c r="D147" s="38"/>
      <c r="E147" s="38"/>
    </row>
    <row r="148" spans="1:5" ht="15">
      <c r="A148" s="48" t="s">
        <v>730</v>
      </c>
      <c r="B148" s="5" t="s">
        <v>731</v>
      </c>
      <c r="C148" s="38"/>
      <c r="D148" s="38"/>
      <c r="E148" s="38"/>
    </row>
    <row r="149" spans="1:5" ht="15">
      <c r="A149" s="48" t="s">
        <v>989</v>
      </c>
      <c r="B149" s="5" t="s">
        <v>732</v>
      </c>
      <c r="C149" s="38"/>
      <c r="D149" s="38"/>
      <c r="E149" s="38"/>
    </row>
    <row r="150" spans="1:5" ht="15">
      <c r="A150" s="18" t="s">
        <v>1008</v>
      </c>
      <c r="B150" s="9" t="s">
        <v>733</v>
      </c>
      <c r="C150" s="38"/>
      <c r="D150" s="38"/>
      <c r="E150" s="38"/>
    </row>
    <row r="151" spans="1:5" ht="15">
      <c r="A151" s="20" t="s">
        <v>756</v>
      </c>
      <c r="B151" s="9" t="s">
        <v>757</v>
      </c>
      <c r="C151" s="38"/>
      <c r="D151" s="38"/>
      <c r="E151" s="38"/>
    </row>
    <row r="152" spans="1:5" ht="15.75">
      <c r="A152" s="51" t="s">
        <v>1009</v>
      </c>
      <c r="B152" s="52" t="s">
        <v>758</v>
      </c>
      <c r="C152" s="38">
        <v>45086</v>
      </c>
      <c r="D152" s="38">
        <v>40256</v>
      </c>
      <c r="E152" s="38">
        <v>40000</v>
      </c>
    </row>
    <row r="153" spans="1:5" ht="15.75">
      <c r="A153" s="56" t="s">
        <v>991</v>
      </c>
      <c r="B153" s="57"/>
      <c r="C153" s="148">
        <f>C130+C152</f>
        <v>362053</v>
      </c>
      <c r="D153" s="148">
        <f>D130+D152</f>
        <v>411481</v>
      </c>
      <c r="E153" s="148">
        <f>E130+E152</f>
        <v>364931</v>
      </c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zoomScalePageLayoutView="0" workbookViewId="0" topLeftCell="B1">
      <selection activeCell="D4" sqref="D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4.57421875" style="0" customWidth="1"/>
    <col min="4" max="4" width="13.57421875" style="0" customWidth="1"/>
    <col min="5" max="5" width="12.8515625" style="0" customWidth="1"/>
  </cols>
  <sheetData>
    <row r="1" spans="1:4" ht="15">
      <c r="A1" s="176" t="s">
        <v>262</v>
      </c>
      <c r="B1" s="115"/>
      <c r="C1" s="115"/>
      <c r="D1" s="135"/>
    </row>
    <row r="2" spans="1:4" ht="26.25" customHeight="1">
      <c r="A2" s="238" t="s">
        <v>357</v>
      </c>
      <c r="B2" s="243"/>
      <c r="C2" s="243"/>
      <c r="D2" s="243"/>
    </row>
    <row r="3" spans="1:4" ht="30.75" customHeight="1">
      <c r="A3" s="242" t="s">
        <v>276</v>
      </c>
      <c r="B3" s="239"/>
      <c r="C3" s="239"/>
      <c r="D3" s="239"/>
    </row>
    <row r="4" ht="15">
      <c r="D4" s="135" t="s">
        <v>747</v>
      </c>
    </row>
    <row r="5" ht="15">
      <c r="A5" s="177" t="s">
        <v>734</v>
      </c>
    </row>
    <row r="6" spans="1:5" ht="48.75" customHeight="1">
      <c r="A6" s="2" t="s">
        <v>366</v>
      </c>
      <c r="B6" s="3" t="s">
        <v>367</v>
      </c>
      <c r="C6" s="85" t="s">
        <v>965</v>
      </c>
      <c r="D6" s="85" t="s">
        <v>162</v>
      </c>
      <c r="E6" s="85" t="s">
        <v>163</v>
      </c>
    </row>
    <row r="7" spans="1:5" ht="15">
      <c r="A7" s="42" t="s">
        <v>760</v>
      </c>
      <c r="B7" s="41" t="s">
        <v>394</v>
      </c>
      <c r="C7" s="144">
        <v>55745</v>
      </c>
      <c r="D7" s="144">
        <v>55768</v>
      </c>
      <c r="E7" s="38">
        <v>57975</v>
      </c>
    </row>
    <row r="8" spans="1:5" ht="15">
      <c r="A8" s="5" t="s">
        <v>761</v>
      </c>
      <c r="B8" s="41" t="s">
        <v>401</v>
      </c>
      <c r="C8" s="144">
        <v>112</v>
      </c>
      <c r="D8" s="144">
        <v>407</v>
      </c>
      <c r="E8" s="38">
        <v>0</v>
      </c>
    </row>
    <row r="9" spans="1:5" ht="15">
      <c r="A9" s="66" t="s">
        <v>902</v>
      </c>
      <c r="B9" s="67" t="s">
        <v>402</v>
      </c>
      <c r="C9" s="144">
        <v>55857</v>
      </c>
      <c r="D9" s="144">
        <v>56175</v>
      </c>
      <c r="E9" s="38">
        <v>57975</v>
      </c>
    </row>
    <row r="10" spans="1:5" ht="15">
      <c r="A10" s="50" t="s">
        <v>863</v>
      </c>
      <c r="B10" s="67" t="s">
        <v>403</v>
      </c>
      <c r="C10" s="144">
        <v>14679</v>
      </c>
      <c r="D10" s="144">
        <v>15778</v>
      </c>
      <c r="E10" s="38">
        <v>15731</v>
      </c>
    </row>
    <row r="11" spans="1:5" ht="15">
      <c r="A11" s="5" t="s">
        <v>771</v>
      </c>
      <c r="B11" s="41" t="s">
        <v>410</v>
      </c>
      <c r="C11" s="144">
        <v>1126</v>
      </c>
      <c r="D11" s="144">
        <v>1324</v>
      </c>
      <c r="E11" s="38">
        <v>1420</v>
      </c>
    </row>
    <row r="12" spans="1:5" ht="15">
      <c r="A12" s="5" t="s">
        <v>903</v>
      </c>
      <c r="B12" s="41" t="s">
        <v>415</v>
      </c>
      <c r="C12" s="144">
        <v>0</v>
      </c>
      <c r="D12" s="144">
        <v>0</v>
      </c>
      <c r="E12" s="38">
        <v>0</v>
      </c>
    </row>
    <row r="13" spans="1:5" ht="15">
      <c r="A13" s="5" t="s">
        <v>776</v>
      </c>
      <c r="B13" s="41" t="s">
        <v>431</v>
      </c>
      <c r="C13" s="144">
        <v>13419</v>
      </c>
      <c r="D13" s="144">
        <v>14354</v>
      </c>
      <c r="E13" s="38">
        <v>14070</v>
      </c>
    </row>
    <row r="14" spans="1:5" ht="15">
      <c r="A14" s="5" t="s">
        <v>777</v>
      </c>
      <c r="B14" s="41" t="s">
        <v>436</v>
      </c>
      <c r="C14" s="144">
        <v>49</v>
      </c>
      <c r="D14" s="144">
        <v>61</v>
      </c>
      <c r="E14" s="38">
        <v>100</v>
      </c>
    </row>
    <row r="15" spans="1:5" ht="15">
      <c r="A15" s="5" t="s">
        <v>780</v>
      </c>
      <c r="B15" s="41" t="s">
        <v>449</v>
      </c>
      <c r="C15" s="144">
        <v>3840</v>
      </c>
      <c r="D15" s="144">
        <v>4247</v>
      </c>
      <c r="E15" s="38">
        <v>4745</v>
      </c>
    </row>
    <row r="16" spans="1:5" ht="15">
      <c r="A16" s="50" t="s">
        <v>781</v>
      </c>
      <c r="B16" s="67" t="s">
        <v>450</v>
      </c>
      <c r="C16" s="144">
        <v>18434</v>
      </c>
      <c r="D16" s="144">
        <v>19986</v>
      </c>
      <c r="E16" s="38">
        <v>20335</v>
      </c>
    </row>
    <row r="17" spans="1:5" ht="15">
      <c r="A17" s="17" t="s">
        <v>451</v>
      </c>
      <c r="B17" s="41" t="s">
        <v>452</v>
      </c>
      <c r="C17" s="144"/>
      <c r="D17" s="144"/>
      <c r="E17" s="38"/>
    </row>
    <row r="18" spans="1:5" ht="15">
      <c r="A18" s="17" t="s">
        <v>798</v>
      </c>
      <c r="B18" s="41" t="s">
        <v>453</v>
      </c>
      <c r="C18" s="144"/>
      <c r="D18" s="144"/>
      <c r="E18" s="38"/>
    </row>
    <row r="19" spans="1:5" ht="15">
      <c r="A19" s="22" t="s">
        <v>869</v>
      </c>
      <c r="B19" s="41" t="s">
        <v>454</v>
      </c>
      <c r="C19" s="144"/>
      <c r="D19" s="144"/>
      <c r="E19" s="38"/>
    </row>
    <row r="20" spans="1:5" ht="15">
      <c r="A20" s="22" t="s">
        <v>870</v>
      </c>
      <c r="B20" s="41" t="s">
        <v>455</v>
      </c>
      <c r="C20" s="144"/>
      <c r="D20" s="144"/>
      <c r="E20" s="38"/>
    </row>
    <row r="21" spans="1:5" ht="15">
      <c r="A21" s="22" t="s">
        <v>871</v>
      </c>
      <c r="B21" s="41" t="s">
        <v>456</v>
      </c>
      <c r="C21" s="144"/>
      <c r="D21" s="144"/>
      <c r="E21" s="38"/>
    </row>
    <row r="22" spans="1:5" ht="15">
      <c r="A22" s="17" t="s">
        <v>872</v>
      </c>
      <c r="B22" s="41" t="s">
        <v>457</v>
      </c>
      <c r="C22" s="144"/>
      <c r="D22" s="144"/>
      <c r="E22" s="38"/>
    </row>
    <row r="23" spans="1:5" ht="15">
      <c r="A23" s="17" t="s">
        <v>873</v>
      </c>
      <c r="B23" s="41" t="s">
        <v>458</v>
      </c>
      <c r="C23" s="144">
        <v>220</v>
      </c>
      <c r="D23" s="144">
        <v>233</v>
      </c>
      <c r="E23" s="38"/>
    </row>
    <row r="24" spans="1:5" ht="15">
      <c r="A24" s="17" t="s">
        <v>874</v>
      </c>
      <c r="B24" s="41" t="s">
        <v>459</v>
      </c>
      <c r="C24" s="144"/>
      <c r="D24" s="144">
        <v>3425</v>
      </c>
      <c r="E24" s="38"/>
    </row>
    <row r="25" spans="1:5" ht="15">
      <c r="A25" s="64" t="s">
        <v>831</v>
      </c>
      <c r="B25" s="67" t="s">
        <v>460</v>
      </c>
      <c r="C25" s="144">
        <v>220</v>
      </c>
      <c r="D25" s="144">
        <v>3658</v>
      </c>
      <c r="E25" s="38"/>
    </row>
    <row r="26" spans="1:5" ht="15">
      <c r="A26" s="16" t="s">
        <v>885</v>
      </c>
      <c r="B26" s="41" t="s">
        <v>461</v>
      </c>
      <c r="C26" s="144"/>
      <c r="D26" s="144"/>
      <c r="E26" s="38"/>
    </row>
    <row r="27" spans="1:5" ht="15">
      <c r="A27" s="16" t="s">
        <v>463</v>
      </c>
      <c r="B27" s="41" t="s">
        <v>464</v>
      </c>
      <c r="C27" s="144"/>
      <c r="D27" s="144"/>
      <c r="E27" s="38"/>
    </row>
    <row r="28" spans="1:5" ht="15">
      <c r="A28" s="16" t="s">
        <v>465</v>
      </c>
      <c r="B28" s="41" t="s">
        <v>466</v>
      </c>
      <c r="C28" s="144"/>
      <c r="D28" s="144"/>
      <c r="E28" s="38"/>
    </row>
    <row r="29" spans="1:5" ht="15">
      <c r="A29" s="16" t="s">
        <v>833</v>
      </c>
      <c r="B29" s="41" t="s">
        <v>467</v>
      </c>
      <c r="C29" s="144"/>
      <c r="D29" s="144"/>
      <c r="E29" s="38"/>
    </row>
    <row r="30" spans="1:5" ht="15">
      <c r="A30" s="16" t="s">
        <v>886</v>
      </c>
      <c r="B30" s="41" t="s">
        <v>468</v>
      </c>
      <c r="C30" s="144"/>
      <c r="D30" s="144"/>
      <c r="E30" s="38"/>
    </row>
    <row r="31" spans="1:5" ht="15">
      <c r="A31" s="16" t="s">
        <v>835</v>
      </c>
      <c r="B31" s="41" t="s">
        <v>469</v>
      </c>
      <c r="C31" s="144"/>
      <c r="D31" s="144"/>
      <c r="E31" s="38"/>
    </row>
    <row r="32" spans="1:5" ht="15">
      <c r="A32" s="16" t="s">
        <v>887</v>
      </c>
      <c r="B32" s="41" t="s">
        <v>470</v>
      </c>
      <c r="C32" s="144"/>
      <c r="D32" s="144"/>
      <c r="E32" s="38"/>
    </row>
    <row r="33" spans="1:5" ht="15">
      <c r="A33" s="16" t="s">
        <v>888</v>
      </c>
      <c r="B33" s="41" t="s">
        <v>472</v>
      </c>
      <c r="C33" s="144"/>
      <c r="D33" s="144"/>
      <c r="E33" s="38"/>
    </row>
    <row r="34" spans="1:5" ht="15">
      <c r="A34" s="16" t="s">
        <v>473</v>
      </c>
      <c r="B34" s="41" t="s">
        <v>474</v>
      </c>
      <c r="C34" s="144"/>
      <c r="D34" s="144"/>
      <c r="E34" s="38"/>
    </row>
    <row r="35" spans="1:5" ht="15">
      <c r="A35" s="29" t="s">
        <v>475</v>
      </c>
      <c r="B35" s="41" t="s">
        <v>476</v>
      </c>
      <c r="C35" s="144"/>
      <c r="D35" s="144"/>
      <c r="E35" s="38"/>
    </row>
    <row r="36" spans="1:5" ht="15">
      <c r="A36" s="16" t="s">
        <v>889</v>
      </c>
      <c r="B36" s="41" t="s">
        <v>477</v>
      </c>
      <c r="C36" s="144"/>
      <c r="D36" s="144"/>
      <c r="E36" s="38"/>
    </row>
    <row r="37" spans="1:5" ht="15">
      <c r="A37" s="29" t="s">
        <v>184</v>
      </c>
      <c r="B37" s="41" t="s">
        <v>478</v>
      </c>
      <c r="C37" s="144"/>
      <c r="D37" s="144"/>
      <c r="E37" s="38"/>
    </row>
    <row r="38" spans="1:5" ht="15">
      <c r="A38" s="29" t="s">
        <v>185</v>
      </c>
      <c r="B38" s="41" t="s">
        <v>478</v>
      </c>
      <c r="C38" s="144"/>
      <c r="D38" s="144"/>
      <c r="E38" s="38"/>
    </row>
    <row r="39" spans="1:5" ht="15">
      <c r="A39" s="64" t="s">
        <v>839</v>
      </c>
      <c r="B39" s="67" t="s">
        <v>479</v>
      </c>
      <c r="C39" s="144"/>
      <c r="D39" s="144"/>
      <c r="E39" s="38"/>
    </row>
    <row r="40" spans="1:5" ht="15.75">
      <c r="A40" s="83" t="s">
        <v>73</v>
      </c>
      <c r="B40" s="134"/>
      <c r="C40" s="144"/>
      <c r="D40" s="144"/>
      <c r="E40" s="38"/>
    </row>
    <row r="41" spans="1:5" ht="15">
      <c r="A41" s="45" t="s">
        <v>480</v>
      </c>
      <c r="B41" s="41" t="s">
        <v>481</v>
      </c>
      <c r="C41" s="144"/>
      <c r="D41" s="144"/>
      <c r="E41" s="38"/>
    </row>
    <row r="42" spans="1:5" ht="15">
      <c r="A42" s="45" t="s">
        <v>890</v>
      </c>
      <c r="B42" s="41" t="s">
        <v>482</v>
      </c>
      <c r="C42" s="144"/>
      <c r="D42" s="144"/>
      <c r="E42" s="38"/>
    </row>
    <row r="43" spans="1:5" ht="15">
      <c r="A43" s="45" t="s">
        <v>484</v>
      </c>
      <c r="B43" s="41" t="s">
        <v>485</v>
      </c>
      <c r="C43" s="144"/>
      <c r="D43" s="144"/>
      <c r="E43" s="38"/>
    </row>
    <row r="44" spans="1:5" ht="15">
      <c r="A44" s="45" t="s">
        <v>486</v>
      </c>
      <c r="B44" s="41" t="s">
        <v>487</v>
      </c>
      <c r="C44" s="144">
        <v>686</v>
      </c>
      <c r="D44" s="144">
        <v>274</v>
      </c>
      <c r="E44" s="38">
        <v>240</v>
      </c>
    </row>
    <row r="45" spans="1:5" ht="15">
      <c r="A45" s="6" t="s">
        <v>492</v>
      </c>
      <c r="B45" s="41" t="s">
        <v>493</v>
      </c>
      <c r="C45" s="144"/>
      <c r="D45" s="144"/>
      <c r="E45" s="38"/>
    </row>
    <row r="46" spans="1:5" ht="15">
      <c r="A46" s="6" t="s">
        <v>494</v>
      </c>
      <c r="B46" s="41" t="s">
        <v>495</v>
      </c>
      <c r="C46" s="144"/>
      <c r="D46" s="144"/>
      <c r="E46" s="38"/>
    </row>
    <row r="47" spans="1:5" ht="15">
      <c r="A47" s="6" t="s">
        <v>496</v>
      </c>
      <c r="B47" s="41" t="s">
        <v>497</v>
      </c>
      <c r="C47" s="144">
        <v>185</v>
      </c>
      <c r="D47" s="144">
        <v>74</v>
      </c>
      <c r="E47" s="38">
        <v>65</v>
      </c>
    </row>
    <row r="48" spans="1:5" ht="15">
      <c r="A48" s="65" t="s">
        <v>841</v>
      </c>
      <c r="B48" s="67" t="s">
        <v>498</v>
      </c>
      <c r="C48" s="144">
        <v>871</v>
      </c>
      <c r="D48" s="144">
        <v>348</v>
      </c>
      <c r="E48" s="38">
        <v>305</v>
      </c>
    </row>
    <row r="49" spans="1:5" ht="15">
      <c r="A49" s="17" t="s">
        <v>499</v>
      </c>
      <c r="B49" s="41" t="s">
        <v>500</v>
      </c>
      <c r="C49" s="144"/>
      <c r="D49" s="144"/>
      <c r="E49" s="38"/>
    </row>
    <row r="50" spans="1:5" ht="15">
      <c r="A50" s="17" t="s">
        <v>501</v>
      </c>
      <c r="B50" s="41" t="s">
        <v>502</v>
      </c>
      <c r="C50" s="144"/>
      <c r="D50" s="144"/>
      <c r="E50" s="38"/>
    </row>
    <row r="51" spans="1:5" ht="15">
      <c r="A51" s="17" t="s">
        <v>503</v>
      </c>
      <c r="B51" s="41" t="s">
        <v>504</v>
      </c>
      <c r="C51" s="144"/>
      <c r="D51" s="144"/>
      <c r="E51" s="38"/>
    </row>
    <row r="52" spans="1:5" ht="15">
      <c r="A52" s="17" t="s">
        <v>505</v>
      </c>
      <c r="B52" s="41" t="s">
        <v>506</v>
      </c>
      <c r="C52" s="144"/>
      <c r="D52" s="144"/>
      <c r="E52" s="38"/>
    </row>
    <row r="53" spans="1:5" ht="15">
      <c r="A53" s="64" t="s">
        <v>842</v>
      </c>
      <c r="B53" s="67" t="s">
        <v>507</v>
      </c>
      <c r="C53" s="144"/>
      <c r="D53" s="144"/>
      <c r="E53" s="38"/>
    </row>
    <row r="54" spans="1:5" ht="15">
      <c r="A54" s="17" t="s">
        <v>508</v>
      </c>
      <c r="B54" s="41" t="s">
        <v>509</v>
      </c>
      <c r="C54" s="144"/>
      <c r="D54" s="144"/>
      <c r="E54" s="38"/>
    </row>
    <row r="55" spans="1:5" ht="15">
      <c r="A55" s="17" t="s">
        <v>891</v>
      </c>
      <c r="B55" s="41" t="s">
        <v>510</v>
      </c>
      <c r="C55" s="144"/>
      <c r="D55" s="144"/>
      <c r="E55" s="38"/>
    </row>
    <row r="56" spans="1:5" ht="15">
      <c r="A56" s="17" t="s">
        <v>892</v>
      </c>
      <c r="B56" s="41" t="s">
        <v>511</v>
      </c>
      <c r="C56" s="144"/>
      <c r="D56" s="144"/>
      <c r="E56" s="38"/>
    </row>
    <row r="57" spans="1:5" ht="15">
      <c r="A57" s="17" t="s">
        <v>893</v>
      </c>
      <c r="B57" s="41" t="s">
        <v>512</v>
      </c>
      <c r="C57" s="144"/>
      <c r="D57" s="144"/>
      <c r="E57" s="38"/>
    </row>
    <row r="58" spans="1:5" ht="15">
      <c r="A58" s="17" t="s">
        <v>894</v>
      </c>
      <c r="B58" s="41" t="s">
        <v>513</v>
      </c>
      <c r="C58" s="144"/>
      <c r="D58" s="144"/>
      <c r="E58" s="38"/>
    </row>
    <row r="59" spans="1:5" ht="15">
      <c r="A59" s="17" t="s">
        <v>895</v>
      </c>
      <c r="B59" s="41" t="s">
        <v>514</v>
      </c>
      <c r="C59" s="144"/>
      <c r="D59" s="144"/>
      <c r="E59" s="38"/>
    </row>
    <row r="60" spans="1:5" ht="15">
      <c r="A60" s="17" t="s">
        <v>515</v>
      </c>
      <c r="B60" s="41" t="s">
        <v>516</v>
      </c>
      <c r="C60" s="144"/>
      <c r="D60" s="144"/>
      <c r="E60" s="38"/>
    </row>
    <row r="61" spans="1:5" ht="15">
      <c r="A61" s="17" t="s">
        <v>896</v>
      </c>
      <c r="B61" s="41" t="s">
        <v>517</v>
      </c>
      <c r="C61" s="144"/>
      <c r="D61" s="144"/>
      <c r="E61" s="38"/>
    </row>
    <row r="62" spans="1:5" ht="15">
      <c r="A62" s="64" t="s">
        <v>843</v>
      </c>
      <c r="B62" s="67" t="s">
        <v>518</v>
      </c>
      <c r="C62" s="144"/>
      <c r="D62" s="144"/>
      <c r="E62" s="38"/>
    </row>
    <row r="63" spans="1:5" ht="15.75">
      <c r="A63" s="83" t="s">
        <v>72</v>
      </c>
      <c r="B63" s="134"/>
      <c r="C63" s="144"/>
      <c r="D63" s="144"/>
      <c r="E63" s="38"/>
    </row>
    <row r="64" spans="1:5" ht="15.75">
      <c r="A64" s="46" t="s">
        <v>904</v>
      </c>
      <c r="B64" s="47" t="s">
        <v>519</v>
      </c>
      <c r="C64" s="144">
        <f>C62+C53+C48+C39+C25+C16+C10+C9</f>
        <v>90061</v>
      </c>
      <c r="D64" s="144">
        <f>D62+D53+D48+D39+D25+D16+D10+D9</f>
        <v>95945</v>
      </c>
      <c r="E64" s="144">
        <f>E62+E53+E48+E39+E25+E16+E10+E9</f>
        <v>94346</v>
      </c>
    </row>
    <row r="65" spans="1:5" ht="15">
      <c r="A65" s="20" t="s">
        <v>850</v>
      </c>
      <c r="B65" s="9" t="s">
        <v>527</v>
      </c>
      <c r="C65" s="20"/>
      <c r="D65" s="20"/>
      <c r="E65" s="38"/>
    </row>
    <row r="66" spans="1:5" ht="15">
      <c r="A66" s="18" t="s">
        <v>853</v>
      </c>
      <c r="B66" s="9" t="s">
        <v>535</v>
      </c>
      <c r="C66" s="18"/>
      <c r="D66" s="18"/>
      <c r="E66" s="38"/>
    </row>
    <row r="67" spans="1:5" ht="15">
      <c r="A67" s="48" t="s">
        <v>536</v>
      </c>
      <c r="B67" s="5" t="s">
        <v>537</v>
      </c>
      <c r="C67" s="48"/>
      <c r="D67" s="48"/>
      <c r="E67" s="38"/>
    </row>
    <row r="68" spans="1:5" ht="15">
      <c r="A68" s="48" t="s">
        <v>538</v>
      </c>
      <c r="B68" s="5" t="s">
        <v>539</v>
      </c>
      <c r="C68" s="48"/>
      <c r="D68" s="48"/>
      <c r="E68" s="38"/>
    </row>
    <row r="69" spans="1:5" ht="15">
      <c r="A69" s="18" t="s">
        <v>540</v>
      </c>
      <c r="B69" s="9" t="s">
        <v>541</v>
      </c>
      <c r="C69" s="48"/>
      <c r="D69" s="48"/>
      <c r="E69" s="38"/>
    </row>
    <row r="70" spans="1:5" ht="15">
      <c r="A70" s="48" t="s">
        <v>542</v>
      </c>
      <c r="B70" s="5" t="s">
        <v>543</v>
      </c>
      <c r="C70" s="48"/>
      <c r="D70" s="48"/>
      <c r="E70" s="38"/>
    </row>
    <row r="71" spans="1:5" ht="15">
      <c r="A71" s="48" t="s">
        <v>544</v>
      </c>
      <c r="B71" s="5" t="s">
        <v>545</v>
      </c>
      <c r="C71" s="48"/>
      <c r="D71" s="48"/>
      <c r="E71" s="38"/>
    </row>
    <row r="72" spans="1:5" ht="15">
      <c r="A72" s="48" t="s">
        <v>546</v>
      </c>
      <c r="B72" s="5" t="s">
        <v>547</v>
      </c>
      <c r="C72" s="48"/>
      <c r="D72" s="48"/>
      <c r="E72" s="38"/>
    </row>
    <row r="73" spans="1:5" ht="15">
      <c r="A73" s="49" t="s">
        <v>854</v>
      </c>
      <c r="B73" s="50" t="s">
        <v>548</v>
      </c>
      <c r="C73" s="18"/>
      <c r="D73" s="18"/>
      <c r="E73" s="38"/>
    </row>
    <row r="74" spans="1:5" ht="15">
      <c r="A74" s="48" t="s">
        <v>549</v>
      </c>
      <c r="B74" s="5" t="s">
        <v>550</v>
      </c>
      <c r="C74" s="48"/>
      <c r="D74" s="48"/>
      <c r="E74" s="38"/>
    </row>
    <row r="75" spans="1:5" ht="15">
      <c r="A75" s="17" t="s">
        <v>551</v>
      </c>
      <c r="B75" s="5" t="s">
        <v>552</v>
      </c>
      <c r="C75" s="17"/>
      <c r="D75" s="17"/>
      <c r="E75" s="38"/>
    </row>
    <row r="76" spans="1:5" ht="15">
      <c r="A76" s="48" t="s">
        <v>901</v>
      </c>
      <c r="B76" s="5" t="s">
        <v>553</v>
      </c>
      <c r="C76" s="48"/>
      <c r="D76" s="48"/>
      <c r="E76" s="38"/>
    </row>
    <row r="77" spans="1:5" ht="15">
      <c r="A77" s="48" t="s">
        <v>859</v>
      </c>
      <c r="B77" s="5" t="s">
        <v>554</v>
      </c>
      <c r="C77" s="48"/>
      <c r="D77" s="48"/>
      <c r="E77" s="38"/>
    </row>
    <row r="78" spans="1:5" ht="15">
      <c r="A78" s="49" t="s">
        <v>860</v>
      </c>
      <c r="B78" s="50" t="s">
        <v>558</v>
      </c>
      <c r="C78" s="18"/>
      <c r="D78" s="18"/>
      <c r="E78" s="38"/>
    </row>
    <row r="79" spans="1:5" ht="15">
      <c r="A79" s="17" t="s">
        <v>559</v>
      </c>
      <c r="B79" s="5" t="s">
        <v>560</v>
      </c>
      <c r="C79" s="17"/>
      <c r="D79" s="17"/>
      <c r="E79" s="38"/>
    </row>
    <row r="80" spans="1:5" ht="15.75">
      <c r="A80" s="51" t="s">
        <v>905</v>
      </c>
      <c r="B80" s="52" t="s">
        <v>561</v>
      </c>
      <c r="C80" s="183"/>
      <c r="D80" s="183"/>
      <c r="E80" s="38"/>
    </row>
    <row r="81" spans="1:5" ht="15.75">
      <c r="A81" s="179" t="s">
        <v>990</v>
      </c>
      <c r="B81" s="175"/>
      <c r="C81" s="143">
        <f>C64+C80</f>
        <v>90061</v>
      </c>
      <c r="D81" s="143">
        <f>D64+D80</f>
        <v>95945</v>
      </c>
      <c r="E81" s="143">
        <f>E64+E80</f>
        <v>94346</v>
      </c>
    </row>
    <row r="82" spans="1:5" ht="51.75" customHeight="1">
      <c r="A82" s="2" t="s">
        <v>366</v>
      </c>
      <c r="B82" s="3" t="s">
        <v>302</v>
      </c>
      <c r="C82" s="85" t="s">
        <v>965</v>
      </c>
      <c r="D82" s="85" t="s">
        <v>162</v>
      </c>
      <c r="E82" s="85" t="s">
        <v>163</v>
      </c>
    </row>
    <row r="83" spans="1:5" ht="15">
      <c r="A83" s="5" t="s">
        <v>993</v>
      </c>
      <c r="B83" s="6" t="s">
        <v>574</v>
      </c>
      <c r="C83" s="38"/>
      <c r="D83" s="38"/>
      <c r="E83" s="38"/>
    </row>
    <row r="84" spans="1:5" ht="15">
      <c r="A84" s="5" t="s">
        <v>575</v>
      </c>
      <c r="B84" s="6" t="s">
        <v>576</v>
      </c>
      <c r="C84" s="38"/>
      <c r="D84" s="38"/>
      <c r="E84" s="38"/>
    </row>
    <row r="85" spans="1:5" ht="15">
      <c r="A85" s="5" t="s">
        <v>577</v>
      </c>
      <c r="B85" s="6" t="s">
        <v>578</v>
      </c>
      <c r="C85" s="38"/>
      <c r="D85" s="38"/>
      <c r="E85" s="38"/>
    </row>
    <row r="86" spans="1:5" ht="15">
      <c r="A86" s="5" t="s">
        <v>906</v>
      </c>
      <c r="B86" s="6" t="s">
        <v>579</v>
      </c>
      <c r="C86" s="38"/>
      <c r="D86" s="38"/>
      <c r="E86" s="38"/>
    </row>
    <row r="87" spans="1:5" ht="15">
      <c r="A87" s="5" t="s">
        <v>907</v>
      </c>
      <c r="B87" s="6" t="s">
        <v>580</v>
      </c>
      <c r="C87" s="38"/>
      <c r="D87" s="38"/>
      <c r="E87" s="38"/>
    </row>
    <row r="88" spans="1:5" ht="15">
      <c r="A88" s="5" t="s">
        <v>932</v>
      </c>
      <c r="B88" s="6" t="s">
        <v>581</v>
      </c>
      <c r="C88" s="38">
        <v>151</v>
      </c>
      <c r="D88" s="38">
        <v>386</v>
      </c>
      <c r="E88" s="38"/>
    </row>
    <row r="89" spans="1:5" ht="15">
      <c r="A89" s="50" t="s">
        <v>994</v>
      </c>
      <c r="B89" s="65" t="s">
        <v>582</v>
      </c>
      <c r="C89" s="38">
        <v>151</v>
      </c>
      <c r="D89" s="38">
        <v>386</v>
      </c>
      <c r="E89" s="38"/>
    </row>
    <row r="90" spans="1:5" ht="15">
      <c r="A90" s="5" t="s">
        <v>996</v>
      </c>
      <c r="B90" s="6" t="s">
        <v>596</v>
      </c>
      <c r="C90" s="38"/>
      <c r="D90" s="38"/>
      <c r="E90" s="38"/>
    </row>
    <row r="91" spans="1:5" ht="15">
      <c r="A91" s="5" t="s">
        <v>941</v>
      </c>
      <c r="B91" s="6" t="s">
        <v>597</v>
      </c>
      <c r="C91" s="38"/>
      <c r="D91" s="38"/>
      <c r="E91" s="38"/>
    </row>
    <row r="92" spans="1:5" ht="15">
      <c r="A92" s="5" t="s">
        <v>942</v>
      </c>
      <c r="B92" s="6" t="s">
        <v>598</v>
      </c>
      <c r="C92" s="38"/>
      <c r="D92" s="38"/>
      <c r="E92" s="38"/>
    </row>
    <row r="93" spans="1:5" ht="15">
      <c r="A93" s="5" t="s">
        <v>943</v>
      </c>
      <c r="B93" s="6" t="s">
        <v>599</v>
      </c>
      <c r="C93" s="38"/>
      <c r="D93" s="38"/>
      <c r="E93" s="38"/>
    </row>
    <row r="94" spans="1:5" ht="15">
      <c r="A94" s="5" t="s">
        <v>997</v>
      </c>
      <c r="B94" s="6" t="s">
        <v>627</v>
      </c>
      <c r="C94" s="38"/>
      <c r="D94" s="38"/>
      <c r="E94" s="38"/>
    </row>
    <row r="95" spans="1:5" ht="15">
      <c r="A95" s="5" t="s">
        <v>948</v>
      </c>
      <c r="B95" s="6" t="s">
        <v>628</v>
      </c>
      <c r="C95" s="38"/>
      <c r="D95" s="38"/>
      <c r="E95" s="38"/>
    </row>
    <row r="96" spans="1:5" ht="15">
      <c r="A96" s="50" t="s">
        <v>998</v>
      </c>
      <c r="B96" s="65" t="s">
        <v>629</v>
      </c>
      <c r="C96" s="38"/>
      <c r="D96" s="38"/>
      <c r="E96" s="38"/>
    </row>
    <row r="97" spans="1:5" ht="15">
      <c r="A97" s="17" t="s">
        <v>630</v>
      </c>
      <c r="B97" s="6" t="s">
        <v>631</v>
      </c>
      <c r="C97" s="38"/>
      <c r="D97" s="38"/>
      <c r="E97" s="38"/>
    </row>
    <row r="98" spans="1:5" ht="15">
      <c r="A98" s="17" t="s">
        <v>951</v>
      </c>
      <c r="B98" s="6" t="s">
        <v>632</v>
      </c>
      <c r="C98" s="38">
        <v>34</v>
      </c>
      <c r="D98" s="38">
        <v>46</v>
      </c>
      <c r="E98" s="38"/>
    </row>
    <row r="99" spans="1:5" ht="15">
      <c r="A99" s="17" t="s">
        <v>952</v>
      </c>
      <c r="B99" s="6" t="s">
        <v>635</v>
      </c>
      <c r="C99" s="38"/>
      <c r="D99" s="38"/>
      <c r="E99" s="38"/>
    </row>
    <row r="100" spans="1:5" ht="15">
      <c r="A100" s="17" t="s">
        <v>971</v>
      </c>
      <c r="B100" s="6" t="s">
        <v>636</v>
      </c>
      <c r="C100" s="38"/>
      <c r="D100" s="38"/>
      <c r="E100" s="38"/>
    </row>
    <row r="101" spans="1:5" ht="15">
      <c r="A101" s="17" t="s">
        <v>643</v>
      </c>
      <c r="B101" s="6" t="s">
        <v>644</v>
      </c>
      <c r="C101" s="38">
        <v>4771</v>
      </c>
      <c r="D101" s="38">
        <v>6507</v>
      </c>
      <c r="E101" s="38">
        <v>1206</v>
      </c>
    </row>
    <row r="102" spans="1:5" ht="15">
      <c r="A102" s="17" t="s">
        <v>645</v>
      </c>
      <c r="B102" s="6" t="s">
        <v>646</v>
      </c>
      <c r="C102" s="38">
        <v>1288</v>
      </c>
      <c r="D102" s="38">
        <v>1757</v>
      </c>
      <c r="E102" s="38">
        <v>326</v>
      </c>
    </row>
    <row r="103" spans="1:5" ht="15">
      <c r="A103" s="17" t="s">
        <v>647</v>
      </c>
      <c r="B103" s="6" t="s">
        <v>648</v>
      </c>
      <c r="C103" s="38">
        <v>1038</v>
      </c>
      <c r="D103" s="38">
        <v>1045</v>
      </c>
      <c r="E103" s="38">
        <v>500</v>
      </c>
    </row>
    <row r="104" spans="1:5" ht="15">
      <c r="A104" s="17" t="s">
        <v>972</v>
      </c>
      <c r="B104" s="6" t="s">
        <v>649</v>
      </c>
      <c r="C104" s="38"/>
      <c r="D104" s="38"/>
      <c r="E104" s="38"/>
    </row>
    <row r="105" spans="1:5" ht="15">
      <c r="A105" s="17" t="s">
        <v>973</v>
      </c>
      <c r="B105" s="6" t="s">
        <v>651</v>
      </c>
      <c r="C105" s="38"/>
      <c r="D105" s="38"/>
      <c r="E105" s="38"/>
    </row>
    <row r="106" spans="1:5" ht="15">
      <c r="A106" s="17" t="s">
        <v>974</v>
      </c>
      <c r="B106" s="6" t="s">
        <v>656</v>
      </c>
      <c r="C106" s="38"/>
      <c r="D106" s="38"/>
      <c r="E106" s="38"/>
    </row>
    <row r="107" spans="1:5" ht="15">
      <c r="A107" s="64" t="s">
        <v>999</v>
      </c>
      <c r="B107" s="65" t="s">
        <v>661</v>
      </c>
      <c r="C107" s="38">
        <v>7131</v>
      </c>
      <c r="D107" s="38">
        <v>9355</v>
      </c>
      <c r="E107" s="38">
        <v>2032</v>
      </c>
    </row>
    <row r="108" spans="1:5" ht="15">
      <c r="A108" s="17" t="s">
        <v>673</v>
      </c>
      <c r="B108" s="6" t="s">
        <v>674</v>
      </c>
      <c r="C108" s="38"/>
      <c r="D108" s="38"/>
      <c r="E108" s="38"/>
    </row>
    <row r="109" spans="1:5" ht="15">
      <c r="A109" s="5" t="s">
        <v>978</v>
      </c>
      <c r="B109" s="6" t="s">
        <v>675</v>
      </c>
      <c r="C109" s="38"/>
      <c r="D109" s="38"/>
      <c r="E109" s="38"/>
    </row>
    <row r="110" spans="1:5" ht="15">
      <c r="A110" s="17" t="s">
        <v>979</v>
      </c>
      <c r="B110" s="6" t="s">
        <v>676</v>
      </c>
      <c r="C110" s="38"/>
      <c r="D110" s="38"/>
      <c r="E110" s="38"/>
    </row>
    <row r="111" spans="1:5" ht="15">
      <c r="A111" s="50" t="s">
        <v>1001</v>
      </c>
      <c r="B111" s="65" t="s">
        <v>677</v>
      </c>
      <c r="C111" s="38"/>
      <c r="D111" s="38"/>
      <c r="E111" s="38"/>
    </row>
    <row r="112" spans="1:5" ht="15.75">
      <c r="A112" s="83" t="s">
        <v>73</v>
      </c>
      <c r="B112" s="88"/>
      <c r="C112" s="38"/>
      <c r="D112" s="38"/>
      <c r="E112" s="38"/>
    </row>
    <row r="113" spans="1:5" ht="15">
      <c r="A113" s="5" t="s">
        <v>583</v>
      </c>
      <c r="B113" s="6" t="s">
        <v>584</v>
      </c>
      <c r="C113" s="38"/>
      <c r="D113" s="38"/>
      <c r="E113" s="38"/>
    </row>
    <row r="114" spans="1:5" ht="15">
      <c r="A114" s="5" t="s">
        <v>585</v>
      </c>
      <c r="B114" s="6" t="s">
        <v>586</v>
      </c>
      <c r="C114" s="38"/>
      <c r="D114" s="38"/>
      <c r="E114" s="38"/>
    </row>
    <row r="115" spans="1:5" ht="15">
      <c r="A115" s="5" t="s">
        <v>933</v>
      </c>
      <c r="B115" s="6" t="s">
        <v>587</v>
      </c>
      <c r="C115" s="38"/>
      <c r="D115" s="38"/>
      <c r="E115" s="38"/>
    </row>
    <row r="116" spans="1:5" ht="15">
      <c r="A116" s="5" t="s">
        <v>934</v>
      </c>
      <c r="B116" s="6" t="s">
        <v>588</v>
      </c>
      <c r="C116" s="38"/>
      <c r="D116" s="38"/>
      <c r="E116" s="38"/>
    </row>
    <row r="117" spans="1:5" ht="15">
      <c r="A117" s="5" t="s">
        <v>938</v>
      </c>
      <c r="B117" s="6" t="s">
        <v>589</v>
      </c>
      <c r="C117" s="38"/>
      <c r="D117" s="38"/>
      <c r="E117" s="38"/>
    </row>
    <row r="118" spans="1:5" ht="15">
      <c r="A118" s="50" t="s">
        <v>995</v>
      </c>
      <c r="B118" s="65" t="s">
        <v>590</v>
      </c>
      <c r="C118" s="38"/>
      <c r="D118" s="38"/>
      <c r="E118" s="38"/>
    </row>
    <row r="119" spans="1:5" ht="15">
      <c r="A119" s="17" t="s">
        <v>975</v>
      </c>
      <c r="B119" s="6" t="s">
        <v>662</v>
      </c>
      <c r="C119" s="38"/>
      <c r="D119" s="38"/>
      <c r="E119" s="38"/>
    </row>
    <row r="120" spans="1:5" ht="15">
      <c r="A120" s="17" t="s">
        <v>976</v>
      </c>
      <c r="B120" s="6" t="s">
        <v>664</v>
      </c>
      <c r="C120" s="38"/>
      <c r="D120" s="38"/>
      <c r="E120" s="38"/>
    </row>
    <row r="121" spans="1:5" ht="15">
      <c r="A121" s="17" t="s">
        <v>666</v>
      </c>
      <c r="B121" s="6" t="s">
        <v>667</v>
      </c>
      <c r="C121" s="38"/>
      <c r="D121" s="38"/>
      <c r="E121" s="38"/>
    </row>
    <row r="122" spans="1:5" ht="15">
      <c r="A122" s="17" t="s">
        <v>977</v>
      </c>
      <c r="B122" s="6" t="s">
        <v>668</v>
      </c>
      <c r="C122" s="38"/>
      <c r="D122" s="38"/>
      <c r="E122" s="38"/>
    </row>
    <row r="123" spans="1:5" ht="15">
      <c r="A123" s="17" t="s">
        <v>670</v>
      </c>
      <c r="B123" s="6" t="s">
        <v>671</v>
      </c>
      <c r="C123" s="38"/>
      <c r="D123" s="38"/>
      <c r="E123" s="38"/>
    </row>
    <row r="124" spans="1:5" ht="15">
      <c r="A124" s="50" t="s">
        <v>1000</v>
      </c>
      <c r="B124" s="65" t="s">
        <v>672</v>
      </c>
      <c r="C124" s="38"/>
      <c r="D124" s="38"/>
      <c r="E124" s="38"/>
    </row>
    <row r="125" spans="1:5" ht="15">
      <c r="A125" s="17" t="s">
        <v>687</v>
      </c>
      <c r="B125" s="6" t="s">
        <v>688</v>
      </c>
      <c r="C125" s="38"/>
      <c r="D125" s="38"/>
      <c r="E125" s="38"/>
    </row>
    <row r="126" spans="1:5" ht="15">
      <c r="A126" s="5" t="s">
        <v>980</v>
      </c>
      <c r="B126" s="6" t="s">
        <v>689</v>
      </c>
      <c r="C126" s="38"/>
      <c r="D126" s="38"/>
      <c r="E126" s="38"/>
    </row>
    <row r="127" spans="1:5" ht="15">
      <c r="A127" s="17" t="s">
        <v>982</v>
      </c>
      <c r="B127" s="6" t="s">
        <v>690</v>
      </c>
      <c r="C127" s="38">
        <v>293</v>
      </c>
      <c r="D127" s="38"/>
      <c r="E127" s="38"/>
    </row>
    <row r="128" spans="1:5" ht="15">
      <c r="A128" s="50" t="s">
        <v>1003</v>
      </c>
      <c r="B128" s="65" t="s">
        <v>691</v>
      </c>
      <c r="C128" s="38">
        <v>293</v>
      </c>
      <c r="D128" s="38"/>
      <c r="E128" s="38"/>
    </row>
    <row r="129" spans="1:5" ht="15.75">
      <c r="A129" s="83" t="s">
        <v>72</v>
      </c>
      <c r="B129" s="88"/>
      <c r="C129" s="38"/>
      <c r="D129" s="38"/>
      <c r="E129" s="38"/>
    </row>
    <row r="130" spans="1:5" ht="15.75">
      <c r="A130" s="62" t="s">
        <v>1002</v>
      </c>
      <c r="B130" s="46" t="s">
        <v>692</v>
      </c>
      <c r="C130" s="38">
        <f>C128+C118+C111+C107+C96+C89</f>
        <v>7575</v>
      </c>
      <c r="D130" s="38">
        <f>D128+D118+D111+D107+D96+D89</f>
        <v>9741</v>
      </c>
      <c r="E130" s="38">
        <f>E128+E118+E111+E107+E96+E89</f>
        <v>2032</v>
      </c>
    </row>
    <row r="131" spans="1:5" ht="15.75">
      <c r="A131" s="180" t="s">
        <v>182</v>
      </c>
      <c r="B131" s="86"/>
      <c r="C131" s="38"/>
      <c r="D131" s="38"/>
      <c r="E131" s="38"/>
    </row>
    <row r="132" spans="1:5" ht="15.75">
      <c r="A132" s="180" t="s">
        <v>183</v>
      </c>
      <c r="B132" s="86"/>
      <c r="C132" s="38"/>
      <c r="D132" s="38"/>
      <c r="E132" s="38"/>
    </row>
    <row r="133" spans="1:5" ht="15">
      <c r="A133" s="20" t="s">
        <v>1004</v>
      </c>
      <c r="B133" s="9" t="s">
        <v>697</v>
      </c>
      <c r="C133" s="38"/>
      <c r="D133" s="38"/>
      <c r="E133" s="38"/>
    </row>
    <row r="134" spans="1:5" ht="15">
      <c r="A134" s="18" t="s">
        <v>1005</v>
      </c>
      <c r="B134" s="9" t="s">
        <v>704</v>
      </c>
      <c r="C134" s="38"/>
      <c r="D134" s="38"/>
      <c r="E134" s="38"/>
    </row>
    <row r="135" spans="1:5" ht="15">
      <c r="A135" s="5" t="s">
        <v>180</v>
      </c>
      <c r="B135" s="5" t="s">
        <v>705</v>
      </c>
      <c r="C135" s="38"/>
      <c r="D135" s="38">
        <v>164</v>
      </c>
      <c r="E135" s="38">
        <v>32</v>
      </c>
    </row>
    <row r="136" spans="1:5" ht="15">
      <c r="A136" s="5" t="s">
        <v>181</v>
      </c>
      <c r="B136" s="5" t="s">
        <v>705</v>
      </c>
      <c r="C136" s="38"/>
      <c r="D136" s="38"/>
      <c r="E136" s="38"/>
    </row>
    <row r="137" spans="1:5" ht="15">
      <c r="A137" s="5" t="s">
        <v>178</v>
      </c>
      <c r="B137" s="5" t="s">
        <v>709</v>
      </c>
      <c r="C137" s="38"/>
      <c r="D137" s="38"/>
      <c r="E137" s="38"/>
    </row>
    <row r="138" spans="1:5" ht="15">
      <c r="A138" s="5" t="s">
        <v>179</v>
      </c>
      <c r="B138" s="5" t="s">
        <v>709</v>
      </c>
      <c r="C138" s="38"/>
      <c r="D138" s="38"/>
      <c r="E138" s="38"/>
    </row>
    <row r="139" spans="1:5" ht="15">
      <c r="A139" s="9" t="s">
        <v>1006</v>
      </c>
      <c r="B139" s="9" t="s">
        <v>710</v>
      </c>
      <c r="C139" s="38"/>
      <c r="D139" s="38">
        <v>164</v>
      </c>
      <c r="E139" s="38">
        <v>32</v>
      </c>
    </row>
    <row r="140" spans="1:5" ht="15">
      <c r="A140" s="48" t="s">
        <v>711</v>
      </c>
      <c r="B140" s="5" t="s">
        <v>712</v>
      </c>
      <c r="C140" s="38"/>
      <c r="D140" s="38"/>
      <c r="E140" s="38"/>
    </row>
    <row r="141" spans="1:5" ht="15">
      <c r="A141" s="48" t="s">
        <v>714</v>
      </c>
      <c r="B141" s="5" t="s">
        <v>715</v>
      </c>
      <c r="C141" s="38"/>
      <c r="D141" s="38"/>
      <c r="E141" s="38"/>
    </row>
    <row r="142" spans="1:5" ht="15">
      <c r="A142" s="48" t="s">
        <v>716</v>
      </c>
      <c r="B142" s="5" t="s">
        <v>717</v>
      </c>
      <c r="C142" s="38">
        <v>82650</v>
      </c>
      <c r="D142" s="38">
        <v>86073</v>
      </c>
      <c r="E142" s="38">
        <v>92282</v>
      </c>
    </row>
    <row r="143" spans="1:5" ht="15">
      <c r="A143" s="48" t="s">
        <v>718</v>
      </c>
      <c r="B143" s="5" t="s">
        <v>719</v>
      </c>
      <c r="C143" s="38"/>
      <c r="D143" s="38"/>
      <c r="E143" s="38"/>
    </row>
    <row r="144" spans="1:5" ht="15">
      <c r="A144" s="17" t="s">
        <v>988</v>
      </c>
      <c r="B144" s="5" t="s">
        <v>720</v>
      </c>
      <c r="C144" s="38"/>
      <c r="D144" s="38"/>
      <c r="E144" s="38"/>
    </row>
    <row r="145" spans="1:5" ht="15">
      <c r="A145" s="20" t="s">
        <v>1007</v>
      </c>
      <c r="B145" s="9" t="s">
        <v>725</v>
      </c>
      <c r="C145" s="38">
        <v>82650</v>
      </c>
      <c r="D145" s="38">
        <v>86237</v>
      </c>
      <c r="E145" s="38">
        <v>92314</v>
      </c>
    </row>
    <row r="146" spans="1:5" ht="15">
      <c r="A146" s="17" t="s">
        <v>726</v>
      </c>
      <c r="B146" s="5" t="s">
        <v>727</v>
      </c>
      <c r="C146" s="38"/>
      <c r="D146" s="38"/>
      <c r="E146" s="38"/>
    </row>
    <row r="147" spans="1:5" ht="15">
      <c r="A147" s="17" t="s">
        <v>728</v>
      </c>
      <c r="B147" s="5" t="s">
        <v>729</v>
      </c>
      <c r="C147" s="38"/>
      <c r="D147" s="38"/>
      <c r="E147" s="38"/>
    </row>
    <row r="148" spans="1:5" ht="15">
      <c r="A148" s="48" t="s">
        <v>730</v>
      </c>
      <c r="B148" s="5" t="s">
        <v>731</v>
      </c>
      <c r="C148" s="38"/>
      <c r="D148" s="38"/>
      <c r="E148" s="38"/>
    </row>
    <row r="149" spans="1:5" ht="15">
      <c r="A149" s="48" t="s">
        <v>989</v>
      </c>
      <c r="B149" s="5" t="s">
        <v>732</v>
      </c>
      <c r="C149" s="38"/>
      <c r="D149" s="38"/>
      <c r="E149" s="38"/>
    </row>
    <row r="150" spans="1:5" ht="15">
      <c r="A150" s="18" t="s">
        <v>1008</v>
      </c>
      <c r="B150" s="9" t="s">
        <v>733</v>
      </c>
      <c r="C150" s="38"/>
      <c r="D150" s="38"/>
      <c r="E150" s="38"/>
    </row>
    <row r="151" spans="1:5" ht="15">
      <c r="A151" s="20" t="s">
        <v>756</v>
      </c>
      <c r="B151" s="9" t="s">
        <v>757</v>
      </c>
      <c r="C151" s="38"/>
      <c r="D151" s="38"/>
      <c r="E151" s="38"/>
    </row>
    <row r="152" spans="1:5" ht="15.75">
      <c r="A152" s="51" t="s">
        <v>1009</v>
      </c>
      <c r="B152" s="52" t="s">
        <v>758</v>
      </c>
      <c r="C152" s="38">
        <v>82650</v>
      </c>
      <c r="D152" s="38">
        <v>86237</v>
      </c>
      <c r="E152" s="38">
        <v>92314</v>
      </c>
    </row>
    <row r="153" spans="1:5" ht="15.75">
      <c r="A153" s="179" t="s">
        <v>991</v>
      </c>
      <c r="B153" s="175"/>
      <c r="C153" s="148">
        <f>C130+C152</f>
        <v>90225</v>
      </c>
      <c r="D153" s="148">
        <f>D130+D152</f>
        <v>95978</v>
      </c>
      <c r="E153" s="148">
        <f>E130+E152</f>
        <v>94346</v>
      </c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zoomScalePageLayoutView="0" workbookViewId="0" topLeftCell="B1">
      <selection activeCell="D4" sqref="D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4.57421875" style="0" customWidth="1"/>
    <col min="4" max="4" width="14.00390625" style="0" customWidth="1"/>
    <col min="5" max="5" width="14.140625" style="0" customWidth="1"/>
  </cols>
  <sheetData>
    <row r="1" spans="1:4" ht="15">
      <c r="A1" s="176" t="s">
        <v>262</v>
      </c>
      <c r="B1" s="115"/>
      <c r="C1" s="115"/>
      <c r="D1" s="135"/>
    </row>
    <row r="2" spans="1:4" ht="26.25" customHeight="1">
      <c r="A2" s="238" t="s">
        <v>357</v>
      </c>
      <c r="B2" s="243"/>
      <c r="C2" s="243"/>
      <c r="D2" s="243"/>
    </row>
    <row r="3" spans="1:4" ht="30.75" customHeight="1">
      <c r="A3" s="242" t="s">
        <v>276</v>
      </c>
      <c r="B3" s="239"/>
      <c r="C3" s="239"/>
      <c r="D3" s="239"/>
    </row>
    <row r="4" ht="15">
      <c r="D4" s="135" t="s">
        <v>748</v>
      </c>
    </row>
    <row r="5" ht="15">
      <c r="A5" s="177" t="s">
        <v>735</v>
      </c>
    </row>
    <row r="6" spans="1:5" ht="48.75" customHeight="1">
      <c r="A6" s="2" t="s">
        <v>366</v>
      </c>
      <c r="B6" s="3" t="s">
        <v>367</v>
      </c>
      <c r="C6" s="85" t="s">
        <v>965</v>
      </c>
      <c r="D6" s="85" t="s">
        <v>162</v>
      </c>
      <c r="E6" s="85" t="s">
        <v>163</v>
      </c>
    </row>
    <row r="7" spans="1:5" ht="15">
      <c r="A7" s="42" t="s">
        <v>760</v>
      </c>
      <c r="B7" s="41" t="s">
        <v>394</v>
      </c>
      <c r="C7" s="144">
        <v>31215</v>
      </c>
      <c r="D7" s="144">
        <v>26111</v>
      </c>
      <c r="E7" s="38">
        <v>29719</v>
      </c>
    </row>
    <row r="8" spans="1:5" ht="15">
      <c r="A8" s="5" t="s">
        <v>761</v>
      </c>
      <c r="B8" s="41" t="s">
        <v>401</v>
      </c>
      <c r="C8" s="144">
        <v>3621</v>
      </c>
      <c r="D8" s="144">
        <v>9098</v>
      </c>
      <c r="E8" s="38">
        <v>1860</v>
      </c>
    </row>
    <row r="9" spans="1:5" ht="15">
      <c r="A9" s="66" t="s">
        <v>902</v>
      </c>
      <c r="B9" s="67" t="s">
        <v>402</v>
      </c>
      <c r="C9" s="144">
        <v>34836</v>
      </c>
      <c r="D9" s="144">
        <v>35209</v>
      </c>
      <c r="E9" s="38">
        <v>31579</v>
      </c>
    </row>
    <row r="10" spans="1:5" ht="15">
      <c r="A10" s="50" t="s">
        <v>863</v>
      </c>
      <c r="B10" s="67" t="s">
        <v>403</v>
      </c>
      <c r="C10" s="144">
        <v>8787</v>
      </c>
      <c r="D10" s="144">
        <v>9412</v>
      </c>
      <c r="E10" s="38">
        <v>8640</v>
      </c>
    </row>
    <row r="11" spans="1:5" ht="15">
      <c r="A11" s="5" t="s">
        <v>771</v>
      </c>
      <c r="B11" s="41" t="s">
        <v>410</v>
      </c>
      <c r="C11" s="144">
        <v>855</v>
      </c>
      <c r="D11" s="144">
        <v>692</v>
      </c>
      <c r="E11" s="38">
        <v>1000</v>
      </c>
    </row>
    <row r="12" spans="1:5" ht="15">
      <c r="A12" s="5" t="s">
        <v>903</v>
      </c>
      <c r="B12" s="41" t="s">
        <v>415</v>
      </c>
      <c r="C12" s="144"/>
      <c r="D12" s="144"/>
      <c r="E12" s="38">
        <v>0</v>
      </c>
    </row>
    <row r="13" spans="1:5" ht="15">
      <c r="A13" s="5" t="s">
        <v>776</v>
      </c>
      <c r="B13" s="41" t="s">
        <v>431</v>
      </c>
      <c r="C13" s="144">
        <v>4193</v>
      </c>
      <c r="D13" s="144">
        <v>4123</v>
      </c>
      <c r="E13" s="38">
        <v>5795</v>
      </c>
    </row>
    <row r="14" spans="1:5" ht="15">
      <c r="A14" s="5" t="s">
        <v>777</v>
      </c>
      <c r="B14" s="41" t="s">
        <v>436</v>
      </c>
      <c r="C14" s="144">
        <v>97</v>
      </c>
      <c r="D14" s="144">
        <v>208</v>
      </c>
      <c r="E14" s="38">
        <v>200</v>
      </c>
    </row>
    <row r="15" spans="1:5" ht="15">
      <c r="A15" s="5" t="s">
        <v>780</v>
      </c>
      <c r="B15" s="41" t="s">
        <v>449</v>
      </c>
      <c r="C15" s="144">
        <v>2225</v>
      </c>
      <c r="D15" s="144">
        <v>2250</v>
      </c>
      <c r="E15" s="38">
        <v>3518</v>
      </c>
    </row>
    <row r="16" spans="1:5" ht="15">
      <c r="A16" s="50" t="s">
        <v>781</v>
      </c>
      <c r="B16" s="67" t="s">
        <v>450</v>
      </c>
      <c r="C16" s="144">
        <v>7370</v>
      </c>
      <c r="D16" s="144">
        <v>7273</v>
      </c>
      <c r="E16" s="38">
        <v>10513</v>
      </c>
    </row>
    <row r="17" spans="1:5" ht="15">
      <c r="A17" s="17" t="s">
        <v>451</v>
      </c>
      <c r="B17" s="41" t="s">
        <v>452</v>
      </c>
      <c r="C17" s="144"/>
      <c r="D17" s="144"/>
      <c r="E17" s="38"/>
    </row>
    <row r="18" spans="1:5" ht="15">
      <c r="A18" s="17" t="s">
        <v>798</v>
      </c>
      <c r="B18" s="41" t="s">
        <v>453</v>
      </c>
      <c r="C18" s="144">
        <v>829</v>
      </c>
      <c r="D18" s="144"/>
      <c r="E18" s="38"/>
    </row>
    <row r="19" spans="1:5" ht="15">
      <c r="A19" s="22" t="s">
        <v>869</v>
      </c>
      <c r="B19" s="41" t="s">
        <v>454</v>
      </c>
      <c r="C19" s="144"/>
      <c r="D19" s="144"/>
      <c r="E19" s="38"/>
    </row>
    <row r="20" spans="1:5" ht="15">
      <c r="A20" s="22" t="s">
        <v>870</v>
      </c>
      <c r="B20" s="41" t="s">
        <v>455</v>
      </c>
      <c r="C20" s="144"/>
      <c r="D20" s="144"/>
      <c r="E20" s="38"/>
    </row>
    <row r="21" spans="1:5" ht="15">
      <c r="A21" s="22" t="s">
        <v>871</v>
      </c>
      <c r="B21" s="41" t="s">
        <v>456</v>
      </c>
      <c r="C21" s="144">
        <v>1549</v>
      </c>
      <c r="D21" s="144">
        <v>296</v>
      </c>
      <c r="E21" s="38"/>
    </row>
    <row r="22" spans="1:5" ht="15">
      <c r="A22" s="17" t="s">
        <v>872</v>
      </c>
      <c r="B22" s="41" t="s">
        <v>457</v>
      </c>
      <c r="C22" s="144">
        <v>2559</v>
      </c>
      <c r="D22" s="144">
        <v>675</v>
      </c>
      <c r="E22" s="38"/>
    </row>
    <row r="23" spans="1:5" ht="15">
      <c r="A23" s="17" t="s">
        <v>873</v>
      </c>
      <c r="B23" s="41" t="s">
        <v>458</v>
      </c>
      <c r="C23" s="144">
        <v>105</v>
      </c>
      <c r="D23" s="144">
        <v>119</v>
      </c>
      <c r="E23" s="38"/>
    </row>
    <row r="24" spans="1:5" ht="15">
      <c r="A24" s="17" t="s">
        <v>874</v>
      </c>
      <c r="B24" s="41" t="s">
        <v>459</v>
      </c>
      <c r="C24" s="144">
        <v>885</v>
      </c>
      <c r="D24" s="144">
        <v>223</v>
      </c>
      <c r="E24" s="38"/>
    </row>
    <row r="25" spans="1:5" ht="15">
      <c r="A25" s="64" t="s">
        <v>831</v>
      </c>
      <c r="B25" s="67" t="s">
        <v>460</v>
      </c>
      <c r="C25" s="144">
        <v>5927</v>
      </c>
      <c r="D25" s="144">
        <v>1313</v>
      </c>
      <c r="E25" s="38"/>
    </row>
    <row r="26" spans="1:5" ht="15">
      <c r="A26" s="16" t="s">
        <v>885</v>
      </c>
      <c r="B26" s="41" t="s">
        <v>461</v>
      </c>
      <c r="C26" s="144"/>
      <c r="D26" s="144"/>
      <c r="E26" s="38"/>
    </row>
    <row r="27" spans="1:5" ht="15">
      <c r="A27" s="16" t="s">
        <v>463</v>
      </c>
      <c r="B27" s="41" t="s">
        <v>464</v>
      </c>
      <c r="C27" s="144"/>
      <c r="D27" s="144"/>
      <c r="E27" s="38"/>
    </row>
    <row r="28" spans="1:5" ht="15">
      <c r="A28" s="16" t="s">
        <v>465</v>
      </c>
      <c r="B28" s="41" t="s">
        <v>466</v>
      </c>
      <c r="C28" s="144"/>
      <c r="D28" s="144"/>
      <c r="E28" s="38"/>
    </row>
    <row r="29" spans="1:5" ht="15">
      <c r="A29" s="16" t="s">
        <v>833</v>
      </c>
      <c r="B29" s="41" t="s">
        <v>467</v>
      </c>
      <c r="C29" s="144"/>
      <c r="D29" s="144"/>
      <c r="E29" s="38"/>
    </row>
    <row r="30" spans="1:5" ht="15">
      <c r="A30" s="16" t="s">
        <v>886</v>
      </c>
      <c r="B30" s="41" t="s">
        <v>468</v>
      </c>
      <c r="C30" s="144"/>
      <c r="D30" s="144"/>
      <c r="E30" s="38"/>
    </row>
    <row r="31" spans="1:5" ht="15">
      <c r="A31" s="16" t="s">
        <v>835</v>
      </c>
      <c r="B31" s="41" t="s">
        <v>469</v>
      </c>
      <c r="C31" s="144"/>
      <c r="D31" s="144"/>
      <c r="E31" s="38"/>
    </row>
    <row r="32" spans="1:5" ht="15">
      <c r="A32" s="16" t="s">
        <v>887</v>
      </c>
      <c r="B32" s="41" t="s">
        <v>470</v>
      </c>
      <c r="C32" s="144"/>
      <c r="D32" s="144"/>
      <c r="E32" s="38"/>
    </row>
    <row r="33" spans="1:5" ht="15">
      <c r="A33" s="16" t="s">
        <v>888</v>
      </c>
      <c r="B33" s="41" t="s">
        <v>472</v>
      </c>
      <c r="C33" s="144"/>
      <c r="D33" s="144"/>
      <c r="E33" s="38"/>
    </row>
    <row r="34" spans="1:5" ht="15">
      <c r="A34" s="16" t="s">
        <v>473</v>
      </c>
      <c r="B34" s="41" t="s">
        <v>474</v>
      </c>
      <c r="C34" s="144"/>
      <c r="D34" s="144"/>
      <c r="E34" s="38"/>
    </row>
    <row r="35" spans="1:5" ht="15">
      <c r="A35" s="29" t="s">
        <v>475</v>
      </c>
      <c r="B35" s="41" t="s">
        <v>476</v>
      </c>
      <c r="C35" s="144"/>
      <c r="D35" s="144"/>
      <c r="E35" s="38"/>
    </row>
    <row r="36" spans="1:5" ht="15">
      <c r="A36" s="16" t="s">
        <v>889</v>
      </c>
      <c r="B36" s="41" t="s">
        <v>477</v>
      </c>
      <c r="C36" s="144"/>
      <c r="D36" s="144"/>
      <c r="E36" s="38"/>
    </row>
    <row r="37" spans="1:5" ht="15">
      <c r="A37" s="29" t="s">
        <v>184</v>
      </c>
      <c r="B37" s="41" t="s">
        <v>478</v>
      </c>
      <c r="C37" s="144"/>
      <c r="D37" s="144"/>
      <c r="E37" s="38"/>
    </row>
    <row r="38" spans="1:5" ht="15">
      <c r="A38" s="29" t="s">
        <v>185</v>
      </c>
      <c r="B38" s="41" t="s">
        <v>478</v>
      </c>
      <c r="C38" s="144"/>
      <c r="D38" s="144"/>
      <c r="E38" s="38"/>
    </row>
    <row r="39" spans="1:5" ht="15">
      <c r="A39" s="64" t="s">
        <v>839</v>
      </c>
      <c r="B39" s="67" t="s">
        <v>479</v>
      </c>
      <c r="C39" s="144"/>
      <c r="D39" s="144"/>
      <c r="E39" s="38"/>
    </row>
    <row r="40" spans="1:5" ht="15.75">
      <c r="A40" s="83" t="s">
        <v>73</v>
      </c>
      <c r="B40" s="134"/>
      <c r="C40" s="144"/>
      <c r="D40" s="144"/>
      <c r="E40" s="38"/>
    </row>
    <row r="41" spans="1:5" ht="15">
      <c r="A41" s="45" t="s">
        <v>480</v>
      </c>
      <c r="B41" s="41" t="s">
        <v>481</v>
      </c>
      <c r="C41" s="144"/>
      <c r="D41" s="144"/>
      <c r="E41" s="38"/>
    </row>
    <row r="42" spans="1:5" ht="15">
      <c r="A42" s="45" t="s">
        <v>890</v>
      </c>
      <c r="B42" s="41" t="s">
        <v>482</v>
      </c>
      <c r="C42" s="144"/>
      <c r="D42" s="144"/>
      <c r="E42" s="38"/>
    </row>
    <row r="43" spans="1:5" ht="15">
      <c r="A43" s="45" t="s">
        <v>484</v>
      </c>
      <c r="B43" s="41" t="s">
        <v>485</v>
      </c>
      <c r="C43" s="144">
        <v>371</v>
      </c>
      <c r="D43" s="144">
        <v>97</v>
      </c>
      <c r="E43" s="38">
        <v>441</v>
      </c>
    </row>
    <row r="44" spans="1:5" ht="15">
      <c r="A44" s="45" t="s">
        <v>486</v>
      </c>
      <c r="B44" s="41" t="s">
        <v>487</v>
      </c>
      <c r="C44" s="144"/>
      <c r="D44" s="144"/>
      <c r="E44" s="38"/>
    </row>
    <row r="45" spans="1:5" ht="15">
      <c r="A45" s="6" t="s">
        <v>492</v>
      </c>
      <c r="B45" s="41" t="s">
        <v>493</v>
      </c>
      <c r="C45" s="144"/>
      <c r="D45" s="144"/>
      <c r="E45" s="38"/>
    </row>
    <row r="46" spans="1:5" ht="15">
      <c r="A46" s="6" t="s">
        <v>494</v>
      </c>
      <c r="B46" s="41" t="s">
        <v>495</v>
      </c>
      <c r="C46" s="144"/>
      <c r="D46" s="144"/>
      <c r="E46" s="38"/>
    </row>
    <row r="47" spans="1:5" ht="15">
      <c r="A47" s="6" t="s">
        <v>496</v>
      </c>
      <c r="B47" s="41" t="s">
        <v>497</v>
      </c>
      <c r="C47" s="144">
        <v>100</v>
      </c>
      <c r="D47" s="144">
        <v>26</v>
      </c>
      <c r="E47" s="38">
        <v>119</v>
      </c>
    </row>
    <row r="48" spans="1:5" ht="15">
      <c r="A48" s="65" t="s">
        <v>841</v>
      </c>
      <c r="B48" s="67" t="s">
        <v>498</v>
      </c>
      <c r="C48" s="144">
        <v>471</v>
      </c>
      <c r="D48" s="144">
        <v>123</v>
      </c>
      <c r="E48" s="38">
        <v>560</v>
      </c>
    </row>
    <row r="49" spans="1:5" ht="15">
      <c r="A49" s="17" t="s">
        <v>499</v>
      </c>
      <c r="B49" s="41" t="s">
        <v>500</v>
      </c>
      <c r="C49" s="144"/>
      <c r="D49" s="144"/>
      <c r="E49" s="38"/>
    </row>
    <row r="50" spans="1:5" ht="15">
      <c r="A50" s="17" t="s">
        <v>501</v>
      </c>
      <c r="B50" s="41" t="s">
        <v>502</v>
      </c>
      <c r="C50" s="144"/>
      <c r="D50" s="144"/>
      <c r="E50" s="38"/>
    </row>
    <row r="51" spans="1:5" ht="15">
      <c r="A51" s="17" t="s">
        <v>503</v>
      </c>
      <c r="B51" s="41" t="s">
        <v>504</v>
      </c>
      <c r="C51" s="144"/>
      <c r="D51" s="144"/>
      <c r="E51" s="38"/>
    </row>
    <row r="52" spans="1:5" ht="15">
      <c r="A52" s="17" t="s">
        <v>505</v>
      </c>
      <c r="B52" s="41" t="s">
        <v>506</v>
      </c>
      <c r="C52" s="144"/>
      <c r="D52" s="144"/>
      <c r="E52" s="38"/>
    </row>
    <row r="53" spans="1:5" ht="15">
      <c r="A53" s="64" t="s">
        <v>842</v>
      </c>
      <c r="B53" s="67" t="s">
        <v>507</v>
      </c>
      <c r="C53" s="144"/>
      <c r="D53" s="144"/>
      <c r="E53" s="38"/>
    </row>
    <row r="54" spans="1:5" ht="15">
      <c r="A54" s="17" t="s">
        <v>508</v>
      </c>
      <c r="B54" s="41" t="s">
        <v>509</v>
      </c>
      <c r="C54" s="144"/>
      <c r="D54" s="144"/>
      <c r="E54" s="38"/>
    </row>
    <row r="55" spans="1:5" ht="15">
      <c r="A55" s="17" t="s">
        <v>891</v>
      </c>
      <c r="B55" s="41" t="s">
        <v>510</v>
      </c>
      <c r="C55" s="144"/>
      <c r="D55" s="144"/>
      <c r="E55" s="38"/>
    </row>
    <row r="56" spans="1:5" ht="15">
      <c r="A56" s="17" t="s">
        <v>892</v>
      </c>
      <c r="B56" s="41" t="s">
        <v>511</v>
      </c>
      <c r="C56" s="144"/>
      <c r="D56" s="144"/>
      <c r="E56" s="38"/>
    </row>
    <row r="57" spans="1:5" ht="15">
      <c r="A57" s="17" t="s">
        <v>893</v>
      </c>
      <c r="B57" s="41" t="s">
        <v>512</v>
      </c>
      <c r="C57" s="144"/>
      <c r="D57" s="144"/>
      <c r="E57" s="38"/>
    </row>
    <row r="58" spans="1:5" ht="15">
      <c r="A58" s="17" t="s">
        <v>894</v>
      </c>
      <c r="B58" s="41" t="s">
        <v>513</v>
      </c>
      <c r="C58" s="144"/>
      <c r="D58" s="144"/>
      <c r="E58" s="38"/>
    </row>
    <row r="59" spans="1:5" ht="15">
      <c r="A59" s="17" t="s">
        <v>895</v>
      </c>
      <c r="B59" s="41" t="s">
        <v>514</v>
      </c>
      <c r="C59" s="144"/>
      <c r="D59" s="144"/>
      <c r="E59" s="38"/>
    </row>
    <row r="60" spans="1:5" ht="15">
      <c r="A60" s="17" t="s">
        <v>515</v>
      </c>
      <c r="B60" s="41" t="s">
        <v>516</v>
      </c>
      <c r="C60" s="144"/>
      <c r="D60" s="144"/>
      <c r="E60" s="38"/>
    </row>
    <row r="61" spans="1:5" ht="15">
      <c r="A61" s="17" t="s">
        <v>896</v>
      </c>
      <c r="B61" s="41" t="s">
        <v>517</v>
      </c>
      <c r="C61" s="144"/>
      <c r="D61" s="144"/>
      <c r="E61" s="38"/>
    </row>
    <row r="62" spans="1:5" ht="15">
      <c r="A62" s="64" t="s">
        <v>843</v>
      </c>
      <c r="B62" s="67" t="s">
        <v>518</v>
      </c>
      <c r="C62" s="144"/>
      <c r="D62" s="144"/>
      <c r="E62" s="38"/>
    </row>
    <row r="63" spans="1:5" ht="15.75">
      <c r="A63" s="83" t="s">
        <v>72</v>
      </c>
      <c r="B63" s="134"/>
      <c r="C63" s="144"/>
      <c r="D63" s="144"/>
      <c r="E63" s="38"/>
    </row>
    <row r="64" spans="1:5" ht="15.75">
      <c r="A64" s="46" t="s">
        <v>904</v>
      </c>
      <c r="B64" s="47" t="s">
        <v>519</v>
      </c>
      <c r="C64" s="144">
        <f>C62+C53+C48+C39+C25+C16+C10+C9</f>
        <v>57391</v>
      </c>
      <c r="D64" s="144">
        <f>D62+D53+D48+D39+D25+D16+D10+D9</f>
        <v>53330</v>
      </c>
      <c r="E64" s="144">
        <f>E62+E53+E48+E39+E25+E16+E10+E9</f>
        <v>51292</v>
      </c>
    </row>
    <row r="65" spans="1:5" ht="15">
      <c r="A65" s="20" t="s">
        <v>850</v>
      </c>
      <c r="B65" s="9" t="s">
        <v>527</v>
      </c>
      <c r="C65" s="20"/>
      <c r="D65" s="20"/>
      <c r="E65" s="38"/>
    </row>
    <row r="66" spans="1:5" ht="15">
      <c r="A66" s="18" t="s">
        <v>853</v>
      </c>
      <c r="B66" s="9" t="s">
        <v>535</v>
      </c>
      <c r="C66" s="18"/>
      <c r="D66" s="18"/>
      <c r="E66" s="38"/>
    </row>
    <row r="67" spans="1:5" ht="15">
      <c r="A67" s="48" t="s">
        <v>536</v>
      </c>
      <c r="B67" s="5" t="s">
        <v>537</v>
      </c>
      <c r="C67" s="48"/>
      <c r="D67" s="48"/>
      <c r="E67" s="38"/>
    </row>
    <row r="68" spans="1:5" ht="15">
      <c r="A68" s="48" t="s">
        <v>538</v>
      </c>
      <c r="B68" s="5" t="s">
        <v>539</v>
      </c>
      <c r="C68" s="48"/>
      <c r="D68" s="48"/>
      <c r="E68" s="38"/>
    </row>
    <row r="69" spans="1:5" ht="15">
      <c r="A69" s="18" t="s">
        <v>540</v>
      </c>
      <c r="B69" s="9" t="s">
        <v>541</v>
      </c>
      <c r="C69" s="48"/>
      <c r="D69" s="48"/>
      <c r="E69" s="38"/>
    </row>
    <row r="70" spans="1:5" ht="15">
      <c r="A70" s="48" t="s">
        <v>542</v>
      </c>
      <c r="B70" s="5" t="s">
        <v>543</v>
      </c>
      <c r="C70" s="48"/>
      <c r="D70" s="48"/>
      <c r="E70" s="38"/>
    </row>
    <row r="71" spans="1:5" ht="15">
      <c r="A71" s="48" t="s">
        <v>544</v>
      </c>
      <c r="B71" s="5" t="s">
        <v>545</v>
      </c>
      <c r="C71" s="48"/>
      <c r="D71" s="48"/>
      <c r="E71" s="38"/>
    </row>
    <row r="72" spans="1:5" ht="15">
      <c r="A72" s="48" t="s">
        <v>546</v>
      </c>
      <c r="B72" s="5" t="s">
        <v>547</v>
      </c>
      <c r="C72" s="48"/>
      <c r="D72" s="48"/>
      <c r="E72" s="38"/>
    </row>
    <row r="73" spans="1:5" ht="15">
      <c r="A73" s="49" t="s">
        <v>854</v>
      </c>
      <c r="B73" s="50" t="s">
        <v>548</v>
      </c>
      <c r="C73" s="18"/>
      <c r="D73" s="18"/>
      <c r="E73" s="38"/>
    </row>
    <row r="74" spans="1:5" ht="15">
      <c r="A74" s="48" t="s">
        <v>549</v>
      </c>
      <c r="B74" s="5" t="s">
        <v>550</v>
      </c>
      <c r="C74" s="48"/>
      <c r="D74" s="48"/>
      <c r="E74" s="38"/>
    </row>
    <row r="75" spans="1:5" ht="15">
      <c r="A75" s="17" t="s">
        <v>551</v>
      </c>
      <c r="B75" s="5" t="s">
        <v>552</v>
      </c>
      <c r="C75" s="17"/>
      <c r="D75" s="17"/>
      <c r="E75" s="38"/>
    </row>
    <row r="76" spans="1:5" ht="15">
      <c r="A76" s="48" t="s">
        <v>901</v>
      </c>
      <c r="B76" s="5" t="s">
        <v>553</v>
      </c>
      <c r="C76" s="48"/>
      <c r="D76" s="48"/>
      <c r="E76" s="38"/>
    </row>
    <row r="77" spans="1:5" ht="15">
      <c r="A77" s="48" t="s">
        <v>859</v>
      </c>
      <c r="B77" s="5" t="s">
        <v>554</v>
      </c>
      <c r="C77" s="48"/>
      <c r="D77" s="48"/>
      <c r="E77" s="38"/>
    </row>
    <row r="78" spans="1:5" ht="15">
      <c r="A78" s="49" t="s">
        <v>860</v>
      </c>
      <c r="B78" s="50" t="s">
        <v>558</v>
      </c>
      <c r="C78" s="18"/>
      <c r="D78" s="18"/>
      <c r="E78" s="38"/>
    </row>
    <row r="79" spans="1:5" ht="15">
      <c r="A79" s="17" t="s">
        <v>559</v>
      </c>
      <c r="B79" s="5" t="s">
        <v>560</v>
      </c>
      <c r="C79" s="17"/>
      <c r="D79" s="17"/>
      <c r="E79" s="38"/>
    </row>
    <row r="80" spans="1:5" ht="15.75">
      <c r="A80" s="51" t="s">
        <v>905</v>
      </c>
      <c r="B80" s="52" t="s">
        <v>561</v>
      </c>
      <c r="C80" s="183"/>
      <c r="D80" s="183"/>
      <c r="E80" s="38"/>
    </row>
    <row r="81" spans="1:5" ht="15.75">
      <c r="A81" s="179" t="s">
        <v>990</v>
      </c>
      <c r="B81" s="175"/>
      <c r="C81" s="143">
        <f>C64+C80</f>
        <v>57391</v>
      </c>
      <c r="D81" s="143">
        <f>D64+D80</f>
        <v>53330</v>
      </c>
      <c r="E81" s="143">
        <f>E64+E80</f>
        <v>51292</v>
      </c>
    </row>
    <row r="82" spans="1:5" ht="51.75" customHeight="1">
      <c r="A82" s="2" t="s">
        <v>366</v>
      </c>
      <c r="B82" s="3" t="s">
        <v>302</v>
      </c>
      <c r="C82" s="85" t="s">
        <v>965</v>
      </c>
      <c r="D82" s="85" t="s">
        <v>162</v>
      </c>
      <c r="E82" s="85" t="s">
        <v>163</v>
      </c>
    </row>
    <row r="83" spans="1:5" ht="15">
      <c r="A83" s="5" t="s">
        <v>993</v>
      </c>
      <c r="B83" s="6" t="s">
        <v>574</v>
      </c>
      <c r="C83" s="38"/>
      <c r="D83" s="38"/>
      <c r="E83" s="38"/>
    </row>
    <row r="84" spans="1:5" ht="15">
      <c r="A84" s="5" t="s">
        <v>575</v>
      </c>
      <c r="B84" s="6" t="s">
        <v>576</v>
      </c>
      <c r="C84" s="38"/>
      <c r="D84" s="38"/>
      <c r="E84" s="38"/>
    </row>
    <row r="85" spans="1:5" ht="15">
      <c r="A85" s="5" t="s">
        <v>577</v>
      </c>
      <c r="B85" s="6" t="s">
        <v>578</v>
      </c>
      <c r="C85" s="38"/>
      <c r="D85" s="38"/>
      <c r="E85" s="38"/>
    </row>
    <row r="86" spans="1:5" ht="15">
      <c r="A86" s="5" t="s">
        <v>906</v>
      </c>
      <c r="B86" s="6" t="s">
        <v>579</v>
      </c>
      <c r="C86" s="38"/>
      <c r="D86" s="38"/>
      <c r="E86" s="38"/>
    </row>
    <row r="87" spans="1:5" ht="15">
      <c r="A87" s="5" t="s">
        <v>907</v>
      </c>
      <c r="B87" s="6" t="s">
        <v>580</v>
      </c>
      <c r="C87" s="38"/>
      <c r="D87" s="38"/>
      <c r="E87" s="38"/>
    </row>
    <row r="88" spans="1:5" ht="15">
      <c r="A88" s="5" t="s">
        <v>932</v>
      </c>
      <c r="B88" s="6" t="s">
        <v>581</v>
      </c>
      <c r="C88" s="38"/>
      <c r="D88" s="38"/>
      <c r="E88" s="38"/>
    </row>
    <row r="89" spans="1:5" ht="15">
      <c r="A89" s="50" t="s">
        <v>994</v>
      </c>
      <c r="B89" s="65" t="s">
        <v>582</v>
      </c>
      <c r="C89" s="38"/>
      <c r="D89" s="38"/>
      <c r="E89" s="38"/>
    </row>
    <row r="90" spans="1:5" ht="15">
      <c r="A90" s="5" t="s">
        <v>996</v>
      </c>
      <c r="B90" s="6" t="s">
        <v>596</v>
      </c>
      <c r="C90" s="38"/>
      <c r="D90" s="38"/>
      <c r="E90" s="38"/>
    </row>
    <row r="91" spans="1:5" ht="15">
      <c r="A91" s="5" t="s">
        <v>941</v>
      </c>
      <c r="B91" s="6" t="s">
        <v>597</v>
      </c>
      <c r="C91" s="38"/>
      <c r="D91" s="38"/>
      <c r="E91" s="38"/>
    </row>
    <row r="92" spans="1:5" ht="15">
      <c r="A92" s="5" t="s">
        <v>942</v>
      </c>
      <c r="B92" s="6" t="s">
        <v>598</v>
      </c>
      <c r="C92" s="38"/>
      <c r="D92" s="38"/>
      <c r="E92" s="38"/>
    </row>
    <row r="93" spans="1:5" ht="15">
      <c r="A93" s="5" t="s">
        <v>943</v>
      </c>
      <c r="B93" s="6" t="s">
        <v>599</v>
      </c>
      <c r="C93" s="38"/>
      <c r="D93" s="38"/>
      <c r="E93" s="38"/>
    </row>
    <row r="94" spans="1:5" ht="15">
      <c r="A94" s="5" t="s">
        <v>997</v>
      </c>
      <c r="B94" s="6" t="s">
        <v>627</v>
      </c>
      <c r="C94" s="38"/>
      <c r="D94" s="38"/>
      <c r="E94" s="38"/>
    </row>
    <row r="95" spans="1:5" ht="15">
      <c r="A95" s="5" t="s">
        <v>948</v>
      </c>
      <c r="B95" s="6" t="s">
        <v>628</v>
      </c>
      <c r="C95" s="38"/>
      <c r="D95" s="38"/>
      <c r="E95" s="38"/>
    </row>
    <row r="96" spans="1:5" ht="15">
      <c r="A96" s="50" t="s">
        <v>998</v>
      </c>
      <c r="B96" s="65" t="s">
        <v>629</v>
      </c>
      <c r="C96" s="38"/>
      <c r="D96" s="38"/>
      <c r="E96" s="38"/>
    </row>
    <row r="97" spans="1:5" ht="15">
      <c r="A97" s="17" t="s">
        <v>630</v>
      </c>
      <c r="B97" s="6" t="s">
        <v>631</v>
      </c>
      <c r="C97" s="38"/>
      <c r="D97" s="38"/>
      <c r="E97" s="38"/>
    </row>
    <row r="98" spans="1:5" ht="15">
      <c r="A98" s="17" t="s">
        <v>951</v>
      </c>
      <c r="B98" s="6" t="s">
        <v>632</v>
      </c>
      <c r="C98" s="38">
        <v>150</v>
      </c>
      <c r="D98" s="38">
        <v>625</v>
      </c>
      <c r="E98" s="38">
        <v>200</v>
      </c>
    </row>
    <row r="99" spans="1:5" ht="15">
      <c r="A99" s="17" t="s">
        <v>952</v>
      </c>
      <c r="B99" s="6" t="s">
        <v>635</v>
      </c>
      <c r="C99" s="38"/>
      <c r="D99" s="38"/>
      <c r="E99" s="38"/>
    </row>
    <row r="100" spans="1:5" ht="15">
      <c r="A100" s="17" t="s">
        <v>971</v>
      </c>
      <c r="B100" s="6" t="s">
        <v>636</v>
      </c>
      <c r="C100" s="38"/>
      <c r="D100" s="38"/>
      <c r="E100" s="38"/>
    </row>
    <row r="101" spans="1:5" ht="15">
      <c r="A101" s="17" t="s">
        <v>643</v>
      </c>
      <c r="B101" s="6" t="s">
        <v>644</v>
      </c>
      <c r="C101" s="38"/>
      <c r="D101" s="38"/>
      <c r="E101" s="38"/>
    </row>
    <row r="102" spans="1:5" ht="15">
      <c r="A102" s="17" t="s">
        <v>645</v>
      </c>
      <c r="B102" s="6" t="s">
        <v>646</v>
      </c>
      <c r="C102" s="38"/>
      <c r="D102" s="38"/>
      <c r="E102" s="38"/>
    </row>
    <row r="103" spans="1:5" ht="15">
      <c r="A103" s="17" t="s">
        <v>647</v>
      </c>
      <c r="B103" s="6" t="s">
        <v>648</v>
      </c>
      <c r="C103" s="38"/>
      <c r="D103" s="38"/>
      <c r="E103" s="38"/>
    </row>
    <row r="104" spans="1:5" ht="15">
      <c r="A104" s="17" t="s">
        <v>972</v>
      </c>
      <c r="B104" s="6" t="s">
        <v>649</v>
      </c>
      <c r="C104" s="38"/>
      <c r="D104" s="38"/>
      <c r="E104" s="38"/>
    </row>
    <row r="105" spans="1:5" ht="15">
      <c r="A105" s="17" t="s">
        <v>973</v>
      </c>
      <c r="B105" s="6" t="s">
        <v>651</v>
      </c>
      <c r="C105" s="38"/>
      <c r="D105" s="38"/>
      <c r="E105" s="38"/>
    </row>
    <row r="106" spans="1:5" ht="15">
      <c r="A106" s="17" t="s">
        <v>974</v>
      </c>
      <c r="B106" s="6" t="s">
        <v>656</v>
      </c>
      <c r="C106" s="38"/>
      <c r="D106" s="38"/>
      <c r="E106" s="38"/>
    </row>
    <row r="107" spans="1:5" ht="15">
      <c r="A107" s="64" t="s">
        <v>999</v>
      </c>
      <c r="B107" s="65" t="s">
        <v>661</v>
      </c>
      <c r="C107" s="38">
        <v>150</v>
      </c>
      <c r="D107" s="38">
        <v>625</v>
      </c>
      <c r="E107" s="38">
        <v>200</v>
      </c>
    </row>
    <row r="108" spans="1:5" ht="15">
      <c r="A108" s="17" t="s">
        <v>673</v>
      </c>
      <c r="B108" s="6" t="s">
        <v>674</v>
      </c>
      <c r="C108" s="38"/>
      <c r="D108" s="38"/>
      <c r="E108" s="38"/>
    </row>
    <row r="109" spans="1:5" ht="15">
      <c r="A109" s="5" t="s">
        <v>978</v>
      </c>
      <c r="B109" s="6" t="s">
        <v>675</v>
      </c>
      <c r="C109" s="38"/>
      <c r="D109" s="38"/>
      <c r="E109" s="38"/>
    </row>
    <row r="110" spans="1:5" ht="15">
      <c r="A110" s="17" t="s">
        <v>979</v>
      </c>
      <c r="B110" s="6" t="s">
        <v>676</v>
      </c>
      <c r="C110" s="38"/>
      <c r="D110" s="38"/>
      <c r="E110" s="38"/>
    </row>
    <row r="111" spans="1:5" ht="15">
      <c r="A111" s="50" t="s">
        <v>1001</v>
      </c>
      <c r="B111" s="65" t="s">
        <v>677</v>
      </c>
      <c r="C111" s="38"/>
      <c r="D111" s="38"/>
      <c r="E111" s="38"/>
    </row>
    <row r="112" spans="1:5" ht="15.75">
      <c r="A112" s="83" t="s">
        <v>73</v>
      </c>
      <c r="B112" s="88"/>
      <c r="C112" s="38"/>
      <c r="D112" s="38"/>
      <c r="E112" s="38"/>
    </row>
    <row r="113" spans="1:5" ht="15">
      <c r="A113" s="5" t="s">
        <v>583</v>
      </c>
      <c r="B113" s="6" t="s">
        <v>584</v>
      </c>
      <c r="C113" s="38"/>
      <c r="D113" s="38"/>
      <c r="E113" s="38"/>
    </row>
    <row r="114" spans="1:5" ht="15">
      <c r="A114" s="5" t="s">
        <v>585</v>
      </c>
      <c r="B114" s="6" t="s">
        <v>586</v>
      </c>
      <c r="C114" s="38"/>
      <c r="D114" s="38"/>
      <c r="E114" s="38"/>
    </row>
    <row r="115" spans="1:5" ht="15">
      <c r="A115" s="5" t="s">
        <v>933</v>
      </c>
      <c r="B115" s="6" t="s">
        <v>587</v>
      </c>
      <c r="C115" s="38"/>
      <c r="D115" s="38"/>
      <c r="E115" s="38"/>
    </row>
    <row r="116" spans="1:5" ht="15">
      <c r="A116" s="5" t="s">
        <v>934</v>
      </c>
      <c r="B116" s="6" t="s">
        <v>588</v>
      </c>
      <c r="C116" s="38"/>
      <c r="D116" s="38"/>
      <c r="E116" s="38"/>
    </row>
    <row r="117" spans="1:5" ht="15">
      <c r="A117" s="5" t="s">
        <v>938</v>
      </c>
      <c r="B117" s="6" t="s">
        <v>589</v>
      </c>
      <c r="C117" s="38"/>
      <c r="D117" s="38"/>
      <c r="E117" s="38"/>
    </row>
    <row r="118" spans="1:5" ht="15">
      <c r="A118" s="50" t="s">
        <v>995</v>
      </c>
      <c r="B118" s="65" t="s">
        <v>590</v>
      </c>
      <c r="C118" s="38"/>
      <c r="D118" s="38"/>
      <c r="E118" s="38"/>
    </row>
    <row r="119" spans="1:5" ht="15">
      <c r="A119" s="17" t="s">
        <v>975</v>
      </c>
      <c r="B119" s="6" t="s">
        <v>662</v>
      </c>
      <c r="C119" s="38"/>
      <c r="D119" s="38"/>
      <c r="E119" s="38"/>
    </row>
    <row r="120" spans="1:5" ht="15">
      <c r="A120" s="17" t="s">
        <v>976</v>
      </c>
      <c r="B120" s="6" t="s">
        <v>664</v>
      </c>
      <c r="C120" s="38"/>
      <c r="D120" s="38"/>
      <c r="E120" s="38"/>
    </row>
    <row r="121" spans="1:5" ht="15">
      <c r="A121" s="17" t="s">
        <v>666</v>
      </c>
      <c r="B121" s="6" t="s">
        <v>667</v>
      </c>
      <c r="C121" s="38"/>
      <c r="D121" s="38"/>
      <c r="E121" s="38"/>
    </row>
    <row r="122" spans="1:5" ht="15">
      <c r="A122" s="17" t="s">
        <v>977</v>
      </c>
      <c r="B122" s="6" t="s">
        <v>668</v>
      </c>
      <c r="C122" s="38"/>
      <c r="D122" s="38"/>
      <c r="E122" s="38"/>
    </row>
    <row r="123" spans="1:5" ht="15">
      <c r="A123" s="17" t="s">
        <v>670</v>
      </c>
      <c r="B123" s="6" t="s">
        <v>671</v>
      </c>
      <c r="C123" s="38"/>
      <c r="D123" s="38"/>
      <c r="E123" s="38"/>
    </row>
    <row r="124" spans="1:5" ht="15">
      <c r="A124" s="50" t="s">
        <v>1000</v>
      </c>
      <c r="B124" s="65" t="s">
        <v>672</v>
      </c>
      <c r="C124" s="38"/>
      <c r="D124" s="38"/>
      <c r="E124" s="38"/>
    </row>
    <row r="125" spans="1:5" ht="15">
      <c r="A125" s="17" t="s">
        <v>687</v>
      </c>
      <c r="B125" s="6" t="s">
        <v>688</v>
      </c>
      <c r="C125" s="38"/>
      <c r="D125" s="38"/>
      <c r="E125" s="38"/>
    </row>
    <row r="126" spans="1:5" ht="15">
      <c r="A126" s="5" t="s">
        <v>980</v>
      </c>
      <c r="B126" s="6" t="s">
        <v>689</v>
      </c>
      <c r="C126" s="38"/>
      <c r="D126" s="38"/>
      <c r="E126" s="38"/>
    </row>
    <row r="127" spans="1:5" ht="15">
      <c r="A127" s="17" t="s">
        <v>982</v>
      </c>
      <c r="B127" s="6" t="s">
        <v>690</v>
      </c>
      <c r="C127" s="38"/>
      <c r="D127" s="38"/>
      <c r="E127" s="38"/>
    </row>
    <row r="128" spans="1:5" ht="15">
      <c r="A128" s="50" t="s">
        <v>1003</v>
      </c>
      <c r="B128" s="65" t="s">
        <v>691</v>
      </c>
      <c r="C128" s="38"/>
      <c r="D128" s="38"/>
      <c r="E128" s="38"/>
    </row>
    <row r="129" spans="1:5" ht="15.75">
      <c r="A129" s="83" t="s">
        <v>72</v>
      </c>
      <c r="B129" s="88"/>
      <c r="C129" s="38"/>
      <c r="D129" s="38"/>
      <c r="E129" s="38"/>
    </row>
    <row r="130" spans="1:5" ht="15.75">
      <c r="A130" s="62" t="s">
        <v>1002</v>
      </c>
      <c r="B130" s="46" t="s">
        <v>692</v>
      </c>
      <c r="C130" s="38">
        <f>C128+C118+C111+C107+C96+C89</f>
        <v>150</v>
      </c>
      <c r="D130" s="38">
        <f>D128+D118+D111+D107+D96+D89</f>
        <v>625</v>
      </c>
      <c r="E130" s="38">
        <f>E128+E118+E111+E107+E96+E89</f>
        <v>200</v>
      </c>
    </row>
    <row r="131" spans="1:5" ht="15.75">
      <c r="A131" s="180" t="s">
        <v>182</v>
      </c>
      <c r="B131" s="86"/>
      <c r="C131" s="38"/>
      <c r="D131" s="38"/>
      <c r="E131" s="38"/>
    </row>
    <row r="132" spans="1:5" ht="15.75">
      <c r="A132" s="180" t="s">
        <v>183</v>
      </c>
      <c r="B132" s="86"/>
      <c r="C132" s="38"/>
      <c r="D132" s="38"/>
      <c r="E132" s="38"/>
    </row>
    <row r="133" spans="1:5" ht="15">
      <c r="A133" s="20" t="s">
        <v>1004</v>
      </c>
      <c r="B133" s="9" t="s">
        <v>697</v>
      </c>
      <c r="C133" s="38"/>
      <c r="D133" s="38"/>
      <c r="E133" s="38"/>
    </row>
    <row r="134" spans="1:5" ht="15">
      <c r="A134" s="18" t="s">
        <v>1005</v>
      </c>
      <c r="B134" s="9" t="s">
        <v>704</v>
      </c>
      <c r="C134" s="38"/>
      <c r="D134" s="38"/>
      <c r="E134" s="38"/>
    </row>
    <row r="135" spans="1:5" ht="15">
      <c r="A135" s="5" t="s">
        <v>180</v>
      </c>
      <c r="B135" s="5" t="s">
        <v>705</v>
      </c>
      <c r="C135" s="38"/>
      <c r="D135" s="38">
        <v>20</v>
      </c>
      <c r="E135" s="38">
        <v>35</v>
      </c>
    </row>
    <row r="136" spans="1:5" ht="15">
      <c r="A136" s="5" t="s">
        <v>181</v>
      </c>
      <c r="B136" s="5" t="s">
        <v>705</v>
      </c>
      <c r="C136" s="38"/>
      <c r="D136" s="38"/>
      <c r="E136" s="38"/>
    </row>
    <row r="137" spans="1:5" ht="15">
      <c r="A137" s="5" t="s">
        <v>178</v>
      </c>
      <c r="B137" s="5" t="s">
        <v>709</v>
      </c>
      <c r="C137" s="38"/>
      <c r="D137" s="38"/>
      <c r="E137" s="38"/>
    </row>
    <row r="138" spans="1:5" ht="15">
      <c r="A138" s="5" t="s">
        <v>179</v>
      </c>
      <c r="B138" s="5" t="s">
        <v>709</v>
      </c>
      <c r="C138" s="38"/>
      <c r="D138" s="38"/>
      <c r="E138" s="38"/>
    </row>
    <row r="139" spans="1:5" ht="15">
      <c r="A139" s="9" t="s">
        <v>1006</v>
      </c>
      <c r="B139" s="9" t="s">
        <v>710</v>
      </c>
      <c r="C139" s="38"/>
      <c r="D139" s="38">
        <v>20</v>
      </c>
      <c r="E139" s="38">
        <v>35</v>
      </c>
    </row>
    <row r="140" spans="1:5" ht="15">
      <c r="A140" s="48" t="s">
        <v>711</v>
      </c>
      <c r="B140" s="5" t="s">
        <v>712</v>
      </c>
      <c r="C140" s="38"/>
      <c r="D140" s="38"/>
      <c r="E140" s="38"/>
    </row>
    <row r="141" spans="1:5" ht="15">
      <c r="A141" s="48" t="s">
        <v>714</v>
      </c>
      <c r="B141" s="5" t="s">
        <v>715</v>
      </c>
      <c r="C141" s="38"/>
      <c r="D141" s="38"/>
      <c r="E141" s="38"/>
    </row>
    <row r="142" spans="1:5" ht="15">
      <c r="A142" s="48" t="s">
        <v>716</v>
      </c>
      <c r="B142" s="5" t="s">
        <v>717</v>
      </c>
      <c r="C142" s="38">
        <v>57261</v>
      </c>
      <c r="D142" s="38">
        <v>52719</v>
      </c>
      <c r="E142" s="38">
        <v>51057</v>
      </c>
    </row>
    <row r="143" spans="1:5" ht="15">
      <c r="A143" s="48" t="s">
        <v>718</v>
      </c>
      <c r="B143" s="5" t="s">
        <v>719</v>
      </c>
      <c r="C143" s="38"/>
      <c r="D143" s="38"/>
      <c r="E143" s="38"/>
    </row>
    <row r="144" spans="1:5" ht="15">
      <c r="A144" s="17" t="s">
        <v>988</v>
      </c>
      <c r="B144" s="5" t="s">
        <v>720</v>
      </c>
      <c r="C144" s="38"/>
      <c r="D144" s="38"/>
      <c r="E144" s="38"/>
    </row>
    <row r="145" spans="1:5" ht="15">
      <c r="A145" s="20" t="s">
        <v>1007</v>
      </c>
      <c r="B145" s="9" t="s">
        <v>725</v>
      </c>
      <c r="C145" s="38">
        <v>57261</v>
      </c>
      <c r="D145" s="38">
        <v>52739</v>
      </c>
      <c r="E145" s="38">
        <v>51092</v>
      </c>
    </row>
    <row r="146" spans="1:5" ht="15">
      <c r="A146" s="17" t="s">
        <v>726</v>
      </c>
      <c r="B146" s="5" t="s">
        <v>727</v>
      </c>
      <c r="C146" s="38"/>
      <c r="D146" s="38"/>
      <c r="E146" s="38"/>
    </row>
    <row r="147" spans="1:5" ht="15">
      <c r="A147" s="17" t="s">
        <v>728</v>
      </c>
      <c r="B147" s="5" t="s">
        <v>729</v>
      </c>
      <c r="C147" s="38"/>
      <c r="D147" s="38"/>
      <c r="E147" s="38"/>
    </row>
    <row r="148" spans="1:5" ht="15">
      <c r="A148" s="48" t="s">
        <v>730</v>
      </c>
      <c r="B148" s="5" t="s">
        <v>731</v>
      </c>
      <c r="C148" s="38"/>
      <c r="D148" s="38"/>
      <c r="E148" s="38"/>
    </row>
    <row r="149" spans="1:5" ht="15">
      <c r="A149" s="48" t="s">
        <v>989</v>
      </c>
      <c r="B149" s="5" t="s">
        <v>732</v>
      </c>
      <c r="C149" s="38"/>
      <c r="D149" s="38"/>
      <c r="E149" s="38"/>
    </row>
    <row r="150" spans="1:5" ht="15">
      <c r="A150" s="18" t="s">
        <v>1008</v>
      </c>
      <c r="B150" s="9" t="s">
        <v>733</v>
      </c>
      <c r="C150" s="38"/>
      <c r="D150" s="38"/>
      <c r="E150" s="38"/>
    </row>
    <row r="151" spans="1:5" ht="15">
      <c r="A151" s="20" t="s">
        <v>756</v>
      </c>
      <c r="B151" s="9" t="s">
        <v>757</v>
      </c>
      <c r="C151" s="38"/>
      <c r="D151" s="38"/>
      <c r="E151" s="38"/>
    </row>
    <row r="152" spans="1:5" ht="15.75">
      <c r="A152" s="51" t="s">
        <v>1009</v>
      </c>
      <c r="B152" s="52" t="s">
        <v>758</v>
      </c>
      <c r="C152" s="38">
        <v>57261</v>
      </c>
      <c r="D152" s="38">
        <v>52739</v>
      </c>
      <c r="E152" s="38">
        <v>51092</v>
      </c>
    </row>
    <row r="153" spans="1:5" ht="15.75">
      <c r="A153" s="179" t="s">
        <v>991</v>
      </c>
      <c r="B153" s="175"/>
      <c r="C153" s="148">
        <f>C130+C152</f>
        <v>57411</v>
      </c>
      <c r="D153" s="148">
        <f>D130+D152</f>
        <v>53364</v>
      </c>
      <c r="E153" s="148">
        <f>E130+E152</f>
        <v>51292</v>
      </c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C1">
      <selection activeCell="F4" sqref="F4"/>
    </sheetView>
  </sheetViews>
  <sheetFormatPr defaultColWidth="9.140625" defaultRowHeight="15"/>
  <cols>
    <col min="1" max="1" width="90.8515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38" t="s">
        <v>357</v>
      </c>
      <c r="B1" s="239"/>
      <c r="C1" s="239"/>
      <c r="D1" s="239"/>
      <c r="E1" s="239"/>
      <c r="F1" s="240"/>
    </row>
    <row r="2" spans="1:6" ht="19.5" customHeight="1">
      <c r="A2" s="241" t="s">
        <v>43</v>
      </c>
      <c r="B2" s="239"/>
      <c r="C2" s="239"/>
      <c r="D2" s="239"/>
      <c r="E2" s="239"/>
      <c r="F2" s="240"/>
    </row>
    <row r="3" ht="18">
      <c r="A3" s="63"/>
    </row>
    <row r="4" spans="1:6" ht="15">
      <c r="A4" s="146" t="s">
        <v>956</v>
      </c>
      <c r="F4" t="s">
        <v>911</v>
      </c>
    </row>
    <row r="5" spans="1:6" ht="45">
      <c r="A5" s="2" t="s">
        <v>366</v>
      </c>
      <c r="B5" s="3" t="s">
        <v>367</v>
      </c>
      <c r="C5" s="85" t="s">
        <v>74</v>
      </c>
      <c r="D5" s="85" t="s">
        <v>75</v>
      </c>
      <c r="E5" s="85" t="s">
        <v>77</v>
      </c>
      <c r="F5" s="141" t="s">
        <v>284</v>
      </c>
    </row>
    <row r="6" spans="1:6" ht="15">
      <c r="A6" s="39" t="s">
        <v>368</v>
      </c>
      <c r="B6" s="40" t="s">
        <v>369</v>
      </c>
      <c r="C6" s="53">
        <v>26014</v>
      </c>
      <c r="D6" s="53"/>
      <c r="E6" s="53"/>
      <c r="F6" s="53">
        <v>26014</v>
      </c>
    </row>
    <row r="7" spans="1:6" ht="15">
      <c r="A7" s="39" t="s">
        <v>370</v>
      </c>
      <c r="B7" s="41" t="s">
        <v>371</v>
      </c>
      <c r="C7" s="53">
        <v>2055</v>
      </c>
      <c r="D7" s="53"/>
      <c r="E7" s="53"/>
      <c r="F7" s="53">
        <v>2055</v>
      </c>
    </row>
    <row r="8" spans="1:6" ht="15">
      <c r="A8" s="39" t="s">
        <v>372</v>
      </c>
      <c r="B8" s="41" t="s">
        <v>373</v>
      </c>
      <c r="C8" s="53"/>
      <c r="D8" s="53"/>
      <c r="E8" s="53"/>
      <c r="F8" s="53"/>
    </row>
    <row r="9" spans="1:6" ht="15">
      <c r="A9" s="42" t="s">
        <v>374</v>
      </c>
      <c r="B9" s="41" t="s">
        <v>375</v>
      </c>
      <c r="C9" s="53"/>
      <c r="D9" s="53"/>
      <c r="E9" s="53"/>
      <c r="F9" s="53"/>
    </row>
    <row r="10" spans="1:6" ht="15">
      <c r="A10" s="42" t="s">
        <v>376</v>
      </c>
      <c r="B10" s="41" t="s">
        <v>377</v>
      </c>
      <c r="C10" s="53"/>
      <c r="D10" s="53"/>
      <c r="E10" s="53"/>
      <c r="F10" s="53"/>
    </row>
    <row r="11" spans="1:6" ht="15">
      <c r="A11" s="42" t="s">
        <v>378</v>
      </c>
      <c r="B11" s="41" t="s">
        <v>379</v>
      </c>
      <c r="C11" s="53"/>
      <c r="D11" s="53"/>
      <c r="E11" s="53"/>
      <c r="F11" s="53"/>
    </row>
    <row r="12" spans="1:6" ht="15">
      <c r="A12" s="42" t="s">
        <v>380</v>
      </c>
      <c r="B12" s="41" t="s">
        <v>381</v>
      </c>
      <c r="C12" s="53">
        <v>1400</v>
      </c>
      <c r="D12" s="53"/>
      <c r="E12" s="53"/>
      <c r="F12" s="53">
        <v>1400</v>
      </c>
    </row>
    <row r="13" spans="1:6" ht="15">
      <c r="A13" s="42" t="s">
        <v>382</v>
      </c>
      <c r="B13" s="41" t="s">
        <v>383</v>
      </c>
      <c r="C13" s="53"/>
      <c r="D13" s="53"/>
      <c r="E13" s="53"/>
      <c r="F13" s="53"/>
    </row>
    <row r="14" spans="1:6" ht="15">
      <c r="A14" s="5" t="s">
        <v>384</v>
      </c>
      <c r="B14" s="41" t="s">
        <v>385</v>
      </c>
      <c r="C14" s="53">
        <v>250</v>
      </c>
      <c r="D14" s="53"/>
      <c r="E14" s="53"/>
      <c r="F14" s="53">
        <v>250</v>
      </c>
    </row>
    <row r="15" spans="1:6" ht="15">
      <c r="A15" s="5" t="s">
        <v>386</v>
      </c>
      <c r="B15" s="41" t="s">
        <v>387</v>
      </c>
      <c r="C15" s="53"/>
      <c r="D15" s="53"/>
      <c r="E15" s="53"/>
      <c r="F15" s="53"/>
    </row>
    <row r="16" spans="1:6" ht="15">
      <c r="A16" s="5" t="s">
        <v>388</v>
      </c>
      <c r="B16" s="41" t="s">
        <v>389</v>
      </c>
      <c r="C16" s="53"/>
      <c r="D16" s="53"/>
      <c r="E16" s="53"/>
      <c r="F16" s="53"/>
    </row>
    <row r="17" spans="1:6" ht="15">
      <c r="A17" s="5" t="s">
        <v>390</v>
      </c>
      <c r="B17" s="41" t="s">
        <v>391</v>
      </c>
      <c r="C17" s="53"/>
      <c r="D17" s="53"/>
      <c r="E17" s="53"/>
      <c r="F17" s="53"/>
    </row>
    <row r="18" spans="1:6" ht="15">
      <c r="A18" s="5" t="s">
        <v>862</v>
      </c>
      <c r="B18" s="41" t="s">
        <v>392</v>
      </c>
      <c r="C18" s="53"/>
      <c r="D18" s="53"/>
      <c r="E18" s="53"/>
      <c r="F18" s="53"/>
    </row>
    <row r="19" spans="1:6" ht="15">
      <c r="A19" s="43" t="s">
        <v>760</v>
      </c>
      <c r="B19" s="44" t="s">
        <v>394</v>
      </c>
      <c r="C19" s="144">
        <f>SUM(C6:C18)</f>
        <v>29719</v>
      </c>
      <c r="D19" s="53"/>
      <c r="E19" s="53"/>
      <c r="F19" s="144">
        <f>SUM(F6:F18)</f>
        <v>29719</v>
      </c>
    </row>
    <row r="20" spans="1:6" ht="15">
      <c r="A20" s="5" t="s">
        <v>395</v>
      </c>
      <c r="B20" s="41" t="s">
        <v>396</v>
      </c>
      <c r="C20" s="53"/>
      <c r="D20" s="53"/>
      <c r="E20" s="53"/>
      <c r="F20" s="53"/>
    </row>
    <row r="21" spans="1:6" ht="15">
      <c r="A21" s="5" t="s">
        <v>397</v>
      </c>
      <c r="B21" s="41" t="s">
        <v>398</v>
      </c>
      <c r="C21" s="53">
        <v>1860</v>
      </c>
      <c r="D21" s="53"/>
      <c r="E21" s="53"/>
      <c r="F21" s="53">
        <v>1860</v>
      </c>
    </row>
    <row r="22" spans="1:6" ht="15">
      <c r="A22" s="6" t="s">
        <v>399</v>
      </c>
      <c r="B22" s="41" t="s">
        <v>400</v>
      </c>
      <c r="C22" s="53"/>
      <c r="D22" s="53"/>
      <c r="E22" s="53"/>
      <c r="F22" s="53"/>
    </row>
    <row r="23" spans="1:6" ht="15">
      <c r="A23" s="9" t="s">
        <v>761</v>
      </c>
      <c r="B23" s="44" t="s">
        <v>401</v>
      </c>
      <c r="C23" s="53">
        <f>SUM(C20:C22)</f>
        <v>1860</v>
      </c>
      <c r="D23" s="53"/>
      <c r="E23" s="53"/>
      <c r="F23" s="53">
        <f>SUM(F20:F22)</f>
        <v>1860</v>
      </c>
    </row>
    <row r="24" spans="1:6" ht="15">
      <c r="A24" s="66" t="s">
        <v>902</v>
      </c>
      <c r="B24" s="67" t="s">
        <v>402</v>
      </c>
      <c r="C24" s="143">
        <f>C19+C23</f>
        <v>31579</v>
      </c>
      <c r="D24" s="53"/>
      <c r="E24" s="53"/>
      <c r="F24" s="143">
        <f>F19+F23</f>
        <v>31579</v>
      </c>
    </row>
    <row r="25" spans="1:6" ht="15">
      <c r="A25" s="50" t="s">
        <v>863</v>
      </c>
      <c r="B25" s="67" t="s">
        <v>403</v>
      </c>
      <c r="C25" s="143">
        <v>8640</v>
      </c>
      <c r="D25" s="53"/>
      <c r="E25" s="53"/>
      <c r="F25" s="143">
        <v>8640</v>
      </c>
    </row>
    <row r="26" spans="1:6" ht="15">
      <c r="A26" s="5" t="s">
        <v>404</v>
      </c>
      <c r="B26" s="41" t="s">
        <v>405</v>
      </c>
      <c r="C26" s="53">
        <v>500</v>
      </c>
      <c r="D26" s="53"/>
      <c r="E26" s="53"/>
      <c r="F26" s="53">
        <v>500</v>
      </c>
    </row>
    <row r="27" spans="1:6" ht="15">
      <c r="A27" s="5" t="s">
        <v>935</v>
      </c>
      <c r="B27" s="41" t="s">
        <v>407</v>
      </c>
      <c r="C27" s="53">
        <v>500</v>
      </c>
      <c r="D27" s="53"/>
      <c r="E27" s="53"/>
      <c r="F27" s="53">
        <v>500</v>
      </c>
    </row>
    <row r="28" spans="1:6" ht="15">
      <c r="A28" s="5" t="s">
        <v>936</v>
      </c>
      <c r="B28" s="41" t="s">
        <v>409</v>
      </c>
      <c r="C28" s="53"/>
      <c r="D28" s="53"/>
      <c r="E28" s="53"/>
      <c r="F28" s="53"/>
    </row>
    <row r="29" spans="1:6" ht="15">
      <c r="A29" s="9" t="s">
        <v>771</v>
      </c>
      <c r="B29" s="44" t="s">
        <v>410</v>
      </c>
      <c r="C29" s="53">
        <f>SUM(C26:C28)</f>
        <v>1000</v>
      </c>
      <c r="D29" s="53"/>
      <c r="E29" s="53"/>
      <c r="F29" s="53">
        <f>SUM(F26:F28)</f>
        <v>1000</v>
      </c>
    </row>
    <row r="30" spans="1:6" ht="15">
      <c r="A30" s="5" t="s">
        <v>411</v>
      </c>
      <c r="B30" s="41" t="s">
        <v>412</v>
      </c>
      <c r="C30" s="53"/>
      <c r="D30" s="53"/>
      <c r="E30" s="53"/>
      <c r="F30" s="53"/>
    </row>
    <row r="31" spans="1:6" ht="15">
      <c r="A31" s="5" t="s">
        <v>413</v>
      </c>
      <c r="B31" s="41" t="s">
        <v>414</v>
      </c>
      <c r="C31" s="53"/>
      <c r="D31" s="53"/>
      <c r="E31" s="53"/>
      <c r="F31" s="53"/>
    </row>
    <row r="32" spans="1:6" ht="15" customHeight="1">
      <c r="A32" s="9" t="s">
        <v>903</v>
      </c>
      <c r="B32" s="44" t="s">
        <v>415</v>
      </c>
      <c r="C32" s="53">
        <f>SUM(C30:C31)</f>
        <v>0</v>
      </c>
      <c r="D32" s="53"/>
      <c r="E32" s="53"/>
      <c r="F32" s="53">
        <f>SUM(F30:F31)</f>
        <v>0</v>
      </c>
    </row>
    <row r="33" spans="1:6" ht="15">
      <c r="A33" s="5" t="s">
        <v>416</v>
      </c>
      <c r="B33" s="41" t="s">
        <v>417</v>
      </c>
      <c r="C33" s="53">
        <v>1100</v>
      </c>
      <c r="D33" s="53"/>
      <c r="E33" s="53"/>
      <c r="F33" s="53">
        <v>1100</v>
      </c>
    </row>
    <row r="34" spans="1:6" ht="15">
      <c r="A34" s="5" t="s">
        <v>418</v>
      </c>
      <c r="B34" s="41" t="s">
        <v>419</v>
      </c>
      <c r="C34" s="53"/>
      <c r="D34" s="53"/>
      <c r="E34" s="53"/>
      <c r="F34" s="53"/>
    </row>
    <row r="35" spans="1:6" ht="15">
      <c r="A35" s="5" t="s">
        <v>864</v>
      </c>
      <c r="B35" s="41" t="s">
        <v>420</v>
      </c>
      <c r="C35" s="53">
        <v>30</v>
      </c>
      <c r="D35" s="53"/>
      <c r="E35" s="53"/>
      <c r="F35" s="53">
        <v>30</v>
      </c>
    </row>
    <row r="36" spans="1:6" ht="15">
      <c r="A36" s="5" t="s">
        <v>422</v>
      </c>
      <c r="B36" s="41" t="s">
        <v>423</v>
      </c>
      <c r="C36" s="53">
        <v>800</v>
      </c>
      <c r="D36" s="53"/>
      <c r="E36" s="53"/>
      <c r="F36" s="53">
        <v>800</v>
      </c>
    </row>
    <row r="37" spans="1:6" ht="15">
      <c r="A37" s="14" t="s">
        <v>865</v>
      </c>
      <c r="B37" s="41" t="s">
        <v>424</v>
      </c>
      <c r="C37" s="53"/>
      <c r="D37" s="53"/>
      <c r="E37" s="53"/>
      <c r="F37" s="53"/>
    </row>
    <row r="38" spans="1:6" ht="15">
      <c r="A38" s="6" t="s">
        <v>427</v>
      </c>
      <c r="B38" s="41" t="s">
        <v>428</v>
      </c>
      <c r="C38" s="53">
        <v>2865</v>
      </c>
      <c r="D38" s="53"/>
      <c r="E38" s="53"/>
      <c r="F38" s="53">
        <v>2865</v>
      </c>
    </row>
    <row r="39" spans="1:6" ht="15">
      <c r="A39" s="5" t="s">
        <v>866</v>
      </c>
      <c r="B39" s="41" t="s">
        <v>429</v>
      </c>
      <c r="C39" s="53">
        <v>1000</v>
      </c>
      <c r="D39" s="53"/>
      <c r="E39" s="53"/>
      <c r="F39" s="53">
        <v>1000</v>
      </c>
    </row>
    <row r="40" spans="1:6" ht="15">
      <c r="A40" s="9" t="s">
        <v>776</v>
      </c>
      <c r="B40" s="44" t="s">
        <v>431</v>
      </c>
      <c r="C40" s="53">
        <f>SUM(C33:C39)</f>
        <v>5795</v>
      </c>
      <c r="D40" s="53"/>
      <c r="E40" s="53"/>
      <c r="F40" s="53">
        <f>SUM(F33:F39)</f>
        <v>5795</v>
      </c>
    </row>
    <row r="41" spans="1:6" ht="15">
      <c r="A41" s="5" t="s">
        <v>432</v>
      </c>
      <c r="B41" s="41" t="s">
        <v>433</v>
      </c>
      <c r="C41" s="53">
        <v>200</v>
      </c>
      <c r="D41" s="53"/>
      <c r="E41" s="53"/>
      <c r="F41" s="53">
        <v>200</v>
      </c>
    </row>
    <row r="42" spans="1:6" ht="15">
      <c r="A42" s="5" t="s">
        <v>434</v>
      </c>
      <c r="B42" s="41" t="s">
        <v>435</v>
      </c>
      <c r="C42" s="53"/>
      <c r="D42" s="53"/>
      <c r="E42" s="53"/>
      <c r="F42" s="53"/>
    </row>
    <row r="43" spans="1:6" ht="15">
      <c r="A43" s="9" t="s">
        <v>777</v>
      </c>
      <c r="B43" s="44" t="s">
        <v>436</v>
      </c>
      <c r="C43" s="53">
        <v>200</v>
      </c>
      <c r="D43" s="53"/>
      <c r="E43" s="53"/>
      <c r="F43" s="53">
        <v>200</v>
      </c>
    </row>
    <row r="44" spans="1:6" ht="15">
      <c r="A44" s="5" t="s">
        <v>437</v>
      </c>
      <c r="B44" s="41" t="s">
        <v>438</v>
      </c>
      <c r="C44" s="53">
        <v>2015</v>
      </c>
      <c r="D44" s="53"/>
      <c r="E44" s="53"/>
      <c r="F44" s="53">
        <v>2015</v>
      </c>
    </row>
    <row r="45" spans="1:6" ht="15">
      <c r="A45" s="5" t="s">
        <v>439</v>
      </c>
      <c r="B45" s="41" t="s">
        <v>440</v>
      </c>
      <c r="C45" s="53"/>
      <c r="D45" s="53"/>
      <c r="E45" s="53"/>
      <c r="F45" s="53"/>
    </row>
    <row r="46" spans="1:6" ht="15">
      <c r="A46" s="5" t="s">
        <v>867</v>
      </c>
      <c r="B46" s="41" t="s">
        <v>441</v>
      </c>
      <c r="C46" s="53"/>
      <c r="D46" s="53"/>
      <c r="E46" s="53"/>
      <c r="F46" s="53"/>
    </row>
    <row r="47" spans="1:6" ht="15">
      <c r="A47" s="5" t="s">
        <v>868</v>
      </c>
      <c r="B47" s="41" t="s">
        <v>443</v>
      </c>
      <c r="C47" s="53">
        <v>300</v>
      </c>
      <c r="D47" s="53"/>
      <c r="E47" s="53"/>
      <c r="F47" s="53">
        <v>300</v>
      </c>
    </row>
    <row r="48" spans="1:6" ht="15">
      <c r="A48" s="5" t="s">
        <v>447</v>
      </c>
      <c r="B48" s="41" t="s">
        <v>448</v>
      </c>
      <c r="C48" s="53">
        <v>1203</v>
      </c>
      <c r="D48" s="53"/>
      <c r="E48" s="53"/>
      <c r="F48" s="53">
        <v>1203</v>
      </c>
    </row>
    <row r="49" spans="1:6" ht="15">
      <c r="A49" s="9" t="s">
        <v>780</v>
      </c>
      <c r="B49" s="44" t="s">
        <v>449</v>
      </c>
      <c r="C49" s="53">
        <f>SUM(C44:C48)</f>
        <v>3518</v>
      </c>
      <c r="D49" s="53"/>
      <c r="E49" s="53"/>
      <c r="F49" s="53">
        <f>SUM(F44:F48)</f>
        <v>3518</v>
      </c>
    </row>
    <row r="50" spans="1:6" ht="15">
      <c r="A50" s="50" t="s">
        <v>781</v>
      </c>
      <c r="B50" s="67" t="s">
        <v>450</v>
      </c>
      <c r="C50" s="143">
        <f>C29+C32+C40+C43+C49</f>
        <v>10513</v>
      </c>
      <c r="D50" s="53"/>
      <c r="E50" s="53"/>
      <c r="F50" s="143">
        <f>F29+F32+F40+F43+F49</f>
        <v>10513</v>
      </c>
    </row>
    <row r="51" spans="1:6" ht="15">
      <c r="A51" s="17" t="s">
        <v>451</v>
      </c>
      <c r="B51" s="41" t="s">
        <v>452</v>
      </c>
      <c r="C51" s="53"/>
      <c r="D51" s="53"/>
      <c r="E51" s="53"/>
      <c r="F51" s="53"/>
    </row>
    <row r="52" spans="1:6" ht="15">
      <c r="A52" s="17" t="s">
        <v>798</v>
      </c>
      <c r="B52" s="41" t="s">
        <v>453</v>
      </c>
      <c r="C52" s="53"/>
      <c r="D52" s="53"/>
      <c r="E52" s="53"/>
      <c r="F52" s="53"/>
    </row>
    <row r="53" spans="1:6" ht="15">
      <c r="A53" s="22" t="s">
        <v>869</v>
      </c>
      <c r="B53" s="41" t="s">
        <v>454</v>
      </c>
      <c r="C53" s="53"/>
      <c r="D53" s="53"/>
      <c r="E53" s="53"/>
      <c r="F53" s="53"/>
    </row>
    <row r="54" spans="1:6" ht="15">
      <c r="A54" s="22" t="s">
        <v>870</v>
      </c>
      <c r="B54" s="41" t="s">
        <v>455</v>
      </c>
      <c r="C54" s="53"/>
      <c r="D54" s="53"/>
      <c r="E54" s="53"/>
      <c r="F54" s="53"/>
    </row>
    <row r="55" spans="1:6" ht="15">
      <c r="A55" s="22" t="s">
        <v>871</v>
      </c>
      <c r="B55" s="41" t="s">
        <v>456</v>
      </c>
      <c r="C55" s="53"/>
      <c r="D55" s="53"/>
      <c r="E55" s="53"/>
      <c r="F55" s="53"/>
    </row>
    <row r="56" spans="1:25" ht="15">
      <c r="A56" s="17" t="s">
        <v>872</v>
      </c>
      <c r="B56" s="41" t="s">
        <v>457</v>
      </c>
      <c r="C56" s="53"/>
      <c r="D56" s="53"/>
      <c r="E56" s="53"/>
      <c r="F56" s="53"/>
      <c r="Y56">
        <v>4</v>
      </c>
    </row>
    <row r="57" spans="1:6" ht="15">
      <c r="A57" s="17" t="s">
        <v>873</v>
      </c>
      <c r="B57" s="41" t="s">
        <v>458</v>
      </c>
      <c r="C57" s="53"/>
      <c r="D57" s="53"/>
      <c r="E57" s="53"/>
      <c r="F57" s="53"/>
    </row>
    <row r="58" spans="1:6" ht="15">
      <c r="A58" s="17" t="s">
        <v>874</v>
      </c>
      <c r="B58" s="41" t="s">
        <v>459</v>
      </c>
      <c r="C58" s="53"/>
      <c r="D58" s="53"/>
      <c r="E58" s="53"/>
      <c r="F58" s="53"/>
    </row>
    <row r="59" spans="1:6" ht="15">
      <c r="A59" s="64" t="s">
        <v>831</v>
      </c>
      <c r="B59" s="67" t="s">
        <v>460</v>
      </c>
      <c r="C59" s="143">
        <f>SUM(C51:C58)</f>
        <v>0</v>
      </c>
      <c r="D59" s="53"/>
      <c r="E59" s="53"/>
      <c r="F59" s="143">
        <f>SUM(F51:F58)</f>
        <v>0</v>
      </c>
    </row>
    <row r="60" spans="1:6" ht="15">
      <c r="A60" s="16" t="s">
        <v>885</v>
      </c>
      <c r="B60" s="41" t="s">
        <v>461</v>
      </c>
      <c r="C60" s="53"/>
      <c r="D60" s="53"/>
      <c r="E60" s="53"/>
      <c r="F60" s="53"/>
    </row>
    <row r="61" spans="1:6" ht="15">
      <c r="A61" s="16" t="s">
        <v>463</v>
      </c>
      <c r="B61" s="41" t="s">
        <v>464</v>
      </c>
      <c r="C61" s="53"/>
      <c r="D61" s="53"/>
      <c r="E61" s="53"/>
      <c r="F61" s="53"/>
    </row>
    <row r="62" spans="1:6" ht="15">
      <c r="A62" s="16" t="s">
        <v>465</v>
      </c>
      <c r="B62" s="41" t="s">
        <v>466</v>
      </c>
      <c r="C62" s="53"/>
      <c r="D62" s="53"/>
      <c r="E62" s="53"/>
      <c r="F62" s="53"/>
    </row>
    <row r="63" spans="1:6" ht="15">
      <c r="A63" s="16" t="s">
        <v>833</v>
      </c>
      <c r="B63" s="41" t="s">
        <v>467</v>
      </c>
      <c r="C63" s="53"/>
      <c r="D63" s="53"/>
      <c r="E63" s="53"/>
      <c r="F63" s="53"/>
    </row>
    <row r="64" spans="1:6" ht="15">
      <c r="A64" s="16" t="s">
        <v>886</v>
      </c>
      <c r="B64" s="41" t="s">
        <v>468</v>
      </c>
      <c r="C64" s="53"/>
      <c r="D64" s="53"/>
      <c r="E64" s="53"/>
      <c r="F64" s="53"/>
    </row>
    <row r="65" spans="1:6" ht="15">
      <c r="A65" s="16" t="s">
        <v>835</v>
      </c>
      <c r="B65" s="41" t="s">
        <v>469</v>
      </c>
      <c r="C65" s="53"/>
      <c r="D65" s="53"/>
      <c r="E65" s="53"/>
      <c r="F65" s="53"/>
    </row>
    <row r="66" spans="1:6" ht="15">
      <c r="A66" s="16" t="s">
        <v>887</v>
      </c>
      <c r="B66" s="41" t="s">
        <v>470</v>
      </c>
      <c r="C66" s="53"/>
      <c r="D66" s="53"/>
      <c r="E66" s="53"/>
      <c r="F66" s="53"/>
    </row>
    <row r="67" spans="1:6" ht="15">
      <c r="A67" s="16" t="s">
        <v>888</v>
      </c>
      <c r="B67" s="41" t="s">
        <v>472</v>
      </c>
      <c r="C67" s="53"/>
      <c r="D67" s="53"/>
      <c r="E67" s="53"/>
      <c r="F67" s="53"/>
    </row>
    <row r="68" spans="1:6" ht="15">
      <c r="A68" s="16" t="s">
        <v>473</v>
      </c>
      <c r="B68" s="41" t="s">
        <v>474</v>
      </c>
      <c r="C68" s="53"/>
      <c r="D68" s="53"/>
      <c r="E68" s="53"/>
      <c r="F68" s="53"/>
    </row>
    <row r="69" spans="1:6" ht="15">
      <c r="A69" s="29" t="s">
        <v>475</v>
      </c>
      <c r="B69" s="41" t="s">
        <v>476</v>
      </c>
      <c r="C69" s="53"/>
      <c r="D69" s="53"/>
      <c r="E69" s="53"/>
      <c r="F69" s="53"/>
    </row>
    <row r="70" spans="1:6" ht="15">
      <c r="A70" s="16" t="s">
        <v>889</v>
      </c>
      <c r="B70" s="41" t="s">
        <v>477</v>
      </c>
      <c r="C70" s="53"/>
      <c r="D70" s="53"/>
      <c r="E70" s="53"/>
      <c r="F70" s="53"/>
    </row>
    <row r="71" spans="1:6" ht="15">
      <c r="A71" s="29" t="s">
        <v>184</v>
      </c>
      <c r="B71" s="41" t="s">
        <v>478</v>
      </c>
      <c r="C71" s="53"/>
      <c r="D71" s="53"/>
      <c r="E71" s="53"/>
      <c r="F71" s="53"/>
    </row>
    <row r="72" spans="1:6" ht="15">
      <c r="A72" s="29" t="s">
        <v>185</v>
      </c>
      <c r="B72" s="41" t="s">
        <v>478</v>
      </c>
      <c r="C72" s="53"/>
      <c r="D72" s="53"/>
      <c r="E72" s="53"/>
      <c r="F72" s="53"/>
    </row>
    <row r="73" spans="1:6" ht="15">
      <c r="A73" s="64" t="s">
        <v>839</v>
      </c>
      <c r="B73" s="67" t="s">
        <v>479</v>
      </c>
      <c r="C73" s="143"/>
      <c r="D73" s="53"/>
      <c r="E73" s="53"/>
      <c r="F73" s="143"/>
    </row>
    <row r="74" spans="1:6" ht="15.75">
      <c r="A74" s="83" t="s">
        <v>73</v>
      </c>
      <c r="B74" s="67"/>
      <c r="C74" s="53"/>
      <c r="D74" s="53"/>
      <c r="E74" s="53"/>
      <c r="F74" s="53"/>
    </row>
    <row r="75" spans="1:6" ht="15">
      <c r="A75" s="45" t="s">
        <v>480</v>
      </c>
      <c r="B75" s="41" t="s">
        <v>481</v>
      </c>
      <c r="C75" s="53"/>
      <c r="D75" s="53"/>
      <c r="E75" s="53"/>
      <c r="F75" s="53"/>
    </row>
    <row r="76" spans="1:6" ht="15">
      <c r="A76" s="45" t="s">
        <v>890</v>
      </c>
      <c r="B76" s="41" t="s">
        <v>482</v>
      </c>
      <c r="C76" s="53"/>
      <c r="D76" s="53"/>
      <c r="E76" s="53"/>
      <c r="F76" s="53"/>
    </row>
    <row r="77" spans="1:6" ht="15">
      <c r="A77" s="45" t="s">
        <v>484</v>
      </c>
      <c r="B77" s="41" t="s">
        <v>485</v>
      </c>
      <c r="C77" s="53">
        <v>441</v>
      </c>
      <c r="D77" s="53"/>
      <c r="E77" s="53"/>
      <c r="F77" s="53">
        <v>441</v>
      </c>
    </row>
    <row r="78" spans="1:6" ht="15">
      <c r="A78" s="45" t="s">
        <v>486</v>
      </c>
      <c r="B78" s="41" t="s">
        <v>487</v>
      </c>
      <c r="C78" s="53"/>
      <c r="D78" s="53"/>
      <c r="E78" s="53"/>
      <c r="F78" s="53"/>
    </row>
    <row r="79" spans="1:6" ht="15">
      <c r="A79" s="6" t="s">
        <v>492</v>
      </c>
      <c r="B79" s="41" t="s">
        <v>493</v>
      </c>
      <c r="C79" s="53"/>
      <c r="D79" s="53"/>
      <c r="E79" s="53"/>
      <c r="F79" s="53"/>
    </row>
    <row r="80" spans="1:6" ht="15">
      <c r="A80" s="6" t="s">
        <v>494</v>
      </c>
      <c r="B80" s="41" t="s">
        <v>495</v>
      </c>
      <c r="C80" s="53"/>
      <c r="D80" s="53"/>
      <c r="E80" s="53"/>
      <c r="F80" s="53"/>
    </row>
    <row r="81" spans="1:6" ht="15">
      <c r="A81" s="6" t="s">
        <v>496</v>
      </c>
      <c r="B81" s="41" t="s">
        <v>497</v>
      </c>
      <c r="C81" s="53">
        <v>119</v>
      </c>
      <c r="D81" s="53"/>
      <c r="E81" s="53"/>
      <c r="F81" s="53">
        <v>119</v>
      </c>
    </row>
    <row r="82" spans="1:6" ht="15">
      <c r="A82" s="65" t="s">
        <v>841</v>
      </c>
      <c r="B82" s="67" t="s">
        <v>498</v>
      </c>
      <c r="C82" s="143">
        <f>SUM(C75:C81)</f>
        <v>560</v>
      </c>
      <c r="D82" s="53"/>
      <c r="E82" s="53"/>
      <c r="F82" s="143">
        <f>SUM(F75:F81)</f>
        <v>560</v>
      </c>
    </row>
    <row r="83" spans="1:6" ht="15">
      <c r="A83" s="17" t="s">
        <v>499</v>
      </c>
      <c r="B83" s="41" t="s">
        <v>500</v>
      </c>
      <c r="C83" s="53"/>
      <c r="D83" s="53"/>
      <c r="E83" s="53"/>
      <c r="F83" s="53"/>
    </row>
    <row r="84" spans="1:6" ht="15">
      <c r="A84" s="17" t="s">
        <v>501</v>
      </c>
      <c r="B84" s="41" t="s">
        <v>502</v>
      </c>
      <c r="C84" s="53"/>
      <c r="D84" s="53"/>
      <c r="E84" s="53"/>
      <c r="F84" s="53"/>
    </row>
    <row r="85" spans="1:6" ht="15">
      <c r="A85" s="17" t="s">
        <v>503</v>
      </c>
      <c r="B85" s="41" t="s">
        <v>504</v>
      </c>
      <c r="C85" s="53"/>
      <c r="D85" s="53"/>
      <c r="E85" s="53"/>
      <c r="F85" s="53"/>
    </row>
    <row r="86" spans="1:6" ht="15">
      <c r="A86" s="17" t="s">
        <v>505</v>
      </c>
      <c r="B86" s="41" t="s">
        <v>506</v>
      </c>
      <c r="C86" s="53"/>
      <c r="D86" s="53"/>
      <c r="E86" s="53"/>
      <c r="F86" s="53"/>
    </row>
    <row r="87" spans="1:6" ht="15">
      <c r="A87" s="64" t="s">
        <v>842</v>
      </c>
      <c r="B87" s="67" t="s">
        <v>507</v>
      </c>
      <c r="C87" s="143"/>
      <c r="D87" s="53"/>
      <c r="E87" s="53"/>
      <c r="F87" s="143"/>
    </row>
    <row r="88" spans="1:6" ht="30">
      <c r="A88" s="17" t="s">
        <v>508</v>
      </c>
      <c r="B88" s="41" t="s">
        <v>509</v>
      </c>
      <c r="C88" s="53"/>
      <c r="D88" s="53"/>
      <c r="E88" s="53"/>
      <c r="F88" s="53"/>
    </row>
    <row r="89" spans="1:6" ht="30">
      <c r="A89" s="17" t="s">
        <v>891</v>
      </c>
      <c r="B89" s="41" t="s">
        <v>510</v>
      </c>
      <c r="C89" s="53"/>
      <c r="D89" s="53"/>
      <c r="E89" s="53"/>
      <c r="F89" s="53"/>
    </row>
    <row r="90" spans="1:6" ht="30">
      <c r="A90" s="17" t="s">
        <v>892</v>
      </c>
      <c r="B90" s="41" t="s">
        <v>511</v>
      </c>
      <c r="C90" s="53"/>
      <c r="D90" s="53"/>
      <c r="E90" s="53"/>
      <c r="F90" s="53"/>
    </row>
    <row r="91" spans="1:6" ht="15">
      <c r="A91" s="17" t="s">
        <v>893</v>
      </c>
      <c r="B91" s="41" t="s">
        <v>512</v>
      </c>
      <c r="C91" s="53"/>
      <c r="D91" s="53"/>
      <c r="E91" s="53"/>
      <c r="F91" s="53"/>
    </row>
    <row r="92" spans="1:6" ht="30">
      <c r="A92" s="17" t="s">
        <v>894</v>
      </c>
      <c r="B92" s="41" t="s">
        <v>513</v>
      </c>
      <c r="C92" s="53"/>
      <c r="D92" s="53"/>
      <c r="E92" s="53"/>
      <c r="F92" s="53"/>
    </row>
    <row r="93" spans="1:6" ht="30">
      <c r="A93" s="17" t="s">
        <v>895</v>
      </c>
      <c r="B93" s="41" t="s">
        <v>514</v>
      </c>
      <c r="C93" s="53"/>
      <c r="D93" s="53"/>
      <c r="E93" s="53"/>
      <c r="F93" s="53"/>
    </row>
    <row r="94" spans="1:6" ht="15">
      <c r="A94" s="17" t="s">
        <v>515</v>
      </c>
      <c r="B94" s="41" t="s">
        <v>516</v>
      </c>
      <c r="C94" s="53"/>
      <c r="D94" s="53"/>
      <c r="E94" s="53"/>
      <c r="F94" s="53"/>
    </row>
    <row r="95" spans="1:6" ht="15">
      <c r="A95" s="17" t="s">
        <v>896</v>
      </c>
      <c r="B95" s="41" t="s">
        <v>517</v>
      </c>
      <c r="C95" s="53"/>
      <c r="D95" s="53"/>
      <c r="E95" s="53"/>
      <c r="F95" s="53"/>
    </row>
    <row r="96" spans="1:6" ht="15">
      <c r="A96" s="64" t="s">
        <v>843</v>
      </c>
      <c r="B96" s="67" t="s">
        <v>518</v>
      </c>
      <c r="C96" s="143"/>
      <c r="D96" s="53"/>
      <c r="E96" s="53"/>
      <c r="F96" s="143"/>
    </row>
    <row r="97" spans="1:6" ht="15.75">
      <c r="A97" s="83" t="s">
        <v>72</v>
      </c>
      <c r="B97" s="67"/>
      <c r="C97" s="53"/>
      <c r="D97" s="53"/>
      <c r="E97" s="53"/>
      <c r="F97" s="53"/>
    </row>
    <row r="98" spans="1:6" ht="15.75">
      <c r="A98" s="46" t="s">
        <v>904</v>
      </c>
      <c r="B98" s="47" t="s">
        <v>519</v>
      </c>
      <c r="C98" s="143">
        <f>C24+C25+C50+C59+C73+C82+C87+C96</f>
        <v>51292</v>
      </c>
      <c r="D98" s="53"/>
      <c r="E98" s="53"/>
      <c r="F98" s="143">
        <f>F24+F25+F50+F59+F73+F82+F87+F96</f>
        <v>51292</v>
      </c>
    </row>
    <row r="99" spans="1:25" ht="15">
      <c r="A99" s="17" t="s">
        <v>897</v>
      </c>
      <c r="B99" s="5" t="s">
        <v>520</v>
      </c>
      <c r="C99" s="17"/>
      <c r="D99" s="17"/>
      <c r="E99" s="17"/>
      <c r="F99" s="17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523</v>
      </c>
      <c r="B100" s="5" t="s">
        <v>524</v>
      </c>
      <c r="C100" s="17"/>
      <c r="D100" s="17"/>
      <c r="E100" s="17"/>
      <c r="F100" s="17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898</v>
      </c>
      <c r="B101" s="5" t="s">
        <v>525</v>
      </c>
      <c r="C101" s="17"/>
      <c r="D101" s="17"/>
      <c r="E101" s="17"/>
      <c r="F101" s="17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850</v>
      </c>
      <c r="B102" s="9" t="s">
        <v>527</v>
      </c>
      <c r="C102" s="20"/>
      <c r="D102" s="20"/>
      <c r="E102" s="20"/>
      <c r="F102" s="2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899</v>
      </c>
      <c r="B103" s="5" t="s">
        <v>528</v>
      </c>
      <c r="C103" s="48"/>
      <c r="D103" s="48"/>
      <c r="E103" s="48"/>
      <c r="F103" s="48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856</v>
      </c>
      <c r="B104" s="5" t="s">
        <v>531</v>
      </c>
      <c r="C104" s="48"/>
      <c r="D104" s="48"/>
      <c r="E104" s="48"/>
      <c r="F104" s="48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532</v>
      </c>
      <c r="B105" s="5" t="s">
        <v>533</v>
      </c>
      <c r="C105" s="17"/>
      <c r="D105" s="17"/>
      <c r="E105" s="17"/>
      <c r="F105" s="17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900</v>
      </c>
      <c r="B106" s="5" t="s">
        <v>534</v>
      </c>
      <c r="C106" s="17"/>
      <c r="D106" s="17"/>
      <c r="E106" s="17"/>
      <c r="F106" s="17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853</v>
      </c>
      <c r="B107" s="9" t="s">
        <v>535</v>
      </c>
      <c r="C107" s="18"/>
      <c r="D107" s="18"/>
      <c r="E107" s="18"/>
      <c r="F107" s="18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536</v>
      </c>
      <c r="B108" s="5" t="s">
        <v>537</v>
      </c>
      <c r="C108" s="48"/>
      <c r="D108" s="48"/>
      <c r="E108" s="48"/>
      <c r="F108" s="48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538</v>
      </c>
      <c r="B109" s="5" t="s">
        <v>539</v>
      </c>
      <c r="C109" s="48"/>
      <c r="D109" s="48"/>
      <c r="E109" s="48"/>
      <c r="F109" s="48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540</v>
      </c>
      <c r="B110" s="9" t="s">
        <v>541</v>
      </c>
      <c r="C110" s="145"/>
      <c r="D110" s="48"/>
      <c r="E110" s="48"/>
      <c r="F110" s="145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542</v>
      </c>
      <c r="B111" s="5" t="s">
        <v>543</v>
      </c>
      <c r="C111" s="48"/>
      <c r="D111" s="48"/>
      <c r="E111" s="48"/>
      <c r="F111" s="48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544</v>
      </c>
      <c r="B112" s="5" t="s">
        <v>545</v>
      </c>
      <c r="C112" s="48"/>
      <c r="D112" s="48"/>
      <c r="E112" s="48"/>
      <c r="F112" s="48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546</v>
      </c>
      <c r="B113" s="5" t="s">
        <v>547</v>
      </c>
      <c r="C113" s="48"/>
      <c r="D113" s="48"/>
      <c r="E113" s="48"/>
      <c r="F113" s="48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854</v>
      </c>
      <c r="B114" s="50" t="s">
        <v>548</v>
      </c>
      <c r="C114" s="18"/>
      <c r="D114" s="18"/>
      <c r="E114" s="18"/>
      <c r="F114" s="18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549</v>
      </c>
      <c r="B115" s="5" t="s">
        <v>550</v>
      </c>
      <c r="C115" s="48"/>
      <c r="D115" s="48"/>
      <c r="E115" s="48"/>
      <c r="F115" s="48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551</v>
      </c>
      <c r="B116" s="5" t="s">
        <v>552</v>
      </c>
      <c r="C116" s="17"/>
      <c r="D116" s="17"/>
      <c r="E116" s="17"/>
      <c r="F116" s="17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901</v>
      </c>
      <c r="B117" s="5" t="s">
        <v>553</v>
      </c>
      <c r="C117" s="48"/>
      <c r="D117" s="48"/>
      <c r="E117" s="48"/>
      <c r="F117" s="48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859</v>
      </c>
      <c r="B118" s="5" t="s">
        <v>554</v>
      </c>
      <c r="C118" s="48"/>
      <c r="D118" s="48"/>
      <c r="E118" s="48"/>
      <c r="F118" s="48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860</v>
      </c>
      <c r="B119" s="50" t="s">
        <v>558</v>
      </c>
      <c r="C119" s="18"/>
      <c r="D119" s="18"/>
      <c r="E119" s="18"/>
      <c r="F119" s="18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559</v>
      </c>
      <c r="B120" s="5" t="s">
        <v>560</v>
      </c>
      <c r="C120" s="17"/>
      <c r="D120" s="17"/>
      <c r="E120" s="17"/>
      <c r="F120" s="17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905</v>
      </c>
      <c r="B121" s="52" t="s">
        <v>561</v>
      </c>
      <c r="C121" s="18">
        <f>C102+C107+C110+C114+C119+C120</f>
        <v>0</v>
      </c>
      <c r="D121" s="18"/>
      <c r="E121" s="18"/>
      <c r="F121" s="18">
        <f>F102+F107+F110+F114+F119+F120</f>
        <v>0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990</v>
      </c>
      <c r="B122" s="57"/>
      <c r="C122" s="53">
        <f>C98+C121</f>
        <v>51292</v>
      </c>
      <c r="D122" s="53"/>
      <c r="E122" s="53"/>
      <c r="F122" s="53">
        <f>F98+F121</f>
        <v>51292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2.8515625" style="0" customWidth="1"/>
    <col min="4" max="4" width="12.140625" style="0" customWidth="1"/>
    <col min="5" max="5" width="13.8515625" style="0" customWidth="1"/>
  </cols>
  <sheetData>
    <row r="1" spans="1:4" ht="15">
      <c r="A1" s="176" t="s">
        <v>262</v>
      </c>
      <c r="B1" s="115"/>
      <c r="C1" s="115"/>
      <c r="D1" s="135"/>
    </row>
    <row r="2" spans="1:4" ht="26.25" customHeight="1">
      <c r="A2" s="238" t="s">
        <v>357</v>
      </c>
      <c r="B2" s="243"/>
      <c r="C2" s="243"/>
      <c r="D2" s="243"/>
    </row>
    <row r="3" spans="1:4" ht="30.75" customHeight="1">
      <c r="A3" s="242" t="s">
        <v>276</v>
      </c>
      <c r="B3" s="239"/>
      <c r="C3" s="239"/>
      <c r="D3" s="239"/>
    </row>
    <row r="4" ht="15">
      <c r="D4" s="135" t="s">
        <v>749</v>
      </c>
    </row>
    <row r="5" ht="15">
      <c r="A5" s="177" t="s">
        <v>736</v>
      </c>
    </row>
    <row r="6" spans="1:5" ht="48.75" customHeight="1">
      <c r="A6" s="2" t="s">
        <v>366</v>
      </c>
      <c r="B6" s="3" t="s">
        <v>367</v>
      </c>
      <c r="C6" s="85" t="s">
        <v>965</v>
      </c>
      <c r="D6" s="85" t="s">
        <v>162</v>
      </c>
      <c r="E6" s="85" t="s">
        <v>163</v>
      </c>
    </row>
    <row r="7" spans="1:5" ht="15">
      <c r="A7" s="42" t="s">
        <v>760</v>
      </c>
      <c r="B7" s="41" t="s">
        <v>394</v>
      </c>
      <c r="C7" s="144">
        <v>2790</v>
      </c>
      <c r="D7" s="144">
        <v>3653</v>
      </c>
      <c r="E7" s="38">
        <v>3904</v>
      </c>
    </row>
    <row r="8" spans="1:5" ht="15">
      <c r="A8" s="5" t="s">
        <v>761</v>
      </c>
      <c r="B8" s="41" t="s">
        <v>401</v>
      </c>
      <c r="C8" s="144">
        <v>540</v>
      </c>
      <c r="D8" s="144">
        <v>566</v>
      </c>
      <c r="E8" s="38">
        <v>800</v>
      </c>
    </row>
    <row r="9" spans="1:5" ht="15">
      <c r="A9" s="66" t="s">
        <v>902</v>
      </c>
      <c r="B9" s="67" t="s">
        <v>402</v>
      </c>
      <c r="C9" s="144">
        <v>3330</v>
      </c>
      <c r="D9" s="144">
        <v>4219</v>
      </c>
      <c r="E9" s="38">
        <v>4704</v>
      </c>
    </row>
    <row r="10" spans="1:5" ht="15">
      <c r="A10" s="50" t="s">
        <v>863</v>
      </c>
      <c r="B10" s="67" t="s">
        <v>403</v>
      </c>
      <c r="C10" s="144">
        <v>899</v>
      </c>
      <c r="D10" s="144">
        <v>1138</v>
      </c>
      <c r="E10" s="38">
        <v>1306</v>
      </c>
    </row>
    <row r="11" spans="1:5" ht="15">
      <c r="A11" s="5" t="s">
        <v>771</v>
      </c>
      <c r="B11" s="41" t="s">
        <v>410</v>
      </c>
      <c r="C11" s="144">
        <v>152</v>
      </c>
      <c r="D11" s="144">
        <v>350</v>
      </c>
      <c r="E11" s="38">
        <v>300</v>
      </c>
    </row>
    <row r="12" spans="1:5" ht="15">
      <c r="A12" s="5" t="s">
        <v>903</v>
      </c>
      <c r="B12" s="41" t="s">
        <v>415</v>
      </c>
      <c r="C12" s="144"/>
      <c r="D12" s="144"/>
      <c r="E12" s="38">
        <v>0</v>
      </c>
    </row>
    <row r="13" spans="1:5" ht="15">
      <c r="A13" s="5" t="s">
        <v>776</v>
      </c>
      <c r="B13" s="41" t="s">
        <v>431</v>
      </c>
      <c r="C13" s="144">
        <v>3391</v>
      </c>
      <c r="D13" s="144">
        <v>3581</v>
      </c>
      <c r="E13" s="38">
        <v>3350</v>
      </c>
    </row>
    <row r="14" spans="1:5" ht="15">
      <c r="A14" s="5" t="s">
        <v>777</v>
      </c>
      <c r="B14" s="41" t="s">
        <v>436</v>
      </c>
      <c r="C14" s="144"/>
      <c r="D14" s="144"/>
      <c r="E14" s="38">
        <v>0</v>
      </c>
    </row>
    <row r="15" spans="1:5" ht="15">
      <c r="A15" s="5" t="s">
        <v>780</v>
      </c>
      <c r="B15" s="41" t="s">
        <v>449</v>
      </c>
      <c r="C15" s="144">
        <v>1282</v>
      </c>
      <c r="D15" s="144">
        <v>1779</v>
      </c>
      <c r="E15" s="38">
        <v>3630</v>
      </c>
    </row>
    <row r="16" spans="1:5" ht="15">
      <c r="A16" s="50" t="s">
        <v>781</v>
      </c>
      <c r="B16" s="67" t="s">
        <v>450</v>
      </c>
      <c r="C16" s="144">
        <v>4825</v>
      </c>
      <c r="D16" s="144">
        <v>5710</v>
      </c>
      <c r="E16" s="38">
        <v>7280</v>
      </c>
    </row>
    <row r="17" spans="1:5" ht="15">
      <c r="A17" s="17" t="s">
        <v>451</v>
      </c>
      <c r="B17" s="41" t="s">
        <v>452</v>
      </c>
      <c r="C17" s="144"/>
      <c r="D17" s="144"/>
      <c r="E17" s="38"/>
    </row>
    <row r="18" spans="1:5" ht="15">
      <c r="A18" s="17" t="s">
        <v>798</v>
      </c>
      <c r="B18" s="41" t="s">
        <v>453</v>
      </c>
      <c r="C18" s="144"/>
      <c r="D18" s="144"/>
      <c r="E18" s="38"/>
    </row>
    <row r="19" spans="1:5" ht="15">
      <c r="A19" s="22" t="s">
        <v>869</v>
      </c>
      <c r="B19" s="41" t="s">
        <v>454</v>
      </c>
      <c r="C19" s="144"/>
      <c r="D19" s="144"/>
      <c r="E19" s="38"/>
    </row>
    <row r="20" spans="1:5" ht="15">
      <c r="A20" s="22" t="s">
        <v>870</v>
      </c>
      <c r="B20" s="41" t="s">
        <v>455</v>
      </c>
      <c r="C20" s="144"/>
      <c r="D20" s="144"/>
      <c r="E20" s="38"/>
    </row>
    <row r="21" spans="1:5" ht="15">
      <c r="A21" s="22" t="s">
        <v>871</v>
      </c>
      <c r="B21" s="41" t="s">
        <v>456</v>
      </c>
      <c r="C21" s="144"/>
      <c r="D21" s="144"/>
      <c r="E21" s="38"/>
    </row>
    <row r="22" spans="1:5" ht="15">
      <c r="A22" s="17" t="s">
        <v>872</v>
      </c>
      <c r="B22" s="41" t="s">
        <v>457</v>
      </c>
      <c r="C22" s="144"/>
      <c r="D22" s="144"/>
      <c r="E22" s="38"/>
    </row>
    <row r="23" spans="1:5" ht="15">
      <c r="A23" s="17" t="s">
        <v>873</v>
      </c>
      <c r="B23" s="41" t="s">
        <v>458</v>
      </c>
      <c r="C23" s="144"/>
      <c r="D23" s="144"/>
      <c r="E23" s="38"/>
    </row>
    <row r="24" spans="1:5" ht="15">
      <c r="A24" s="17" t="s">
        <v>874</v>
      </c>
      <c r="B24" s="41" t="s">
        <v>459</v>
      </c>
      <c r="C24" s="144"/>
      <c r="D24" s="144"/>
      <c r="E24" s="38"/>
    </row>
    <row r="25" spans="1:5" ht="15">
      <c r="A25" s="64" t="s">
        <v>831</v>
      </c>
      <c r="B25" s="67" t="s">
        <v>460</v>
      </c>
      <c r="C25" s="144"/>
      <c r="D25" s="144"/>
      <c r="E25" s="38">
        <v>0</v>
      </c>
    </row>
    <row r="26" spans="1:5" ht="15">
      <c r="A26" s="16" t="s">
        <v>885</v>
      </c>
      <c r="B26" s="41" t="s">
        <v>461</v>
      </c>
      <c r="C26" s="144"/>
      <c r="D26" s="144"/>
      <c r="E26" s="38"/>
    </row>
    <row r="27" spans="1:5" ht="15">
      <c r="A27" s="16" t="s">
        <v>463</v>
      </c>
      <c r="B27" s="41" t="s">
        <v>464</v>
      </c>
      <c r="C27" s="144"/>
      <c r="D27" s="144"/>
      <c r="E27" s="38"/>
    </row>
    <row r="28" spans="1:5" ht="15">
      <c r="A28" s="16" t="s">
        <v>465</v>
      </c>
      <c r="B28" s="41" t="s">
        <v>466</v>
      </c>
      <c r="C28" s="144"/>
      <c r="D28" s="144"/>
      <c r="E28" s="38"/>
    </row>
    <row r="29" spans="1:5" ht="15">
      <c r="A29" s="16" t="s">
        <v>833</v>
      </c>
      <c r="B29" s="41" t="s">
        <v>467</v>
      </c>
      <c r="C29" s="144"/>
      <c r="D29" s="144"/>
      <c r="E29" s="38"/>
    </row>
    <row r="30" spans="1:5" ht="15">
      <c r="A30" s="16" t="s">
        <v>886</v>
      </c>
      <c r="B30" s="41" t="s">
        <v>468</v>
      </c>
      <c r="C30" s="144"/>
      <c r="D30" s="144"/>
      <c r="E30" s="38"/>
    </row>
    <row r="31" spans="1:5" ht="15">
      <c r="A31" s="16" t="s">
        <v>835</v>
      </c>
      <c r="B31" s="41" t="s">
        <v>469</v>
      </c>
      <c r="C31" s="144"/>
      <c r="D31" s="144"/>
      <c r="E31" s="38"/>
    </row>
    <row r="32" spans="1:5" ht="15">
      <c r="A32" s="16" t="s">
        <v>887</v>
      </c>
      <c r="B32" s="41" t="s">
        <v>470</v>
      </c>
      <c r="C32" s="144"/>
      <c r="D32" s="144"/>
      <c r="E32" s="38"/>
    </row>
    <row r="33" spans="1:5" ht="15">
      <c r="A33" s="16" t="s">
        <v>888</v>
      </c>
      <c r="B33" s="41" t="s">
        <v>472</v>
      </c>
      <c r="C33" s="144"/>
      <c r="D33" s="144"/>
      <c r="E33" s="38"/>
    </row>
    <row r="34" spans="1:5" ht="15">
      <c r="A34" s="16" t="s">
        <v>473</v>
      </c>
      <c r="B34" s="41" t="s">
        <v>474</v>
      </c>
      <c r="C34" s="144"/>
      <c r="D34" s="144"/>
      <c r="E34" s="38"/>
    </row>
    <row r="35" spans="1:5" ht="15">
      <c r="A35" s="29" t="s">
        <v>475</v>
      </c>
      <c r="B35" s="41" t="s">
        <v>476</v>
      </c>
      <c r="C35" s="144"/>
      <c r="D35" s="144"/>
      <c r="E35" s="38"/>
    </row>
    <row r="36" spans="1:5" ht="15">
      <c r="A36" s="16" t="s">
        <v>889</v>
      </c>
      <c r="B36" s="41" t="s">
        <v>477</v>
      </c>
      <c r="C36" s="144"/>
      <c r="D36" s="144"/>
      <c r="E36" s="38"/>
    </row>
    <row r="37" spans="1:5" ht="15">
      <c r="A37" s="29" t="s">
        <v>184</v>
      </c>
      <c r="B37" s="41" t="s">
        <v>478</v>
      </c>
      <c r="C37" s="144"/>
      <c r="D37" s="144"/>
      <c r="E37" s="38"/>
    </row>
    <row r="38" spans="1:5" ht="15">
      <c r="A38" s="29" t="s">
        <v>185</v>
      </c>
      <c r="B38" s="41" t="s">
        <v>478</v>
      </c>
      <c r="C38" s="144"/>
      <c r="D38" s="144"/>
      <c r="E38" s="38"/>
    </row>
    <row r="39" spans="1:5" ht="15">
      <c r="A39" s="64" t="s">
        <v>839</v>
      </c>
      <c r="B39" s="67" t="s">
        <v>479</v>
      </c>
      <c r="C39" s="144"/>
      <c r="D39" s="144"/>
      <c r="E39" s="38">
        <v>0</v>
      </c>
    </row>
    <row r="40" spans="1:5" ht="15.75">
      <c r="A40" s="83" t="s">
        <v>73</v>
      </c>
      <c r="B40" s="134"/>
      <c r="C40" s="144"/>
      <c r="D40" s="144"/>
      <c r="E40" s="38"/>
    </row>
    <row r="41" spans="1:5" ht="15">
      <c r="A41" s="45" t="s">
        <v>480</v>
      </c>
      <c r="B41" s="41" t="s">
        <v>481</v>
      </c>
      <c r="C41" s="144"/>
      <c r="D41" s="144"/>
      <c r="E41" s="38"/>
    </row>
    <row r="42" spans="1:5" ht="15">
      <c r="A42" s="45" t="s">
        <v>890</v>
      </c>
      <c r="B42" s="41" t="s">
        <v>482</v>
      </c>
      <c r="C42" s="144"/>
      <c r="D42" s="144"/>
      <c r="E42" s="38"/>
    </row>
    <row r="43" spans="1:5" ht="15">
      <c r="A43" s="45" t="s">
        <v>484</v>
      </c>
      <c r="B43" s="41" t="s">
        <v>485</v>
      </c>
      <c r="C43" s="144"/>
      <c r="D43" s="144"/>
      <c r="E43" s="38"/>
    </row>
    <row r="44" spans="1:5" ht="15">
      <c r="A44" s="45" t="s">
        <v>486</v>
      </c>
      <c r="B44" s="41" t="s">
        <v>487</v>
      </c>
      <c r="C44" s="144">
        <v>16</v>
      </c>
      <c r="D44" s="144">
        <v>173</v>
      </c>
      <c r="E44" s="38"/>
    </row>
    <row r="45" spans="1:5" ht="15">
      <c r="A45" s="6" t="s">
        <v>492</v>
      </c>
      <c r="B45" s="41" t="s">
        <v>493</v>
      </c>
      <c r="C45" s="144"/>
      <c r="D45" s="144"/>
      <c r="E45" s="38"/>
    </row>
    <row r="46" spans="1:5" ht="15">
      <c r="A46" s="6" t="s">
        <v>494</v>
      </c>
      <c r="B46" s="41" t="s">
        <v>495</v>
      </c>
      <c r="C46" s="144"/>
      <c r="D46" s="144"/>
      <c r="E46" s="38"/>
    </row>
    <row r="47" spans="1:5" ht="15">
      <c r="A47" s="6" t="s">
        <v>496</v>
      </c>
      <c r="B47" s="41" t="s">
        <v>497</v>
      </c>
      <c r="C47" s="144">
        <v>5</v>
      </c>
      <c r="D47" s="144">
        <v>47</v>
      </c>
      <c r="E47" s="38"/>
    </row>
    <row r="48" spans="1:5" ht="15">
      <c r="A48" s="65" t="s">
        <v>841</v>
      </c>
      <c r="B48" s="67" t="s">
        <v>498</v>
      </c>
      <c r="C48" s="144">
        <v>21</v>
      </c>
      <c r="D48" s="144">
        <v>220</v>
      </c>
      <c r="E48" s="38"/>
    </row>
    <row r="49" spans="1:5" ht="15">
      <c r="A49" s="17" t="s">
        <v>499</v>
      </c>
      <c r="B49" s="41" t="s">
        <v>500</v>
      </c>
      <c r="C49" s="144"/>
      <c r="D49" s="144"/>
      <c r="E49" s="38"/>
    </row>
    <row r="50" spans="1:5" ht="15">
      <c r="A50" s="17" t="s">
        <v>501</v>
      </c>
      <c r="B50" s="41" t="s">
        <v>502</v>
      </c>
      <c r="C50" s="144"/>
      <c r="D50" s="144"/>
      <c r="E50" s="38"/>
    </row>
    <row r="51" spans="1:5" ht="15">
      <c r="A51" s="17" t="s">
        <v>503</v>
      </c>
      <c r="B51" s="41" t="s">
        <v>504</v>
      </c>
      <c r="C51" s="144"/>
      <c r="D51" s="144"/>
      <c r="E51" s="38"/>
    </row>
    <row r="52" spans="1:5" ht="15">
      <c r="A52" s="17" t="s">
        <v>505</v>
      </c>
      <c r="B52" s="41" t="s">
        <v>506</v>
      </c>
      <c r="C52" s="144"/>
      <c r="D52" s="144"/>
      <c r="E52" s="38"/>
    </row>
    <row r="53" spans="1:5" ht="15">
      <c r="A53" s="64" t="s">
        <v>842</v>
      </c>
      <c r="B53" s="67" t="s">
        <v>507</v>
      </c>
      <c r="C53" s="144"/>
      <c r="D53" s="144"/>
      <c r="E53" s="38">
        <v>0</v>
      </c>
    </row>
    <row r="54" spans="1:5" ht="15">
      <c r="A54" s="17" t="s">
        <v>508</v>
      </c>
      <c r="B54" s="41" t="s">
        <v>509</v>
      </c>
      <c r="C54" s="144"/>
      <c r="D54" s="144"/>
      <c r="E54" s="38"/>
    </row>
    <row r="55" spans="1:5" ht="15">
      <c r="A55" s="17" t="s">
        <v>891</v>
      </c>
      <c r="B55" s="41" t="s">
        <v>510</v>
      </c>
      <c r="C55" s="144"/>
      <c r="D55" s="144"/>
      <c r="E55" s="38"/>
    </row>
    <row r="56" spans="1:5" ht="15">
      <c r="A56" s="17" t="s">
        <v>892</v>
      </c>
      <c r="B56" s="41" t="s">
        <v>511</v>
      </c>
      <c r="C56" s="144"/>
      <c r="D56" s="144"/>
      <c r="E56" s="38"/>
    </row>
    <row r="57" spans="1:5" ht="15">
      <c r="A57" s="17" t="s">
        <v>893</v>
      </c>
      <c r="B57" s="41" t="s">
        <v>512</v>
      </c>
      <c r="C57" s="144"/>
      <c r="D57" s="144"/>
      <c r="E57" s="38"/>
    </row>
    <row r="58" spans="1:5" ht="15">
      <c r="A58" s="17" t="s">
        <v>894</v>
      </c>
      <c r="B58" s="41" t="s">
        <v>513</v>
      </c>
      <c r="C58" s="144"/>
      <c r="D58" s="144"/>
      <c r="E58" s="38"/>
    </row>
    <row r="59" spans="1:5" ht="15">
      <c r="A59" s="17" t="s">
        <v>895</v>
      </c>
      <c r="B59" s="41" t="s">
        <v>514</v>
      </c>
      <c r="C59" s="144"/>
      <c r="D59" s="144"/>
      <c r="E59" s="38"/>
    </row>
    <row r="60" spans="1:5" ht="15">
      <c r="A60" s="17" t="s">
        <v>515</v>
      </c>
      <c r="B60" s="41" t="s">
        <v>516</v>
      </c>
      <c r="C60" s="144"/>
      <c r="D60" s="144"/>
      <c r="E60" s="38"/>
    </row>
    <row r="61" spans="1:5" ht="15">
      <c r="A61" s="17" t="s">
        <v>896</v>
      </c>
      <c r="B61" s="41" t="s">
        <v>517</v>
      </c>
      <c r="C61" s="144"/>
      <c r="D61" s="144"/>
      <c r="E61" s="38"/>
    </row>
    <row r="62" spans="1:5" ht="15">
      <c r="A62" s="64" t="s">
        <v>843</v>
      </c>
      <c r="B62" s="67" t="s">
        <v>518</v>
      </c>
      <c r="C62" s="144"/>
      <c r="D62" s="144"/>
      <c r="E62" s="38">
        <v>0</v>
      </c>
    </row>
    <row r="63" spans="1:5" ht="15.75">
      <c r="A63" s="83" t="s">
        <v>72</v>
      </c>
      <c r="B63" s="134"/>
      <c r="C63" s="144"/>
      <c r="D63" s="144"/>
      <c r="E63" s="38"/>
    </row>
    <row r="64" spans="1:5" ht="15.75">
      <c r="A64" s="46" t="s">
        <v>904</v>
      </c>
      <c r="B64" s="47" t="s">
        <v>519</v>
      </c>
      <c r="C64" s="144">
        <f>C62+C53+C48+C39+C25+C16+C10+C9</f>
        <v>9075</v>
      </c>
      <c r="D64" s="144">
        <f>D62+D53+D48+D39+D25+D16+D10+D9</f>
        <v>11287</v>
      </c>
      <c r="E64" s="144">
        <f>E62+E53+E48+E39+E25+E16+E10+E9</f>
        <v>13290</v>
      </c>
    </row>
    <row r="65" spans="1:5" ht="15">
      <c r="A65" s="20" t="s">
        <v>850</v>
      </c>
      <c r="B65" s="9" t="s">
        <v>527</v>
      </c>
      <c r="C65" s="20"/>
      <c r="D65" s="20"/>
      <c r="E65" s="38"/>
    </row>
    <row r="66" spans="1:5" ht="15">
      <c r="A66" s="18" t="s">
        <v>853</v>
      </c>
      <c r="B66" s="9" t="s">
        <v>535</v>
      </c>
      <c r="C66" s="18"/>
      <c r="D66" s="18"/>
      <c r="E66" s="38"/>
    </row>
    <row r="67" spans="1:5" ht="15">
      <c r="A67" s="48" t="s">
        <v>536</v>
      </c>
      <c r="B67" s="5" t="s">
        <v>537</v>
      </c>
      <c r="C67" s="48"/>
      <c r="D67" s="48"/>
      <c r="E67" s="38"/>
    </row>
    <row r="68" spans="1:5" ht="15">
      <c r="A68" s="48" t="s">
        <v>538</v>
      </c>
      <c r="B68" s="5" t="s">
        <v>539</v>
      </c>
      <c r="C68" s="48"/>
      <c r="D68" s="48"/>
      <c r="E68" s="38"/>
    </row>
    <row r="69" spans="1:5" ht="15">
      <c r="A69" s="18" t="s">
        <v>540</v>
      </c>
      <c r="B69" s="9" t="s">
        <v>541</v>
      </c>
      <c r="C69" s="48"/>
      <c r="D69" s="48"/>
      <c r="E69" s="38"/>
    </row>
    <row r="70" spans="1:5" ht="15">
      <c r="A70" s="48" t="s">
        <v>542</v>
      </c>
      <c r="B70" s="5" t="s">
        <v>543</v>
      </c>
      <c r="C70" s="48"/>
      <c r="D70" s="48"/>
      <c r="E70" s="38"/>
    </row>
    <row r="71" spans="1:5" ht="15">
      <c r="A71" s="48" t="s">
        <v>544</v>
      </c>
      <c r="B71" s="5" t="s">
        <v>545</v>
      </c>
      <c r="C71" s="48"/>
      <c r="D71" s="48"/>
      <c r="E71" s="38"/>
    </row>
    <row r="72" spans="1:5" ht="15">
      <c r="A72" s="48" t="s">
        <v>546</v>
      </c>
      <c r="B72" s="5" t="s">
        <v>547</v>
      </c>
      <c r="C72" s="48"/>
      <c r="D72" s="48"/>
      <c r="E72" s="38"/>
    </row>
    <row r="73" spans="1:5" ht="15">
      <c r="A73" s="49" t="s">
        <v>854</v>
      </c>
      <c r="B73" s="50" t="s">
        <v>548</v>
      </c>
      <c r="C73" s="18"/>
      <c r="D73" s="18"/>
      <c r="E73" s="38"/>
    </row>
    <row r="74" spans="1:5" ht="15">
      <c r="A74" s="48" t="s">
        <v>549</v>
      </c>
      <c r="B74" s="5" t="s">
        <v>550</v>
      </c>
      <c r="C74" s="48"/>
      <c r="D74" s="48"/>
      <c r="E74" s="38"/>
    </row>
    <row r="75" spans="1:5" ht="15">
      <c r="A75" s="17" t="s">
        <v>551</v>
      </c>
      <c r="B75" s="5" t="s">
        <v>552</v>
      </c>
      <c r="C75" s="17"/>
      <c r="D75" s="17"/>
      <c r="E75" s="38"/>
    </row>
    <row r="76" spans="1:5" ht="15">
      <c r="A76" s="48" t="s">
        <v>901</v>
      </c>
      <c r="B76" s="5" t="s">
        <v>553</v>
      </c>
      <c r="C76" s="48"/>
      <c r="D76" s="48"/>
      <c r="E76" s="38"/>
    </row>
    <row r="77" spans="1:5" ht="15">
      <c r="A77" s="48" t="s">
        <v>859</v>
      </c>
      <c r="B77" s="5" t="s">
        <v>554</v>
      </c>
      <c r="C77" s="48"/>
      <c r="D77" s="48"/>
      <c r="E77" s="38"/>
    </row>
    <row r="78" spans="1:5" ht="15">
      <c r="A78" s="49" t="s">
        <v>860</v>
      </c>
      <c r="B78" s="50" t="s">
        <v>558</v>
      </c>
      <c r="C78" s="18"/>
      <c r="D78" s="18"/>
      <c r="E78" s="38"/>
    </row>
    <row r="79" spans="1:5" ht="15">
      <c r="A79" s="17" t="s">
        <v>559</v>
      </c>
      <c r="B79" s="5" t="s">
        <v>560</v>
      </c>
      <c r="C79" s="17"/>
      <c r="D79" s="17"/>
      <c r="E79" s="38"/>
    </row>
    <row r="80" spans="1:5" ht="15.75">
      <c r="A80" s="51" t="s">
        <v>905</v>
      </c>
      <c r="B80" s="52" t="s">
        <v>561</v>
      </c>
      <c r="C80" s="18"/>
      <c r="D80" s="18"/>
      <c r="E80" s="38">
        <v>0</v>
      </c>
    </row>
    <row r="81" spans="1:5" ht="15.75">
      <c r="A81" s="179" t="s">
        <v>990</v>
      </c>
      <c r="B81" s="175"/>
      <c r="C81" s="143">
        <f>C64+C80</f>
        <v>9075</v>
      </c>
      <c r="D81" s="143">
        <f>D64+D80</f>
        <v>11287</v>
      </c>
      <c r="E81" s="143">
        <f>E64+E80</f>
        <v>13290</v>
      </c>
    </row>
    <row r="82" spans="1:5" ht="51.75" customHeight="1">
      <c r="A82" s="2" t="s">
        <v>366</v>
      </c>
      <c r="B82" s="3" t="s">
        <v>302</v>
      </c>
      <c r="C82" s="85" t="s">
        <v>965</v>
      </c>
      <c r="D82" s="85" t="s">
        <v>162</v>
      </c>
      <c r="E82" s="85" t="s">
        <v>163</v>
      </c>
    </row>
    <row r="83" spans="1:5" ht="15">
      <c r="A83" s="5" t="s">
        <v>993</v>
      </c>
      <c r="B83" s="6" t="s">
        <v>574</v>
      </c>
      <c r="C83" s="38"/>
      <c r="D83" s="38"/>
      <c r="E83" s="38"/>
    </row>
    <row r="84" spans="1:5" ht="15">
      <c r="A84" s="5" t="s">
        <v>575</v>
      </c>
      <c r="B84" s="6" t="s">
        <v>576</v>
      </c>
      <c r="C84" s="38"/>
      <c r="D84" s="38"/>
      <c r="E84" s="38"/>
    </row>
    <row r="85" spans="1:5" ht="15">
      <c r="A85" s="5" t="s">
        <v>577</v>
      </c>
      <c r="B85" s="6" t="s">
        <v>578</v>
      </c>
      <c r="C85" s="38"/>
      <c r="D85" s="38"/>
      <c r="E85" s="38"/>
    </row>
    <row r="86" spans="1:5" ht="15">
      <c r="A86" s="5" t="s">
        <v>906</v>
      </c>
      <c r="B86" s="6" t="s">
        <v>579</v>
      </c>
      <c r="C86" s="38"/>
      <c r="D86" s="38"/>
      <c r="E86" s="38"/>
    </row>
    <row r="87" spans="1:5" ht="15">
      <c r="A87" s="5" t="s">
        <v>907</v>
      </c>
      <c r="B87" s="6" t="s">
        <v>580</v>
      </c>
      <c r="C87" s="38"/>
      <c r="D87" s="38"/>
      <c r="E87" s="38"/>
    </row>
    <row r="88" spans="1:5" ht="15">
      <c r="A88" s="5" t="s">
        <v>932</v>
      </c>
      <c r="B88" s="6" t="s">
        <v>581</v>
      </c>
      <c r="C88" s="38"/>
      <c r="D88" s="38"/>
      <c r="E88" s="38"/>
    </row>
    <row r="89" spans="1:5" ht="15">
      <c r="A89" s="50" t="s">
        <v>994</v>
      </c>
      <c r="B89" s="65" t="s">
        <v>582</v>
      </c>
      <c r="C89" s="38"/>
      <c r="D89" s="38"/>
      <c r="E89" s="38">
        <v>0</v>
      </c>
    </row>
    <row r="90" spans="1:5" ht="15">
      <c r="A90" s="5" t="s">
        <v>996</v>
      </c>
      <c r="B90" s="6" t="s">
        <v>596</v>
      </c>
      <c r="C90" s="38"/>
      <c r="D90" s="38"/>
      <c r="E90" s="38"/>
    </row>
    <row r="91" spans="1:5" ht="15">
      <c r="A91" s="5" t="s">
        <v>941</v>
      </c>
      <c r="B91" s="6" t="s">
        <v>597</v>
      </c>
      <c r="C91" s="38"/>
      <c r="D91" s="38"/>
      <c r="E91" s="38"/>
    </row>
    <row r="92" spans="1:5" ht="15">
      <c r="A92" s="5" t="s">
        <v>942</v>
      </c>
      <c r="B92" s="6" t="s">
        <v>598</v>
      </c>
      <c r="C92" s="38"/>
      <c r="D92" s="38"/>
      <c r="E92" s="38"/>
    </row>
    <row r="93" spans="1:5" ht="15">
      <c r="A93" s="5" t="s">
        <v>943</v>
      </c>
      <c r="B93" s="6" t="s">
        <v>599</v>
      </c>
      <c r="C93" s="38"/>
      <c r="D93" s="38"/>
      <c r="E93" s="38"/>
    </row>
    <row r="94" spans="1:5" ht="15">
      <c r="A94" s="5" t="s">
        <v>997</v>
      </c>
      <c r="B94" s="6" t="s">
        <v>627</v>
      </c>
      <c r="C94" s="38"/>
      <c r="D94" s="38"/>
      <c r="E94" s="38"/>
    </row>
    <row r="95" spans="1:5" ht="15">
      <c r="A95" s="5" t="s">
        <v>948</v>
      </c>
      <c r="B95" s="6" t="s">
        <v>628</v>
      </c>
      <c r="C95" s="38"/>
      <c r="D95" s="38"/>
      <c r="E95" s="38"/>
    </row>
    <row r="96" spans="1:5" ht="15">
      <c r="A96" s="50" t="s">
        <v>998</v>
      </c>
      <c r="B96" s="65" t="s">
        <v>629</v>
      </c>
      <c r="C96" s="38"/>
      <c r="D96" s="38"/>
      <c r="E96" s="38">
        <v>0</v>
      </c>
    </row>
    <row r="97" spans="1:5" ht="15">
      <c r="A97" s="17" t="s">
        <v>630</v>
      </c>
      <c r="B97" s="6" t="s">
        <v>631</v>
      </c>
      <c r="C97" s="38"/>
      <c r="D97" s="38"/>
      <c r="E97" s="38"/>
    </row>
    <row r="98" spans="1:5" ht="15">
      <c r="A98" s="17" t="s">
        <v>951</v>
      </c>
      <c r="B98" s="6" t="s">
        <v>632</v>
      </c>
      <c r="C98" s="38">
        <v>357</v>
      </c>
      <c r="D98" s="38">
        <v>268</v>
      </c>
      <c r="E98" s="38">
        <v>250</v>
      </c>
    </row>
    <row r="99" spans="1:5" ht="15">
      <c r="A99" s="17" t="s">
        <v>952</v>
      </c>
      <c r="B99" s="6" t="s">
        <v>635</v>
      </c>
      <c r="C99" s="38"/>
      <c r="D99" s="38"/>
      <c r="E99" s="38"/>
    </row>
    <row r="100" spans="1:5" ht="15">
      <c r="A100" s="17" t="s">
        <v>971</v>
      </c>
      <c r="B100" s="6" t="s">
        <v>636</v>
      </c>
      <c r="C100" s="38"/>
      <c r="D100" s="38"/>
      <c r="E100" s="38"/>
    </row>
    <row r="101" spans="1:5" ht="15">
      <c r="A101" s="17" t="s">
        <v>643</v>
      </c>
      <c r="B101" s="6" t="s">
        <v>644</v>
      </c>
      <c r="C101" s="38"/>
      <c r="D101" s="38"/>
      <c r="E101" s="38"/>
    </row>
    <row r="102" spans="1:5" ht="15">
      <c r="A102" s="17" t="s">
        <v>645</v>
      </c>
      <c r="B102" s="6" t="s">
        <v>646</v>
      </c>
      <c r="C102" s="38"/>
      <c r="D102" s="38"/>
      <c r="E102" s="38"/>
    </row>
    <row r="103" spans="1:5" ht="15">
      <c r="A103" s="17" t="s">
        <v>647</v>
      </c>
      <c r="B103" s="6" t="s">
        <v>648</v>
      </c>
      <c r="C103" s="38"/>
      <c r="D103" s="38"/>
      <c r="E103" s="38"/>
    </row>
    <row r="104" spans="1:5" ht="15">
      <c r="A104" s="17" t="s">
        <v>972</v>
      </c>
      <c r="B104" s="6" t="s">
        <v>649</v>
      </c>
      <c r="C104" s="38"/>
      <c r="D104" s="38"/>
      <c r="E104" s="38"/>
    </row>
    <row r="105" spans="1:5" ht="15">
      <c r="A105" s="17" t="s">
        <v>973</v>
      </c>
      <c r="B105" s="6" t="s">
        <v>651</v>
      </c>
      <c r="C105" s="38"/>
      <c r="D105" s="38"/>
      <c r="E105" s="38"/>
    </row>
    <row r="106" spans="1:5" ht="15">
      <c r="A106" s="17" t="s">
        <v>974</v>
      </c>
      <c r="B106" s="6" t="s">
        <v>656</v>
      </c>
      <c r="C106" s="38"/>
      <c r="D106" s="38"/>
      <c r="E106" s="38"/>
    </row>
    <row r="107" spans="1:5" ht="15">
      <c r="A107" s="64" t="s">
        <v>999</v>
      </c>
      <c r="B107" s="65" t="s">
        <v>661</v>
      </c>
      <c r="C107" s="38">
        <v>357</v>
      </c>
      <c r="D107" s="38">
        <v>268</v>
      </c>
      <c r="E107" s="38">
        <v>250</v>
      </c>
    </row>
    <row r="108" spans="1:5" ht="15">
      <c r="A108" s="17" t="s">
        <v>673</v>
      </c>
      <c r="B108" s="6" t="s">
        <v>674</v>
      </c>
      <c r="C108" s="38"/>
      <c r="D108" s="38"/>
      <c r="E108" s="38"/>
    </row>
    <row r="109" spans="1:5" ht="15">
      <c r="A109" s="5" t="s">
        <v>978</v>
      </c>
      <c r="B109" s="6" t="s">
        <v>675</v>
      </c>
      <c r="C109" s="38"/>
      <c r="D109" s="38"/>
      <c r="E109" s="38"/>
    </row>
    <row r="110" spans="1:5" ht="15">
      <c r="A110" s="17" t="s">
        <v>979</v>
      </c>
      <c r="B110" s="6" t="s">
        <v>676</v>
      </c>
      <c r="C110" s="38"/>
      <c r="D110" s="38"/>
      <c r="E110" s="38"/>
    </row>
    <row r="111" spans="1:5" ht="15">
      <c r="A111" s="50" t="s">
        <v>1001</v>
      </c>
      <c r="B111" s="65" t="s">
        <v>677</v>
      </c>
      <c r="C111" s="38"/>
      <c r="D111" s="38"/>
      <c r="E111" s="38">
        <v>0</v>
      </c>
    </row>
    <row r="112" spans="1:5" ht="15.75">
      <c r="A112" s="83" t="s">
        <v>73</v>
      </c>
      <c r="B112" s="88"/>
      <c r="C112" s="38"/>
      <c r="D112" s="38"/>
      <c r="E112" s="38"/>
    </row>
    <row r="113" spans="1:5" ht="15">
      <c r="A113" s="5" t="s">
        <v>583</v>
      </c>
      <c r="B113" s="6" t="s">
        <v>584</v>
      </c>
      <c r="C113" s="38"/>
      <c r="D113" s="38"/>
      <c r="E113" s="38"/>
    </row>
    <row r="114" spans="1:5" ht="15">
      <c r="A114" s="5" t="s">
        <v>585</v>
      </c>
      <c r="B114" s="6" t="s">
        <v>586</v>
      </c>
      <c r="C114" s="38"/>
      <c r="D114" s="38"/>
      <c r="E114" s="38"/>
    </row>
    <row r="115" spans="1:5" ht="15">
      <c r="A115" s="5" t="s">
        <v>933</v>
      </c>
      <c r="B115" s="6" t="s">
        <v>587</v>
      </c>
      <c r="C115" s="38"/>
      <c r="D115" s="38"/>
      <c r="E115" s="38"/>
    </row>
    <row r="116" spans="1:5" ht="15">
      <c r="A116" s="5" t="s">
        <v>934</v>
      </c>
      <c r="B116" s="6" t="s">
        <v>588</v>
      </c>
      <c r="C116" s="38"/>
      <c r="D116" s="38"/>
      <c r="E116" s="38"/>
    </row>
    <row r="117" spans="1:5" ht="15">
      <c r="A117" s="5" t="s">
        <v>938</v>
      </c>
      <c r="B117" s="6" t="s">
        <v>589</v>
      </c>
      <c r="C117" s="38"/>
      <c r="D117" s="38">
        <v>107</v>
      </c>
      <c r="E117" s="38"/>
    </row>
    <row r="118" spans="1:5" ht="15">
      <c r="A118" s="50" t="s">
        <v>995</v>
      </c>
      <c r="B118" s="65" t="s">
        <v>590</v>
      </c>
      <c r="C118" s="38"/>
      <c r="D118" s="38">
        <v>107</v>
      </c>
      <c r="E118" s="38">
        <v>0</v>
      </c>
    </row>
    <row r="119" spans="1:5" ht="15">
      <c r="A119" s="17" t="s">
        <v>975</v>
      </c>
      <c r="B119" s="6" t="s">
        <v>662</v>
      </c>
      <c r="C119" s="38"/>
      <c r="D119" s="38"/>
      <c r="E119" s="38"/>
    </row>
    <row r="120" spans="1:5" ht="15">
      <c r="A120" s="17" t="s">
        <v>976</v>
      </c>
      <c r="B120" s="6" t="s">
        <v>664</v>
      </c>
      <c r="C120" s="38"/>
      <c r="D120" s="38"/>
      <c r="E120" s="38"/>
    </row>
    <row r="121" spans="1:5" ht="15">
      <c r="A121" s="17" t="s">
        <v>666</v>
      </c>
      <c r="B121" s="6" t="s">
        <v>667</v>
      </c>
      <c r="C121" s="38"/>
      <c r="D121" s="38"/>
      <c r="E121" s="38"/>
    </row>
    <row r="122" spans="1:5" ht="15">
      <c r="A122" s="17" t="s">
        <v>977</v>
      </c>
      <c r="B122" s="6" t="s">
        <v>668</v>
      </c>
      <c r="C122" s="38"/>
      <c r="D122" s="38"/>
      <c r="E122" s="38"/>
    </row>
    <row r="123" spans="1:5" ht="15">
      <c r="A123" s="17" t="s">
        <v>670</v>
      </c>
      <c r="B123" s="6" t="s">
        <v>671</v>
      </c>
      <c r="C123" s="38"/>
      <c r="D123" s="38"/>
      <c r="E123" s="38"/>
    </row>
    <row r="124" spans="1:5" ht="15">
      <c r="A124" s="50" t="s">
        <v>1000</v>
      </c>
      <c r="B124" s="65" t="s">
        <v>672</v>
      </c>
      <c r="C124" s="38"/>
      <c r="D124" s="38"/>
      <c r="E124" s="38">
        <v>0</v>
      </c>
    </row>
    <row r="125" spans="1:5" ht="15">
      <c r="A125" s="17" t="s">
        <v>687</v>
      </c>
      <c r="B125" s="6" t="s">
        <v>688</v>
      </c>
      <c r="C125" s="38"/>
      <c r="D125" s="38"/>
      <c r="E125" s="38"/>
    </row>
    <row r="126" spans="1:5" ht="15">
      <c r="A126" s="5" t="s">
        <v>980</v>
      </c>
      <c r="B126" s="6" t="s">
        <v>689</v>
      </c>
      <c r="C126" s="38"/>
      <c r="D126" s="38"/>
      <c r="E126" s="38"/>
    </row>
    <row r="127" spans="1:5" ht="15">
      <c r="A127" s="17" t="s">
        <v>982</v>
      </c>
      <c r="B127" s="6" t="s">
        <v>690</v>
      </c>
      <c r="C127" s="38"/>
      <c r="D127" s="38"/>
      <c r="E127" s="38"/>
    </row>
    <row r="128" spans="1:5" ht="15">
      <c r="A128" s="50" t="s">
        <v>1003</v>
      </c>
      <c r="B128" s="65" t="s">
        <v>691</v>
      </c>
      <c r="C128" s="38"/>
      <c r="D128" s="38"/>
      <c r="E128" s="38">
        <v>0</v>
      </c>
    </row>
    <row r="129" spans="1:5" ht="15.75">
      <c r="A129" s="83" t="s">
        <v>72</v>
      </c>
      <c r="B129" s="88"/>
      <c r="C129" s="38"/>
      <c r="D129" s="38"/>
      <c r="E129" s="38"/>
    </row>
    <row r="130" spans="1:5" ht="15.75">
      <c r="A130" s="62" t="s">
        <v>1002</v>
      </c>
      <c r="B130" s="46" t="s">
        <v>692</v>
      </c>
      <c r="C130" s="38">
        <f>C128+C118+C111+C107+C96+C89</f>
        <v>357</v>
      </c>
      <c r="D130" s="38">
        <f>D128+D118+D111+D107+D96+D89</f>
        <v>375</v>
      </c>
      <c r="E130" s="38">
        <f>E128+E118+E111+E107+E96+E89</f>
        <v>250</v>
      </c>
    </row>
    <row r="131" spans="1:5" ht="15.75">
      <c r="A131" s="180" t="s">
        <v>182</v>
      </c>
      <c r="B131" s="86"/>
      <c r="C131" s="38"/>
      <c r="D131" s="38"/>
      <c r="E131" s="38"/>
    </row>
    <row r="132" spans="1:5" ht="15.75">
      <c r="A132" s="180" t="s">
        <v>183</v>
      </c>
      <c r="B132" s="86"/>
      <c r="C132" s="38"/>
      <c r="D132" s="38"/>
      <c r="E132" s="38"/>
    </row>
    <row r="133" spans="1:5" ht="15">
      <c r="A133" s="20" t="s">
        <v>1004</v>
      </c>
      <c r="B133" s="9" t="s">
        <v>697</v>
      </c>
      <c r="C133" s="38"/>
      <c r="D133" s="38"/>
      <c r="E133" s="38"/>
    </row>
    <row r="134" spans="1:5" ht="15">
      <c r="A134" s="18" t="s">
        <v>1005</v>
      </c>
      <c r="B134" s="9" t="s">
        <v>704</v>
      </c>
      <c r="C134" s="38"/>
      <c r="D134" s="38"/>
      <c r="E134" s="38"/>
    </row>
    <row r="135" spans="1:5" ht="15">
      <c r="A135" s="5" t="s">
        <v>180</v>
      </c>
      <c r="B135" s="5" t="s">
        <v>705</v>
      </c>
      <c r="C135" s="38"/>
      <c r="D135" s="38">
        <v>116</v>
      </c>
      <c r="E135" s="38">
        <v>143</v>
      </c>
    </row>
    <row r="136" spans="1:5" ht="15">
      <c r="A136" s="5" t="s">
        <v>181</v>
      </c>
      <c r="B136" s="5" t="s">
        <v>705</v>
      </c>
      <c r="C136" s="38"/>
      <c r="D136" s="38"/>
      <c r="E136" s="38"/>
    </row>
    <row r="137" spans="1:5" ht="15">
      <c r="A137" s="5" t="s">
        <v>178</v>
      </c>
      <c r="B137" s="5" t="s">
        <v>709</v>
      </c>
      <c r="C137" s="38"/>
      <c r="D137" s="38"/>
      <c r="E137" s="38"/>
    </row>
    <row r="138" spans="1:5" ht="15">
      <c r="A138" s="5" t="s">
        <v>179</v>
      </c>
      <c r="B138" s="5" t="s">
        <v>709</v>
      </c>
      <c r="C138" s="38"/>
      <c r="D138" s="38"/>
      <c r="E138" s="38"/>
    </row>
    <row r="139" spans="1:5" ht="15">
      <c r="A139" s="9" t="s">
        <v>1006</v>
      </c>
      <c r="B139" s="9" t="s">
        <v>710</v>
      </c>
      <c r="C139" s="38"/>
      <c r="D139" s="38">
        <v>116</v>
      </c>
      <c r="E139" s="38">
        <v>143</v>
      </c>
    </row>
    <row r="140" spans="1:5" ht="15">
      <c r="A140" s="48" t="s">
        <v>711</v>
      </c>
      <c r="B140" s="5" t="s">
        <v>712</v>
      </c>
      <c r="C140" s="38"/>
      <c r="D140" s="38"/>
      <c r="E140" s="38"/>
    </row>
    <row r="141" spans="1:5" ht="15">
      <c r="A141" s="48" t="s">
        <v>714</v>
      </c>
      <c r="B141" s="5" t="s">
        <v>715</v>
      </c>
      <c r="C141" s="38"/>
      <c r="D141" s="38"/>
      <c r="E141" s="38"/>
    </row>
    <row r="142" spans="1:5" ht="15">
      <c r="A142" s="48" t="s">
        <v>716</v>
      </c>
      <c r="B142" s="5" t="s">
        <v>717</v>
      </c>
      <c r="C142" s="38">
        <v>8834</v>
      </c>
      <c r="D142" s="38">
        <v>10937</v>
      </c>
      <c r="E142" s="38">
        <v>12897</v>
      </c>
    </row>
    <row r="143" spans="1:5" ht="15">
      <c r="A143" s="48" t="s">
        <v>718</v>
      </c>
      <c r="B143" s="5" t="s">
        <v>719</v>
      </c>
      <c r="C143" s="38"/>
      <c r="D143" s="38"/>
      <c r="E143" s="38"/>
    </row>
    <row r="144" spans="1:5" ht="15">
      <c r="A144" s="17" t="s">
        <v>988</v>
      </c>
      <c r="B144" s="5" t="s">
        <v>720</v>
      </c>
      <c r="C144" s="38"/>
      <c r="D144" s="38"/>
      <c r="E144" s="38"/>
    </row>
    <row r="145" spans="1:5" ht="15">
      <c r="A145" s="20" t="s">
        <v>1007</v>
      </c>
      <c r="B145" s="9" t="s">
        <v>725</v>
      </c>
      <c r="C145" s="38">
        <v>8834</v>
      </c>
      <c r="D145" s="38">
        <v>11053</v>
      </c>
      <c r="E145" s="38">
        <v>13040</v>
      </c>
    </row>
    <row r="146" spans="1:5" ht="15">
      <c r="A146" s="17" t="s">
        <v>726</v>
      </c>
      <c r="B146" s="5" t="s">
        <v>727</v>
      </c>
      <c r="C146" s="38"/>
      <c r="D146" s="38"/>
      <c r="E146" s="38"/>
    </row>
    <row r="147" spans="1:5" ht="15">
      <c r="A147" s="17" t="s">
        <v>728</v>
      </c>
      <c r="B147" s="5" t="s">
        <v>729</v>
      </c>
      <c r="C147" s="38"/>
      <c r="D147" s="38"/>
      <c r="E147" s="38"/>
    </row>
    <row r="148" spans="1:5" ht="15">
      <c r="A148" s="48" t="s">
        <v>730</v>
      </c>
      <c r="B148" s="5" t="s">
        <v>731</v>
      </c>
      <c r="C148" s="38"/>
      <c r="D148" s="38"/>
      <c r="E148" s="38"/>
    </row>
    <row r="149" spans="1:5" ht="15">
      <c r="A149" s="48" t="s">
        <v>989</v>
      </c>
      <c r="B149" s="5" t="s">
        <v>732</v>
      </c>
      <c r="C149" s="38"/>
      <c r="D149" s="38"/>
      <c r="E149" s="38"/>
    </row>
    <row r="150" spans="1:5" ht="15">
      <c r="A150" s="18" t="s">
        <v>1008</v>
      </c>
      <c r="B150" s="9" t="s">
        <v>733</v>
      </c>
      <c r="C150" s="38"/>
      <c r="D150" s="38"/>
      <c r="E150" s="38"/>
    </row>
    <row r="151" spans="1:5" ht="15">
      <c r="A151" s="20" t="s">
        <v>756</v>
      </c>
      <c r="B151" s="9" t="s">
        <v>757</v>
      </c>
      <c r="C151" s="38"/>
      <c r="D151" s="38"/>
      <c r="E151" s="38"/>
    </row>
    <row r="152" spans="1:5" ht="15.75">
      <c r="A152" s="51" t="s">
        <v>1009</v>
      </c>
      <c r="B152" s="52" t="s">
        <v>758</v>
      </c>
      <c r="C152" s="38">
        <v>8834</v>
      </c>
      <c r="D152" s="38">
        <v>11053</v>
      </c>
      <c r="E152" s="38">
        <v>13040</v>
      </c>
    </row>
    <row r="153" spans="1:5" ht="15.75">
      <c r="A153" s="179" t="s">
        <v>991</v>
      </c>
      <c r="B153" s="175"/>
      <c r="C153" s="148">
        <f>C130+C152</f>
        <v>9191</v>
      </c>
      <c r="D153" s="148">
        <f>D130+D152</f>
        <v>11428</v>
      </c>
      <c r="E153" s="148">
        <f>E130+E152</f>
        <v>13290</v>
      </c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8"/>
  <sheetViews>
    <sheetView zoomScalePageLayoutView="0" workbookViewId="0" topLeftCell="A1">
      <selection activeCell="A3" sqref="A3:O3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16" ht="15">
      <c r="A1" s="114" t="s">
        <v>262</v>
      </c>
      <c r="B1" s="115"/>
      <c r="C1" s="115"/>
      <c r="D1" s="115"/>
      <c r="E1" s="115"/>
      <c r="F1" s="115"/>
      <c r="H1" t="s">
        <v>750</v>
      </c>
      <c r="P1" t="s">
        <v>930</v>
      </c>
    </row>
    <row r="2" spans="1:15" ht="28.5" customHeight="1">
      <c r="A2" s="238" t="s">
        <v>357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26.25" customHeight="1">
      <c r="A3" s="241" t="s">
        <v>277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5" ht="15">
      <c r="A5" s="4" t="s">
        <v>740</v>
      </c>
    </row>
    <row r="6" spans="1:16" ht="25.5">
      <c r="A6" s="2" t="s">
        <v>366</v>
      </c>
      <c r="B6" s="3" t="s">
        <v>367</v>
      </c>
      <c r="C6" s="105" t="s">
        <v>250</v>
      </c>
      <c r="D6" s="105" t="s">
        <v>251</v>
      </c>
      <c r="E6" s="105" t="s">
        <v>252</v>
      </c>
      <c r="F6" s="105" t="s">
        <v>253</v>
      </c>
      <c r="G6" s="105" t="s">
        <v>254</v>
      </c>
      <c r="H6" s="105" t="s">
        <v>255</v>
      </c>
      <c r="I6" s="105" t="s">
        <v>256</v>
      </c>
      <c r="J6" s="105" t="s">
        <v>257</v>
      </c>
      <c r="K6" s="105" t="s">
        <v>258</v>
      </c>
      <c r="L6" s="105" t="s">
        <v>259</v>
      </c>
      <c r="M6" s="105" t="s">
        <v>260</v>
      </c>
      <c r="N6" s="105" t="s">
        <v>261</v>
      </c>
      <c r="O6" s="106" t="s">
        <v>238</v>
      </c>
      <c r="P6" s="4"/>
    </row>
    <row r="7" spans="1:16" ht="15">
      <c r="A7" s="39" t="s">
        <v>368</v>
      </c>
      <c r="B7" s="40" t="s">
        <v>369</v>
      </c>
      <c r="C7" s="53">
        <f>ONK_EI_FELHASZN_TERV!C7+OVI_EI_FELHASZN_TERV!C7+PH_EI_FELHASZN_TERV!C7+MUVHAZ_EI_FELHASZN_TERV!C7</f>
        <v>8578</v>
      </c>
      <c r="D7" s="53">
        <f>ONK_EI_FELHASZN_TERV!D7+OVI_EI_FELHASZN_TERV!D7+PH_EI_FELHASZN_TERV!D7+MUVHAZ_EI_FELHASZN_TERV!D7</f>
        <v>8578</v>
      </c>
      <c r="E7" s="53">
        <f>ONK_EI_FELHASZN_TERV!E7+OVI_EI_FELHASZN_TERV!E7+PH_EI_FELHASZN_TERV!E7+MUVHAZ_EI_FELHASZN_TERV!E7</f>
        <v>8578</v>
      </c>
      <c r="F7" s="53">
        <f>ONK_EI_FELHASZN_TERV!F7+OVI_EI_FELHASZN_TERV!F7+PH_EI_FELHASZN_TERV!F7+MUVHAZ_EI_FELHASZN_TERV!F7</f>
        <v>8578</v>
      </c>
      <c r="G7" s="53">
        <f>ONK_EI_FELHASZN_TERV!G7+OVI_EI_FELHASZN_TERV!G7+PH_EI_FELHASZN_TERV!G7+MUVHAZ_EI_FELHASZN_TERV!G7</f>
        <v>8578</v>
      </c>
      <c r="H7" s="53">
        <f>ONK_EI_FELHASZN_TERV!H7+OVI_EI_FELHASZN_TERV!H7+PH_EI_FELHASZN_TERV!H7+MUVHAZ_EI_FELHASZN_TERV!H7</f>
        <v>8578</v>
      </c>
      <c r="I7" s="53">
        <f>ONK_EI_FELHASZN_TERV!I7+OVI_EI_FELHASZN_TERV!I7+PH_EI_FELHASZN_TERV!I7+MUVHAZ_EI_FELHASZN_TERV!I7</f>
        <v>8578</v>
      </c>
      <c r="J7" s="53">
        <f>ONK_EI_FELHASZN_TERV!J7+OVI_EI_FELHASZN_TERV!J7+PH_EI_FELHASZN_TERV!J7+MUVHAZ_EI_FELHASZN_TERV!J7</f>
        <v>8578</v>
      </c>
      <c r="K7" s="53">
        <f>ONK_EI_FELHASZN_TERV!K7+OVI_EI_FELHASZN_TERV!K7+PH_EI_FELHASZN_TERV!K7+MUVHAZ_EI_FELHASZN_TERV!K7</f>
        <v>8578</v>
      </c>
      <c r="L7" s="53">
        <f>ONK_EI_FELHASZN_TERV!L7+OVI_EI_FELHASZN_TERV!L7+PH_EI_FELHASZN_TERV!L7+MUVHAZ_EI_FELHASZN_TERV!L7</f>
        <v>8578</v>
      </c>
      <c r="M7" s="53">
        <f>ONK_EI_FELHASZN_TERV!M7+OVI_EI_FELHASZN_TERV!M7+PH_EI_FELHASZN_TERV!M7+MUVHAZ_EI_FELHASZN_TERV!M7</f>
        <v>8578</v>
      </c>
      <c r="N7" s="53">
        <f>ONK_EI_FELHASZN_TERV!N7+OVI_EI_FELHASZN_TERV!N7+PH_EI_FELHASZN_TERV!N7+MUVHAZ_EI_FELHASZN_TERV!N7</f>
        <v>8589</v>
      </c>
      <c r="O7" s="144">
        <f>SUM(C7:N7)</f>
        <v>102947</v>
      </c>
      <c r="P7" s="4"/>
    </row>
    <row r="8" spans="1:16" ht="15">
      <c r="A8" s="39" t="s">
        <v>370</v>
      </c>
      <c r="B8" s="41" t="s">
        <v>371</v>
      </c>
      <c r="C8" s="53">
        <f>ONK_EI_FELHASZN_TERV!C8+OVI_EI_FELHASZN_TERV!C8+PH_EI_FELHASZN_TERV!C8+MUVHAZ_EI_FELHASZN_TERV!C8</f>
        <v>0</v>
      </c>
      <c r="D8" s="53">
        <f>ONK_EI_FELHASZN_TERV!D8+OVI_EI_FELHASZN_TERV!D8+PH_EI_FELHASZN_TERV!D8+MUVHAZ_EI_FELHASZN_TERV!D8</f>
        <v>0</v>
      </c>
      <c r="E8" s="53">
        <f>ONK_EI_FELHASZN_TERV!E8+OVI_EI_FELHASZN_TERV!E8+PH_EI_FELHASZN_TERV!E8+MUVHAZ_EI_FELHASZN_TERV!E8</f>
        <v>0</v>
      </c>
      <c r="F8" s="53">
        <f>ONK_EI_FELHASZN_TERV!F8+OVI_EI_FELHASZN_TERV!F8+PH_EI_FELHASZN_TERV!F8+MUVHAZ_EI_FELHASZN_TERV!F8</f>
        <v>0</v>
      </c>
      <c r="G8" s="53">
        <f>ONK_EI_FELHASZN_TERV!G8+OVI_EI_FELHASZN_TERV!G8+PH_EI_FELHASZN_TERV!G8+MUVHAZ_EI_FELHASZN_TERV!G8</f>
        <v>0</v>
      </c>
      <c r="H8" s="53">
        <f>ONK_EI_FELHASZN_TERV!H8+OVI_EI_FELHASZN_TERV!H8+PH_EI_FELHASZN_TERV!H8+MUVHAZ_EI_FELHASZN_TERV!H8</f>
        <v>0</v>
      </c>
      <c r="I8" s="53">
        <f>ONK_EI_FELHASZN_TERV!I8+OVI_EI_FELHASZN_TERV!I8+PH_EI_FELHASZN_TERV!I8+MUVHAZ_EI_FELHASZN_TERV!I8</f>
        <v>2055</v>
      </c>
      <c r="J8" s="53">
        <f>ONK_EI_FELHASZN_TERV!J8+OVI_EI_FELHASZN_TERV!J8+PH_EI_FELHASZN_TERV!J8+MUVHAZ_EI_FELHASZN_TERV!J8</f>
        <v>0</v>
      </c>
      <c r="K8" s="53">
        <f>ONK_EI_FELHASZN_TERV!K8+OVI_EI_FELHASZN_TERV!K8+PH_EI_FELHASZN_TERV!K8+MUVHAZ_EI_FELHASZN_TERV!K8</f>
        <v>0</v>
      </c>
      <c r="L8" s="53">
        <f>ONK_EI_FELHASZN_TERV!L8+OVI_EI_FELHASZN_TERV!L8+PH_EI_FELHASZN_TERV!L8+MUVHAZ_EI_FELHASZN_TERV!L8</f>
        <v>0</v>
      </c>
      <c r="M8" s="53">
        <f>ONK_EI_FELHASZN_TERV!M8+OVI_EI_FELHASZN_TERV!M8+PH_EI_FELHASZN_TERV!M8+MUVHAZ_EI_FELHASZN_TERV!M8</f>
        <v>0</v>
      </c>
      <c r="N8" s="53">
        <f>ONK_EI_FELHASZN_TERV!N8+OVI_EI_FELHASZN_TERV!N8+PH_EI_FELHASZN_TERV!N8+MUVHAZ_EI_FELHASZN_TERV!N8</f>
        <v>0</v>
      </c>
      <c r="O8" s="144">
        <f aca="true" t="shared" si="0" ref="O8:O71">SUM(C8:N8)</f>
        <v>2055</v>
      </c>
      <c r="P8" s="4"/>
    </row>
    <row r="9" spans="1:16" ht="15">
      <c r="A9" s="39" t="s">
        <v>372</v>
      </c>
      <c r="B9" s="41" t="s">
        <v>373</v>
      </c>
      <c r="C9" s="53">
        <f>ONK_EI_FELHASZN_TERV!C9+OVI_EI_FELHASZN_TERV!C9+PH_EI_FELHASZN_TERV!C9+MUVHAZ_EI_FELHASZN_TERV!C9</f>
        <v>0</v>
      </c>
      <c r="D9" s="53">
        <f>ONK_EI_FELHASZN_TERV!D9+OVI_EI_FELHASZN_TERV!D9+PH_EI_FELHASZN_TERV!D9+MUVHAZ_EI_FELHASZN_TERV!D9</f>
        <v>0</v>
      </c>
      <c r="E9" s="53">
        <f>ONK_EI_FELHASZN_TERV!E9+OVI_EI_FELHASZN_TERV!E9+PH_EI_FELHASZN_TERV!E9+MUVHAZ_EI_FELHASZN_TERV!E9</f>
        <v>0</v>
      </c>
      <c r="F9" s="53">
        <f>ONK_EI_FELHASZN_TERV!F9+OVI_EI_FELHASZN_TERV!F9+PH_EI_FELHASZN_TERV!F9+MUVHAZ_EI_FELHASZN_TERV!F9</f>
        <v>0</v>
      </c>
      <c r="G9" s="53">
        <f>ONK_EI_FELHASZN_TERV!G9+OVI_EI_FELHASZN_TERV!G9+PH_EI_FELHASZN_TERV!G9+MUVHAZ_EI_FELHASZN_TERV!G9</f>
        <v>0</v>
      </c>
      <c r="H9" s="53">
        <f>ONK_EI_FELHASZN_TERV!H9+OVI_EI_FELHASZN_TERV!H9+PH_EI_FELHASZN_TERV!H9+MUVHAZ_EI_FELHASZN_TERV!H9</f>
        <v>0</v>
      </c>
      <c r="I9" s="53">
        <f>ONK_EI_FELHASZN_TERV!I9+OVI_EI_FELHASZN_TERV!I9+PH_EI_FELHASZN_TERV!I9+MUVHAZ_EI_FELHASZN_TERV!I9</f>
        <v>0</v>
      </c>
      <c r="J9" s="53">
        <f>ONK_EI_FELHASZN_TERV!J9+OVI_EI_FELHASZN_TERV!J9+PH_EI_FELHASZN_TERV!J9+MUVHAZ_EI_FELHASZN_TERV!J9</f>
        <v>0</v>
      </c>
      <c r="K9" s="53">
        <f>ONK_EI_FELHASZN_TERV!K9+OVI_EI_FELHASZN_TERV!K9+PH_EI_FELHASZN_TERV!K9+MUVHAZ_EI_FELHASZN_TERV!K9</f>
        <v>0</v>
      </c>
      <c r="L9" s="53">
        <f>ONK_EI_FELHASZN_TERV!L9+OVI_EI_FELHASZN_TERV!L9+PH_EI_FELHASZN_TERV!L9+MUVHAZ_EI_FELHASZN_TERV!L9</f>
        <v>0</v>
      </c>
      <c r="M9" s="53">
        <f>ONK_EI_FELHASZN_TERV!M9+OVI_EI_FELHASZN_TERV!M9+PH_EI_FELHASZN_TERV!M9+MUVHAZ_EI_FELHASZN_TERV!M9</f>
        <v>0</v>
      </c>
      <c r="N9" s="53">
        <f>ONK_EI_FELHASZN_TERV!N9+OVI_EI_FELHASZN_TERV!N9+PH_EI_FELHASZN_TERV!N9+MUVHAZ_EI_FELHASZN_TERV!N9</f>
        <v>0</v>
      </c>
      <c r="O9" s="144">
        <f t="shared" si="0"/>
        <v>0</v>
      </c>
      <c r="P9" s="4"/>
    </row>
    <row r="10" spans="1:16" ht="15">
      <c r="A10" s="42" t="s">
        <v>374</v>
      </c>
      <c r="B10" s="41" t="s">
        <v>375</v>
      </c>
      <c r="C10" s="53">
        <f>ONK_EI_FELHASZN_TERV!C10+OVI_EI_FELHASZN_TERV!C10+PH_EI_FELHASZN_TERV!C10+MUVHAZ_EI_FELHASZN_TERV!C10</f>
        <v>97.5</v>
      </c>
      <c r="D10" s="53">
        <f>ONK_EI_FELHASZN_TERV!D10+OVI_EI_FELHASZN_TERV!D10+PH_EI_FELHASZN_TERV!D10+MUVHAZ_EI_FELHASZN_TERV!D10</f>
        <v>97.5</v>
      </c>
      <c r="E10" s="53">
        <f>ONK_EI_FELHASZN_TERV!E10+OVI_EI_FELHASZN_TERV!E10+PH_EI_FELHASZN_TERV!E10+MUVHAZ_EI_FELHASZN_TERV!E10</f>
        <v>97.5</v>
      </c>
      <c r="F10" s="53">
        <f>ONK_EI_FELHASZN_TERV!F10+OVI_EI_FELHASZN_TERV!F10+PH_EI_FELHASZN_TERV!F10+MUVHAZ_EI_FELHASZN_TERV!F10</f>
        <v>97.5</v>
      </c>
      <c r="G10" s="53">
        <f>ONK_EI_FELHASZN_TERV!G10+OVI_EI_FELHASZN_TERV!G10+PH_EI_FELHASZN_TERV!G10+MUVHAZ_EI_FELHASZN_TERV!G10</f>
        <v>97.5</v>
      </c>
      <c r="H10" s="53">
        <f>ONK_EI_FELHASZN_TERV!H10+OVI_EI_FELHASZN_TERV!H10+PH_EI_FELHASZN_TERV!H10+MUVHAZ_EI_FELHASZN_TERV!H10</f>
        <v>97.5</v>
      </c>
      <c r="I10" s="53">
        <f>ONK_EI_FELHASZN_TERV!I10+OVI_EI_FELHASZN_TERV!I10+PH_EI_FELHASZN_TERV!I10+MUVHAZ_EI_FELHASZN_TERV!I10</f>
        <v>97.5</v>
      </c>
      <c r="J10" s="53">
        <f>ONK_EI_FELHASZN_TERV!J10+OVI_EI_FELHASZN_TERV!J10+PH_EI_FELHASZN_TERV!J10+MUVHAZ_EI_FELHASZN_TERV!J10</f>
        <v>97.5</v>
      </c>
      <c r="K10" s="53">
        <f>ONK_EI_FELHASZN_TERV!K10+OVI_EI_FELHASZN_TERV!K10+PH_EI_FELHASZN_TERV!K10+MUVHAZ_EI_FELHASZN_TERV!K10</f>
        <v>97.5</v>
      </c>
      <c r="L10" s="53">
        <f>ONK_EI_FELHASZN_TERV!L10+OVI_EI_FELHASZN_TERV!L10+PH_EI_FELHASZN_TERV!L10+MUVHAZ_EI_FELHASZN_TERV!L10</f>
        <v>97.5</v>
      </c>
      <c r="M10" s="53">
        <f>ONK_EI_FELHASZN_TERV!M10+OVI_EI_FELHASZN_TERV!M10+PH_EI_FELHASZN_TERV!M10+MUVHAZ_EI_FELHASZN_TERV!M10</f>
        <v>97.5</v>
      </c>
      <c r="N10" s="53">
        <f>ONK_EI_FELHASZN_TERV!N10+OVI_EI_FELHASZN_TERV!N10+PH_EI_FELHASZN_TERV!N10+MUVHAZ_EI_FELHASZN_TERV!N10</f>
        <v>107.5</v>
      </c>
      <c r="O10" s="144">
        <f t="shared" si="0"/>
        <v>1180</v>
      </c>
      <c r="P10" s="4"/>
    </row>
    <row r="11" spans="1:16" ht="15">
      <c r="A11" s="42" t="s">
        <v>376</v>
      </c>
      <c r="B11" s="41" t="s">
        <v>377</v>
      </c>
      <c r="C11" s="53">
        <f>ONK_EI_FELHASZN_TERV!C11+OVI_EI_FELHASZN_TERV!C11+PH_EI_FELHASZN_TERV!C11+MUVHAZ_EI_FELHASZN_TERV!C11</f>
        <v>0</v>
      </c>
      <c r="D11" s="53">
        <f>ONK_EI_FELHASZN_TERV!D11+OVI_EI_FELHASZN_TERV!D11+PH_EI_FELHASZN_TERV!D11+MUVHAZ_EI_FELHASZN_TERV!D11</f>
        <v>0</v>
      </c>
      <c r="E11" s="53">
        <f>ONK_EI_FELHASZN_TERV!E11+OVI_EI_FELHASZN_TERV!E11+PH_EI_FELHASZN_TERV!E11+MUVHAZ_EI_FELHASZN_TERV!E11</f>
        <v>0</v>
      </c>
      <c r="F11" s="53">
        <f>ONK_EI_FELHASZN_TERV!F11+OVI_EI_FELHASZN_TERV!F11+PH_EI_FELHASZN_TERV!F11+MUVHAZ_EI_FELHASZN_TERV!F11</f>
        <v>0</v>
      </c>
      <c r="G11" s="53">
        <f>ONK_EI_FELHASZN_TERV!G11+OVI_EI_FELHASZN_TERV!G11+PH_EI_FELHASZN_TERV!G11+MUVHAZ_EI_FELHASZN_TERV!G11</f>
        <v>0</v>
      </c>
      <c r="H11" s="53">
        <f>ONK_EI_FELHASZN_TERV!H11+OVI_EI_FELHASZN_TERV!H11+PH_EI_FELHASZN_TERV!H11+MUVHAZ_EI_FELHASZN_TERV!H11</f>
        <v>0</v>
      </c>
      <c r="I11" s="53">
        <f>ONK_EI_FELHASZN_TERV!I11+OVI_EI_FELHASZN_TERV!I11+PH_EI_FELHASZN_TERV!I11+MUVHAZ_EI_FELHASZN_TERV!I11</f>
        <v>0</v>
      </c>
      <c r="J11" s="53">
        <f>ONK_EI_FELHASZN_TERV!J11+OVI_EI_FELHASZN_TERV!J11+PH_EI_FELHASZN_TERV!J11+MUVHAZ_EI_FELHASZN_TERV!J11</f>
        <v>0</v>
      </c>
      <c r="K11" s="53">
        <f>ONK_EI_FELHASZN_TERV!K11+OVI_EI_FELHASZN_TERV!K11+PH_EI_FELHASZN_TERV!K11+MUVHAZ_EI_FELHASZN_TERV!K11</f>
        <v>0</v>
      </c>
      <c r="L11" s="53">
        <f>ONK_EI_FELHASZN_TERV!L11+OVI_EI_FELHASZN_TERV!L11+PH_EI_FELHASZN_TERV!L11+MUVHAZ_EI_FELHASZN_TERV!L11</f>
        <v>0</v>
      </c>
      <c r="M11" s="53">
        <f>ONK_EI_FELHASZN_TERV!M11+OVI_EI_FELHASZN_TERV!M11+PH_EI_FELHASZN_TERV!M11+MUVHAZ_EI_FELHASZN_TERV!M11</f>
        <v>0</v>
      </c>
      <c r="N11" s="53">
        <f>ONK_EI_FELHASZN_TERV!N11+OVI_EI_FELHASZN_TERV!N11+PH_EI_FELHASZN_TERV!N11+MUVHAZ_EI_FELHASZN_TERV!N11</f>
        <v>0</v>
      </c>
      <c r="O11" s="144">
        <f t="shared" si="0"/>
        <v>0</v>
      </c>
      <c r="P11" s="4"/>
    </row>
    <row r="12" spans="1:16" ht="15">
      <c r="A12" s="42" t="s">
        <v>378</v>
      </c>
      <c r="B12" s="41" t="s">
        <v>379</v>
      </c>
      <c r="C12" s="53">
        <f>ONK_EI_FELHASZN_TERV!C12+OVI_EI_FELHASZN_TERV!C12+PH_EI_FELHASZN_TERV!C12+MUVHAZ_EI_FELHASZN_TERV!C12</f>
        <v>0</v>
      </c>
      <c r="D12" s="53">
        <f>ONK_EI_FELHASZN_TERV!D12+OVI_EI_FELHASZN_TERV!D12+PH_EI_FELHASZN_TERV!D12+MUVHAZ_EI_FELHASZN_TERV!D12</f>
        <v>0</v>
      </c>
      <c r="E12" s="53">
        <f>ONK_EI_FELHASZN_TERV!E12+OVI_EI_FELHASZN_TERV!E12+PH_EI_FELHASZN_TERV!E12+MUVHAZ_EI_FELHASZN_TERV!E12</f>
        <v>170</v>
      </c>
      <c r="F12" s="53">
        <f>ONK_EI_FELHASZN_TERV!F12+OVI_EI_FELHASZN_TERV!F12+PH_EI_FELHASZN_TERV!F12+MUVHAZ_EI_FELHASZN_TERV!F12</f>
        <v>0</v>
      </c>
      <c r="G12" s="53">
        <f>ONK_EI_FELHASZN_TERV!G12+OVI_EI_FELHASZN_TERV!G12+PH_EI_FELHASZN_TERV!G12+MUVHAZ_EI_FELHASZN_TERV!G12</f>
        <v>0</v>
      </c>
      <c r="H12" s="53">
        <f>ONK_EI_FELHASZN_TERV!H12+OVI_EI_FELHASZN_TERV!H12+PH_EI_FELHASZN_TERV!H12+MUVHAZ_EI_FELHASZN_TERV!H12</f>
        <v>0</v>
      </c>
      <c r="I12" s="53">
        <f>ONK_EI_FELHASZN_TERV!I12+OVI_EI_FELHASZN_TERV!I12+PH_EI_FELHASZN_TERV!I12+MUVHAZ_EI_FELHASZN_TERV!I12</f>
        <v>0</v>
      </c>
      <c r="J12" s="53">
        <f>ONK_EI_FELHASZN_TERV!J12+OVI_EI_FELHASZN_TERV!J12+PH_EI_FELHASZN_TERV!J12+MUVHAZ_EI_FELHASZN_TERV!J12</f>
        <v>0</v>
      </c>
      <c r="K12" s="53">
        <f>ONK_EI_FELHASZN_TERV!K12+OVI_EI_FELHASZN_TERV!K12+PH_EI_FELHASZN_TERV!K12+MUVHAZ_EI_FELHASZN_TERV!K12</f>
        <v>0</v>
      </c>
      <c r="L12" s="53">
        <f>ONK_EI_FELHASZN_TERV!L12+OVI_EI_FELHASZN_TERV!L12+PH_EI_FELHASZN_TERV!L12+MUVHAZ_EI_FELHASZN_TERV!L12</f>
        <v>0</v>
      </c>
      <c r="M12" s="53">
        <f>ONK_EI_FELHASZN_TERV!M12+OVI_EI_FELHASZN_TERV!M12+PH_EI_FELHASZN_TERV!M12+MUVHAZ_EI_FELHASZN_TERV!M12</f>
        <v>0</v>
      </c>
      <c r="N12" s="53">
        <f>ONK_EI_FELHASZN_TERV!N12+OVI_EI_FELHASZN_TERV!N12+PH_EI_FELHASZN_TERV!N12+MUVHAZ_EI_FELHASZN_TERV!N12</f>
        <v>0</v>
      </c>
      <c r="O12" s="144">
        <f t="shared" si="0"/>
        <v>170</v>
      </c>
      <c r="P12" s="4"/>
    </row>
    <row r="13" spans="1:16" ht="15">
      <c r="A13" s="42" t="s">
        <v>380</v>
      </c>
      <c r="B13" s="41" t="s">
        <v>381</v>
      </c>
      <c r="C13" s="53">
        <f>ONK_EI_FELHASZN_TERV!C13+OVI_EI_FELHASZN_TERV!C13+PH_EI_FELHASZN_TERV!C13+MUVHAZ_EI_FELHASZN_TERV!C13</f>
        <v>341</v>
      </c>
      <c r="D13" s="53">
        <f>ONK_EI_FELHASZN_TERV!D13+OVI_EI_FELHASZN_TERV!D13+PH_EI_FELHASZN_TERV!D13+MUVHAZ_EI_FELHASZN_TERV!D13</f>
        <v>341</v>
      </c>
      <c r="E13" s="53">
        <f>ONK_EI_FELHASZN_TERV!E13+OVI_EI_FELHASZN_TERV!E13+PH_EI_FELHASZN_TERV!E13+MUVHAZ_EI_FELHASZN_TERV!E13</f>
        <v>341</v>
      </c>
      <c r="F13" s="53">
        <f>ONK_EI_FELHASZN_TERV!F13+OVI_EI_FELHASZN_TERV!F13+PH_EI_FELHASZN_TERV!F13+MUVHAZ_EI_FELHASZN_TERV!F13</f>
        <v>341</v>
      </c>
      <c r="G13" s="53">
        <f>ONK_EI_FELHASZN_TERV!G13+OVI_EI_FELHASZN_TERV!G13+PH_EI_FELHASZN_TERV!G13+MUVHAZ_EI_FELHASZN_TERV!G13</f>
        <v>341</v>
      </c>
      <c r="H13" s="53">
        <f>ONK_EI_FELHASZN_TERV!H13+OVI_EI_FELHASZN_TERV!H13+PH_EI_FELHASZN_TERV!H13+MUVHAZ_EI_FELHASZN_TERV!H13</f>
        <v>341</v>
      </c>
      <c r="I13" s="53">
        <f>ONK_EI_FELHASZN_TERV!I13+OVI_EI_FELHASZN_TERV!I13+PH_EI_FELHASZN_TERV!I13+MUVHAZ_EI_FELHASZN_TERV!I13</f>
        <v>341</v>
      </c>
      <c r="J13" s="53">
        <f>ONK_EI_FELHASZN_TERV!J13+OVI_EI_FELHASZN_TERV!J13+PH_EI_FELHASZN_TERV!J13+MUVHAZ_EI_FELHASZN_TERV!J13</f>
        <v>341</v>
      </c>
      <c r="K13" s="53">
        <f>ONK_EI_FELHASZN_TERV!K13+OVI_EI_FELHASZN_TERV!K13+PH_EI_FELHASZN_TERV!K13+MUVHAZ_EI_FELHASZN_TERV!K13</f>
        <v>341</v>
      </c>
      <c r="L13" s="53">
        <f>ONK_EI_FELHASZN_TERV!L13+OVI_EI_FELHASZN_TERV!L13+PH_EI_FELHASZN_TERV!L13+MUVHAZ_EI_FELHASZN_TERV!L13</f>
        <v>341</v>
      </c>
      <c r="M13" s="53">
        <f>ONK_EI_FELHASZN_TERV!M13+OVI_EI_FELHASZN_TERV!M13+PH_EI_FELHASZN_TERV!M13+MUVHAZ_EI_FELHASZN_TERV!M13</f>
        <v>341</v>
      </c>
      <c r="N13" s="53">
        <f>ONK_EI_FELHASZN_TERV!N13+OVI_EI_FELHASZN_TERV!N13+PH_EI_FELHASZN_TERV!N13+MUVHAZ_EI_FELHASZN_TERV!N13</f>
        <v>470</v>
      </c>
      <c r="O13" s="144">
        <f t="shared" si="0"/>
        <v>4221</v>
      </c>
      <c r="P13" s="4"/>
    </row>
    <row r="14" spans="1:16" ht="15">
      <c r="A14" s="42" t="s">
        <v>382</v>
      </c>
      <c r="B14" s="41" t="s">
        <v>383</v>
      </c>
      <c r="C14" s="53">
        <f>ONK_EI_FELHASZN_TERV!C14+OVI_EI_FELHASZN_TERV!C14+PH_EI_FELHASZN_TERV!C14+MUVHAZ_EI_FELHASZN_TERV!C14</f>
        <v>0</v>
      </c>
      <c r="D14" s="53">
        <f>ONK_EI_FELHASZN_TERV!D14+OVI_EI_FELHASZN_TERV!D14+PH_EI_FELHASZN_TERV!D14+MUVHAZ_EI_FELHASZN_TERV!D14</f>
        <v>0</v>
      </c>
      <c r="E14" s="53">
        <f>ONK_EI_FELHASZN_TERV!E14+OVI_EI_FELHASZN_TERV!E14+PH_EI_FELHASZN_TERV!E14+MUVHAZ_EI_FELHASZN_TERV!E14</f>
        <v>0</v>
      </c>
      <c r="F14" s="53">
        <f>ONK_EI_FELHASZN_TERV!F14+OVI_EI_FELHASZN_TERV!F14+PH_EI_FELHASZN_TERV!F14+MUVHAZ_EI_FELHASZN_TERV!F14</f>
        <v>0</v>
      </c>
      <c r="G14" s="53">
        <f>ONK_EI_FELHASZN_TERV!G14+OVI_EI_FELHASZN_TERV!G14+PH_EI_FELHASZN_TERV!G14+MUVHAZ_EI_FELHASZN_TERV!G14</f>
        <v>0</v>
      </c>
      <c r="H14" s="53">
        <f>ONK_EI_FELHASZN_TERV!H14+OVI_EI_FELHASZN_TERV!H14+PH_EI_FELHASZN_TERV!H14+MUVHAZ_EI_FELHASZN_TERV!H14</f>
        <v>0</v>
      </c>
      <c r="I14" s="53">
        <f>ONK_EI_FELHASZN_TERV!I14+OVI_EI_FELHASZN_TERV!I14+PH_EI_FELHASZN_TERV!I14+MUVHAZ_EI_FELHASZN_TERV!I14</f>
        <v>0</v>
      </c>
      <c r="J14" s="53">
        <f>ONK_EI_FELHASZN_TERV!J14+OVI_EI_FELHASZN_TERV!J14+PH_EI_FELHASZN_TERV!J14+MUVHAZ_EI_FELHASZN_TERV!J14</f>
        <v>0</v>
      </c>
      <c r="K14" s="53">
        <f>ONK_EI_FELHASZN_TERV!K14+OVI_EI_FELHASZN_TERV!K14+PH_EI_FELHASZN_TERV!K14+MUVHAZ_EI_FELHASZN_TERV!K14</f>
        <v>0</v>
      </c>
      <c r="L14" s="53">
        <f>ONK_EI_FELHASZN_TERV!L14+OVI_EI_FELHASZN_TERV!L14+PH_EI_FELHASZN_TERV!L14+MUVHAZ_EI_FELHASZN_TERV!L14</f>
        <v>0</v>
      </c>
      <c r="M14" s="53">
        <f>ONK_EI_FELHASZN_TERV!M14+OVI_EI_FELHASZN_TERV!M14+PH_EI_FELHASZN_TERV!M14+MUVHAZ_EI_FELHASZN_TERV!M14</f>
        <v>0</v>
      </c>
      <c r="N14" s="53">
        <f>ONK_EI_FELHASZN_TERV!N14+OVI_EI_FELHASZN_TERV!N14+PH_EI_FELHASZN_TERV!N14+MUVHAZ_EI_FELHASZN_TERV!N14</f>
        <v>0</v>
      </c>
      <c r="O14" s="144">
        <f t="shared" si="0"/>
        <v>0</v>
      </c>
      <c r="P14" s="4"/>
    </row>
    <row r="15" spans="1:16" ht="15">
      <c r="A15" s="5" t="s">
        <v>384</v>
      </c>
      <c r="B15" s="41" t="s">
        <v>385</v>
      </c>
      <c r="C15" s="53">
        <f>ONK_EI_FELHASZN_TERV!C15+OVI_EI_FELHASZN_TERV!C15+PH_EI_FELHASZN_TERV!C15+MUVHAZ_EI_FELHASZN_TERV!C15</f>
        <v>45</v>
      </c>
      <c r="D15" s="53">
        <f>ONK_EI_FELHASZN_TERV!D15+OVI_EI_FELHASZN_TERV!D15+PH_EI_FELHASZN_TERV!D15+MUVHAZ_EI_FELHASZN_TERV!D15</f>
        <v>45</v>
      </c>
      <c r="E15" s="53">
        <f>ONK_EI_FELHASZN_TERV!E15+OVI_EI_FELHASZN_TERV!E15+PH_EI_FELHASZN_TERV!E15+MUVHAZ_EI_FELHASZN_TERV!E15</f>
        <v>45</v>
      </c>
      <c r="F15" s="53">
        <f>ONK_EI_FELHASZN_TERV!F15+OVI_EI_FELHASZN_TERV!F15+PH_EI_FELHASZN_TERV!F15+MUVHAZ_EI_FELHASZN_TERV!F15</f>
        <v>45</v>
      </c>
      <c r="G15" s="53">
        <f>ONK_EI_FELHASZN_TERV!G15+OVI_EI_FELHASZN_TERV!G15+PH_EI_FELHASZN_TERV!G15+MUVHAZ_EI_FELHASZN_TERV!G15</f>
        <v>45</v>
      </c>
      <c r="H15" s="53">
        <f>ONK_EI_FELHASZN_TERV!H15+OVI_EI_FELHASZN_TERV!H15+PH_EI_FELHASZN_TERV!H15+MUVHAZ_EI_FELHASZN_TERV!H15</f>
        <v>45</v>
      </c>
      <c r="I15" s="53">
        <f>ONK_EI_FELHASZN_TERV!I15+OVI_EI_FELHASZN_TERV!I15+PH_EI_FELHASZN_TERV!I15+MUVHAZ_EI_FELHASZN_TERV!I15</f>
        <v>45</v>
      </c>
      <c r="J15" s="53">
        <f>ONK_EI_FELHASZN_TERV!J15+OVI_EI_FELHASZN_TERV!J15+PH_EI_FELHASZN_TERV!J15+MUVHAZ_EI_FELHASZN_TERV!J15</f>
        <v>45</v>
      </c>
      <c r="K15" s="53">
        <f>ONK_EI_FELHASZN_TERV!K15+OVI_EI_FELHASZN_TERV!K15+PH_EI_FELHASZN_TERV!K15+MUVHAZ_EI_FELHASZN_TERV!K15</f>
        <v>45</v>
      </c>
      <c r="L15" s="53">
        <f>ONK_EI_FELHASZN_TERV!L15+OVI_EI_FELHASZN_TERV!L15+PH_EI_FELHASZN_TERV!L15+MUVHAZ_EI_FELHASZN_TERV!L15</f>
        <v>45</v>
      </c>
      <c r="M15" s="53">
        <f>ONK_EI_FELHASZN_TERV!M15+OVI_EI_FELHASZN_TERV!M15+PH_EI_FELHASZN_TERV!M15+MUVHAZ_EI_FELHASZN_TERV!M15</f>
        <v>45</v>
      </c>
      <c r="N15" s="53">
        <f>ONK_EI_FELHASZN_TERV!N15+OVI_EI_FELHASZN_TERV!N15+PH_EI_FELHASZN_TERV!N15+MUVHAZ_EI_FELHASZN_TERV!N15</f>
        <v>65</v>
      </c>
      <c r="O15" s="144">
        <f t="shared" si="0"/>
        <v>560</v>
      </c>
      <c r="P15" s="4"/>
    </row>
    <row r="16" spans="1:16" ht="15">
      <c r="A16" s="5" t="s">
        <v>386</v>
      </c>
      <c r="B16" s="41" t="s">
        <v>387</v>
      </c>
      <c r="C16" s="53">
        <f>ONK_EI_FELHASZN_TERV!C16+OVI_EI_FELHASZN_TERV!C16+PH_EI_FELHASZN_TERV!C16+MUVHAZ_EI_FELHASZN_TERV!C16</f>
        <v>0</v>
      </c>
      <c r="D16" s="53">
        <f>ONK_EI_FELHASZN_TERV!D16+OVI_EI_FELHASZN_TERV!D16+PH_EI_FELHASZN_TERV!D16+MUVHAZ_EI_FELHASZN_TERV!D16</f>
        <v>0</v>
      </c>
      <c r="E16" s="53">
        <f>ONK_EI_FELHASZN_TERV!E16+OVI_EI_FELHASZN_TERV!E16+PH_EI_FELHASZN_TERV!E16+MUVHAZ_EI_FELHASZN_TERV!E16</f>
        <v>0</v>
      </c>
      <c r="F16" s="53">
        <f>ONK_EI_FELHASZN_TERV!F16+OVI_EI_FELHASZN_TERV!F16+PH_EI_FELHASZN_TERV!F16+MUVHAZ_EI_FELHASZN_TERV!F16</f>
        <v>0</v>
      </c>
      <c r="G16" s="53">
        <f>ONK_EI_FELHASZN_TERV!G16+OVI_EI_FELHASZN_TERV!G16+PH_EI_FELHASZN_TERV!G16+MUVHAZ_EI_FELHASZN_TERV!G16</f>
        <v>0</v>
      </c>
      <c r="H16" s="53">
        <f>ONK_EI_FELHASZN_TERV!H16+OVI_EI_FELHASZN_TERV!H16+PH_EI_FELHASZN_TERV!H16+MUVHAZ_EI_FELHASZN_TERV!H16</f>
        <v>0</v>
      </c>
      <c r="I16" s="53">
        <f>ONK_EI_FELHASZN_TERV!I16+OVI_EI_FELHASZN_TERV!I16+PH_EI_FELHASZN_TERV!I16+MUVHAZ_EI_FELHASZN_TERV!I16</f>
        <v>0</v>
      </c>
      <c r="J16" s="53">
        <f>ONK_EI_FELHASZN_TERV!J16+OVI_EI_FELHASZN_TERV!J16+PH_EI_FELHASZN_TERV!J16+MUVHAZ_EI_FELHASZN_TERV!J16</f>
        <v>0</v>
      </c>
      <c r="K16" s="53">
        <f>ONK_EI_FELHASZN_TERV!K16+OVI_EI_FELHASZN_TERV!K16+PH_EI_FELHASZN_TERV!K16+MUVHAZ_EI_FELHASZN_TERV!K16</f>
        <v>0</v>
      </c>
      <c r="L16" s="53">
        <f>ONK_EI_FELHASZN_TERV!L16+OVI_EI_FELHASZN_TERV!L16+PH_EI_FELHASZN_TERV!L16+MUVHAZ_EI_FELHASZN_TERV!L16</f>
        <v>0</v>
      </c>
      <c r="M16" s="53">
        <f>ONK_EI_FELHASZN_TERV!M16+OVI_EI_FELHASZN_TERV!M16+PH_EI_FELHASZN_TERV!M16+MUVHAZ_EI_FELHASZN_TERV!M16</f>
        <v>0</v>
      </c>
      <c r="N16" s="53">
        <f>ONK_EI_FELHASZN_TERV!N16+OVI_EI_FELHASZN_TERV!N16+PH_EI_FELHASZN_TERV!N16+MUVHAZ_EI_FELHASZN_TERV!N16</f>
        <v>0</v>
      </c>
      <c r="O16" s="144">
        <f t="shared" si="0"/>
        <v>0</v>
      </c>
      <c r="P16" s="4"/>
    </row>
    <row r="17" spans="1:16" ht="15">
      <c r="A17" s="5" t="s">
        <v>388</v>
      </c>
      <c r="B17" s="41" t="s">
        <v>389</v>
      </c>
      <c r="C17" s="53">
        <f>ONK_EI_FELHASZN_TERV!C17+OVI_EI_FELHASZN_TERV!C17+PH_EI_FELHASZN_TERV!C17+MUVHAZ_EI_FELHASZN_TERV!C17</f>
        <v>0</v>
      </c>
      <c r="D17" s="53">
        <f>ONK_EI_FELHASZN_TERV!D17+OVI_EI_FELHASZN_TERV!D17+PH_EI_FELHASZN_TERV!D17+MUVHAZ_EI_FELHASZN_TERV!D17</f>
        <v>0</v>
      </c>
      <c r="E17" s="53">
        <f>ONK_EI_FELHASZN_TERV!E17+OVI_EI_FELHASZN_TERV!E17+PH_EI_FELHASZN_TERV!E17+MUVHAZ_EI_FELHASZN_TERV!E17</f>
        <v>0</v>
      </c>
      <c r="F17" s="53">
        <f>ONK_EI_FELHASZN_TERV!F17+OVI_EI_FELHASZN_TERV!F17+PH_EI_FELHASZN_TERV!F17+MUVHAZ_EI_FELHASZN_TERV!F17</f>
        <v>0</v>
      </c>
      <c r="G17" s="53">
        <f>ONK_EI_FELHASZN_TERV!G17+OVI_EI_FELHASZN_TERV!G17+PH_EI_FELHASZN_TERV!G17+MUVHAZ_EI_FELHASZN_TERV!G17</f>
        <v>0</v>
      </c>
      <c r="H17" s="53">
        <f>ONK_EI_FELHASZN_TERV!H17+OVI_EI_FELHASZN_TERV!H17+PH_EI_FELHASZN_TERV!H17+MUVHAZ_EI_FELHASZN_TERV!H17</f>
        <v>0</v>
      </c>
      <c r="I17" s="53">
        <f>ONK_EI_FELHASZN_TERV!I17+OVI_EI_FELHASZN_TERV!I17+PH_EI_FELHASZN_TERV!I17+MUVHAZ_EI_FELHASZN_TERV!I17</f>
        <v>0</v>
      </c>
      <c r="J17" s="53">
        <f>ONK_EI_FELHASZN_TERV!J17+OVI_EI_FELHASZN_TERV!J17+PH_EI_FELHASZN_TERV!J17+MUVHAZ_EI_FELHASZN_TERV!J17</f>
        <v>0</v>
      </c>
      <c r="K17" s="53">
        <f>ONK_EI_FELHASZN_TERV!K17+OVI_EI_FELHASZN_TERV!K17+PH_EI_FELHASZN_TERV!K17+MUVHAZ_EI_FELHASZN_TERV!K17</f>
        <v>0</v>
      </c>
      <c r="L17" s="53">
        <f>ONK_EI_FELHASZN_TERV!L17+OVI_EI_FELHASZN_TERV!L17+PH_EI_FELHASZN_TERV!L17+MUVHAZ_EI_FELHASZN_TERV!L17</f>
        <v>0</v>
      </c>
      <c r="M17" s="53">
        <f>ONK_EI_FELHASZN_TERV!M17+OVI_EI_FELHASZN_TERV!M17+PH_EI_FELHASZN_TERV!M17+MUVHAZ_EI_FELHASZN_TERV!M17</f>
        <v>0</v>
      </c>
      <c r="N17" s="53">
        <f>ONK_EI_FELHASZN_TERV!N17+OVI_EI_FELHASZN_TERV!N17+PH_EI_FELHASZN_TERV!N17+MUVHAZ_EI_FELHASZN_TERV!N17</f>
        <v>0</v>
      </c>
      <c r="O17" s="144">
        <f t="shared" si="0"/>
        <v>0</v>
      </c>
      <c r="P17" s="4"/>
    </row>
    <row r="18" spans="1:16" ht="15">
      <c r="A18" s="5" t="s">
        <v>390</v>
      </c>
      <c r="B18" s="41" t="s">
        <v>391</v>
      </c>
      <c r="C18" s="53">
        <f>ONK_EI_FELHASZN_TERV!C18+OVI_EI_FELHASZN_TERV!C18+PH_EI_FELHASZN_TERV!C18+MUVHAZ_EI_FELHASZN_TERV!C18</f>
        <v>0</v>
      </c>
      <c r="D18" s="53">
        <f>ONK_EI_FELHASZN_TERV!D18+OVI_EI_FELHASZN_TERV!D18+PH_EI_FELHASZN_TERV!D18+MUVHAZ_EI_FELHASZN_TERV!D18</f>
        <v>0</v>
      </c>
      <c r="E18" s="53">
        <f>ONK_EI_FELHASZN_TERV!E18+OVI_EI_FELHASZN_TERV!E18+PH_EI_FELHASZN_TERV!E18+MUVHAZ_EI_FELHASZN_TERV!E18</f>
        <v>0</v>
      </c>
      <c r="F18" s="53">
        <f>ONK_EI_FELHASZN_TERV!F18+OVI_EI_FELHASZN_TERV!F18+PH_EI_FELHASZN_TERV!F18+MUVHAZ_EI_FELHASZN_TERV!F18</f>
        <v>0</v>
      </c>
      <c r="G18" s="53">
        <f>ONK_EI_FELHASZN_TERV!G18+OVI_EI_FELHASZN_TERV!G18+PH_EI_FELHASZN_TERV!G18+MUVHAZ_EI_FELHASZN_TERV!G18</f>
        <v>0</v>
      </c>
      <c r="H18" s="53">
        <f>ONK_EI_FELHASZN_TERV!H18+OVI_EI_FELHASZN_TERV!H18+PH_EI_FELHASZN_TERV!H18+MUVHAZ_EI_FELHASZN_TERV!H18</f>
        <v>0</v>
      </c>
      <c r="I18" s="53">
        <f>ONK_EI_FELHASZN_TERV!I18+OVI_EI_FELHASZN_TERV!I18+PH_EI_FELHASZN_TERV!I18+MUVHAZ_EI_FELHASZN_TERV!I18</f>
        <v>0</v>
      </c>
      <c r="J18" s="53">
        <f>ONK_EI_FELHASZN_TERV!J18+OVI_EI_FELHASZN_TERV!J18+PH_EI_FELHASZN_TERV!J18+MUVHAZ_EI_FELHASZN_TERV!J18</f>
        <v>0</v>
      </c>
      <c r="K18" s="53">
        <f>ONK_EI_FELHASZN_TERV!K18+OVI_EI_FELHASZN_TERV!K18+PH_EI_FELHASZN_TERV!K18+MUVHAZ_EI_FELHASZN_TERV!K18</f>
        <v>0</v>
      </c>
      <c r="L18" s="53">
        <f>ONK_EI_FELHASZN_TERV!L18+OVI_EI_FELHASZN_TERV!L18+PH_EI_FELHASZN_TERV!L18+MUVHAZ_EI_FELHASZN_TERV!L18</f>
        <v>0</v>
      </c>
      <c r="M18" s="53">
        <f>ONK_EI_FELHASZN_TERV!M18+OVI_EI_FELHASZN_TERV!M18+PH_EI_FELHASZN_TERV!M18+MUVHAZ_EI_FELHASZN_TERV!M18</f>
        <v>0</v>
      </c>
      <c r="N18" s="53">
        <f>ONK_EI_FELHASZN_TERV!N18+OVI_EI_FELHASZN_TERV!N18+PH_EI_FELHASZN_TERV!N18+MUVHAZ_EI_FELHASZN_TERV!N18</f>
        <v>0</v>
      </c>
      <c r="O18" s="144">
        <f t="shared" si="0"/>
        <v>0</v>
      </c>
      <c r="P18" s="4"/>
    </row>
    <row r="19" spans="1:16" ht="15">
      <c r="A19" s="5" t="s">
        <v>862</v>
      </c>
      <c r="B19" s="41" t="s">
        <v>392</v>
      </c>
      <c r="C19" s="53">
        <f>ONK_EI_FELHASZN_TERV!C19+OVI_EI_FELHASZN_TERV!C19+PH_EI_FELHASZN_TERV!C19+MUVHAZ_EI_FELHASZN_TERV!C19</f>
        <v>0</v>
      </c>
      <c r="D19" s="53">
        <f>ONK_EI_FELHASZN_TERV!D19+OVI_EI_FELHASZN_TERV!D19+PH_EI_FELHASZN_TERV!D19+MUVHAZ_EI_FELHASZN_TERV!D19</f>
        <v>0</v>
      </c>
      <c r="E19" s="53">
        <f>ONK_EI_FELHASZN_TERV!E19+OVI_EI_FELHASZN_TERV!E19+PH_EI_FELHASZN_TERV!E19+MUVHAZ_EI_FELHASZN_TERV!E19</f>
        <v>0</v>
      </c>
      <c r="F19" s="53">
        <f>ONK_EI_FELHASZN_TERV!F19+OVI_EI_FELHASZN_TERV!F19+PH_EI_FELHASZN_TERV!F19+MUVHAZ_EI_FELHASZN_TERV!F19</f>
        <v>0</v>
      </c>
      <c r="G19" s="53">
        <f>ONK_EI_FELHASZN_TERV!G19+OVI_EI_FELHASZN_TERV!G19+PH_EI_FELHASZN_TERV!G19+MUVHAZ_EI_FELHASZN_TERV!G19</f>
        <v>0</v>
      </c>
      <c r="H19" s="53">
        <f>ONK_EI_FELHASZN_TERV!H19+OVI_EI_FELHASZN_TERV!H19+PH_EI_FELHASZN_TERV!H19+MUVHAZ_EI_FELHASZN_TERV!H19</f>
        <v>0</v>
      </c>
      <c r="I19" s="53">
        <f>ONK_EI_FELHASZN_TERV!I19+OVI_EI_FELHASZN_TERV!I19+PH_EI_FELHASZN_TERV!I19+MUVHAZ_EI_FELHASZN_TERV!I19</f>
        <v>0</v>
      </c>
      <c r="J19" s="53">
        <f>ONK_EI_FELHASZN_TERV!J19+OVI_EI_FELHASZN_TERV!J19+PH_EI_FELHASZN_TERV!J19+MUVHAZ_EI_FELHASZN_TERV!J19</f>
        <v>110</v>
      </c>
      <c r="K19" s="53">
        <f>ONK_EI_FELHASZN_TERV!K19+OVI_EI_FELHASZN_TERV!K19+PH_EI_FELHASZN_TERV!K19+MUVHAZ_EI_FELHASZN_TERV!K19</f>
        <v>0</v>
      </c>
      <c r="L19" s="53">
        <f>ONK_EI_FELHASZN_TERV!L19+OVI_EI_FELHASZN_TERV!L19+PH_EI_FELHASZN_TERV!L19+MUVHAZ_EI_FELHASZN_TERV!L19</f>
        <v>0</v>
      </c>
      <c r="M19" s="53">
        <f>ONK_EI_FELHASZN_TERV!M19+OVI_EI_FELHASZN_TERV!M19+PH_EI_FELHASZN_TERV!M19+MUVHAZ_EI_FELHASZN_TERV!M19</f>
        <v>0</v>
      </c>
      <c r="N19" s="53">
        <f>ONK_EI_FELHASZN_TERV!N19+OVI_EI_FELHASZN_TERV!N19+PH_EI_FELHASZN_TERV!N19+MUVHAZ_EI_FELHASZN_TERV!N19</f>
        <v>0</v>
      </c>
      <c r="O19" s="144">
        <f t="shared" si="0"/>
        <v>110</v>
      </c>
      <c r="P19" s="4"/>
    </row>
    <row r="20" spans="1:16" ht="15">
      <c r="A20" s="43" t="s">
        <v>760</v>
      </c>
      <c r="B20" s="44" t="s">
        <v>394</v>
      </c>
      <c r="C20" s="53">
        <f>ONK_EI_FELHASZN_TERV!C20+OVI_EI_FELHASZN_TERV!C20+PH_EI_FELHASZN_TERV!C20+MUVHAZ_EI_FELHASZN_TERV!C20</f>
        <v>9061.5</v>
      </c>
      <c r="D20" s="53">
        <f>ONK_EI_FELHASZN_TERV!D20+OVI_EI_FELHASZN_TERV!D20+PH_EI_FELHASZN_TERV!D20+MUVHAZ_EI_FELHASZN_TERV!D20</f>
        <v>9061.5</v>
      </c>
      <c r="E20" s="53">
        <f>ONK_EI_FELHASZN_TERV!E20+OVI_EI_FELHASZN_TERV!E20+PH_EI_FELHASZN_TERV!E20+MUVHAZ_EI_FELHASZN_TERV!E20</f>
        <v>9231.5</v>
      </c>
      <c r="F20" s="53">
        <f>ONK_EI_FELHASZN_TERV!F20+OVI_EI_FELHASZN_TERV!F20+PH_EI_FELHASZN_TERV!F20+MUVHAZ_EI_FELHASZN_TERV!F20</f>
        <v>9061.5</v>
      </c>
      <c r="G20" s="53">
        <f>ONK_EI_FELHASZN_TERV!G20+OVI_EI_FELHASZN_TERV!G20+PH_EI_FELHASZN_TERV!G20+MUVHAZ_EI_FELHASZN_TERV!G20</f>
        <v>9061.5</v>
      </c>
      <c r="H20" s="53">
        <f>ONK_EI_FELHASZN_TERV!H20+OVI_EI_FELHASZN_TERV!H20+PH_EI_FELHASZN_TERV!H20+MUVHAZ_EI_FELHASZN_TERV!H20</f>
        <v>9061.5</v>
      </c>
      <c r="I20" s="53">
        <f>ONK_EI_FELHASZN_TERV!I20+OVI_EI_FELHASZN_TERV!I20+PH_EI_FELHASZN_TERV!I20+MUVHAZ_EI_FELHASZN_TERV!I20</f>
        <v>11116.5</v>
      </c>
      <c r="J20" s="53">
        <f>ONK_EI_FELHASZN_TERV!J20+OVI_EI_FELHASZN_TERV!J20+PH_EI_FELHASZN_TERV!J20+MUVHAZ_EI_FELHASZN_TERV!J20</f>
        <v>9171.5</v>
      </c>
      <c r="K20" s="53">
        <f>ONK_EI_FELHASZN_TERV!K20+OVI_EI_FELHASZN_TERV!K20+PH_EI_FELHASZN_TERV!K20+MUVHAZ_EI_FELHASZN_TERV!K20</f>
        <v>9061.5</v>
      </c>
      <c r="L20" s="53">
        <f>ONK_EI_FELHASZN_TERV!L20+OVI_EI_FELHASZN_TERV!L20+PH_EI_FELHASZN_TERV!L20+MUVHAZ_EI_FELHASZN_TERV!L20</f>
        <v>9061.5</v>
      </c>
      <c r="M20" s="53">
        <f>ONK_EI_FELHASZN_TERV!M20+OVI_EI_FELHASZN_TERV!M20+PH_EI_FELHASZN_TERV!M20+MUVHAZ_EI_FELHASZN_TERV!M20</f>
        <v>9061.5</v>
      </c>
      <c r="N20" s="53">
        <f>ONK_EI_FELHASZN_TERV!N20+OVI_EI_FELHASZN_TERV!N20+PH_EI_FELHASZN_TERV!N20+MUVHAZ_EI_FELHASZN_TERV!N20</f>
        <v>9231.5</v>
      </c>
      <c r="O20" s="144">
        <f t="shared" si="0"/>
        <v>111243</v>
      </c>
      <c r="P20" s="4"/>
    </row>
    <row r="21" spans="1:16" ht="15">
      <c r="A21" s="5" t="s">
        <v>395</v>
      </c>
      <c r="B21" s="41" t="s">
        <v>396</v>
      </c>
      <c r="C21" s="53">
        <f>ONK_EI_FELHASZN_TERV!C21+OVI_EI_FELHASZN_TERV!C21+PH_EI_FELHASZN_TERV!C21+MUVHAZ_EI_FELHASZN_TERV!C21</f>
        <v>695</v>
      </c>
      <c r="D21" s="53">
        <f>ONK_EI_FELHASZN_TERV!D21+OVI_EI_FELHASZN_TERV!D21+PH_EI_FELHASZN_TERV!D21+MUVHAZ_EI_FELHASZN_TERV!D21</f>
        <v>695</v>
      </c>
      <c r="E21" s="53">
        <f>ONK_EI_FELHASZN_TERV!E21+OVI_EI_FELHASZN_TERV!E21+PH_EI_FELHASZN_TERV!E21+MUVHAZ_EI_FELHASZN_TERV!E21</f>
        <v>695</v>
      </c>
      <c r="F21" s="53">
        <f>ONK_EI_FELHASZN_TERV!F21+OVI_EI_FELHASZN_TERV!F21+PH_EI_FELHASZN_TERV!F21+MUVHAZ_EI_FELHASZN_TERV!F21</f>
        <v>695</v>
      </c>
      <c r="G21" s="53">
        <f>ONK_EI_FELHASZN_TERV!G21+OVI_EI_FELHASZN_TERV!G21+PH_EI_FELHASZN_TERV!G21+MUVHAZ_EI_FELHASZN_TERV!G21</f>
        <v>695</v>
      </c>
      <c r="H21" s="53">
        <f>ONK_EI_FELHASZN_TERV!H21+OVI_EI_FELHASZN_TERV!H21+PH_EI_FELHASZN_TERV!H21+MUVHAZ_EI_FELHASZN_TERV!H21</f>
        <v>695</v>
      </c>
      <c r="I21" s="53">
        <f>ONK_EI_FELHASZN_TERV!I21+OVI_EI_FELHASZN_TERV!I21+PH_EI_FELHASZN_TERV!I21+MUVHAZ_EI_FELHASZN_TERV!I21</f>
        <v>695</v>
      </c>
      <c r="J21" s="53">
        <f>ONK_EI_FELHASZN_TERV!J21+OVI_EI_FELHASZN_TERV!J21+PH_EI_FELHASZN_TERV!J21+MUVHAZ_EI_FELHASZN_TERV!J21</f>
        <v>695</v>
      </c>
      <c r="K21" s="53">
        <f>ONK_EI_FELHASZN_TERV!K21+OVI_EI_FELHASZN_TERV!K21+PH_EI_FELHASZN_TERV!K21+MUVHAZ_EI_FELHASZN_TERV!K21</f>
        <v>695</v>
      </c>
      <c r="L21" s="53">
        <f>ONK_EI_FELHASZN_TERV!L21+OVI_EI_FELHASZN_TERV!L21+PH_EI_FELHASZN_TERV!L21+MUVHAZ_EI_FELHASZN_TERV!L21</f>
        <v>695</v>
      </c>
      <c r="M21" s="53">
        <f>ONK_EI_FELHASZN_TERV!M21+OVI_EI_FELHASZN_TERV!M21+PH_EI_FELHASZN_TERV!M21+MUVHAZ_EI_FELHASZN_TERV!M21</f>
        <v>695</v>
      </c>
      <c r="N21" s="53">
        <f>ONK_EI_FELHASZN_TERV!N21+OVI_EI_FELHASZN_TERV!N21+PH_EI_FELHASZN_TERV!N21+MUVHAZ_EI_FELHASZN_TERV!N21</f>
        <v>700</v>
      </c>
      <c r="O21" s="144">
        <f t="shared" si="0"/>
        <v>8345</v>
      </c>
      <c r="P21" s="4"/>
    </row>
    <row r="22" spans="1:16" ht="15">
      <c r="A22" s="5" t="s">
        <v>397</v>
      </c>
      <c r="B22" s="41" t="s">
        <v>398</v>
      </c>
      <c r="C22" s="53">
        <f>ONK_EI_FELHASZN_TERV!C22+OVI_EI_FELHASZN_TERV!C22+PH_EI_FELHASZN_TERV!C22+MUVHAZ_EI_FELHASZN_TERV!C22</f>
        <v>155</v>
      </c>
      <c r="D22" s="53">
        <f>ONK_EI_FELHASZN_TERV!D22+OVI_EI_FELHASZN_TERV!D22+PH_EI_FELHASZN_TERV!D22+MUVHAZ_EI_FELHASZN_TERV!D22</f>
        <v>155</v>
      </c>
      <c r="E22" s="53">
        <f>ONK_EI_FELHASZN_TERV!E22+OVI_EI_FELHASZN_TERV!E22+PH_EI_FELHASZN_TERV!E22+MUVHAZ_EI_FELHASZN_TERV!E22</f>
        <v>155</v>
      </c>
      <c r="F22" s="53">
        <f>ONK_EI_FELHASZN_TERV!F22+OVI_EI_FELHASZN_TERV!F22+PH_EI_FELHASZN_TERV!F22+MUVHAZ_EI_FELHASZN_TERV!F22</f>
        <v>155</v>
      </c>
      <c r="G22" s="53">
        <f>ONK_EI_FELHASZN_TERV!G22+OVI_EI_FELHASZN_TERV!G22+PH_EI_FELHASZN_TERV!G22+MUVHAZ_EI_FELHASZN_TERV!G22</f>
        <v>155</v>
      </c>
      <c r="H22" s="53">
        <f>ONK_EI_FELHASZN_TERV!H22+OVI_EI_FELHASZN_TERV!H22+PH_EI_FELHASZN_TERV!H22+MUVHAZ_EI_FELHASZN_TERV!H22</f>
        <v>155</v>
      </c>
      <c r="I22" s="53">
        <f>ONK_EI_FELHASZN_TERV!I22+OVI_EI_FELHASZN_TERV!I22+PH_EI_FELHASZN_TERV!I22+MUVHAZ_EI_FELHASZN_TERV!I22</f>
        <v>155</v>
      </c>
      <c r="J22" s="53">
        <f>ONK_EI_FELHASZN_TERV!J22+OVI_EI_FELHASZN_TERV!J22+PH_EI_FELHASZN_TERV!J22+MUVHAZ_EI_FELHASZN_TERV!J22</f>
        <v>155</v>
      </c>
      <c r="K22" s="53">
        <f>ONK_EI_FELHASZN_TERV!K22+OVI_EI_FELHASZN_TERV!K22+PH_EI_FELHASZN_TERV!K22+MUVHAZ_EI_FELHASZN_TERV!K22</f>
        <v>155</v>
      </c>
      <c r="L22" s="53">
        <f>ONK_EI_FELHASZN_TERV!L22+OVI_EI_FELHASZN_TERV!L22+PH_EI_FELHASZN_TERV!L22+MUVHAZ_EI_FELHASZN_TERV!L22</f>
        <v>155</v>
      </c>
      <c r="M22" s="53">
        <f>ONK_EI_FELHASZN_TERV!M22+OVI_EI_FELHASZN_TERV!M22+PH_EI_FELHASZN_TERV!M22+MUVHAZ_EI_FELHASZN_TERV!M22</f>
        <v>155</v>
      </c>
      <c r="N22" s="53">
        <f>ONK_EI_FELHASZN_TERV!N22+OVI_EI_FELHASZN_TERV!N22+PH_EI_FELHASZN_TERV!N22+MUVHAZ_EI_FELHASZN_TERV!N22</f>
        <v>155</v>
      </c>
      <c r="O22" s="144">
        <f t="shared" si="0"/>
        <v>1860</v>
      </c>
      <c r="P22" s="4"/>
    </row>
    <row r="23" spans="1:16" ht="15">
      <c r="A23" s="6" t="s">
        <v>399</v>
      </c>
      <c r="B23" s="41" t="s">
        <v>400</v>
      </c>
      <c r="C23" s="53">
        <f>ONK_EI_FELHASZN_TERV!C23+OVI_EI_FELHASZN_TERV!C23+PH_EI_FELHASZN_TERV!C23+MUVHAZ_EI_FELHASZN_TERV!C23</f>
        <v>170</v>
      </c>
      <c r="D23" s="53">
        <f>ONK_EI_FELHASZN_TERV!D23+OVI_EI_FELHASZN_TERV!D23+PH_EI_FELHASZN_TERV!D23+MUVHAZ_EI_FELHASZN_TERV!D23</f>
        <v>170</v>
      </c>
      <c r="E23" s="53">
        <f>ONK_EI_FELHASZN_TERV!E23+OVI_EI_FELHASZN_TERV!E23+PH_EI_FELHASZN_TERV!E23+MUVHAZ_EI_FELHASZN_TERV!E23</f>
        <v>170</v>
      </c>
      <c r="F23" s="53">
        <f>ONK_EI_FELHASZN_TERV!F23+OVI_EI_FELHASZN_TERV!F23+PH_EI_FELHASZN_TERV!F23+MUVHAZ_EI_FELHASZN_TERV!F23</f>
        <v>170</v>
      </c>
      <c r="G23" s="53">
        <f>ONK_EI_FELHASZN_TERV!G23+OVI_EI_FELHASZN_TERV!G23+PH_EI_FELHASZN_TERV!G23+MUVHAZ_EI_FELHASZN_TERV!G23</f>
        <v>170</v>
      </c>
      <c r="H23" s="53">
        <f>ONK_EI_FELHASZN_TERV!H23+OVI_EI_FELHASZN_TERV!H23+PH_EI_FELHASZN_TERV!H23+MUVHAZ_EI_FELHASZN_TERV!H23</f>
        <v>170</v>
      </c>
      <c r="I23" s="53">
        <f>ONK_EI_FELHASZN_TERV!I23+OVI_EI_FELHASZN_TERV!I23+PH_EI_FELHASZN_TERV!I23+MUVHAZ_EI_FELHASZN_TERV!I23</f>
        <v>170</v>
      </c>
      <c r="J23" s="53">
        <f>ONK_EI_FELHASZN_TERV!J23+OVI_EI_FELHASZN_TERV!J23+PH_EI_FELHASZN_TERV!J23+MUVHAZ_EI_FELHASZN_TERV!J23</f>
        <v>170</v>
      </c>
      <c r="K23" s="53">
        <f>ONK_EI_FELHASZN_TERV!K23+OVI_EI_FELHASZN_TERV!K23+PH_EI_FELHASZN_TERV!K23+MUVHAZ_EI_FELHASZN_TERV!K23</f>
        <v>170</v>
      </c>
      <c r="L23" s="53">
        <f>ONK_EI_FELHASZN_TERV!L23+OVI_EI_FELHASZN_TERV!L23+PH_EI_FELHASZN_TERV!L23+MUVHAZ_EI_FELHASZN_TERV!L23</f>
        <v>170</v>
      </c>
      <c r="M23" s="53">
        <f>ONK_EI_FELHASZN_TERV!M23+OVI_EI_FELHASZN_TERV!M23+PH_EI_FELHASZN_TERV!M23+MUVHAZ_EI_FELHASZN_TERV!M23</f>
        <v>170</v>
      </c>
      <c r="N23" s="53">
        <f>ONK_EI_FELHASZN_TERV!N23+OVI_EI_FELHASZN_TERV!N23+PH_EI_FELHASZN_TERV!N23+MUVHAZ_EI_FELHASZN_TERV!N23</f>
        <v>190</v>
      </c>
      <c r="O23" s="144">
        <f t="shared" si="0"/>
        <v>2060</v>
      </c>
      <c r="P23" s="4"/>
    </row>
    <row r="24" spans="1:16" ht="15">
      <c r="A24" s="9" t="s">
        <v>761</v>
      </c>
      <c r="B24" s="44" t="s">
        <v>401</v>
      </c>
      <c r="C24" s="53">
        <f>ONK_EI_FELHASZN_TERV!C24+OVI_EI_FELHASZN_TERV!C24+PH_EI_FELHASZN_TERV!C24+MUVHAZ_EI_FELHASZN_TERV!C24</f>
        <v>1020</v>
      </c>
      <c r="D24" s="53">
        <f>ONK_EI_FELHASZN_TERV!D24+OVI_EI_FELHASZN_TERV!D24+PH_EI_FELHASZN_TERV!D24+MUVHAZ_EI_FELHASZN_TERV!D24</f>
        <v>1020</v>
      </c>
      <c r="E24" s="53">
        <f>ONK_EI_FELHASZN_TERV!E24+OVI_EI_FELHASZN_TERV!E24+PH_EI_FELHASZN_TERV!E24+MUVHAZ_EI_FELHASZN_TERV!E24</f>
        <v>1020</v>
      </c>
      <c r="F24" s="53">
        <f>ONK_EI_FELHASZN_TERV!F24+OVI_EI_FELHASZN_TERV!F24+PH_EI_FELHASZN_TERV!F24+MUVHAZ_EI_FELHASZN_TERV!F24</f>
        <v>1020</v>
      </c>
      <c r="G24" s="53">
        <f>ONK_EI_FELHASZN_TERV!G24+OVI_EI_FELHASZN_TERV!G24+PH_EI_FELHASZN_TERV!G24+MUVHAZ_EI_FELHASZN_TERV!G24</f>
        <v>1020</v>
      </c>
      <c r="H24" s="53">
        <f>ONK_EI_FELHASZN_TERV!H24+OVI_EI_FELHASZN_TERV!H24+PH_EI_FELHASZN_TERV!H24+MUVHAZ_EI_FELHASZN_TERV!H24</f>
        <v>1020</v>
      </c>
      <c r="I24" s="53">
        <f>ONK_EI_FELHASZN_TERV!I24+OVI_EI_FELHASZN_TERV!I24+PH_EI_FELHASZN_TERV!I24+MUVHAZ_EI_FELHASZN_TERV!I24</f>
        <v>1020</v>
      </c>
      <c r="J24" s="53">
        <f>ONK_EI_FELHASZN_TERV!J24+OVI_EI_FELHASZN_TERV!J24+PH_EI_FELHASZN_TERV!J24+MUVHAZ_EI_FELHASZN_TERV!J24</f>
        <v>1020</v>
      </c>
      <c r="K24" s="53">
        <f>ONK_EI_FELHASZN_TERV!K24+OVI_EI_FELHASZN_TERV!K24+PH_EI_FELHASZN_TERV!K24+MUVHAZ_EI_FELHASZN_TERV!K24</f>
        <v>1020</v>
      </c>
      <c r="L24" s="53">
        <f>ONK_EI_FELHASZN_TERV!L24+OVI_EI_FELHASZN_TERV!L24+PH_EI_FELHASZN_TERV!L24+MUVHAZ_EI_FELHASZN_TERV!L24</f>
        <v>1020</v>
      </c>
      <c r="M24" s="53">
        <f>ONK_EI_FELHASZN_TERV!M24+OVI_EI_FELHASZN_TERV!M24+PH_EI_FELHASZN_TERV!M24+MUVHAZ_EI_FELHASZN_TERV!M24</f>
        <v>1020</v>
      </c>
      <c r="N24" s="53">
        <f>ONK_EI_FELHASZN_TERV!N24+OVI_EI_FELHASZN_TERV!N24+PH_EI_FELHASZN_TERV!N24+MUVHAZ_EI_FELHASZN_TERV!N24</f>
        <v>1045</v>
      </c>
      <c r="O24" s="144">
        <f t="shared" si="0"/>
        <v>12265</v>
      </c>
      <c r="P24" s="4"/>
    </row>
    <row r="25" spans="1:16" ht="15">
      <c r="A25" s="66" t="s">
        <v>902</v>
      </c>
      <c r="B25" s="67" t="s">
        <v>402</v>
      </c>
      <c r="C25" s="53">
        <f>ONK_EI_FELHASZN_TERV!C25+OVI_EI_FELHASZN_TERV!C25+PH_EI_FELHASZN_TERV!C25+MUVHAZ_EI_FELHASZN_TERV!C25</f>
        <v>10081.5</v>
      </c>
      <c r="D25" s="53">
        <f>ONK_EI_FELHASZN_TERV!D25+OVI_EI_FELHASZN_TERV!D25+PH_EI_FELHASZN_TERV!D25+MUVHAZ_EI_FELHASZN_TERV!D25</f>
        <v>10081.5</v>
      </c>
      <c r="E25" s="53">
        <f>ONK_EI_FELHASZN_TERV!E25+OVI_EI_FELHASZN_TERV!E25+PH_EI_FELHASZN_TERV!E25+MUVHAZ_EI_FELHASZN_TERV!E25</f>
        <v>10251.5</v>
      </c>
      <c r="F25" s="53">
        <f>ONK_EI_FELHASZN_TERV!F25+OVI_EI_FELHASZN_TERV!F25+PH_EI_FELHASZN_TERV!F25+MUVHAZ_EI_FELHASZN_TERV!F25</f>
        <v>10081.5</v>
      </c>
      <c r="G25" s="53">
        <f>ONK_EI_FELHASZN_TERV!G25+OVI_EI_FELHASZN_TERV!G25+PH_EI_FELHASZN_TERV!G25+MUVHAZ_EI_FELHASZN_TERV!G25</f>
        <v>10081.5</v>
      </c>
      <c r="H25" s="53">
        <f>ONK_EI_FELHASZN_TERV!H25+OVI_EI_FELHASZN_TERV!H25+PH_EI_FELHASZN_TERV!H25+MUVHAZ_EI_FELHASZN_TERV!H25</f>
        <v>10081.5</v>
      </c>
      <c r="I25" s="53">
        <f>ONK_EI_FELHASZN_TERV!I25+OVI_EI_FELHASZN_TERV!I25+PH_EI_FELHASZN_TERV!I25+MUVHAZ_EI_FELHASZN_TERV!I25</f>
        <v>12136.5</v>
      </c>
      <c r="J25" s="53">
        <f>ONK_EI_FELHASZN_TERV!J25+OVI_EI_FELHASZN_TERV!J25+PH_EI_FELHASZN_TERV!J25+MUVHAZ_EI_FELHASZN_TERV!J25</f>
        <v>10191.5</v>
      </c>
      <c r="K25" s="53">
        <f>ONK_EI_FELHASZN_TERV!K25+OVI_EI_FELHASZN_TERV!K25+PH_EI_FELHASZN_TERV!K25+MUVHAZ_EI_FELHASZN_TERV!K25</f>
        <v>10081.5</v>
      </c>
      <c r="L25" s="53">
        <f>ONK_EI_FELHASZN_TERV!L25+OVI_EI_FELHASZN_TERV!L25+PH_EI_FELHASZN_TERV!L25+MUVHAZ_EI_FELHASZN_TERV!L25</f>
        <v>10081.5</v>
      </c>
      <c r="M25" s="53">
        <f>ONK_EI_FELHASZN_TERV!M25+OVI_EI_FELHASZN_TERV!M25+PH_EI_FELHASZN_TERV!M25+MUVHAZ_EI_FELHASZN_TERV!M25</f>
        <v>10081.5</v>
      </c>
      <c r="N25" s="53">
        <f>ONK_EI_FELHASZN_TERV!N25+OVI_EI_FELHASZN_TERV!N25+PH_EI_FELHASZN_TERV!N25+MUVHAZ_EI_FELHASZN_TERV!N25</f>
        <v>10276.5</v>
      </c>
      <c r="O25" s="143">
        <f t="shared" si="0"/>
        <v>123508</v>
      </c>
      <c r="P25" s="4"/>
    </row>
    <row r="26" spans="1:16" ht="15">
      <c r="A26" s="50" t="s">
        <v>863</v>
      </c>
      <c r="B26" s="67" t="s">
        <v>403</v>
      </c>
      <c r="C26" s="53">
        <f>ONK_EI_FELHASZN_TERV!C26+OVI_EI_FELHASZN_TERV!C26+PH_EI_FELHASZN_TERV!C26+MUVHAZ_EI_FELHASZN_TERV!C26</f>
        <v>2703</v>
      </c>
      <c r="D26" s="53">
        <f>ONK_EI_FELHASZN_TERV!D26+OVI_EI_FELHASZN_TERV!D26+PH_EI_FELHASZN_TERV!D26+MUVHAZ_EI_FELHASZN_TERV!D26</f>
        <v>2703</v>
      </c>
      <c r="E26" s="53">
        <f>ONK_EI_FELHASZN_TERV!E26+OVI_EI_FELHASZN_TERV!E26+PH_EI_FELHASZN_TERV!E26+MUVHAZ_EI_FELHASZN_TERV!E26</f>
        <v>2703</v>
      </c>
      <c r="F26" s="53">
        <f>ONK_EI_FELHASZN_TERV!F26+OVI_EI_FELHASZN_TERV!F26+PH_EI_FELHASZN_TERV!F26+MUVHAZ_EI_FELHASZN_TERV!F26</f>
        <v>2703</v>
      </c>
      <c r="G26" s="53">
        <f>ONK_EI_FELHASZN_TERV!G26+OVI_EI_FELHASZN_TERV!G26+PH_EI_FELHASZN_TERV!G26+MUVHAZ_EI_FELHASZN_TERV!G26</f>
        <v>2703</v>
      </c>
      <c r="H26" s="53">
        <f>ONK_EI_FELHASZN_TERV!H26+OVI_EI_FELHASZN_TERV!H26+PH_EI_FELHASZN_TERV!H26+MUVHAZ_EI_FELHASZN_TERV!H26</f>
        <v>2703</v>
      </c>
      <c r="I26" s="53">
        <f>ONK_EI_FELHASZN_TERV!I26+OVI_EI_FELHASZN_TERV!I26+PH_EI_FELHASZN_TERV!I26+MUVHAZ_EI_FELHASZN_TERV!I26</f>
        <v>2703</v>
      </c>
      <c r="J26" s="53">
        <f>ONK_EI_FELHASZN_TERV!J26+OVI_EI_FELHASZN_TERV!J26+PH_EI_FELHASZN_TERV!J26+MUVHAZ_EI_FELHASZN_TERV!J26</f>
        <v>2703</v>
      </c>
      <c r="K26" s="53">
        <f>ONK_EI_FELHASZN_TERV!K26+OVI_EI_FELHASZN_TERV!K26+PH_EI_FELHASZN_TERV!K26+MUVHAZ_EI_FELHASZN_TERV!K26</f>
        <v>2703</v>
      </c>
      <c r="L26" s="53">
        <f>ONK_EI_FELHASZN_TERV!L26+OVI_EI_FELHASZN_TERV!L26+PH_EI_FELHASZN_TERV!L26+MUVHAZ_EI_FELHASZN_TERV!L26</f>
        <v>2703</v>
      </c>
      <c r="M26" s="53">
        <f>ONK_EI_FELHASZN_TERV!M26+OVI_EI_FELHASZN_TERV!M26+PH_EI_FELHASZN_TERV!M26+MUVHAZ_EI_FELHASZN_TERV!M26</f>
        <v>2703</v>
      </c>
      <c r="N26" s="53">
        <f>ONK_EI_FELHASZN_TERV!N26+OVI_EI_FELHASZN_TERV!N26+PH_EI_FELHASZN_TERV!N26+MUVHAZ_EI_FELHASZN_TERV!N26</f>
        <v>2727</v>
      </c>
      <c r="O26" s="143">
        <f t="shared" si="0"/>
        <v>32460</v>
      </c>
      <c r="P26" s="4"/>
    </row>
    <row r="27" spans="1:16" ht="15">
      <c r="A27" s="5" t="s">
        <v>404</v>
      </c>
      <c r="B27" s="41" t="s">
        <v>405</v>
      </c>
      <c r="C27" s="53">
        <f>ONK_EI_FELHASZN_TERV!C27+OVI_EI_FELHASZN_TERV!C27+PH_EI_FELHASZN_TERV!C27+MUVHAZ_EI_FELHASZN_TERV!C27</f>
        <v>142</v>
      </c>
      <c r="D27" s="53">
        <f>ONK_EI_FELHASZN_TERV!D27+OVI_EI_FELHASZN_TERV!D27+PH_EI_FELHASZN_TERV!D27+MUVHAZ_EI_FELHASZN_TERV!D27</f>
        <v>142</v>
      </c>
      <c r="E27" s="53">
        <f>ONK_EI_FELHASZN_TERV!E27+OVI_EI_FELHASZN_TERV!E27+PH_EI_FELHASZN_TERV!E27+MUVHAZ_EI_FELHASZN_TERV!E27</f>
        <v>142</v>
      </c>
      <c r="F27" s="53">
        <f>ONK_EI_FELHASZN_TERV!F27+OVI_EI_FELHASZN_TERV!F27+PH_EI_FELHASZN_TERV!F27+MUVHAZ_EI_FELHASZN_TERV!F27</f>
        <v>142</v>
      </c>
      <c r="G27" s="53">
        <f>ONK_EI_FELHASZN_TERV!G27+OVI_EI_FELHASZN_TERV!G27+PH_EI_FELHASZN_TERV!G27+MUVHAZ_EI_FELHASZN_TERV!G27</f>
        <v>142</v>
      </c>
      <c r="H27" s="53">
        <f>ONK_EI_FELHASZN_TERV!H27+OVI_EI_FELHASZN_TERV!H27+PH_EI_FELHASZN_TERV!H27+MUVHAZ_EI_FELHASZN_TERV!H27</f>
        <v>142</v>
      </c>
      <c r="I27" s="53">
        <f>ONK_EI_FELHASZN_TERV!I27+OVI_EI_FELHASZN_TERV!I27+PH_EI_FELHASZN_TERV!I27+MUVHAZ_EI_FELHASZN_TERV!I27</f>
        <v>142</v>
      </c>
      <c r="J27" s="53">
        <f>ONK_EI_FELHASZN_TERV!J27+OVI_EI_FELHASZN_TERV!J27+PH_EI_FELHASZN_TERV!J27+MUVHAZ_EI_FELHASZN_TERV!J27</f>
        <v>142</v>
      </c>
      <c r="K27" s="53">
        <f>ONK_EI_FELHASZN_TERV!K27+OVI_EI_FELHASZN_TERV!K27+PH_EI_FELHASZN_TERV!K27+MUVHAZ_EI_FELHASZN_TERV!K27</f>
        <v>142</v>
      </c>
      <c r="L27" s="53">
        <f>ONK_EI_FELHASZN_TERV!L27+OVI_EI_FELHASZN_TERV!L27+PH_EI_FELHASZN_TERV!L27+MUVHAZ_EI_FELHASZN_TERV!L27</f>
        <v>142</v>
      </c>
      <c r="M27" s="53">
        <f>ONK_EI_FELHASZN_TERV!M27+OVI_EI_FELHASZN_TERV!M27+PH_EI_FELHASZN_TERV!M27+MUVHAZ_EI_FELHASZN_TERV!M27</f>
        <v>142</v>
      </c>
      <c r="N27" s="53">
        <f>ONK_EI_FELHASZN_TERV!N27+OVI_EI_FELHASZN_TERV!N27+PH_EI_FELHASZN_TERV!N27+MUVHAZ_EI_FELHASZN_TERV!N27</f>
        <v>168</v>
      </c>
      <c r="O27" s="144">
        <f t="shared" si="0"/>
        <v>1730</v>
      </c>
      <c r="P27" s="4"/>
    </row>
    <row r="28" spans="1:16" ht="15">
      <c r="A28" s="5" t="s">
        <v>406</v>
      </c>
      <c r="B28" s="41" t="s">
        <v>407</v>
      </c>
      <c r="C28" s="53">
        <f>ONK_EI_FELHASZN_TERV!C28+OVI_EI_FELHASZN_TERV!C28+PH_EI_FELHASZN_TERV!C28+MUVHAZ_EI_FELHASZN_TERV!C28</f>
        <v>209</v>
      </c>
      <c r="D28" s="53">
        <f>ONK_EI_FELHASZN_TERV!D28+OVI_EI_FELHASZN_TERV!D28+PH_EI_FELHASZN_TERV!D28+MUVHAZ_EI_FELHASZN_TERV!D28</f>
        <v>209</v>
      </c>
      <c r="E28" s="53">
        <f>ONK_EI_FELHASZN_TERV!E28+OVI_EI_FELHASZN_TERV!E28+PH_EI_FELHASZN_TERV!E28+MUVHAZ_EI_FELHASZN_TERV!E28</f>
        <v>209</v>
      </c>
      <c r="F28" s="53">
        <f>ONK_EI_FELHASZN_TERV!F28+OVI_EI_FELHASZN_TERV!F28+PH_EI_FELHASZN_TERV!F28+MUVHAZ_EI_FELHASZN_TERV!F28</f>
        <v>209</v>
      </c>
      <c r="G28" s="53">
        <f>ONK_EI_FELHASZN_TERV!G28+OVI_EI_FELHASZN_TERV!G28+PH_EI_FELHASZN_TERV!G28+MUVHAZ_EI_FELHASZN_TERV!G28</f>
        <v>209</v>
      </c>
      <c r="H28" s="53">
        <f>ONK_EI_FELHASZN_TERV!H28+OVI_EI_FELHASZN_TERV!H28+PH_EI_FELHASZN_TERV!H28+MUVHAZ_EI_FELHASZN_TERV!H28</f>
        <v>209</v>
      </c>
      <c r="I28" s="53">
        <f>ONK_EI_FELHASZN_TERV!I28+OVI_EI_FELHASZN_TERV!I28+PH_EI_FELHASZN_TERV!I28+MUVHAZ_EI_FELHASZN_TERV!I28</f>
        <v>209</v>
      </c>
      <c r="J28" s="53">
        <f>ONK_EI_FELHASZN_TERV!J28+OVI_EI_FELHASZN_TERV!J28+PH_EI_FELHASZN_TERV!J28+MUVHAZ_EI_FELHASZN_TERV!J28</f>
        <v>209</v>
      </c>
      <c r="K28" s="53">
        <f>ONK_EI_FELHASZN_TERV!K28+OVI_EI_FELHASZN_TERV!K28+PH_EI_FELHASZN_TERV!K28+MUVHAZ_EI_FELHASZN_TERV!K28</f>
        <v>209</v>
      </c>
      <c r="L28" s="53">
        <f>ONK_EI_FELHASZN_TERV!L28+OVI_EI_FELHASZN_TERV!L28+PH_EI_FELHASZN_TERV!L28+MUVHAZ_EI_FELHASZN_TERV!L28</f>
        <v>209</v>
      </c>
      <c r="M28" s="53">
        <f>ONK_EI_FELHASZN_TERV!M28+OVI_EI_FELHASZN_TERV!M28+PH_EI_FELHASZN_TERV!M28+MUVHAZ_EI_FELHASZN_TERV!M28</f>
        <v>209</v>
      </c>
      <c r="N28" s="53">
        <f>ONK_EI_FELHASZN_TERV!N28+OVI_EI_FELHASZN_TERV!N28+PH_EI_FELHASZN_TERV!N28+MUVHAZ_EI_FELHASZN_TERV!N28</f>
        <v>228</v>
      </c>
      <c r="O28" s="144">
        <f t="shared" si="0"/>
        <v>2527</v>
      </c>
      <c r="P28" s="4"/>
    </row>
    <row r="29" spans="1:16" ht="15">
      <c r="A29" s="5" t="s">
        <v>408</v>
      </c>
      <c r="B29" s="41" t="s">
        <v>409</v>
      </c>
      <c r="C29" s="53">
        <f>ONK_EI_FELHASZN_TERV!C29+OVI_EI_FELHASZN_TERV!C29+PH_EI_FELHASZN_TERV!C29+MUVHAZ_EI_FELHASZN_TERV!C29</f>
        <v>0</v>
      </c>
      <c r="D29" s="53">
        <f>ONK_EI_FELHASZN_TERV!D29+OVI_EI_FELHASZN_TERV!D29+PH_EI_FELHASZN_TERV!D29+MUVHAZ_EI_FELHASZN_TERV!D29</f>
        <v>0</v>
      </c>
      <c r="E29" s="53">
        <f>ONK_EI_FELHASZN_TERV!E29+OVI_EI_FELHASZN_TERV!E29+PH_EI_FELHASZN_TERV!E29+MUVHAZ_EI_FELHASZN_TERV!E29</f>
        <v>0</v>
      </c>
      <c r="F29" s="53">
        <f>ONK_EI_FELHASZN_TERV!F29+OVI_EI_FELHASZN_TERV!F29+PH_EI_FELHASZN_TERV!F29+MUVHAZ_EI_FELHASZN_TERV!F29</f>
        <v>0</v>
      </c>
      <c r="G29" s="53">
        <f>ONK_EI_FELHASZN_TERV!G29+OVI_EI_FELHASZN_TERV!G29+PH_EI_FELHASZN_TERV!G29+MUVHAZ_EI_FELHASZN_TERV!G29</f>
        <v>0</v>
      </c>
      <c r="H29" s="53">
        <f>ONK_EI_FELHASZN_TERV!H29+OVI_EI_FELHASZN_TERV!H29+PH_EI_FELHASZN_TERV!H29+MUVHAZ_EI_FELHASZN_TERV!H29</f>
        <v>0</v>
      </c>
      <c r="I29" s="53">
        <f>ONK_EI_FELHASZN_TERV!I29+OVI_EI_FELHASZN_TERV!I29+PH_EI_FELHASZN_TERV!I29+MUVHAZ_EI_FELHASZN_TERV!I29</f>
        <v>0</v>
      </c>
      <c r="J29" s="53">
        <f>ONK_EI_FELHASZN_TERV!J29+OVI_EI_FELHASZN_TERV!J29+PH_EI_FELHASZN_TERV!J29+MUVHAZ_EI_FELHASZN_TERV!J29</f>
        <v>0</v>
      </c>
      <c r="K29" s="53">
        <f>ONK_EI_FELHASZN_TERV!K29+OVI_EI_FELHASZN_TERV!K29+PH_EI_FELHASZN_TERV!K29+MUVHAZ_EI_FELHASZN_TERV!K29</f>
        <v>0</v>
      </c>
      <c r="L29" s="53">
        <f>ONK_EI_FELHASZN_TERV!L29+OVI_EI_FELHASZN_TERV!L29+PH_EI_FELHASZN_TERV!L29+MUVHAZ_EI_FELHASZN_TERV!L29</f>
        <v>0</v>
      </c>
      <c r="M29" s="53">
        <f>ONK_EI_FELHASZN_TERV!M29+OVI_EI_FELHASZN_TERV!M29+PH_EI_FELHASZN_TERV!M29+MUVHAZ_EI_FELHASZN_TERV!M29</f>
        <v>0</v>
      </c>
      <c r="N29" s="53">
        <f>ONK_EI_FELHASZN_TERV!N29+OVI_EI_FELHASZN_TERV!N29+PH_EI_FELHASZN_TERV!N29+MUVHAZ_EI_FELHASZN_TERV!N29</f>
        <v>0</v>
      </c>
      <c r="O29" s="144">
        <f t="shared" si="0"/>
        <v>0</v>
      </c>
      <c r="P29" s="4"/>
    </row>
    <row r="30" spans="1:16" ht="15">
      <c r="A30" s="9" t="s">
        <v>771</v>
      </c>
      <c r="B30" s="44" t="s">
        <v>410</v>
      </c>
      <c r="C30" s="53">
        <f>ONK_EI_FELHASZN_TERV!C30+OVI_EI_FELHASZN_TERV!C30+PH_EI_FELHASZN_TERV!C30+MUVHAZ_EI_FELHASZN_TERV!C30</f>
        <v>351</v>
      </c>
      <c r="D30" s="53">
        <f>ONK_EI_FELHASZN_TERV!D30+OVI_EI_FELHASZN_TERV!D30+PH_EI_FELHASZN_TERV!D30+MUVHAZ_EI_FELHASZN_TERV!D30</f>
        <v>351</v>
      </c>
      <c r="E30" s="53">
        <f>ONK_EI_FELHASZN_TERV!E30+OVI_EI_FELHASZN_TERV!E30+PH_EI_FELHASZN_TERV!E30+MUVHAZ_EI_FELHASZN_TERV!E30</f>
        <v>351</v>
      </c>
      <c r="F30" s="53">
        <f>ONK_EI_FELHASZN_TERV!F30+OVI_EI_FELHASZN_TERV!F30+PH_EI_FELHASZN_TERV!F30+MUVHAZ_EI_FELHASZN_TERV!F30</f>
        <v>351</v>
      </c>
      <c r="G30" s="53">
        <f>ONK_EI_FELHASZN_TERV!G30+OVI_EI_FELHASZN_TERV!G30+PH_EI_FELHASZN_TERV!G30+MUVHAZ_EI_FELHASZN_TERV!G30</f>
        <v>351</v>
      </c>
      <c r="H30" s="53">
        <f>ONK_EI_FELHASZN_TERV!H30+OVI_EI_FELHASZN_TERV!H30+PH_EI_FELHASZN_TERV!H30+MUVHAZ_EI_FELHASZN_TERV!H30</f>
        <v>351</v>
      </c>
      <c r="I30" s="53">
        <f>ONK_EI_FELHASZN_TERV!I30+OVI_EI_FELHASZN_TERV!I30+PH_EI_FELHASZN_TERV!I30+MUVHAZ_EI_FELHASZN_TERV!I30</f>
        <v>351</v>
      </c>
      <c r="J30" s="53">
        <f>ONK_EI_FELHASZN_TERV!J30+OVI_EI_FELHASZN_TERV!J30+PH_EI_FELHASZN_TERV!J30+MUVHAZ_EI_FELHASZN_TERV!J30</f>
        <v>351</v>
      </c>
      <c r="K30" s="53">
        <f>ONK_EI_FELHASZN_TERV!K30+OVI_EI_FELHASZN_TERV!K30+PH_EI_FELHASZN_TERV!K30+MUVHAZ_EI_FELHASZN_TERV!K30</f>
        <v>351</v>
      </c>
      <c r="L30" s="53">
        <f>ONK_EI_FELHASZN_TERV!L30+OVI_EI_FELHASZN_TERV!L30+PH_EI_FELHASZN_TERV!L30+MUVHAZ_EI_FELHASZN_TERV!L30</f>
        <v>351</v>
      </c>
      <c r="M30" s="53">
        <f>ONK_EI_FELHASZN_TERV!M30+OVI_EI_FELHASZN_TERV!M30+PH_EI_FELHASZN_TERV!M30+MUVHAZ_EI_FELHASZN_TERV!M30</f>
        <v>351</v>
      </c>
      <c r="N30" s="53">
        <f>ONK_EI_FELHASZN_TERV!N30+OVI_EI_FELHASZN_TERV!N30+PH_EI_FELHASZN_TERV!N30+MUVHAZ_EI_FELHASZN_TERV!N30</f>
        <v>396</v>
      </c>
      <c r="O30" s="144">
        <f t="shared" si="0"/>
        <v>4257</v>
      </c>
      <c r="P30" s="4"/>
    </row>
    <row r="31" spans="1:16" ht="15">
      <c r="A31" s="5" t="s">
        <v>411</v>
      </c>
      <c r="B31" s="41" t="s">
        <v>412</v>
      </c>
      <c r="C31" s="53">
        <f>ONK_EI_FELHASZN_TERV!C31+OVI_EI_FELHASZN_TERV!C31+PH_EI_FELHASZN_TERV!C31+MUVHAZ_EI_FELHASZN_TERV!C31</f>
        <v>0</v>
      </c>
      <c r="D31" s="53">
        <f>ONK_EI_FELHASZN_TERV!D31+OVI_EI_FELHASZN_TERV!D31+PH_EI_FELHASZN_TERV!D31+MUVHAZ_EI_FELHASZN_TERV!D31</f>
        <v>0</v>
      </c>
      <c r="E31" s="53">
        <f>ONK_EI_FELHASZN_TERV!E31+OVI_EI_FELHASZN_TERV!E31+PH_EI_FELHASZN_TERV!E31+MUVHAZ_EI_FELHASZN_TERV!E31</f>
        <v>0</v>
      </c>
      <c r="F31" s="53">
        <f>ONK_EI_FELHASZN_TERV!F31+OVI_EI_FELHASZN_TERV!F31+PH_EI_FELHASZN_TERV!F31+MUVHAZ_EI_FELHASZN_TERV!F31</f>
        <v>0</v>
      </c>
      <c r="G31" s="53">
        <f>ONK_EI_FELHASZN_TERV!G31+OVI_EI_FELHASZN_TERV!G31+PH_EI_FELHASZN_TERV!G31+MUVHAZ_EI_FELHASZN_TERV!G31</f>
        <v>0</v>
      </c>
      <c r="H31" s="53">
        <f>ONK_EI_FELHASZN_TERV!H31+OVI_EI_FELHASZN_TERV!H31+PH_EI_FELHASZN_TERV!H31+MUVHAZ_EI_FELHASZN_TERV!H31</f>
        <v>0</v>
      </c>
      <c r="I31" s="53">
        <f>ONK_EI_FELHASZN_TERV!I31+OVI_EI_FELHASZN_TERV!I31+PH_EI_FELHASZN_TERV!I31+MUVHAZ_EI_FELHASZN_TERV!I31</f>
        <v>0</v>
      </c>
      <c r="J31" s="53">
        <f>ONK_EI_FELHASZN_TERV!J31+OVI_EI_FELHASZN_TERV!J31+PH_EI_FELHASZN_TERV!J31+MUVHAZ_EI_FELHASZN_TERV!J31</f>
        <v>0</v>
      </c>
      <c r="K31" s="53">
        <f>ONK_EI_FELHASZN_TERV!K31+OVI_EI_FELHASZN_TERV!K31+PH_EI_FELHASZN_TERV!K31+MUVHAZ_EI_FELHASZN_TERV!K31</f>
        <v>0</v>
      </c>
      <c r="L31" s="53">
        <f>ONK_EI_FELHASZN_TERV!L31+OVI_EI_FELHASZN_TERV!L31+PH_EI_FELHASZN_TERV!L31+MUVHAZ_EI_FELHASZN_TERV!L31</f>
        <v>0</v>
      </c>
      <c r="M31" s="53">
        <f>ONK_EI_FELHASZN_TERV!M31+OVI_EI_FELHASZN_TERV!M31+PH_EI_FELHASZN_TERV!M31+MUVHAZ_EI_FELHASZN_TERV!M31</f>
        <v>0</v>
      </c>
      <c r="N31" s="53">
        <f>ONK_EI_FELHASZN_TERV!N31+OVI_EI_FELHASZN_TERV!N31+PH_EI_FELHASZN_TERV!N31+MUVHAZ_EI_FELHASZN_TERV!N31</f>
        <v>0</v>
      </c>
      <c r="O31" s="144">
        <f t="shared" si="0"/>
        <v>0</v>
      </c>
      <c r="P31" s="4"/>
    </row>
    <row r="32" spans="1:16" ht="15">
      <c r="A32" s="5" t="s">
        <v>413</v>
      </c>
      <c r="B32" s="41" t="s">
        <v>414</v>
      </c>
      <c r="C32" s="53">
        <f>ONK_EI_FELHASZN_TERV!C32+OVI_EI_FELHASZN_TERV!C32+PH_EI_FELHASZN_TERV!C32+MUVHAZ_EI_FELHASZN_TERV!C32</f>
        <v>127</v>
      </c>
      <c r="D32" s="53">
        <f>ONK_EI_FELHASZN_TERV!D32+OVI_EI_FELHASZN_TERV!D32+PH_EI_FELHASZN_TERV!D32+MUVHAZ_EI_FELHASZN_TERV!D32</f>
        <v>127</v>
      </c>
      <c r="E32" s="53">
        <f>ONK_EI_FELHASZN_TERV!E32+OVI_EI_FELHASZN_TERV!E32+PH_EI_FELHASZN_TERV!E32+MUVHAZ_EI_FELHASZN_TERV!E32</f>
        <v>127</v>
      </c>
      <c r="F32" s="53">
        <f>ONK_EI_FELHASZN_TERV!F32+OVI_EI_FELHASZN_TERV!F32+PH_EI_FELHASZN_TERV!F32+MUVHAZ_EI_FELHASZN_TERV!F32</f>
        <v>127</v>
      </c>
      <c r="G32" s="53">
        <f>ONK_EI_FELHASZN_TERV!G32+OVI_EI_FELHASZN_TERV!G32+PH_EI_FELHASZN_TERV!G32+MUVHAZ_EI_FELHASZN_TERV!G32</f>
        <v>127</v>
      </c>
      <c r="H32" s="53">
        <f>ONK_EI_FELHASZN_TERV!H32+OVI_EI_FELHASZN_TERV!H32+PH_EI_FELHASZN_TERV!H32+MUVHAZ_EI_FELHASZN_TERV!H32</f>
        <v>127</v>
      </c>
      <c r="I32" s="53">
        <f>ONK_EI_FELHASZN_TERV!I32+OVI_EI_FELHASZN_TERV!I32+PH_EI_FELHASZN_TERV!I32+MUVHAZ_EI_FELHASZN_TERV!I32</f>
        <v>127</v>
      </c>
      <c r="J32" s="53">
        <f>ONK_EI_FELHASZN_TERV!J32+OVI_EI_FELHASZN_TERV!J32+PH_EI_FELHASZN_TERV!J32+MUVHAZ_EI_FELHASZN_TERV!J32</f>
        <v>127</v>
      </c>
      <c r="K32" s="53">
        <f>ONK_EI_FELHASZN_TERV!K32+OVI_EI_FELHASZN_TERV!K32+PH_EI_FELHASZN_TERV!K32+MUVHAZ_EI_FELHASZN_TERV!K32</f>
        <v>127</v>
      </c>
      <c r="L32" s="53">
        <f>ONK_EI_FELHASZN_TERV!L32+OVI_EI_FELHASZN_TERV!L32+PH_EI_FELHASZN_TERV!L32+MUVHAZ_EI_FELHASZN_TERV!L32</f>
        <v>127</v>
      </c>
      <c r="M32" s="53">
        <f>ONK_EI_FELHASZN_TERV!M32+OVI_EI_FELHASZN_TERV!M32+PH_EI_FELHASZN_TERV!M32+MUVHAZ_EI_FELHASZN_TERV!M32</f>
        <v>127</v>
      </c>
      <c r="N32" s="53">
        <f>ONK_EI_FELHASZN_TERV!N32+OVI_EI_FELHASZN_TERV!N32+PH_EI_FELHASZN_TERV!N32+MUVHAZ_EI_FELHASZN_TERV!N32</f>
        <v>133</v>
      </c>
      <c r="O32" s="144">
        <f t="shared" si="0"/>
        <v>1530</v>
      </c>
      <c r="P32" s="4"/>
    </row>
    <row r="33" spans="1:16" ht="15">
      <c r="A33" s="9" t="s">
        <v>903</v>
      </c>
      <c r="B33" s="44" t="s">
        <v>415</v>
      </c>
      <c r="C33" s="53">
        <f>ONK_EI_FELHASZN_TERV!C33+OVI_EI_FELHASZN_TERV!C33+PH_EI_FELHASZN_TERV!C33+MUVHAZ_EI_FELHASZN_TERV!C33</f>
        <v>127</v>
      </c>
      <c r="D33" s="53">
        <f>ONK_EI_FELHASZN_TERV!D33+OVI_EI_FELHASZN_TERV!D33+PH_EI_FELHASZN_TERV!D33+MUVHAZ_EI_FELHASZN_TERV!D33</f>
        <v>127</v>
      </c>
      <c r="E33" s="53">
        <f>ONK_EI_FELHASZN_TERV!E33+OVI_EI_FELHASZN_TERV!E33+PH_EI_FELHASZN_TERV!E33+MUVHAZ_EI_FELHASZN_TERV!E33</f>
        <v>127</v>
      </c>
      <c r="F33" s="53">
        <f>ONK_EI_FELHASZN_TERV!F33+OVI_EI_FELHASZN_TERV!F33+PH_EI_FELHASZN_TERV!F33+MUVHAZ_EI_FELHASZN_TERV!F33</f>
        <v>127</v>
      </c>
      <c r="G33" s="53">
        <f>ONK_EI_FELHASZN_TERV!G33+OVI_EI_FELHASZN_TERV!G33+PH_EI_FELHASZN_TERV!G33+MUVHAZ_EI_FELHASZN_TERV!G33</f>
        <v>127</v>
      </c>
      <c r="H33" s="53">
        <f>ONK_EI_FELHASZN_TERV!H33+OVI_EI_FELHASZN_TERV!H33+PH_EI_FELHASZN_TERV!H33+MUVHAZ_EI_FELHASZN_TERV!H33</f>
        <v>127</v>
      </c>
      <c r="I33" s="53">
        <f>ONK_EI_FELHASZN_TERV!I33+OVI_EI_FELHASZN_TERV!I33+PH_EI_FELHASZN_TERV!I33+MUVHAZ_EI_FELHASZN_TERV!I33</f>
        <v>127</v>
      </c>
      <c r="J33" s="53">
        <f>ONK_EI_FELHASZN_TERV!J33+OVI_EI_FELHASZN_TERV!J33+PH_EI_FELHASZN_TERV!J33+MUVHAZ_EI_FELHASZN_TERV!J33</f>
        <v>127</v>
      </c>
      <c r="K33" s="53">
        <f>ONK_EI_FELHASZN_TERV!K33+OVI_EI_FELHASZN_TERV!K33+PH_EI_FELHASZN_TERV!K33+MUVHAZ_EI_FELHASZN_TERV!K33</f>
        <v>127</v>
      </c>
      <c r="L33" s="53">
        <f>ONK_EI_FELHASZN_TERV!L33+OVI_EI_FELHASZN_TERV!L33+PH_EI_FELHASZN_TERV!L33+MUVHAZ_EI_FELHASZN_TERV!L33</f>
        <v>127</v>
      </c>
      <c r="M33" s="53">
        <f>ONK_EI_FELHASZN_TERV!M33+OVI_EI_FELHASZN_TERV!M33+PH_EI_FELHASZN_TERV!M33+MUVHAZ_EI_FELHASZN_TERV!M33</f>
        <v>127</v>
      </c>
      <c r="N33" s="53">
        <f>ONK_EI_FELHASZN_TERV!N33+OVI_EI_FELHASZN_TERV!N33+PH_EI_FELHASZN_TERV!N33+MUVHAZ_EI_FELHASZN_TERV!N33</f>
        <v>133</v>
      </c>
      <c r="O33" s="144">
        <f t="shared" si="0"/>
        <v>1530</v>
      </c>
      <c r="P33" s="4"/>
    </row>
    <row r="34" spans="1:16" ht="15">
      <c r="A34" s="5" t="s">
        <v>416</v>
      </c>
      <c r="B34" s="41" t="s">
        <v>417</v>
      </c>
      <c r="C34" s="53">
        <f>ONK_EI_FELHASZN_TERV!C34+OVI_EI_FELHASZN_TERV!C34+PH_EI_FELHASZN_TERV!C34+MUVHAZ_EI_FELHASZN_TERV!C34</f>
        <v>2012</v>
      </c>
      <c r="D34" s="53">
        <f>ONK_EI_FELHASZN_TERV!D34+OVI_EI_FELHASZN_TERV!D34+PH_EI_FELHASZN_TERV!D34+MUVHAZ_EI_FELHASZN_TERV!D34</f>
        <v>2012</v>
      </c>
      <c r="E34" s="53">
        <f>ONK_EI_FELHASZN_TERV!E34+OVI_EI_FELHASZN_TERV!E34+PH_EI_FELHASZN_TERV!E34+MUVHAZ_EI_FELHASZN_TERV!E34</f>
        <v>2012</v>
      </c>
      <c r="F34" s="53">
        <f>ONK_EI_FELHASZN_TERV!F34+OVI_EI_FELHASZN_TERV!F34+PH_EI_FELHASZN_TERV!F34+MUVHAZ_EI_FELHASZN_TERV!F34</f>
        <v>2012</v>
      </c>
      <c r="G34" s="53">
        <f>ONK_EI_FELHASZN_TERV!G34+OVI_EI_FELHASZN_TERV!G34+PH_EI_FELHASZN_TERV!G34+MUVHAZ_EI_FELHASZN_TERV!G34</f>
        <v>2017</v>
      </c>
      <c r="H34" s="53">
        <f>ONK_EI_FELHASZN_TERV!H34+OVI_EI_FELHASZN_TERV!H34+PH_EI_FELHASZN_TERV!H34+MUVHAZ_EI_FELHASZN_TERV!H34</f>
        <v>2017</v>
      </c>
      <c r="I34" s="53">
        <f>ONK_EI_FELHASZN_TERV!I34+OVI_EI_FELHASZN_TERV!I34+PH_EI_FELHASZN_TERV!I34+MUVHAZ_EI_FELHASZN_TERV!I34</f>
        <v>2017</v>
      </c>
      <c r="J34" s="53">
        <f>ONK_EI_FELHASZN_TERV!J34+OVI_EI_FELHASZN_TERV!J34+PH_EI_FELHASZN_TERV!J34+MUVHAZ_EI_FELHASZN_TERV!J34</f>
        <v>2017</v>
      </c>
      <c r="K34" s="53">
        <f>ONK_EI_FELHASZN_TERV!K34+OVI_EI_FELHASZN_TERV!K34+PH_EI_FELHASZN_TERV!K34+MUVHAZ_EI_FELHASZN_TERV!K34</f>
        <v>2017</v>
      </c>
      <c r="L34" s="53">
        <f>ONK_EI_FELHASZN_TERV!L34+OVI_EI_FELHASZN_TERV!L34+PH_EI_FELHASZN_TERV!L34+MUVHAZ_EI_FELHASZN_TERV!L34</f>
        <v>2017</v>
      </c>
      <c r="M34" s="53">
        <f>ONK_EI_FELHASZN_TERV!M34+OVI_EI_FELHASZN_TERV!M34+PH_EI_FELHASZN_TERV!M34+MUVHAZ_EI_FELHASZN_TERV!M34</f>
        <v>2017</v>
      </c>
      <c r="N34" s="53">
        <f>ONK_EI_FELHASZN_TERV!N34+OVI_EI_FELHASZN_TERV!N34+PH_EI_FELHASZN_TERV!N34+MUVHAZ_EI_FELHASZN_TERV!N34</f>
        <v>2033</v>
      </c>
      <c r="O34" s="144">
        <f t="shared" si="0"/>
        <v>24200</v>
      </c>
      <c r="P34" s="4"/>
    </row>
    <row r="35" spans="1:16" ht="15">
      <c r="A35" s="5" t="s">
        <v>418</v>
      </c>
      <c r="B35" s="41" t="s">
        <v>419</v>
      </c>
      <c r="C35" s="53">
        <f>ONK_EI_FELHASZN_TERV!C35+OVI_EI_FELHASZN_TERV!C35+PH_EI_FELHASZN_TERV!C35+MUVHAZ_EI_FELHASZN_TERV!C35</f>
        <v>2319</v>
      </c>
      <c r="D35" s="53">
        <f>ONK_EI_FELHASZN_TERV!D35+OVI_EI_FELHASZN_TERV!D35+PH_EI_FELHASZN_TERV!D35+MUVHAZ_EI_FELHASZN_TERV!D35</f>
        <v>2360</v>
      </c>
      <c r="E35" s="53">
        <f>ONK_EI_FELHASZN_TERV!E35+OVI_EI_FELHASZN_TERV!E35+PH_EI_FELHASZN_TERV!E35+MUVHAZ_EI_FELHASZN_TERV!E35</f>
        <v>2360</v>
      </c>
      <c r="F35" s="53">
        <f>ONK_EI_FELHASZN_TERV!F35+OVI_EI_FELHASZN_TERV!F35+PH_EI_FELHASZN_TERV!F35+MUVHAZ_EI_FELHASZN_TERV!F35</f>
        <v>2360</v>
      </c>
      <c r="G35" s="53">
        <f>ONK_EI_FELHASZN_TERV!G35+OVI_EI_FELHASZN_TERV!G35+PH_EI_FELHASZN_TERV!G35+MUVHAZ_EI_FELHASZN_TERV!G35</f>
        <v>2360</v>
      </c>
      <c r="H35" s="53">
        <f>ONK_EI_FELHASZN_TERV!H35+OVI_EI_FELHASZN_TERV!H35+PH_EI_FELHASZN_TERV!H35+MUVHAZ_EI_FELHASZN_TERV!H35</f>
        <v>2360</v>
      </c>
      <c r="I35" s="53">
        <f>ONK_EI_FELHASZN_TERV!I35+OVI_EI_FELHASZN_TERV!I35+PH_EI_FELHASZN_TERV!I35+MUVHAZ_EI_FELHASZN_TERV!I35</f>
        <v>700</v>
      </c>
      <c r="J35" s="53">
        <f>ONK_EI_FELHASZN_TERV!J35+OVI_EI_FELHASZN_TERV!J35+PH_EI_FELHASZN_TERV!J35+MUVHAZ_EI_FELHASZN_TERV!J35</f>
        <v>0</v>
      </c>
      <c r="K35" s="53">
        <f>ONK_EI_FELHASZN_TERV!K35+OVI_EI_FELHASZN_TERV!K35+PH_EI_FELHASZN_TERV!K35+MUVHAZ_EI_FELHASZN_TERV!K35</f>
        <v>1801</v>
      </c>
      <c r="L35" s="53">
        <f>ONK_EI_FELHASZN_TERV!L35+OVI_EI_FELHASZN_TERV!L35+PH_EI_FELHASZN_TERV!L35+MUVHAZ_EI_FELHASZN_TERV!L35</f>
        <v>2360</v>
      </c>
      <c r="M35" s="53">
        <f>ONK_EI_FELHASZN_TERV!M35+OVI_EI_FELHASZN_TERV!M35+PH_EI_FELHASZN_TERV!M35+MUVHAZ_EI_FELHASZN_TERV!M35</f>
        <v>2360</v>
      </c>
      <c r="N35" s="53">
        <f>ONK_EI_FELHASZN_TERV!N35+OVI_EI_FELHASZN_TERV!N35+PH_EI_FELHASZN_TERV!N35+MUVHAZ_EI_FELHASZN_TERV!N35</f>
        <v>2237</v>
      </c>
      <c r="O35" s="144">
        <f t="shared" si="0"/>
        <v>23577</v>
      </c>
      <c r="P35" s="4"/>
    </row>
    <row r="36" spans="1:16" ht="15">
      <c r="A36" s="5" t="s">
        <v>864</v>
      </c>
      <c r="B36" s="41" t="s">
        <v>420</v>
      </c>
      <c r="C36" s="53">
        <f>ONK_EI_FELHASZN_TERV!C36+OVI_EI_FELHASZN_TERV!C36+PH_EI_FELHASZN_TERV!C36+MUVHAZ_EI_FELHASZN_TERV!C36</f>
        <v>139</v>
      </c>
      <c r="D36" s="53">
        <f>ONK_EI_FELHASZN_TERV!D36+OVI_EI_FELHASZN_TERV!D36+PH_EI_FELHASZN_TERV!D36+MUVHAZ_EI_FELHASZN_TERV!D36</f>
        <v>109</v>
      </c>
      <c r="E36" s="53">
        <f>ONK_EI_FELHASZN_TERV!E36+OVI_EI_FELHASZN_TERV!E36+PH_EI_FELHASZN_TERV!E36+MUVHAZ_EI_FELHASZN_TERV!E36</f>
        <v>109</v>
      </c>
      <c r="F36" s="53">
        <f>ONK_EI_FELHASZN_TERV!F36+OVI_EI_FELHASZN_TERV!F36+PH_EI_FELHASZN_TERV!F36+MUVHAZ_EI_FELHASZN_TERV!F36</f>
        <v>109</v>
      </c>
      <c r="G36" s="53">
        <f>ONK_EI_FELHASZN_TERV!G36+OVI_EI_FELHASZN_TERV!G36+PH_EI_FELHASZN_TERV!G36+MUVHAZ_EI_FELHASZN_TERV!G36</f>
        <v>109</v>
      </c>
      <c r="H36" s="53">
        <f>ONK_EI_FELHASZN_TERV!H36+OVI_EI_FELHASZN_TERV!H36+PH_EI_FELHASZN_TERV!H36+MUVHAZ_EI_FELHASZN_TERV!H36</f>
        <v>109</v>
      </c>
      <c r="I36" s="53">
        <f>ONK_EI_FELHASZN_TERV!I36+OVI_EI_FELHASZN_TERV!I36+PH_EI_FELHASZN_TERV!I36+MUVHAZ_EI_FELHASZN_TERV!I36</f>
        <v>109</v>
      </c>
      <c r="J36" s="53">
        <f>ONK_EI_FELHASZN_TERV!J36+OVI_EI_FELHASZN_TERV!J36+PH_EI_FELHASZN_TERV!J36+MUVHAZ_EI_FELHASZN_TERV!J36</f>
        <v>109</v>
      </c>
      <c r="K36" s="53">
        <f>ONK_EI_FELHASZN_TERV!K36+OVI_EI_FELHASZN_TERV!K36+PH_EI_FELHASZN_TERV!K36+MUVHAZ_EI_FELHASZN_TERV!K36</f>
        <v>109</v>
      </c>
      <c r="L36" s="53">
        <f>ONK_EI_FELHASZN_TERV!L36+OVI_EI_FELHASZN_TERV!L36+PH_EI_FELHASZN_TERV!L36+MUVHAZ_EI_FELHASZN_TERV!L36</f>
        <v>109</v>
      </c>
      <c r="M36" s="53">
        <f>ONK_EI_FELHASZN_TERV!M36+OVI_EI_FELHASZN_TERV!M36+PH_EI_FELHASZN_TERV!M36+MUVHAZ_EI_FELHASZN_TERV!M36</f>
        <v>109</v>
      </c>
      <c r="N36" s="53">
        <f>ONK_EI_FELHASZN_TERV!N36+OVI_EI_FELHASZN_TERV!N36+PH_EI_FELHASZN_TERV!N36+MUVHAZ_EI_FELHASZN_TERV!N36</f>
        <v>111</v>
      </c>
      <c r="O36" s="144">
        <f t="shared" si="0"/>
        <v>1340</v>
      </c>
      <c r="P36" s="4"/>
    </row>
    <row r="37" spans="1:16" ht="15">
      <c r="A37" s="5" t="s">
        <v>422</v>
      </c>
      <c r="B37" s="41" t="s">
        <v>423</v>
      </c>
      <c r="C37" s="53">
        <f>ONK_EI_FELHASZN_TERV!C37+OVI_EI_FELHASZN_TERV!C37+PH_EI_FELHASZN_TERV!C37+MUVHAZ_EI_FELHASZN_TERV!C37</f>
        <v>466</v>
      </c>
      <c r="D37" s="53">
        <f>ONK_EI_FELHASZN_TERV!D37+OVI_EI_FELHASZN_TERV!D37+PH_EI_FELHASZN_TERV!D37+MUVHAZ_EI_FELHASZN_TERV!D37</f>
        <v>466</v>
      </c>
      <c r="E37" s="53">
        <f>ONK_EI_FELHASZN_TERV!E37+OVI_EI_FELHASZN_TERV!E37+PH_EI_FELHASZN_TERV!E37+MUVHAZ_EI_FELHASZN_TERV!E37</f>
        <v>466</v>
      </c>
      <c r="F37" s="53">
        <f>ONK_EI_FELHASZN_TERV!F37+OVI_EI_FELHASZN_TERV!F37+PH_EI_FELHASZN_TERV!F37+MUVHAZ_EI_FELHASZN_TERV!F37</f>
        <v>466</v>
      </c>
      <c r="G37" s="53">
        <f>ONK_EI_FELHASZN_TERV!G37+OVI_EI_FELHASZN_TERV!G37+PH_EI_FELHASZN_TERV!G37+MUVHAZ_EI_FELHASZN_TERV!G37</f>
        <v>466</v>
      </c>
      <c r="H37" s="53">
        <f>ONK_EI_FELHASZN_TERV!H37+OVI_EI_FELHASZN_TERV!H37+PH_EI_FELHASZN_TERV!H37+MUVHAZ_EI_FELHASZN_TERV!H37</f>
        <v>466</v>
      </c>
      <c r="I37" s="53">
        <f>ONK_EI_FELHASZN_TERV!I37+OVI_EI_FELHASZN_TERV!I37+PH_EI_FELHASZN_TERV!I37+MUVHAZ_EI_FELHASZN_TERV!I37</f>
        <v>466</v>
      </c>
      <c r="J37" s="53">
        <f>ONK_EI_FELHASZN_TERV!J37+OVI_EI_FELHASZN_TERV!J37+PH_EI_FELHASZN_TERV!J37+MUVHAZ_EI_FELHASZN_TERV!J37</f>
        <v>466</v>
      </c>
      <c r="K37" s="53">
        <f>ONK_EI_FELHASZN_TERV!K37+OVI_EI_FELHASZN_TERV!K37+PH_EI_FELHASZN_TERV!K37+MUVHAZ_EI_FELHASZN_TERV!K37</f>
        <v>466</v>
      </c>
      <c r="L37" s="53">
        <f>ONK_EI_FELHASZN_TERV!L37+OVI_EI_FELHASZN_TERV!L37+PH_EI_FELHASZN_TERV!L37+MUVHAZ_EI_FELHASZN_TERV!L37</f>
        <v>466</v>
      </c>
      <c r="M37" s="53">
        <f>ONK_EI_FELHASZN_TERV!M37+OVI_EI_FELHASZN_TERV!M37+PH_EI_FELHASZN_TERV!M37+MUVHAZ_EI_FELHASZN_TERV!M37</f>
        <v>466</v>
      </c>
      <c r="N37" s="53">
        <f>ONK_EI_FELHASZN_TERV!N37+OVI_EI_FELHASZN_TERV!N37+PH_EI_FELHASZN_TERV!N37+MUVHAZ_EI_FELHASZN_TERV!N37</f>
        <v>494</v>
      </c>
      <c r="O37" s="144">
        <f t="shared" si="0"/>
        <v>5620</v>
      </c>
      <c r="P37" s="4"/>
    </row>
    <row r="38" spans="1:16" ht="15">
      <c r="A38" s="14" t="s">
        <v>865</v>
      </c>
      <c r="B38" s="41" t="s">
        <v>424</v>
      </c>
      <c r="C38" s="53">
        <f>ONK_EI_FELHASZN_TERV!C38+OVI_EI_FELHASZN_TERV!C38+PH_EI_FELHASZN_TERV!C38+MUVHAZ_EI_FELHASZN_TERV!C38</f>
        <v>655</v>
      </c>
      <c r="D38" s="53">
        <f>ONK_EI_FELHASZN_TERV!D38+OVI_EI_FELHASZN_TERV!D38+PH_EI_FELHASZN_TERV!D38+MUVHAZ_EI_FELHASZN_TERV!D38</f>
        <v>655</v>
      </c>
      <c r="E38" s="53">
        <f>ONK_EI_FELHASZN_TERV!E38+OVI_EI_FELHASZN_TERV!E38+PH_EI_FELHASZN_TERV!E38+MUVHAZ_EI_FELHASZN_TERV!E38</f>
        <v>655</v>
      </c>
      <c r="F38" s="53">
        <f>ONK_EI_FELHASZN_TERV!F38+OVI_EI_FELHASZN_TERV!F38+PH_EI_FELHASZN_TERV!F38+MUVHAZ_EI_FELHASZN_TERV!F38</f>
        <v>655</v>
      </c>
      <c r="G38" s="53">
        <f>ONK_EI_FELHASZN_TERV!G38+OVI_EI_FELHASZN_TERV!G38+PH_EI_FELHASZN_TERV!G38+MUVHAZ_EI_FELHASZN_TERV!G38</f>
        <v>655</v>
      </c>
      <c r="H38" s="53">
        <f>ONK_EI_FELHASZN_TERV!H38+OVI_EI_FELHASZN_TERV!H38+PH_EI_FELHASZN_TERV!H38+MUVHAZ_EI_FELHASZN_TERV!H38</f>
        <v>655</v>
      </c>
      <c r="I38" s="53">
        <f>ONK_EI_FELHASZN_TERV!I38+OVI_EI_FELHASZN_TERV!I38+PH_EI_FELHASZN_TERV!I38+MUVHAZ_EI_FELHASZN_TERV!I38</f>
        <v>655</v>
      </c>
      <c r="J38" s="53">
        <f>ONK_EI_FELHASZN_TERV!J38+OVI_EI_FELHASZN_TERV!J38+PH_EI_FELHASZN_TERV!J38+MUVHAZ_EI_FELHASZN_TERV!J38</f>
        <v>655</v>
      </c>
      <c r="K38" s="53">
        <f>ONK_EI_FELHASZN_TERV!K38+OVI_EI_FELHASZN_TERV!K38+PH_EI_FELHASZN_TERV!K38+MUVHAZ_EI_FELHASZN_TERV!K38</f>
        <v>655</v>
      </c>
      <c r="L38" s="53">
        <f>ONK_EI_FELHASZN_TERV!L38+OVI_EI_FELHASZN_TERV!L38+PH_EI_FELHASZN_TERV!L38+MUVHAZ_EI_FELHASZN_TERV!L38</f>
        <v>655</v>
      </c>
      <c r="M38" s="53">
        <f>ONK_EI_FELHASZN_TERV!M38+OVI_EI_FELHASZN_TERV!M38+PH_EI_FELHASZN_TERV!M38+MUVHAZ_EI_FELHASZN_TERV!M38</f>
        <v>655</v>
      </c>
      <c r="N38" s="53">
        <f>ONK_EI_FELHASZN_TERV!N38+OVI_EI_FELHASZN_TERV!N38+PH_EI_FELHASZN_TERV!N38+MUVHAZ_EI_FELHASZN_TERV!N38</f>
        <v>655</v>
      </c>
      <c r="O38" s="144">
        <f t="shared" si="0"/>
        <v>7860</v>
      </c>
      <c r="P38" s="4"/>
    </row>
    <row r="39" spans="1:16" ht="15">
      <c r="A39" s="6" t="s">
        <v>427</v>
      </c>
      <c r="B39" s="41" t="s">
        <v>428</v>
      </c>
      <c r="C39" s="53">
        <f>ONK_EI_FELHASZN_TERV!C39+OVI_EI_FELHASZN_TERV!C39+PH_EI_FELHASZN_TERV!C39+MUVHAZ_EI_FELHASZN_TERV!C39</f>
        <v>578</v>
      </c>
      <c r="D39" s="53">
        <f>ONK_EI_FELHASZN_TERV!D39+OVI_EI_FELHASZN_TERV!D39+PH_EI_FELHASZN_TERV!D39+MUVHAZ_EI_FELHASZN_TERV!D39</f>
        <v>578</v>
      </c>
      <c r="E39" s="53">
        <f>ONK_EI_FELHASZN_TERV!E39+OVI_EI_FELHASZN_TERV!E39+PH_EI_FELHASZN_TERV!E39+MUVHAZ_EI_FELHASZN_TERV!E39</f>
        <v>578</v>
      </c>
      <c r="F39" s="53">
        <f>ONK_EI_FELHASZN_TERV!F39+OVI_EI_FELHASZN_TERV!F39+PH_EI_FELHASZN_TERV!F39+MUVHAZ_EI_FELHASZN_TERV!F39</f>
        <v>578</v>
      </c>
      <c r="G39" s="53">
        <f>ONK_EI_FELHASZN_TERV!G39+OVI_EI_FELHASZN_TERV!G39+PH_EI_FELHASZN_TERV!G39+MUVHAZ_EI_FELHASZN_TERV!G39</f>
        <v>578</v>
      </c>
      <c r="H39" s="53">
        <f>ONK_EI_FELHASZN_TERV!H39+OVI_EI_FELHASZN_TERV!H39+PH_EI_FELHASZN_TERV!H39+MUVHAZ_EI_FELHASZN_TERV!H39</f>
        <v>578</v>
      </c>
      <c r="I39" s="53">
        <f>ONK_EI_FELHASZN_TERV!I39+OVI_EI_FELHASZN_TERV!I39+PH_EI_FELHASZN_TERV!I39+MUVHAZ_EI_FELHASZN_TERV!I39</f>
        <v>578</v>
      </c>
      <c r="J39" s="53">
        <f>ONK_EI_FELHASZN_TERV!J39+OVI_EI_FELHASZN_TERV!J39+PH_EI_FELHASZN_TERV!J39+MUVHAZ_EI_FELHASZN_TERV!J39</f>
        <v>578</v>
      </c>
      <c r="K39" s="53">
        <f>ONK_EI_FELHASZN_TERV!K39+OVI_EI_FELHASZN_TERV!K39+PH_EI_FELHASZN_TERV!K39+MUVHAZ_EI_FELHASZN_TERV!K39</f>
        <v>578</v>
      </c>
      <c r="L39" s="53">
        <f>ONK_EI_FELHASZN_TERV!L39+OVI_EI_FELHASZN_TERV!L39+PH_EI_FELHASZN_TERV!L39+MUVHAZ_EI_FELHASZN_TERV!L39</f>
        <v>578</v>
      </c>
      <c r="M39" s="53">
        <f>ONK_EI_FELHASZN_TERV!M39+OVI_EI_FELHASZN_TERV!M39+PH_EI_FELHASZN_TERV!M39+MUVHAZ_EI_FELHASZN_TERV!M39</f>
        <v>578</v>
      </c>
      <c r="N39" s="53">
        <f>ONK_EI_FELHASZN_TERV!N39+OVI_EI_FELHASZN_TERV!N39+PH_EI_FELHASZN_TERV!N39+MUVHAZ_EI_FELHASZN_TERV!N39</f>
        <v>588</v>
      </c>
      <c r="O39" s="144">
        <f t="shared" si="0"/>
        <v>6946</v>
      </c>
      <c r="P39" s="4"/>
    </row>
    <row r="40" spans="1:16" ht="15">
      <c r="A40" s="5" t="s">
        <v>866</v>
      </c>
      <c r="B40" s="41" t="s">
        <v>429</v>
      </c>
      <c r="C40" s="53">
        <f>ONK_EI_FELHASZN_TERV!C40+OVI_EI_FELHASZN_TERV!C40+PH_EI_FELHASZN_TERV!C40+MUVHAZ_EI_FELHASZN_TERV!C40</f>
        <v>271</v>
      </c>
      <c r="D40" s="53">
        <f>ONK_EI_FELHASZN_TERV!D40+OVI_EI_FELHASZN_TERV!D40+PH_EI_FELHASZN_TERV!D40+MUVHAZ_EI_FELHASZN_TERV!D40</f>
        <v>271</v>
      </c>
      <c r="E40" s="53">
        <f>ONK_EI_FELHASZN_TERV!E40+OVI_EI_FELHASZN_TERV!E40+PH_EI_FELHASZN_TERV!E40+MUVHAZ_EI_FELHASZN_TERV!E40</f>
        <v>271</v>
      </c>
      <c r="F40" s="53">
        <f>ONK_EI_FELHASZN_TERV!F40+OVI_EI_FELHASZN_TERV!F40+PH_EI_FELHASZN_TERV!F40+MUVHAZ_EI_FELHASZN_TERV!F40</f>
        <v>271</v>
      </c>
      <c r="G40" s="53">
        <f>ONK_EI_FELHASZN_TERV!G40+OVI_EI_FELHASZN_TERV!G40+PH_EI_FELHASZN_TERV!G40+MUVHAZ_EI_FELHASZN_TERV!G40</f>
        <v>271</v>
      </c>
      <c r="H40" s="53">
        <f>ONK_EI_FELHASZN_TERV!H40+OVI_EI_FELHASZN_TERV!H40+PH_EI_FELHASZN_TERV!H40+MUVHAZ_EI_FELHASZN_TERV!H40</f>
        <v>271</v>
      </c>
      <c r="I40" s="53">
        <f>ONK_EI_FELHASZN_TERV!I40+OVI_EI_FELHASZN_TERV!I40+PH_EI_FELHASZN_TERV!I40+MUVHAZ_EI_FELHASZN_TERV!I40</f>
        <v>271</v>
      </c>
      <c r="J40" s="53">
        <f>ONK_EI_FELHASZN_TERV!J40+OVI_EI_FELHASZN_TERV!J40+PH_EI_FELHASZN_TERV!J40+MUVHAZ_EI_FELHASZN_TERV!J40</f>
        <v>271</v>
      </c>
      <c r="K40" s="53">
        <f>ONK_EI_FELHASZN_TERV!K40+OVI_EI_FELHASZN_TERV!K40+PH_EI_FELHASZN_TERV!K40+MUVHAZ_EI_FELHASZN_TERV!K40</f>
        <v>271</v>
      </c>
      <c r="L40" s="53">
        <f>ONK_EI_FELHASZN_TERV!L40+OVI_EI_FELHASZN_TERV!L40+PH_EI_FELHASZN_TERV!L40+MUVHAZ_EI_FELHASZN_TERV!L40</f>
        <v>271</v>
      </c>
      <c r="M40" s="53">
        <f>ONK_EI_FELHASZN_TERV!M40+OVI_EI_FELHASZN_TERV!M40+PH_EI_FELHASZN_TERV!M40+MUVHAZ_EI_FELHASZN_TERV!M40</f>
        <v>271</v>
      </c>
      <c r="N40" s="53">
        <f>ONK_EI_FELHASZN_TERV!N40+OVI_EI_FELHASZN_TERV!N40+PH_EI_FELHASZN_TERV!N40+MUVHAZ_EI_FELHASZN_TERV!N40</f>
        <v>289</v>
      </c>
      <c r="O40" s="144">
        <f t="shared" si="0"/>
        <v>3270</v>
      </c>
      <c r="P40" s="4"/>
    </row>
    <row r="41" spans="1:16" ht="15">
      <c r="A41" s="9" t="s">
        <v>776</v>
      </c>
      <c r="B41" s="44" t="s">
        <v>431</v>
      </c>
      <c r="C41" s="53">
        <f>ONK_EI_FELHASZN_TERV!C41+OVI_EI_FELHASZN_TERV!C41+PH_EI_FELHASZN_TERV!C41+MUVHAZ_EI_FELHASZN_TERV!C41</f>
        <v>6440</v>
      </c>
      <c r="D41" s="53">
        <f>ONK_EI_FELHASZN_TERV!D41+OVI_EI_FELHASZN_TERV!D41+PH_EI_FELHASZN_TERV!D41+MUVHAZ_EI_FELHASZN_TERV!D41</f>
        <v>6452</v>
      </c>
      <c r="E41" s="53">
        <f>ONK_EI_FELHASZN_TERV!E41+OVI_EI_FELHASZN_TERV!E41+PH_EI_FELHASZN_TERV!E41+MUVHAZ_EI_FELHASZN_TERV!E41</f>
        <v>6452</v>
      </c>
      <c r="F41" s="53">
        <f>ONK_EI_FELHASZN_TERV!F41+OVI_EI_FELHASZN_TERV!F41+PH_EI_FELHASZN_TERV!F41+MUVHAZ_EI_FELHASZN_TERV!F41</f>
        <v>6452</v>
      </c>
      <c r="G41" s="53">
        <f>ONK_EI_FELHASZN_TERV!G41+OVI_EI_FELHASZN_TERV!G41+PH_EI_FELHASZN_TERV!G41+MUVHAZ_EI_FELHASZN_TERV!G41</f>
        <v>6457</v>
      </c>
      <c r="H41" s="53">
        <f>ONK_EI_FELHASZN_TERV!H41+OVI_EI_FELHASZN_TERV!H41+PH_EI_FELHASZN_TERV!H41+MUVHAZ_EI_FELHASZN_TERV!H41</f>
        <v>6457</v>
      </c>
      <c r="I41" s="53">
        <f>ONK_EI_FELHASZN_TERV!I41+OVI_EI_FELHASZN_TERV!I41+PH_EI_FELHASZN_TERV!I41+MUVHAZ_EI_FELHASZN_TERV!I41</f>
        <v>4797</v>
      </c>
      <c r="J41" s="53">
        <f>ONK_EI_FELHASZN_TERV!J41+OVI_EI_FELHASZN_TERV!J41+PH_EI_FELHASZN_TERV!J41+MUVHAZ_EI_FELHASZN_TERV!J41</f>
        <v>4097</v>
      </c>
      <c r="K41" s="53">
        <f>ONK_EI_FELHASZN_TERV!K41+OVI_EI_FELHASZN_TERV!K41+PH_EI_FELHASZN_TERV!K41+MUVHAZ_EI_FELHASZN_TERV!K41</f>
        <v>5898</v>
      </c>
      <c r="L41" s="53">
        <f>ONK_EI_FELHASZN_TERV!L41+OVI_EI_FELHASZN_TERV!L41+PH_EI_FELHASZN_TERV!L41+MUVHAZ_EI_FELHASZN_TERV!L41</f>
        <v>6457</v>
      </c>
      <c r="M41" s="53">
        <f>ONK_EI_FELHASZN_TERV!M41+OVI_EI_FELHASZN_TERV!M41+PH_EI_FELHASZN_TERV!M41+MUVHAZ_EI_FELHASZN_TERV!M41</f>
        <v>6457</v>
      </c>
      <c r="N41" s="53">
        <f>ONK_EI_FELHASZN_TERV!N41+OVI_EI_FELHASZN_TERV!N41+PH_EI_FELHASZN_TERV!N41+MUVHAZ_EI_FELHASZN_TERV!N41</f>
        <v>6406</v>
      </c>
      <c r="O41" s="144">
        <f t="shared" si="0"/>
        <v>72822</v>
      </c>
      <c r="P41" s="4"/>
    </row>
    <row r="42" spans="1:16" ht="15">
      <c r="A42" s="5" t="s">
        <v>432</v>
      </c>
      <c r="B42" s="41" t="s">
        <v>433</v>
      </c>
      <c r="C42" s="53">
        <f>ONK_EI_FELHASZN_TERV!C42+OVI_EI_FELHASZN_TERV!C42+PH_EI_FELHASZN_TERV!C42+MUVHAZ_EI_FELHASZN_TERV!C42</f>
        <v>39</v>
      </c>
      <c r="D42" s="53">
        <f>ONK_EI_FELHASZN_TERV!D42+OVI_EI_FELHASZN_TERV!D42+PH_EI_FELHASZN_TERV!D42+MUVHAZ_EI_FELHASZN_TERV!D42</f>
        <v>39</v>
      </c>
      <c r="E42" s="53">
        <f>ONK_EI_FELHASZN_TERV!E42+OVI_EI_FELHASZN_TERV!E42+PH_EI_FELHASZN_TERV!E42+MUVHAZ_EI_FELHASZN_TERV!E42</f>
        <v>39</v>
      </c>
      <c r="F42" s="53">
        <f>ONK_EI_FELHASZN_TERV!F42+OVI_EI_FELHASZN_TERV!F42+PH_EI_FELHASZN_TERV!F42+MUVHAZ_EI_FELHASZN_TERV!F42</f>
        <v>39</v>
      </c>
      <c r="G42" s="53">
        <f>ONK_EI_FELHASZN_TERV!G42+OVI_EI_FELHASZN_TERV!G42+PH_EI_FELHASZN_TERV!G42+MUVHAZ_EI_FELHASZN_TERV!G42</f>
        <v>39</v>
      </c>
      <c r="H42" s="53">
        <f>ONK_EI_FELHASZN_TERV!H42+OVI_EI_FELHASZN_TERV!H42+PH_EI_FELHASZN_TERV!H42+MUVHAZ_EI_FELHASZN_TERV!H42</f>
        <v>39</v>
      </c>
      <c r="I42" s="53">
        <f>ONK_EI_FELHASZN_TERV!I42+OVI_EI_FELHASZN_TERV!I42+PH_EI_FELHASZN_TERV!I42+MUVHAZ_EI_FELHASZN_TERV!I42</f>
        <v>39</v>
      </c>
      <c r="J42" s="53">
        <f>ONK_EI_FELHASZN_TERV!J42+OVI_EI_FELHASZN_TERV!J42+PH_EI_FELHASZN_TERV!J42+MUVHAZ_EI_FELHASZN_TERV!J42</f>
        <v>30</v>
      </c>
      <c r="K42" s="53">
        <f>ONK_EI_FELHASZN_TERV!K42+OVI_EI_FELHASZN_TERV!K42+PH_EI_FELHASZN_TERV!K42+MUVHAZ_EI_FELHASZN_TERV!K42</f>
        <v>39</v>
      </c>
      <c r="L42" s="53">
        <f>ONK_EI_FELHASZN_TERV!L42+OVI_EI_FELHASZN_TERV!L42+PH_EI_FELHASZN_TERV!L42+MUVHAZ_EI_FELHASZN_TERV!L42</f>
        <v>39</v>
      </c>
      <c r="M42" s="53">
        <f>ONK_EI_FELHASZN_TERV!M42+OVI_EI_FELHASZN_TERV!M42+PH_EI_FELHASZN_TERV!M42+MUVHAZ_EI_FELHASZN_TERV!M42</f>
        <v>39</v>
      </c>
      <c r="N42" s="53">
        <f>ONK_EI_FELHASZN_TERV!N42+OVI_EI_FELHASZN_TERV!N42+PH_EI_FELHASZN_TERV!N42+MUVHAZ_EI_FELHASZN_TERV!N42</f>
        <v>50</v>
      </c>
      <c r="O42" s="144">
        <f t="shared" si="0"/>
        <v>470</v>
      </c>
      <c r="P42" s="4"/>
    </row>
    <row r="43" spans="1:16" ht="15">
      <c r="A43" s="5" t="s">
        <v>434</v>
      </c>
      <c r="B43" s="41" t="s">
        <v>435</v>
      </c>
      <c r="C43" s="53">
        <f>ONK_EI_FELHASZN_TERV!C43+OVI_EI_FELHASZN_TERV!C43+PH_EI_FELHASZN_TERV!C43+MUVHAZ_EI_FELHASZN_TERV!C43</f>
        <v>0</v>
      </c>
      <c r="D43" s="53">
        <f>ONK_EI_FELHASZN_TERV!D43+OVI_EI_FELHASZN_TERV!D43+PH_EI_FELHASZN_TERV!D43+MUVHAZ_EI_FELHASZN_TERV!D43</f>
        <v>0</v>
      </c>
      <c r="E43" s="53">
        <f>ONK_EI_FELHASZN_TERV!E43+OVI_EI_FELHASZN_TERV!E43+PH_EI_FELHASZN_TERV!E43+MUVHAZ_EI_FELHASZN_TERV!E43</f>
        <v>0</v>
      </c>
      <c r="F43" s="53">
        <f>ONK_EI_FELHASZN_TERV!F43+OVI_EI_FELHASZN_TERV!F43+PH_EI_FELHASZN_TERV!F43+MUVHAZ_EI_FELHASZN_TERV!F43</f>
        <v>0</v>
      </c>
      <c r="G43" s="53">
        <f>ONK_EI_FELHASZN_TERV!G43+OVI_EI_FELHASZN_TERV!G43+PH_EI_FELHASZN_TERV!G43+MUVHAZ_EI_FELHASZN_TERV!G43</f>
        <v>0</v>
      </c>
      <c r="H43" s="53">
        <f>ONK_EI_FELHASZN_TERV!H43+OVI_EI_FELHASZN_TERV!H43+PH_EI_FELHASZN_TERV!H43+MUVHAZ_EI_FELHASZN_TERV!H43</f>
        <v>0</v>
      </c>
      <c r="I43" s="53">
        <f>ONK_EI_FELHASZN_TERV!I43+OVI_EI_FELHASZN_TERV!I43+PH_EI_FELHASZN_TERV!I43+MUVHAZ_EI_FELHASZN_TERV!I43</f>
        <v>0</v>
      </c>
      <c r="J43" s="53">
        <f>ONK_EI_FELHASZN_TERV!J43+OVI_EI_FELHASZN_TERV!J43+PH_EI_FELHASZN_TERV!J43+MUVHAZ_EI_FELHASZN_TERV!J43</f>
        <v>0</v>
      </c>
      <c r="K43" s="53">
        <f>ONK_EI_FELHASZN_TERV!K43+OVI_EI_FELHASZN_TERV!K43+PH_EI_FELHASZN_TERV!K43+MUVHAZ_EI_FELHASZN_TERV!K43</f>
        <v>0</v>
      </c>
      <c r="L43" s="53">
        <f>ONK_EI_FELHASZN_TERV!L43+OVI_EI_FELHASZN_TERV!L43+PH_EI_FELHASZN_TERV!L43+MUVHAZ_EI_FELHASZN_TERV!L43</f>
        <v>0</v>
      </c>
      <c r="M43" s="53">
        <f>ONK_EI_FELHASZN_TERV!M43+OVI_EI_FELHASZN_TERV!M43+PH_EI_FELHASZN_TERV!M43+MUVHAZ_EI_FELHASZN_TERV!M43</f>
        <v>0</v>
      </c>
      <c r="N43" s="53">
        <f>ONK_EI_FELHASZN_TERV!N43+OVI_EI_FELHASZN_TERV!N43+PH_EI_FELHASZN_TERV!N43+MUVHAZ_EI_FELHASZN_TERV!N43</f>
        <v>0</v>
      </c>
      <c r="O43" s="144">
        <f t="shared" si="0"/>
        <v>0</v>
      </c>
      <c r="P43" s="4"/>
    </row>
    <row r="44" spans="1:16" ht="15">
      <c r="A44" s="9" t="s">
        <v>777</v>
      </c>
      <c r="B44" s="44" t="s">
        <v>436</v>
      </c>
      <c r="C44" s="53">
        <f>ONK_EI_FELHASZN_TERV!C44+OVI_EI_FELHASZN_TERV!C44+PH_EI_FELHASZN_TERV!C44+MUVHAZ_EI_FELHASZN_TERV!C44</f>
        <v>39</v>
      </c>
      <c r="D44" s="53">
        <f>ONK_EI_FELHASZN_TERV!D44+OVI_EI_FELHASZN_TERV!D44+PH_EI_FELHASZN_TERV!D44+MUVHAZ_EI_FELHASZN_TERV!D44</f>
        <v>39</v>
      </c>
      <c r="E44" s="53">
        <f>ONK_EI_FELHASZN_TERV!E44+OVI_EI_FELHASZN_TERV!E44+PH_EI_FELHASZN_TERV!E44+MUVHAZ_EI_FELHASZN_TERV!E44</f>
        <v>39</v>
      </c>
      <c r="F44" s="53">
        <f>ONK_EI_FELHASZN_TERV!F44+OVI_EI_FELHASZN_TERV!F44+PH_EI_FELHASZN_TERV!F44+MUVHAZ_EI_FELHASZN_TERV!F44</f>
        <v>39</v>
      </c>
      <c r="G44" s="53">
        <f>ONK_EI_FELHASZN_TERV!G44+OVI_EI_FELHASZN_TERV!G44+PH_EI_FELHASZN_TERV!G44+MUVHAZ_EI_FELHASZN_TERV!G44</f>
        <v>39</v>
      </c>
      <c r="H44" s="53">
        <f>ONK_EI_FELHASZN_TERV!H44+OVI_EI_FELHASZN_TERV!H44+PH_EI_FELHASZN_TERV!H44+MUVHAZ_EI_FELHASZN_TERV!H44</f>
        <v>39</v>
      </c>
      <c r="I44" s="53">
        <f>ONK_EI_FELHASZN_TERV!I44+OVI_EI_FELHASZN_TERV!I44+PH_EI_FELHASZN_TERV!I44+MUVHAZ_EI_FELHASZN_TERV!I44</f>
        <v>39</v>
      </c>
      <c r="J44" s="53">
        <f>ONK_EI_FELHASZN_TERV!J44+OVI_EI_FELHASZN_TERV!J44+PH_EI_FELHASZN_TERV!J44+MUVHAZ_EI_FELHASZN_TERV!J44</f>
        <v>30</v>
      </c>
      <c r="K44" s="53">
        <f>ONK_EI_FELHASZN_TERV!K44+OVI_EI_FELHASZN_TERV!K44+PH_EI_FELHASZN_TERV!K44+MUVHAZ_EI_FELHASZN_TERV!K44</f>
        <v>39</v>
      </c>
      <c r="L44" s="53">
        <f>ONK_EI_FELHASZN_TERV!L44+OVI_EI_FELHASZN_TERV!L44+PH_EI_FELHASZN_TERV!L44+MUVHAZ_EI_FELHASZN_TERV!L44</f>
        <v>39</v>
      </c>
      <c r="M44" s="53">
        <f>ONK_EI_FELHASZN_TERV!M44+OVI_EI_FELHASZN_TERV!M44+PH_EI_FELHASZN_TERV!M44+MUVHAZ_EI_FELHASZN_TERV!M44</f>
        <v>39</v>
      </c>
      <c r="N44" s="53">
        <f>ONK_EI_FELHASZN_TERV!N44+OVI_EI_FELHASZN_TERV!N44+PH_EI_FELHASZN_TERV!N44+MUVHAZ_EI_FELHASZN_TERV!N44</f>
        <v>50</v>
      </c>
      <c r="O44" s="144">
        <f t="shared" si="0"/>
        <v>470</v>
      </c>
      <c r="P44" s="4"/>
    </row>
    <row r="45" spans="1:16" ht="15">
      <c r="A45" s="5" t="s">
        <v>437</v>
      </c>
      <c r="B45" s="41" t="s">
        <v>438</v>
      </c>
      <c r="C45" s="53">
        <f>ONK_EI_FELHASZN_TERV!C45+OVI_EI_FELHASZN_TERV!C45+PH_EI_FELHASZN_TERV!C45+MUVHAZ_EI_FELHASZN_TERV!C45</f>
        <v>1847</v>
      </c>
      <c r="D45" s="53">
        <f>ONK_EI_FELHASZN_TERV!D45+OVI_EI_FELHASZN_TERV!D45+PH_EI_FELHASZN_TERV!D45+MUVHAZ_EI_FELHASZN_TERV!D45</f>
        <v>1898</v>
      </c>
      <c r="E45" s="53">
        <f>ONK_EI_FELHASZN_TERV!E45+OVI_EI_FELHASZN_TERV!E45+PH_EI_FELHASZN_TERV!E45+MUVHAZ_EI_FELHASZN_TERV!E45</f>
        <v>1898</v>
      </c>
      <c r="F45" s="53">
        <f>ONK_EI_FELHASZN_TERV!F45+OVI_EI_FELHASZN_TERV!F45+PH_EI_FELHASZN_TERV!F45+MUVHAZ_EI_FELHASZN_TERV!F45</f>
        <v>1898</v>
      </c>
      <c r="G45" s="53">
        <f>ONK_EI_FELHASZN_TERV!G45+OVI_EI_FELHASZN_TERV!G45+PH_EI_FELHASZN_TERV!G45+MUVHAZ_EI_FELHASZN_TERV!G45</f>
        <v>1898</v>
      </c>
      <c r="H45" s="53">
        <f>ONK_EI_FELHASZN_TERV!H45+OVI_EI_FELHASZN_TERV!H45+PH_EI_FELHASZN_TERV!H45+MUVHAZ_EI_FELHASZN_TERV!H45</f>
        <v>1898</v>
      </c>
      <c r="I45" s="53">
        <f>ONK_EI_FELHASZN_TERV!I45+OVI_EI_FELHASZN_TERV!I45+PH_EI_FELHASZN_TERV!I45+MUVHAZ_EI_FELHASZN_TERV!I45</f>
        <v>1798</v>
      </c>
      <c r="J45" s="53">
        <f>ONK_EI_FELHASZN_TERV!J45+OVI_EI_FELHASZN_TERV!J45+PH_EI_FELHASZN_TERV!J45+MUVHAZ_EI_FELHASZN_TERV!J45</f>
        <v>1598</v>
      </c>
      <c r="K45" s="53">
        <f>ONK_EI_FELHASZN_TERV!K45+OVI_EI_FELHASZN_TERV!K45+PH_EI_FELHASZN_TERV!K45+MUVHAZ_EI_FELHASZN_TERV!K45</f>
        <v>1648</v>
      </c>
      <c r="L45" s="53">
        <f>ONK_EI_FELHASZN_TERV!L45+OVI_EI_FELHASZN_TERV!L45+PH_EI_FELHASZN_TERV!L45+MUVHAZ_EI_FELHASZN_TERV!L45</f>
        <v>1898</v>
      </c>
      <c r="M45" s="53">
        <f>ONK_EI_FELHASZN_TERV!M45+OVI_EI_FELHASZN_TERV!M45+PH_EI_FELHASZN_TERV!M45+MUVHAZ_EI_FELHASZN_TERV!M45</f>
        <v>1898</v>
      </c>
      <c r="N45" s="53">
        <f>ONK_EI_FELHASZN_TERV!N45+OVI_EI_FELHASZN_TERV!N45+PH_EI_FELHASZN_TERV!N45+MUVHAZ_EI_FELHASZN_TERV!N45</f>
        <v>2010</v>
      </c>
      <c r="O45" s="144">
        <f t="shared" si="0"/>
        <v>22187</v>
      </c>
      <c r="P45" s="4"/>
    </row>
    <row r="46" spans="1:16" ht="15">
      <c r="A46" s="5" t="s">
        <v>439</v>
      </c>
      <c r="B46" s="41" t="s">
        <v>440</v>
      </c>
      <c r="C46" s="53">
        <f>ONK_EI_FELHASZN_TERV!C46+OVI_EI_FELHASZN_TERV!C46+PH_EI_FELHASZN_TERV!C46+MUVHAZ_EI_FELHASZN_TERV!C46</f>
        <v>0</v>
      </c>
      <c r="D46" s="53">
        <f>ONK_EI_FELHASZN_TERV!D46+OVI_EI_FELHASZN_TERV!D46+PH_EI_FELHASZN_TERV!D46+MUVHAZ_EI_FELHASZN_TERV!D46</f>
        <v>0</v>
      </c>
      <c r="E46" s="53">
        <f>ONK_EI_FELHASZN_TERV!E46+OVI_EI_FELHASZN_TERV!E46+PH_EI_FELHASZN_TERV!E46+MUVHAZ_EI_FELHASZN_TERV!E46</f>
        <v>0</v>
      </c>
      <c r="F46" s="53">
        <f>ONK_EI_FELHASZN_TERV!F46+OVI_EI_FELHASZN_TERV!F46+PH_EI_FELHASZN_TERV!F46+MUVHAZ_EI_FELHASZN_TERV!F46</f>
        <v>0</v>
      </c>
      <c r="G46" s="53">
        <f>ONK_EI_FELHASZN_TERV!G46+OVI_EI_FELHASZN_TERV!G46+PH_EI_FELHASZN_TERV!G46+MUVHAZ_EI_FELHASZN_TERV!G46</f>
        <v>0</v>
      </c>
      <c r="H46" s="53">
        <f>ONK_EI_FELHASZN_TERV!H46+OVI_EI_FELHASZN_TERV!H46+PH_EI_FELHASZN_TERV!H46+MUVHAZ_EI_FELHASZN_TERV!H46</f>
        <v>0</v>
      </c>
      <c r="I46" s="53">
        <f>ONK_EI_FELHASZN_TERV!I46+OVI_EI_FELHASZN_TERV!I46+PH_EI_FELHASZN_TERV!I46+MUVHAZ_EI_FELHASZN_TERV!I46</f>
        <v>0</v>
      </c>
      <c r="J46" s="53">
        <f>ONK_EI_FELHASZN_TERV!J46+OVI_EI_FELHASZN_TERV!J46+PH_EI_FELHASZN_TERV!J46+MUVHAZ_EI_FELHASZN_TERV!J46</f>
        <v>0</v>
      </c>
      <c r="K46" s="53">
        <f>ONK_EI_FELHASZN_TERV!K46+OVI_EI_FELHASZN_TERV!K46+PH_EI_FELHASZN_TERV!K46+MUVHAZ_EI_FELHASZN_TERV!K46</f>
        <v>0</v>
      </c>
      <c r="L46" s="53">
        <f>ONK_EI_FELHASZN_TERV!L46+OVI_EI_FELHASZN_TERV!L46+PH_EI_FELHASZN_TERV!L46+MUVHAZ_EI_FELHASZN_TERV!L46</f>
        <v>0</v>
      </c>
      <c r="M46" s="53">
        <f>ONK_EI_FELHASZN_TERV!M46+OVI_EI_FELHASZN_TERV!M46+PH_EI_FELHASZN_TERV!M46+MUVHAZ_EI_FELHASZN_TERV!M46</f>
        <v>0</v>
      </c>
      <c r="N46" s="53">
        <f>ONK_EI_FELHASZN_TERV!N46+OVI_EI_FELHASZN_TERV!N46+PH_EI_FELHASZN_TERV!N46+MUVHAZ_EI_FELHASZN_TERV!N46</f>
        <v>0</v>
      </c>
      <c r="O46" s="144">
        <f t="shared" si="0"/>
        <v>0</v>
      </c>
      <c r="P46" s="4"/>
    </row>
    <row r="47" spans="1:16" ht="15">
      <c r="A47" s="5" t="s">
        <v>867</v>
      </c>
      <c r="B47" s="41" t="s">
        <v>441</v>
      </c>
      <c r="C47" s="53">
        <f>ONK_EI_FELHASZN_TERV!C47+OVI_EI_FELHASZN_TERV!C47+PH_EI_FELHASZN_TERV!C47+MUVHAZ_EI_FELHASZN_TERV!C47</f>
        <v>62</v>
      </c>
      <c r="D47" s="53">
        <f>ONK_EI_FELHASZN_TERV!D47+OVI_EI_FELHASZN_TERV!D47+PH_EI_FELHASZN_TERV!D47+MUVHAZ_EI_FELHASZN_TERV!D47</f>
        <v>62</v>
      </c>
      <c r="E47" s="53">
        <f>ONK_EI_FELHASZN_TERV!E47+OVI_EI_FELHASZN_TERV!E47+PH_EI_FELHASZN_TERV!E47+MUVHAZ_EI_FELHASZN_TERV!E47</f>
        <v>62</v>
      </c>
      <c r="F47" s="53">
        <f>ONK_EI_FELHASZN_TERV!F47+OVI_EI_FELHASZN_TERV!F47+PH_EI_FELHASZN_TERV!F47+MUVHAZ_EI_FELHASZN_TERV!F47</f>
        <v>62</v>
      </c>
      <c r="G47" s="53">
        <f>ONK_EI_FELHASZN_TERV!G47+OVI_EI_FELHASZN_TERV!G47+PH_EI_FELHASZN_TERV!G47+MUVHAZ_EI_FELHASZN_TERV!G47</f>
        <v>62</v>
      </c>
      <c r="H47" s="53">
        <f>ONK_EI_FELHASZN_TERV!H47+OVI_EI_FELHASZN_TERV!H47+PH_EI_FELHASZN_TERV!H47+MUVHAZ_EI_FELHASZN_TERV!H47</f>
        <v>62</v>
      </c>
      <c r="I47" s="53">
        <f>ONK_EI_FELHASZN_TERV!I47+OVI_EI_FELHASZN_TERV!I47+PH_EI_FELHASZN_TERV!I47+MUVHAZ_EI_FELHASZN_TERV!I47</f>
        <v>62</v>
      </c>
      <c r="J47" s="53">
        <f>ONK_EI_FELHASZN_TERV!J47+OVI_EI_FELHASZN_TERV!J47+PH_EI_FELHASZN_TERV!J47+MUVHAZ_EI_FELHASZN_TERV!J47</f>
        <v>62</v>
      </c>
      <c r="K47" s="53">
        <f>ONK_EI_FELHASZN_TERV!K47+OVI_EI_FELHASZN_TERV!K47+PH_EI_FELHASZN_TERV!K47+MUVHAZ_EI_FELHASZN_TERV!K47</f>
        <v>62</v>
      </c>
      <c r="L47" s="53">
        <f>ONK_EI_FELHASZN_TERV!L47+OVI_EI_FELHASZN_TERV!L47+PH_EI_FELHASZN_TERV!L47+MUVHAZ_EI_FELHASZN_TERV!L47</f>
        <v>62</v>
      </c>
      <c r="M47" s="53">
        <f>ONK_EI_FELHASZN_TERV!M47+OVI_EI_FELHASZN_TERV!M47+PH_EI_FELHASZN_TERV!M47+MUVHAZ_EI_FELHASZN_TERV!M47</f>
        <v>62</v>
      </c>
      <c r="N47" s="53">
        <f>ONK_EI_FELHASZN_TERV!N47+OVI_EI_FELHASZN_TERV!N47+PH_EI_FELHASZN_TERV!N47+MUVHAZ_EI_FELHASZN_TERV!N47</f>
        <v>68</v>
      </c>
      <c r="O47" s="144">
        <f t="shared" si="0"/>
        <v>750</v>
      </c>
      <c r="P47" s="4"/>
    </row>
    <row r="48" spans="1:16" ht="15">
      <c r="A48" s="5" t="s">
        <v>868</v>
      </c>
      <c r="B48" s="41" t="s">
        <v>443</v>
      </c>
      <c r="C48" s="53">
        <f>ONK_EI_FELHASZN_TERV!C48+OVI_EI_FELHASZN_TERV!C48+PH_EI_FELHASZN_TERV!C48+MUVHAZ_EI_FELHASZN_TERV!C48</f>
        <v>299.5</v>
      </c>
      <c r="D48" s="53">
        <f>ONK_EI_FELHASZN_TERV!D48+OVI_EI_FELHASZN_TERV!D48+PH_EI_FELHASZN_TERV!D48+MUVHAZ_EI_FELHASZN_TERV!D48</f>
        <v>299.5</v>
      </c>
      <c r="E48" s="53">
        <f>ONK_EI_FELHASZN_TERV!E48+OVI_EI_FELHASZN_TERV!E48+PH_EI_FELHASZN_TERV!E48+MUVHAZ_EI_FELHASZN_TERV!E48</f>
        <v>299.5</v>
      </c>
      <c r="F48" s="53">
        <f>ONK_EI_FELHASZN_TERV!F48+OVI_EI_FELHASZN_TERV!F48+PH_EI_FELHASZN_TERV!F48+MUVHAZ_EI_FELHASZN_TERV!F48</f>
        <v>299.5</v>
      </c>
      <c r="G48" s="53">
        <f>ONK_EI_FELHASZN_TERV!G48+OVI_EI_FELHASZN_TERV!G48+PH_EI_FELHASZN_TERV!G48+MUVHAZ_EI_FELHASZN_TERV!G48</f>
        <v>299.5</v>
      </c>
      <c r="H48" s="53">
        <f>ONK_EI_FELHASZN_TERV!H48+OVI_EI_FELHASZN_TERV!H48+PH_EI_FELHASZN_TERV!H48+MUVHAZ_EI_FELHASZN_TERV!H48</f>
        <v>299.5</v>
      </c>
      <c r="I48" s="53">
        <f>ONK_EI_FELHASZN_TERV!I48+OVI_EI_FELHASZN_TERV!I48+PH_EI_FELHASZN_TERV!I48+MUVHAZ_EI_FELHASZN_TERV!I48</f>
        <v>299.5</v>
      </c>
      <c r="J48" s="53">
        <f>ONK_EI_FELHASZN_TERV!J48+OVI_EI_FELHASZN_TERV!J48+PH_EI_FELHASZN_TERV!J48+MUVHAZ_EI_FELHASZN_TERV!J48</f>
        <v>299.5</v>
      </c>
      <c r="K48" s="53">
        <f>ONK_EI_FELHASZN_TERV!K48+OVI_EI_FELHASZN_TERV!K48+PH_EI_FELHASZN_TERV!K48+MUVHAZ_EI_FELHASZN_TERV!K48</f>
        <v>299.5</v>
      </c>
      <c r="L48" s="53">
        <f>ONK_EI_FELHASZN_TERV!L48+OVI_EI_FELHASZN_TERV!L48+PH_EI_FELHASZN_TERV!L48+MUVHAZ_EI_FELHASZN_TERV!L48</f>
        <v>299.5</v>
      </c>
      <c r="M48" s="53">
        <f>ONK_EI_FELHASZN_TERV!M48+OVI_EI_FELHASZN_TERV!M48+PH_EI_FELHASZN_TERV!M48+MUVHAZ_EI_FELHASZN_TERV!M48</f>
        <v>299.5</v>
      </c>
      <c r="N48" s="53">
        <f>ONK_EI_FELHASZN_TERV!N48+OVI_EI_FELHASZN_TERV!N48+PH_EI_FELHASZN_TERV!N48+MUVHAZ_EI_FELHASZN_TERV!N48</f>
        <v>305.5</v>
      </c>
      <c r="O48" s="144">
        <f t="shared" si="0"/>
        <v>3600</v>
      </c>
      <c r="P48" s="4"/>
    </row>
    <row r="49" spans="1:16" ht="15">
      <c r="A49" s="5" t="s">
        <v>447</v>
      </c>
      <c r="B49" s="41" t="s">
        <v>448</v>
      </c>
      <c r="C49" s="53">
        <f>ONK_EI_FELHASZN_TERV!C49+OVI_EI_FELHASZN_TERV!C49+PH_EI_FELHASZN_TERV!C49+MUVHAZ_EI_FELHASZN_TERV!C49</f>
        <v>486</v>
      </c>
      <c r="D49" s="53">
        <f>ONK_EI_FELHASZN_TERV!D49+OVI_EI_FELHASZN_TERV!D49+PH_EI_FELHASZN_TERV!D49+MUVHAZ_EI_FELHASZN_TERV!D49</f>
        <v>436</v>
      </c>
      <c r="E49" s="53">
        <f>ONK_EI_FELHASZN_TERV!E49+OVI_EI_FELHASZN_TERV!E49+PH_EI_FELHASZN_TERV!E49+MUVHAZ_EI_FELHASZN_TERV!E49</f>
        <v>436</v>
      </c>
      <c r="F49" s="53">
        <f>ONK_EI_FELHASZN_TERV!F49+OVI_EI_FELHASZN_TERV!F49+PH_EI_FELHASZN_TERV!F49+MUVHAZ_EI_FELHASZN_TERV!F49</f>
        <v>436</v>
      </c>
      <c r="G49" s="53">
        <f>ONK_EI_FELHASZN_TERV!G49+OVI_EI_FELHASZN_TERV!G49+PH_EI_FELHASZN_TERV!G49+MUVHAZ_EI_FELHASZN_TERV!G49</f>
        <v>886</v>
      </c>
      <c r="H49" s="53">
        <f>ONK_EI_FELHASZN_TERV!H49+OVI_EI_FELHASZN_TERV!H49+PH_EI_FELHASZN_TERV!H49+MUVHAZ_EI_FELHASZN_TERV!H49</f>
        <v>436</v>
      </c>
      <c r="I49" s="53">
        <f>ONK_EI_FELHASZN_TERV!I49+OVI_EI_FELHASZN_TERV!I49+PH_EI_FELHASZN_TERV!I49+MUVHAZ_EI_FELHASZN_TERV!I49</f>
        <v>436</v>
      </c>
      <c r="J49" s="53">
        <f>ONK_EI_FELHASZN_TERV!J49+OVI_EI_FELHASZN_TERV!J49+PH_EI_FELHASZN_TERV!J49+MUVHAZ_EI_FELHASZN_TERV!J49</f>
        <v>1336</v>
      </c>
      <c r="K49" s="53">
        <f>ONK_EI_FELHASZN_TERV!K49+OVI_EI_FELHASZN_TERV!K49+PH_EI_FELHASZN_TERV!K49+MUVHAZ_EI_FELHASZN_TERV!K49</f>
        <v>436</v>
      </c>
      <c r="L49" s="53">
        <f>ONK_EI_FELHASZN_TERV!L49+OVI_EI_FELHASZN_TERV!L49+PH_EI_FELHASZN_TERV!L49+MUVHAZ_EI_FELHASZN_TERV!L49</f>
        <v>436</v>
      </c>
      <c r="M49" s="53">
        <f>ONK_EI_FELHASZN_TERV!M49+OVI_EI_FELHASZN_TERV!M49+PH_EI_FELHASZN_TERV!M49+MUVHAZ_EI_FELHASZN_TERV!M49</f>
        <v>436</v>
      </c>
      <c r="N49" s="53">
        <f>ONK_EI_FELHASZN_TERV!N49+OVI_EI_FELHASZN_TERV!N49+PH_EI_FELHASZN_TERV!N49+MUVHAZ_EI_FELHASZN_TERV!N49</f>
        <v>454</v>
      </c>
      <c r="O49" s="144">
        <f t="shared" si="0"/>
        <v>6650</v>
      </c>
      <c r="P49" s="4"/>
    </row>
    <row r="50" spans="1:16" ht="15">
      <c r="A50" s="9" t="s">
        <v>780</v>
      </c>
      <c r="B50" s="44" t="s">
        <v>449</v>
      </c>
      <c r="C50" s="53">
        <f>ONK_EI_FELHASZN_TERV!C50+OVI_EI_FELHASZN_TERV!C50+PH_EI_FELHASZN_TERV!C50+MUVHAZ_EI_FELHASZN_TERV!C50</f>
        <v>2694.5</v>
      </c>
      <c r="D50" s="53">
        <f>ONK_EI_FELHASZN_TERV!D50+OVI_EI_FELHASZN_TERV!D50+PH_EI_FELHASZN_TERV!D50+MUVHAZ_EI_FELHASZN_TERV!D50</f>
        <v>2695.5</v>
      </c>
      <c r="E50" s="53">
        <f>ONK_EI_FELHASZN_TERV!E50+OVI_EI_FELHASZN_TERV!E50+PH_EI_FELHASZN_TERV!E50+MUVHAZ_EI_FELHASZN_TERV!E50</f>
        <v>2695.5</v>
      </c>
      <c r="F50" s="53">
        <f>ONK_EI_FELHASZN_TERV!F50+OVI_EI_FELHASZN_TERV!F50+PH_EI_FELHASZN_TERV!F50+MUVHAZ_EI_FELHASZN_TERV!F50</f>
        <v>2695.5</v>
      </c>
      <c r="G50" s="53">
        <f>ONK_EI_FELHASZN_TERV!G50+OVI_EI_FELHASZN_TERV!G50+PH_EI_FELHASZN_TERV!G50+MUVHAZ_EI_FELHASZN_TERV!G50</f>
        <v>3145.5</v>
      </c>
      <c r="H50" s="53">
        <f>ONK_EI_FELHASZN_TERV!H50+OVI_EI_FELHASZN_TERV!H50+PH_EI_FELHASZN_TERV!H50+MUVHAZ_EI_FELHASZN_TERV!H50</f>
        <v>2695.5</v>
      </c>
      <c r="I50" s="53">
        <f>ONK_EI_FELHASZN_TERV!I50+OVI_EI_FELHASZN_TERV!I50+PH_EI_FELHASZN_TERV!I50+MUVHAZ_EI_FELHASZN_TERV!I50</f>
        <v>2595.5</v>
      </c>
      <c r="J50" s="53">
        <f>ONK_EI_FELHASZN_TERV!J50+OVI_EI_FELHASZN_TERV!J50+PH_EI_FELHASZN_TERV!J50+MUVHAZ_EI_FELHASZN_TERV!J50</f>
        <v>3295.5</v>
      </c>
      <c r="K50" s="53">
        <f>ONK_EI_FELHASZN_TERV!K50+OVI_EI_FELHASZN_TERV!K50+PH_EI_FELHASZN_TERV!K50+MUVHAZ_EI_FELHASZN_TERV!K50</f>
        <v>2445.5</v>
      </c>
      <c r="L50" s="53">
        <f>ONK_EI_FELHASZN_TERV!L50+OVI_EI_FELHASZN_TERV!L50+PH_EI_FELHASZN_TERV!L50+MUVHAZ_EI_FELHASZN_TERV!L50</f>
        <v>2695.5</v>
      </c>
      <c r="M50" s="53">
        <f>ONK_EI_FELHASZN_TERV!M50+OVI_EI_FELHASZN_TERV!M50+PH_EI_FELHASZN_TERV!M50+MUVHAZ_EI_FELHASZN_TERV!M50</f>
        <v>2695.5</v>
      </c>
      <c r="N50" s="53">
        <f>ONK_EI_FELHASZN_TERV!N50+OVI_EI_FELHASZN_TERV!N50+PH_EI_FELHASZN_TERV!N50+MUVHAZ_EI_FELHASZN_TERV!N50</f>
        <v>2837.5</v>
      </c>
      <c r="O50" s="144">
        <f t="shared" si="0"/>
        <v>33187</v>
      </c>
      <c r="P50" s="4"/>
    </row>
    <row r="51" spans="1:16" ht="15">
      <c r="A51" s="50" t="s">
        <v>781</v>
      </c>
      <c r="B51" s="67" t="s">
        <v>450</v>
      </c>
      <c r="C51" s="53">
        <f>ONK_EI_FELHASZN_TERV!C51+OVI_EI_FELHASZN_TERV!C51+PH_EI_FELHASZN_TERV!C51+MUVHAZ_EI_FELHASZN_TERV!C51</f>
        <v>9651.5</v>
      </c>
      <c r="D51" s="53">
        <f>ONK_EI_FELHASZN_TERV!D51+OVI_EI_FELHASZN_TERV!D51+PH_EI_FELHASZN_TERV!D51+MUVHAZ_EI_FELHASZN_TERV!D51</f>
        <v>9664.5</v>
      </c>
      <c r="E51" s="53">
        <f>ONK_EI_FELHASZN_TERV!E51+OVI_EI_FELHASZN_TERV!E51+PH_EI_FELHASZN_TERV!E51+MUVHAZ_EI_FELHASZN_TERV!E51</f>
        <v>9664.5</v>
      </c>
      <c r="F51" s="53">
        <f>ONK_EI_FELHASZN_TERV!F51+OVI_EI_FELHASZN_TERV!F51+PH_EI_FELHASZN_TERV!F51+MUVHAZ_EI_FELHASZN_TERV!F51</f>
        <v>9664.5</v>
      </c>
      <c r="G51" s="53">
        <f>ONK_EI_FELHASZN_TERV!G51+OVI_EI_FELHASZN_TERV!G51+PH_EI_FELHASZN_TERV!G51+MUVHAZ_EI_FELHASZN_TERV!G51</f>
        <v>10119.5</v>
      </c>
      <c r="H51" s="53">
        <f>ONK_EI_FELHASZN_TERV!H51+OVI_EI_FELHASZN_TERV!H51+PH_EI_FELHASZN_TERV!H51+MUVHAZ_EI_FELHASZN_TERV!H51</f>
        <v>9669.5</v>
      </c>
      <c r="I51" s="53">
        <f>ONK_EI_FELHASZN_TERV!I51+OVI_EI_FELHASZN_TERV!I51+PH_EI_FELHASZN_TERV!I51+MUVHAZ_EI_FELHASZN_TERV!I51</f>
        <v>7909.5</v>
      </c>
      <c r="J51" s="53">
        <f>ONK_EI_FELHASZN_TERV!J51+OVI_EI_FELHASZN_TERV!J51+PH_EI_FELHASZN_TERV!J51+MUVHAZ_EI_FELHASZN_TERV!J51</f>
        <v>7900.5</v>
      </c>
      <c r="K51" s="53">
        <f>ONK_EI_FELHASZN_TERV!K51+OVI_EI_FELHASZN_TERV!K51+PH_EI_FELHASZN_TERV!K51+MUVHAZ_EI_FELHASZN_TERV!K51</f>
        <v>8860.5</v>
      </c>
      <c r="L51" s="53">
        <f>ONK_EI_FELHASZN_TERV!L51+OVI_EI_FELHASZN_TERV!L51+PH_EI_FELHASZN_TERV!L51+MUVHAZ_EI_FELHASZN_TERV!L51</f>
        <v>9669.5</v>
      </c>
      <c r="M51" s="53">
        <f>ONK_EI_FELHASZN_TERV!M51+OVI_EI_FELHASZN_TERV!M51+PH_EI_FELHASZN_TERV!M51+MUVHAZ_EI_FELHASZN_TERV!M51</f>
        <v>9669.5</v>
      </c>
      <c r="N51" s="53">
        <f>ONK_EI_FELHASZN_TERV!N51+OVI_EI_FELHASZN_TERV!N51+PH_EI_FELHASZN_TERV!N51+MUVHAZ_EI_FELHASZN_TERV!N51</f>
        <v>9822.5</v>
      </c>
      <c r="O51" s="143">
        <f t="shared" si="0"/>
        <v>112266</v>
      </c>
      <c r="P51" s="4"/>
    </row>
    <row r="52" spans="1:16" ht="15">
      <c r="A52" s="17" t="s">
        <v>451</v>
      </c>
      <c r="B52" s="41" t="s">
        <v>452</v>
      </c>
      <c r="C52" s="53">
        <f>ONK_EI_FELHASZN_TERV!C52+OVI_EI_FELHASZN_TERV!C52+PH_EI_FELHASZN_TERV!C52+MUVHAZ_EI_FELHASZN_TERV!C52</f>
        <v>0</v>
      </c>
      <c r="D52" s="53">
        <f>ONK_EI_FELHASZN_TERV!D52+OVI_EI_FELHASZN_TERV!D52+PH_EI_FELHASZN_TERV!D52+MUVHAZ_EI_FELHASZN_TERV!D52</f>
        <v>0</v>
      </c>
      <c r="E52" s="53">
        <f>ONK_EI_FELHASZN_TERV!E52+OVI_EI_FELHASZN_TERV!E52+PH_EI_FELHASZN_TERV!E52+MUVHAZ_EI_FELHASZN_TERV!E52</f>
        <v>0</v>
      </c>
      <c r="F52" s="53">
        <f>ONK_EI_FELHASZN_TERV!F52+OVI_EI_FELHASZN_TERV!F52+PH_EI_FELHASZN_TERV!F52+MUVHAZ_EI_FELHASZN_TERV!F52</f>
        <v>0</v>
      </c>
      <c r="G52" s="53">
        <f>ONK_EI_FELHASZN_TERV!G52+OVI_EI_FELHASZN_TERV!G52+PH_EI_FELHASZN_TERV!G52+MUVHAZ_EI_FELHASZN_TERV!G52</f>
        <v>0</v>
      </c>
      <c r="H52" s="53">
        <f>ONK_EI_FELHASZN_TERV!H52+OVI_EI_FELHASZN_TERV!H52+PH_EI_FELHASZN_TERV!H52+MUVHAZ_EI_FELHASZN_TERV!H52</f>
        <v>0</v>
      </c>
      <c r="I52" s="53">
        <f>ONK_EI_FELHASZN_TERV!I52+OVI_EI_FELHASZN_TERV!I52+PH_EI_FELHASZN_TERV!I52+MUVHAZ_EI_FELHASZN_TERV!I52</f>
        <v>0</v>
      </c>
      <c r="J52" s="53">
        <f>ONK_EI_FELHASZN_TERV!J52+OVI_EI_FELHASZN_TERV!J52+PH_EI_FELHASZN_TERV!J52+MUVHAZ_EI_FELHASZN_TERV!J52</f>
        <v>0</v>
      </c>
      <c r="K52" s="53">
        <f>ONK_EI_FELHASZN_TERV!K52+OVI_EI_FELHASZN_TERV!K52+PH_EI_FELHASZN_TERV!K52+MUVHAZ_EI_FELHASZN_TERV!K52</f>
        <v>0</v>
      </c>
      <c r="L52" s="53">
        <f>ONK_EI_FELHASZN_TERV!L52+OVI_EI_FELHASZN_TERV!L52+PH_EI_FELHASZN_TERV!L52+MUVHAZ_EI_FELHASZN_TERV!L52</f>
        <v>0</v>
      </c>
      <c r="M52" s="53">
        <f>ONK_EI_FELHASZN_TERV!M52+OVI_EI_FELHASZN_TERV!M52+PH_EI_FELHASZN_TERV!M52+MUVHAZ_EI_FELHASZN_TERV!M52</f>
        <v>0</v>
      </c>
      <c r="N52" s="53">
        <f>ONK_EI_FELHASZN_TERV!N52+OVI_EI_FELHASZN_TERV!N52+PH_EI_FELHASZN_TERV!N52+MUVHAZ_EI_FELHASZN_TERV!N52</f>
        <v>0</v>
      </c>
      <c r="O52" s="144">
        <f t="shared" si="0"/>
        <v>0</v>
      </c>
      <c r="P52" s="4"/>
    </row>
    <row r="53" spans="1:16" ht="15">
      <c r="A53" s="17" t="s">
        <v>798</v>
      </c>
      <c r="B53" s="41" t="s">
        <v>453</v>
      </c>
      <c r="C53" s="53">
        <f>ONK_EI_FELHASZN_TERV!C53+OVI_EI_FELHASZN_TERV!C53+PH_EI_FELHASZN_TERV!C53+MUVHAZ_EI_FELHASZN_TERV!C53</f>
        <v>0</v>
      </c>
      <c r="D53" s="53">
        <f>ONK_EI_FELHASZN_TERV!D53+OVI_EI_FELHASZN_TERV!D53+PH_EI_FELHASZN_TERV!D53+MUVHAZ_EI_FELHASZN_TERV!D53</f>
        <v>0</v>
      </c>
      <c r="E53" s="53">
        <f>ONK_EI_FELHASZN_TERV!E53+OVI_EI_FELHASZN_TERV!E53+PH_EI_FELHASZN_TERV!E53+MUVHAZ_EI_FELHASZN_TERV!E53</f>
        <v>0</v>
      </c>
      <c r="F53" s="53">
        <f>ONK_EI_FELHASZN_TERV!F53+OVI_EI_FELHASZN_TERV!F53+PH_EI_FELHASZN_TERV!F53+MUVHAZ_EI_FELHASZN_TERV!F53</f>
        <v>0</v>
      </c>
      <c r="G53" s="53">
        <f>ONK_EI_FELHASZN_TERV!G53+OVI_EI_FELHASZN_TERV!G53+PH_EI_FELHASZN_TERV!G53+MUVHAZ_EI_FELHASZN_TERV!G53</f>
        <v>0</v>
      </c>
      <c r="H53" s="53">
        <f>ONK_EI_FELHASZN_TERV!H53+OVI_EI_FELHASZN_TERV!H53+PH_EI_FELHASZN_TERV!H53+MUVHAZ_EI_FELHASZN_TERV!H53</f>
        <v>0</v>
      </c>
      <c r="I53" s="53">
        <f>ONK_EI_FELHASZN_TERV!I53+OVI_EI_FELHASZN_TERV!I53+PH_EI_FELHASZN_TERV!I53+MUVHAZ_EI_FELHASZN_TERV!I53</f>
        <v>0</v>
      </c>
      <c r="J53" s="53">
        <f>ONK_EI_FELHASZN_TERV!J53+OVI_EI_FELHASZN_TERV!J53+PH_EI_FELHASZN_TERV!J53+MUVHAZ_EI_FELHASZN_TERV!J53</f>
        <v>0</v>
      </c>
      <c r="K53" s="53">
        <f>ONK_EI_FELHASZN_TERV!K53+OVI_EI_FELHASZN_TERV!K53+PH_EI_FELHASZN_TERV!K53+MUVHAZ_EI_FELHASZN_TERV!K53</f>
        <v>0</v>
      </c>
      <c r="L53" s="53">
        <f>ONK_EI_FELHASZN_TERV!L53+OVI_EI_FELHASZN_TERV!L53+PH_EI_FELHASZN_TERV!L53+MUVHAZ_EI_FELHASZN_TERV!L53</f>
        <v>0</v>
      </c>
      <c r="M53" s="53">
        <f>ONK_EI_FELHASZN_TERV!M53+OVI_EI_FELHASZN_TERV!M53+PH_EI_FELHASZN_TERV!M53+MUVHAZ_EI_FELHASZN_TERV!M53</f>
        <v>0</v>
      </c>
      <c r="N53" s="53">
        <f>ONK_EI_FELHASZN_TERV!N53+OVI_EI_FELHASZN_TERV!N53+PH_EI_FELHASZN_TERV!N53+MUVHAZ_EI_FELHASZN_TERV!N53</f>
        <v>0</v>
      </c>
      <c r="O53" s="144">
        <f t="shared" si="0"/>
        <v>0</v>
      </c>
      <c r="P53" s="4"/>
    </row>
    <row r="54" spans="1:16" ht="15">
      <c r="A54" s="22" t="s">
        <v>869</v>
      </c>
      <c r="B54" s="41" t="s">
        <v>454</v>
      </c>
      <c r="C54" s="53">
        <f>ONK_EI_FELHASZN_TERV!C54+OVI_EI_FELHASZN_TERV!C54+PH_EI_FELHASZN_TERV!C54+MUVHAZ_EI_FELHASZN_TERV!C54</f>
        <v>0</v>
      </c>
      <c r="D54" s="53">
        <f>ONK_EI_FELHASZN_TERV!D54+OVI_EI_FELHASZN_TERV!D54+PH_EI_FELHASZN_TERV!D54+MUVHAZ_EI_FELHASZN_TERV!D54</f>
        <v>0</v>
      </c>
      <c r="E54" s="53">
        <f>ONK_EI_FELHASZN_TERV!E54+OVI_EI_FELHASZN_TERV!E54+PH_EI_FELHASZN_TERV!E54+MUVHAZ_EI_FELHASZN_TERV!E54</f>
        <v>0</v>
      </c>
      <c r="F54" s="53">
        <f>ONK_EI_FELHASZN_TERV!F54+OVI_EI_FELHASZN_TERV!F54+PH_EI_FELHASZN_TERV!F54+MUVHAZ_EI_FELHASZN_TERV!F54</f>
        <v>0</v>
      </c>
      <c r="G54" s="53">
        <f>ONK_EI_FELHASZN_TERV!G54+OVI_EI_FELHASZN_TERV!G54+PH_EI_FELHASZN_TERV!G54+MUVHAZ_EI_FELHASZN_TERV!G54</f>
        <v>0</v>
      </c>
      <c r="H54" s="53">
        <f>ONK_EI_FELHASZN_TERV!H54+OVI_EI_FELHASZN_TERV!H54+PH_EI_FELHASZN_TERV!H54+MUVHAZ_EI_FELHASZN_TERV!H54</f>
        <v>0</v>
      </c>
      <c r="I54" s="53">
        <f>ONK_EI_FELHASZN_TERV!I54+OVI_EI_FELHASZN_TERV!I54+PH_EI_FELHASZN_TERV!I54+MUVHAZ_EI_FELHASZN_TERV!I54</f>
        <v>0</v>
      </c>
      <c r="J54" s="53">
        <f>ONK_EI_FELHASZN_TERV!J54+OVI_EI_FELHASZN_TERV!J54+PH_EI_FELHASZN_TERV!J54+MUVHAZ_EI_FELHASZN_TERV!J54</f>
        <v>0</v>
      </c>
      <c r="K54" s="53">
        <f>ONK_EI_FELHASZN_TERV!K54+OVI_EI_FELHASZN_TERV!K54+PH_EI_FELHASZN_TERV!K54+MUVHAZ_EI_FELHASZN_TERV!K54</f>
        <v>0</v>
      </c>
      <c r="L54" s="53">
        <f>ONK_EI_FELHASZN_TERV!L54+OVI_EI_FELHASZN_TERV!L54+PH_EI_FELHASZN_TERV!L54+MUVHAZ_EI_FELHASZN_TERV!L54</f>
        <v>0</v>
      </c>
      <c r="M54" s="53">
        <f>ONK_EI_FELHASZN_TERV!M54+OVI_EI_FELHASZN_TERV!M54+PH_EI_FELHASZN_TERV!M54+MUVHAZ_EI_FELHASZN_TERV!M54</f>
        <v>0</v>
      </c>
      <c r="N54" s="53">
        <f>ONK_EI_FELHASZN_TERV!N54+OVI_EI_FELHASZN_TERV!N54+PH_EI_FELHASZN_TERV!N54+MUVHAZ_EI_FELHASZN_TERV!N54</f>
        <v>0</v>
      </c>
      <c r="O54" s="144">
        <f t="shared" si="0"/>
        <v>0</v>
      </c>
      <c r="P54" s="4"/>
    </row>
    <row r="55" spans="1:16" ht="15">
      <c r="A55" s="22" t="s">
        <v>870</v>
      </c>
      <c r="B55" s="41" t="s">
        <v>455</v>
      </c>
      <c r="C55" s="53">
        <f>ONK_EI_FELHASZN_TERV!C55+OVI_EI_FELHASZN_TERV!C55+PH_EI_FELHASZN_TERV!C55+MUVHAZ_EI_FELHASZN_TERV!C55</f>
        <v>0</v>
      </c>
      <c r="D55" s="53">
        <f>ONK_EI_FELHASZN_TERV!D55+OVI_EI_FELHASZN_TERV!D55+PH_EI_FELHASZN_TERV!D55+MUVHAZ_EI_FELHASZN_TERV!D55</f>
        <v>0</v>
      </c>
      <c r="E55" s="53">
        <f>ONK_EI_FELHASZN_TERV!E55+OVI_EI_FELHASZN_TERV!E55+PH_EI_FELHASZN_TERV!E55+MUVHAZ_EI_FELHASZN_TERV!E55</f>
        <v>0</v>
      </c>
      <c r="F55" s="53">
        <f>ONK_EI_FELHASZN_TERV!F55+OVI_EI_FELHASZN_TERV!F55+PH_EI_FELHASZN_TERV!F55+MUVHAZ_EI_FELHASZN_TERV!F55</f>
        <v>0</v>
      </c>
      <c r="G55" s="53">
        <f>ONK_EI_FELHASZN_TERV!G55+OVI_EI_FELHASZN_TERV!G55+PH_EI_FELHASZN_TERV!G55+MUVHAZ_EI_FELHASZN_TERV!G55</f>
        <v>0</v>
      </c>
      <c r="H55" s="53">
        <f>ONK_EI_FELHASZN_TERV!H55+OVI_EI_FELHASZN_TERV!H55+PH_EI_FELHASZN_TERV!H55+MUVHAZ_EI_FELHASZN_TERV!H55</f>
        <v>0</v>
      </c>
      <c r="I55" s="53">
        <f>ONK_EI_FELHASZN_TERV!I55+OVI_EI_FELHASZN_TERV!I55+PH_EI_FELHASZN_TERV!I55+MUVHAZ_EI_FELHASZN_TERV!I55</f>
        <v>0</v>
      </c>
      <c r="J55" s="53">
        <f>ONK_EI_FELHASZN_TERV!J55+OVI_EI_FELHASZN_TERV!J55+PH_EI_FELHASZN_TERV!J55+MUVHAZ_EI_FELHASZN_TERV!J55</f>
        <v>0</v>
      </c>
      <c r="K55" s="53">
        <f>ONK_EI_FELHASZN_TERV!K55+OVI_EI_FELHASZN_TERV!K55+PH_EI_FELHASZN_TERV!K55+MUVHAZ_EI_FELHASZN_TERV!K55</f>
        <v>0</v>
      </c>
      <c r="L55" s="53">
        <f>ONK_EI_FELHASZN_TERV!L55+OVI_EI_FELHASZN_TERV!L55+PH_EI_FELHASZN_TERV!L55+MUVHAZ_EI_FELHASZN_TERV!L55</f>
        <v>0</v>
      </c>
      <c r="M55" s="53">
        <f>ONK_EI_FELHASZN_TERV!M55+OVI_EI_FELHASZN_TERV!M55+PH_EI_FELHASZN_TERV!M55+MUVHAZ_EI_FELHASZN_TERV!M55</f>
        <v>0</v>
      </c>
      <c r="N55" s="53">
        <f>ONK_EI_FELHASZN_TERV!N55+OVI_EI_FELHASZN_TERV!N55+PH_EI_FELHASZN_TERV!N55+MUVHAZ_EI_FELHASZN_TERV!N55</f>
        <v>0</v>
      </c>
      <c r="O55" s="144">
        <f t="shared" si="0"/>
        <v>0</v>
      </c>
      <c r="P55" s="4"/>
    </row>
    <row r="56" spans="1:16" ht="15">
      <c r="A56" s="22" t="s">
        <v>871</v>
      </c>
      <c r="B56" s="41" t="s">
        <v>456</v>
      </c>
      <c r="C56" s="53">
        <f>ONK_EI_FELHASZN_TERV!C56+OVI_EI_FELHASZN_TERV!C56+PH_EI_FELHASZN_TERV!C56+MUVHAZ_EI_FELHASZN_TERV!C56</f>
        <v>0</v>
      </c>
      <c r="D56" s="53">
        <f>ONK_EI_FELHASZN_TERV!D56+OVI_EI_FELHASZN_TERV!D56+PH_EI_FELHASZN_TERV!D56+MUVHAZ_EI_FELHASZN_TERV!D56</f>
        <v>0</v>
      </c>
      <c r="E56" s="53">
        <f>ONK_EI_FELHASZN_TERV!E56+OVI_EI_FELHASZN_TERV!E56+PH_EI_FELHASZN_TERV!E56+MUVHAZ_EI_FELHASZN_TERV!E56</f>
        <v>0</v>
      </c>
      <c r="F56" s="53">
        <f>ONK_EI_FELHASZN_TERV!F56+OVI_EI_FELHASZN_TERV!F56+PH_EI_FELHASZN_TERV!F56+MUVHAZ_EI_FELHASZN_TERV!F56</f>
        <v>0</v>
      </c>
      <c r="G56" s="53">
        <f>ONK_EI_FELHASZN_TERV!G56+OVI_EI_FELHASZN_TERV!G56+PH_EI_FELHASZN_TERV!G56+MUVHAZ_EI_FELHASZN_TERV!G56</f>
        <v>0</v>
      </c>
      <c r="H56" s="53">
        <f>ONK_EI_FELHASZN_TERV!H56+OVI_EI_FELHASZN_TERV!H56+PH_EI_FELHASZN_TERV!H56+MUVHAZ_EI_FELHASZN_TERV!H56</f>
        <v>0</v>
      </c>
      <c r="I56" s="53">
        <f>ONK_EI_FELHASZN_TERV!I56+OVI_EI_FELHASZN_TERV!I56+PH_EI_FELHASZN_TERV!I56+MUVHAZ_EI_FELHASZN_TERV!I56</f>
        <v>0</v>
      </c>
      <c r="J56" s="53">
        <f>ONK_EI_FELHASZN_TERV!J56+OVI_EI_FELHASZN_TERV!J56+PH_EI_FELHASZN_TERV!J56+MUVHAZ_EI_FELHASZN_TERV!J56</f>
        <v>0</v>
      </c>
      <c r="K56" s="53">
        <f>ONK_EI_FELHASZN_TERV!K56+OVI_EI_FELHASZN_TERV!K56+PH_EI_FELHASZN_TERV!K56+MUVHAZ_EI_FELHASZN_TERV!K56</f>
        <v>0</v>
      </c>
      <c r="L56" s="53">
        <f>ONK_EI_FELHASZN_TERV!L56+OVI_EI_FELHASZN_TERV!L56+PH_EI_FELHASZN_TERV!L56+MUVHAZ_EI_FELHASZN_TERV!L56</f>
        <v>0</v>
      </c>
      <c r="M56" s="53">
        <f>ONK_EI_FELHASZN_TERV!M56+OVI_EI_FELHASZN_TERV!M56+PH_EI_FELHASZN_TERV!M56+MUVHAZ_EI_FELHASZN_TERV!M56</f>
        <v>0</v>
      </c>
      <c r="N56" s="53">
        <f>ONK_EI_FELHASZN_TERV!N56+OVI_EI_FELHASZN_TERV!N56+PH_EI_FELHASZN_TERV!N56+MUVHAZ_EI_FELHASZN_TERV!N56</f>
        <v>0</v>
      </c>
      <c r="O56" s="144">
        <f t="shared" si="0"/>
        <v>0</v>
      </c>
      <c r="P56" s="4"/>
    </row>
    <row r="57" spans="1:16" ht="15">
      <c r="A57" s="17" t="s">
        <v>872</v>
      </c>
      <c r="B57" s="41" t="s">
        <v>457</v>
      </c>
      <c r="C57" s="53">
        <f>ONK_EI_FELHASZN_TERV!C57+OVI_EI_FELHASZN_TERV!C57+PH_EI_FELHASZN_TERV!C57+MUVHAZ_EI_FELHASZN_TERV!C57</f>
        <v>3</v>
      </c>
      <c r="D57" s="53">
        <f>ONK_EI_FELHASZN_TERV!D57+OVI_EI_FELHASZN_TERV!D57+PH_EI_FELHASZN_TERV!D57+MUVHAZ_EI_FELHASZN_TERV!D57</f>
        <v>0</v>
      </c>
      <c r="E57" s="53">
        <f>ONK_EI_FELHASZN_TERV!E57+OVI_EI_FELHASZN_TERV!E57+PH_EI_FELHASZN_TERV!E57+MUVHAZ_EI_FELHASZN_TERV!E57</f>
        <v>0</v>
      </c>
      <c r="F57" s="53">
        <f>ONK_EI_FELHASZN_TERV!F57+OVI_EI_FELHASZN_TERV!F57+PH_EI_FELHASZN_TERV!F57+MUVHAZ_EI_FELHASZN_TERV!F57</f>
        <v>0</v>
      </c>
      <c r="G57" s="53">
        <f>ONK_EI_FELHASZN_TERV!G57+OVI_EI_FELHASZN_TERV!G57+PH_EI_FELHASZN_TERV!G57+MUVHAZ_EI_FELHASZN_TERV!G57</f>
        <v>0</v>
      </c>
      <c r="H57" s="53">
        <f>ONK_EI_FELHASZN_TERV!H57+OVI_EI_FELHASZN_TERV!H57+PH_EI_FELHASZN_TERV!H57+MUVHAZ_EI_FELHASZN_TERV!H57</f>
        <v>0</v>
      </c>
      <c r="I57" s="53">
        <f>ONK_EI_FELHASZN_TERV!I57+OVI_EI_FELHASZN_TERV!I57+PH_EI_FELHASZN_TERV!I57+MUVHAZ_EI_FELHASZN_TERV!I57</f>
        <v>0</v>
      </c>
      <c r="J57" s="53">
        <f>ONK_EI_FELHASZN_TERV!J57+OVI_EI_FELHASZN_TERV!J57+PH_EI_FELHASZN_TERV!J57+MUVHAZ_EI_FELHASZN_TERV!J57</f>
        <v>0</v>
      </c>
      <c r="K57" s="53">
        <f>ONK_EI_FELHASZN_TERV!K57+OVI_EI_FELHASZN_TERV!K57+PH_EI_FELHASZN_TERV!K57+MUVHAZ_EI_FELHASZN_TERV!K57</f>
        <v>0</v>
      </c>
      <c r="L57" s="53">
        <f>ONK_EI_FELHASZN_TERV!L57+OVI_EI_FELHASZN_TERV!L57+PH_EI_FELHASZN_TERV!L57+MUVHAZ_EI_FELHASZN_TERV!L57</f>
        <v>0</v>
      </c>
      <c r="M57" s="53">
        <f>ONK_EI_FELHASZN_TERV!M57+OVI_EI_FELHASZN_TERV!M57+PH_EI_FELHASZN_TERV!M57+MUVHAZ_EI_FELHASZN_TERV!M57</f>
        <v>0</v>
      </c>
      <c r="N57" s="53">
        <f>ONK_EI_FELHASZN_TERV!N57+OVI_EI_FELHASZN_TERV!N57+PH_EI_FELHASZN_TERV!N57+MUVHAZ_EI_FELHASZN_TERV!N57</f>
        <v>0</v>
      </c>
      <c r="O57" s="144">
        <f t="shared" si="0"/>
        <v>3</v>
      </c>
      <c r="P57" s="4"/>
    </row>
    <row r="58" spans="1:16" ht="15">
      <c r="A58" s="17" t="s">
        <v>873</v>
      </c>
      <c r="B58" s="41" t="s">
        <v>458</v>
      </c>
      <c r="C58" s="53">
        <f>ONK_EI_FELHASZN_TERV!C58+OVI_EI_FELHASZN_TERV!C58+PH_EI_FELHASZN_TERV!C58+MUVHAZ_EI_FELHASZN_TERV!C58</f>
        <v>125</v>
      </c>
      <c r="D58" s="53">
        <f>ONK_EI_FELHASZN_TERV!D58+OVI_EI_FELHASZN_TERV!D58+PH_EI_FELHASZN_TERV!D58+MUVHAZ_EI_FELHASZN_TERV!D58</f>
        <v>25</v>
      </c>
      <c r="E58" s="53">
        <f>ONK_EI_FELHASZN_TERV!E58+OVI_EI_FELHASZN_TERV!E58+PH_EI_FELHASZN_TERV!E58+MUVHAZ_EI_FELHASZN_TERV!E58</f>
        <v>25</v>
      </c>
      <c r="F58" s="53">
        <f>ONK_EI_FELHASZN_TERV!F58+OVI_EI_FELHASZN_TERV!F58+PH_EI_FELHASZN_TERV!F58+MUVHAZ_EI_FELHASZN_TERV!F58</f>
        <v>125</v>
      </c>
      <c r="G58" s="53">
        <f>ONK_EI_FELHASZN_TERV!G58+OVI_EI_FELHASZN_TERV!G58+PH_EI_FELHASZN_TERV!G58+MUVHAZ_EI_FELHASZN_TERV!G58</f>
        <v>25</v>
      </c>
      <c r="H58" s="53">
        <f>ONK_EI_FELHASZN_TERV!H58+OVI_EI_FELHASZN_TERV!H58+PH_EI_FELHASZN_TERV!H58+MUVHAZ_EI_FELHASZN_TERV!H58</f>
        <v>25</v>
      </c>
      <c r="I58" s="53">
        <f>ONK_EI_FELHASZN_TERV!I58+OVI_EI_FELHASZN_TERV!I58+PH_EI_FELHASZN_TERV!I58+MUVHAZ_EI_FELHASZN_TERV!I58</f>
        <v>25</v>
      </c>
      <c r="J58" s="53">
        <f>ONK_EI_FELHASZN_TERV!J58+OVI_EI_FELHASZN_TERV!J58+PH_EI_FELHASZN_TERV!J58+MUVHAZ_EI_FELHASZN_TERV!J58</f>
        <v>125</v>
      </c>
      <c r="K58" s="53">
        <f>ONK_EI_FELHASZN_TERV!K58+OVI_EI_FELHASZN_TERV!K58+PH_EI_FELHASZN_TERV!K58+MUVHAZ_EI_FELHASZN_TERV!K58</f>
        <v>95</v>
      </c>
      <c r="L58" s="53">
        <f>ONK_EI_FELHASZN_TERV!L58+OVI_EI_FELHASZN_TERV!L58+PH_EI_FELHASZN_TERV!L58+MUVHAZ_EI_FELHASZN_TERV!L58</f>
        <v>25</v>
      </c>
      <c r="M58" s="53">
        <f>ONK_EI_FELHASZN_TERV!M58+OVI_EI_FELHASZN_TERV!M58+PH_EI_FELHASZN_TERV!M58+MUVHAZ_EI_FELHASZN_TERV!M58</f>
        <v>25</v>
      </c>
      <c r="N58" s="53">
        <f>ONK_EI_FELHASZN_TERV!N58+OVI_EI_FELHASZN_TERV!N58+PH_EI_FELHASZN_TERV!N58+MUVHAZ_EI_FELHASZN_TERV!N58</f>
        <v>125</v>
      </c>
      <c r="O58" s="144">
        <f t="shared" si="0"/>
        <v>770</v>
      </c>
      <c r="P58" s="4"/>
    </row>
    <row r="59" spans="1:16" ht="15">
      <c r="A59" s="17" t="s">
        <v>874</v>
      </c>
      <c r="B59" s="41" t="s">
        <v>459</v>
      </c>
      <c r="C59" s="53">
        <f>ONK_EI_FELHASZN_TERV!C59+OVI_EI_FELHASZN_TERV!C59+PH_EI_FELHASZN_TERV!C59+MUVHAZ_EI_FELHASZN_TERV!C59</f>
        <v>558</v>
      </c>
      <c r="D59" s="53">
        <f>ONK_EI_FELHASZN_TERV!D59+OVI_EI_FELHASZN_TERV!D59+PH_EI_FELHASZN_TERV!D59+MUVHAZ_EI_FELHASZN_TERV!D59</f>
        <v>558</v>
      </c>
      <c r="E59" s="53">
        <f>ONK_EI_FELHASZN_TERV!E59+OVI_EI_FELHASZN_TERV!E59+PH_EI_FELHASZN_TERV!E59+MUVHAZ_EI_FELHASZN_TERV!E59</f>
        <v>1074</v>
      </c>
      <c r="F59" s="53">
        <f>ONK_EI_FELHASZN_TERV!F59+OVI_EI_FELHASZN_TERV!F59+PH_EI_FELHASZN_TERV!F59+MUVHAZ_EI_FELHASZN_TERV!F59</f>
        <v>558</v>
      </c>
      <c r="G59" s="53">
        <f>ONK_EI_FELHASZN_TERV!G59+OVI_EI_FELHASZN_TERV!G59+PH_EI_FELHASZN_TERV!G59+MUVHAZ_EI_FELHASZN_TERV!G59</f>
        <v>558</v>
      </c>
      <c r="H59" s="53">
        <f>ONK_EI_FELHASZN_TERV!H59+OVI_EI_FELHASZN_TERV!H59+PH_EI_FELHASZN_TERV!H59+MUVHAZ_EI_FELHASZN_TERV!H59</f>
        <v>558</v>
      </c>
      <c r="I59" s="53">
        <f>ONK_EI_FELHASZN_TERV!I59+OVI_EI_FELHASZN_TERV!I59+PH_EI_FELHASZN_TERV!I59+MUVHAZ_EI_FELHASZN_TERV!I59</f>
        <v>558</v>
      </c>
      <c r="J59" s="53">
        <f>ONK_EI_FELHASZN_TERV!J59+OVI_EI_FELHASZN_TERV!J59+PH_EI_FELHASZN_TERV!J59+MUVHAZ_EI_FELHASZN_TERV!J59</f>
        <v>558</v>
      </c>
      <c r="K59" s="53">
        <f>ONK_EI_FELHASZN_TERV!K59+OVI_EI_FELHASZN_TERV!K59+PH_EI_FELHASZN_TERV!K59+MUVHAZ_EI_FELHASZN_TERV!K59</f>
        <v>558</v>
      </c>
      <c r="L59" s="53">
        <f>ONK_EI_FELHASZN_TERV!L59+OVI_EI_FELHASZN_TERV!L59+PH_EI_FELHASZN_TERV!L59+MUVHAZ_EI_FELHASZN_TERV!L59</f>
        <v>558</v>
      </c>
      <c r="M59" s="53">
        <f>ONK_EI_FELHASZN_TERV!M59+OVI_EI_FELHASZN_TERV!M59+PH_EI_FELHASZN_TERV!M59+MUVHAZ_EI_FELHASZN_TERV!M59</f>
        <v>558</v>
      </c>
      <c r="N59" s="53">
        <f>ONK_EI_FELHASZN_TERV!N59+OVI_EI_FELHASZN_TERV!N59+PH_EI_FELHASZN_TERV!N59+MUVHAZ_EI_FELHASZN_TERV!N59</f>
        <v>567</v>
      </c>
      <c r="O59" s="144">
        <f t="shared" si="0"/>
        <v>7221</v>
      </c>
      <c r="P59" s="4"/>
    </row>
    <row r="60" spans="1:16" ht="15">
      <c r="A60" s="64" t="s">
        <v>831</v>
      </c>
      <c r="B60" s="67" t="s">
        <v>460</v>
      </c>
      <c r="C60" s="53">
        <f>ONK_EI_FELHASZN_TERV!C60+OVI_EI_FELHASZN_TERV!C60+PH_EI_FELHASZN_TERV!C60+MUVHAZ_EI_FELHASZN_TERV!C60</f>
        <v>686</v>
      </c>
      <c r="D60" s="53">
        <f>ONK_EI_FELHASZN_TERV!D60+OVI_EI_FELHASZN_TERV!D60+PH_EI_FELHASZN_TERV!D60+MUVHAZ_EI_FELHASZN_TERV!D60</f>
        <v>583</v>
      </c>
      <c r="E60" s="53">
        <f>ONK_EI_FELHASZN_TERV!E60+OVI_EI_FELHASZN_TERV!E60+PH_EI_FELHASZN_TERV!E60+MUVHAZ_EI_FELHASZN_TERV!E60</f>
        <v>1099</v>
      </c>
      <c r="F60" s="53">
        <f>ONK_EI_FELHASZN_TERV!F60+OVI_EI_FELHASZN_TERV!F60+PH_EI_FELHASZN_TERV!F60+MUVHAZ_EI_FELHASZN_TERV!F60</f>
        <v>683</v>
      </c>
      <c r="G60" s="53">
        <f>ONK_EI_FELHASZN_TERV!G60+OVI_EI_FELHASZN_TERV!G60+PH_EI_FELHASZN_TERV!G60+MUVHAZ_EI_FELHASZN_TERV!G60</f>
        <v>583</v>
      </c>
      <c r="H60" s="53">
        <f>ONK_EI_FELHASZN_TERV!H60+OVI_EI_FELHASZN_TERV!H60+PH_EI_FELHASZN_TERV!H60+MUVHAZ_EI_FELHASZN_TERV!H60</f>
        <v>583</v>
      </c>
      <c r="I60" s="53">
        <f>ONK_EI_FELHASZN_TERV!I60+OVI_EI_FELHASZN_TERV!I60+PH_EI_FELHASZN_TERV!I60+MUVHAZ_EI_FELHASZN_TERV!I60</f>
        <v>583</v>
      </c>
      <c r="J60" s="53">
        <f>ONK_EI_FELHASZN_TERV!J60+OVI_EI_FELHASZN_TERV!J60+PH_EI_FELHASZN_TERV!J60+MUVHAZ_EI_FELHASZN_TERV!J60</f>
        <v>683</v>
      </c>
      <c r="K60" s="53">
        <f>ONK_EI_FELHASZN_TERV!K60+OVI_EI_FELHASZN_TERV!K60+PH_EI_FELHASZN_TERV!K60+MUVHAZ_EI_FELHASZN_TERV!K60</f>
        <v>653</v>
      </c>
      <c r="L60" s="53">
        <f>ONK_EI_FELHASZN_TERV!L60+OVI_EI_FELHASZN_TERV!L60+PH_EI_FELHASZN_TERV!L60+MUVHAZ_EI_FELHASZN_TERV!L60</f>
        <v>583</v>
      </c>
      <c r="M60" s="53">
        <f>ONK_EI_FELHASZN_TERV!M60+OVI_EI_FELHASZN_TERV!M60+PH_EI_FELHASZN_TERV!M60+MUVHAZ_EI_FELHASZN_TERV!M60</f>
        <v>583</v>
      </c>
      <c r="N60" s="53">
        <f>ONK_EI_FELHASZN_TERV!N60+OVI_EI_FELHASZN_TERV!N60+PH_EI_FELHASZN_TERV!N60+MUVHAZ_EI_FELHASZN_TERV!N60</f>
        <v>692</v>
      </c>
      <c r="O60" s="143">
        <f t="shared" si="0"/>
        <v>7994</v>
      </c>
      <c r="P60" s="4"/>
    </row>
    <row r="61" spans="1:16" ht="15">
      <c r="A61" s="16" t="s">
        <v>885</v>
      </c>
      <c r="B61" s="41" t="s">
        <v>461</v>
      </c>
      <c r="C61" s="53">
        <f>ONK_EI_FELHASZN_TERV!C61+OVI_EI_FELHASZN_TERV!C61+PH_EI_FELHASZN_TERV!C61+MUVHAZ_EI_FELHASZN_TERV!C61</f>
        <v>0</v>
      </c>
      <c r="D61" s="53">
        <f>ONK_EI_FELHASZN_TERV!D61+OVI_EI_FELHASZN_TERV!D61+PH_EI_FELHASZN_TERV!D61+MUVHAZ_EI_FELHASZN_TERV!D61</f>
        <v>0</v>
      </c>
      <c r="E61" s="53">
        <f>ONK_EI_FELHASZN_TERV!E61+OVI_EI_FELHASZN_TERV!E61+PH_EI_FELHASZN_TERV!E61+MUVHAZ_EI_FELHASZN_TERV!E61</f>
        <v>0</v>
      </c>
      <c r="F61" s="53">
        <f>ONK_EI_FELHASZN_TERV!F61+OVI_EI_FELHASZN_TERV!F61+PH_EI_FELHASZN_TERV!F61+MUVHAZ_EI_FELHASZN_TERV!F61</f>
        <v>0</v>
      </c>
      <c r="G61" s="53">
        <f>ONK_EI_FELHASZN_TERV!G61+OVI_EI_FELHASZN_TERV!G61+PH_EI_FELHASZN_TERV!G61+MUVHAZ_EI_FELHASZN_TERV!G61</f>
        <v>0</v>
      </c>
      <c r="H61" s="53">
        <f>ONK_EI_FELHASZN_TERV!H61+OVI_EI_FELHASZN_TERV!H61+PH_EI_FELHASZN_TERV!H61+MUVHAZ_EI_FELHASZN_TERV!H61</f>
        <v>0</v>
      </c>
      <c r="I61" s="53">
        <f>ONK_EI_FELHASZN_TERV!I61+OVI_EI_FELHASZN_TERV!I61+PH_EI_FELHASZN_TERV!I61+MUVHAZ_EI_FELHASZN_TERV!I61</f>
        <v>0</v>
      </c>
      <c r="J61" s="53">
        <f>ONK_EI_FELHASZN_TERV!J61+OVI_EI_FELHASZN_TERV!J61+PH_EI_FELHASZN_TERV!J61+MUVHAZ_EI_FELHASZN_TERV!J61</f>
        <v>0</v>
      </c>
      <c r="K61" s="53">
        <f>ONK_EI_FELHASZN_TERV!K61+OVI_EI_FELHASZN_TERV!K61+PH_EI_FELHASZN_TERV!K61+MUVHAZ_EI_FELHASZN_TERV!K61</f>
        <v>0</v>
      </c>
      <c r="L61" s="53">
        <f>ONK_EI_FELHASZN_TERV!L61+OVI_EI_FELHASZN_TERV!L61+PH_EI_FELHASZN_TERV!L61+MUVHAZ_EI_FELHASZN_TERV!L61</f>
        <v>0</v>
      </c>
      <c r="M61" s="53">
        <f>ONK_EI_FELHASZN_TERV!M61+OVI_EI_FELHASZN_TERV!M61+PH_EI_FELHASZN_TERV!M61+MUVHAZ_EI_FELHASZN_TERV!M61</f>
        <v>0</v>
      </c>
      <c r="N61" s="53">
        <f>ONK_EI_FELHASZN_TERV!N61+OVI_EI_FELHASZN_TERV!N61+PH_EI_FELHASZN_TERV!N61+MUVHAZ_EI_FELHASZN_TERV!N61</f>
        <v>0</v>
      </c>
      <c r="O61" s="144">
        <f t="shared" si="0"/>
        <v>0</v>
      </c>
      <c r="P61" s="4"/>
    </row>
    <row r="62" spans="1:16" ht="15">
      <c r="A62" s="16" t="s">
        <v>463</v>
      </c>
      <c r="B62" s="41" t="s">
        <v>464</v>
      </c>
      <c r="C62" s="53">
        <f>ONK_EI_FELHASZN_TERV!C62+OVI_EI_FELHASZN_TERV!C62+PH_EI_FELHASZN_TERV!C62+MUVHAZ_EI_FELHASZN_TERV!C62</f>
        <v>0</v>
      </c>
      <c r="D62" s="53">
        <f>ONK_EI_FELHASZN_TERV!D62+OVI_EI_FELHASZN_TERV!D62+PH_EI_FELHASZN_TERV!D62+MUVHAZ_EI_FELHASZN_TERV!D62</f>
        <v>0</v>
      </c>
      <c r="E62" s="53">
        <f>ONK_EI_FELHASZN_TERV!E62+OVI_EI_FELHASZN_TERV!E62+PH_EI_FELHASZN_TERV!E62+MUVHAZ_EI_FELHASZN_TERV!E62</f>
        <v>0</v>
      </c>
      <c r="F62" s="53">
        <f>ONK_EI_FELHASZN_TERV!F62+OVI_EI_FELHASZN_TERV!F62+PH_EI_FELHASZN_TERV!F62+MUVHAZ_EI_FELHASZN_TERV!F62</f>
        <v>0</v>
      </c>
      <c r="G62" s="53">
        <f>ONK_EI_FELHASZN_TERV!G62+OVI_EI_FELHASZN_TERV!G62+PH_EI_FELHASZN_TERV!G62+MUVHAZ_EI_FELHASZN_TERV!G62</f>
        <v>0</v>
      </c>
      <c r="H62" s="53">
        <f>ONK_EI_FELHASZN_TERV!H62+OVI_EI_FELHASZN_TERV!H62+PH_EI_FELHASZN_TERV!H62+MUVHAZ_EI_FELHASZN_TERV!H62</f>
        <v>0</v>
      </c>
      <c r="I62" s="53">
        <f>ONK_EI_FELHASZN_TERV!I62+OVI_EI_FELHASZN_TERV!I62+PH_EI_FELHASZN_TERV!I62+MUVHAZ_EI_FELHASZN_TERV!I62</f>
        <v>0</v>
      </c>
      <c r="J62" s="53">
        <f>ONK_EI_FELHASZN_TERV!J62+OVI_EI_FELHASZN_TERV!J62+PH_EI_FELHASZN_TERV!J62+MUVHAZ_EI_FELHASZN_TERV!J62</f>
        <v>0</v>
      </c>
      <c r="K62" s="53">
        <f>ONK_EI_FELHASZN_TERV!K62+OVI_EI_FELHASZN_TERV!K62+PH_EI_FELHASZN_TERV!K62+MUVHAZ_EI_FELHASZN_TERV!K62</f>
        <v>0</v>
      </c>
      <c r="L62" s="53">
        <f>ONK_EI_FELHASZN_TERV!L62+OVI_EI_FELHASZN_TERV!L62+PH_EI_FELHASZN_TERV!L62+MUVHAZ_EI_FELHASZN_TERV!L62</f>
        <v>0</v>
      </c>
      <c r="M62" s="53">
        <f>ONK_EI_FELHASZN_TERV!M62+OVI_EI_FELHASZN_TERV!M62+PH_EI_FELHASZN_TERV!M62+MUVHAZ_EI_FELHASZN_TERV!M62</f>
        <v>0</v>
      </c>
      <c r="N62" s="53">
        <f>ONK_EI_FELHASZN_TERV!N62+OVI_EI_FELHASZN_TERV!N62+PH_EI_FELHASZN_TERV!N62+MUVHAZ_EI_FELHASZN_TERV!N62</f>
        <v>0</v>
      </c>
      <c r="O62" s="144">
        <f t="shared" si="0"/>
        <v>0</v>
      </c>
      <c r="P62" s="4"/>
    </row>
    <row r="63" spans="1:16" ht="15">
      <c r="A63" s="16" t="s">
        <v>465</v>
      </c>
      <c r="B63" s="41" t="s">
        <v>466</v>
      </c>
      <c r="C63" s="53">
        <f>ONK_EI_FELHASZN_TERV!C63+OVI_EI_FELHASZN_TERV!C63+PH_EI_FELHASZN_TERV!C63+MUVHAZ_EI_FELHASZN_TERV!C63</f>
        <v>0</v>
      </c>
      <c r="D63" s="53">
        <f>ONK_EI_FELHASZN_TERV!D63+OVI_EI_FELHASZN_TERV!D63+PH_EI_FELHASZN_TERV!D63+MUVHAZ_EI_FELHASZN_TERV!D63</f>
        <v>0</v>
      </c>
      <c r="E63" s="53">
        <f>ONK_EI_FELHASZN_TERV!E63+OVI_EI_FELHASZN_TERV!E63+PH_EI_FELHASZN_TERV!E63+MUVHAZ_EI_FELHASZN_TERV!E63</f>
        <v>0</v>
      </c>
      <c r="F63" s="53">
        <f>ONK_EI_FELHASZN_TERV!F63+OVI_EI_FELHASZN_TERV!F63+PH_EI_FELHASZN_TERV!F63+MUVHAZ_EI_FELHASZN_TERV!F63</f>
        <v>0</v>
      </c>
      <c r="G63" s="53">
        <f>ONK_EI_FELHASZN_TERV!G63+OVI_EI_FELHASZN_TERV!G63+PH_EI_FELHASZN_TERV!G63+MUVHAZ_EI_FELHASZN_TERV!G63</f>
        <v>0</v>
      </c>
      <c r="H63" s="53">
        <f>ONK_EI_FELHASZN_TERV!H63+OVI_EI_FELHASZN_TERV!H63+PH_EI_FELHASZN_TERV!H63+MUVHAZ_EI_FELHASZN_TERV!H63</f>
        <v>0</v>
      </c>
      <c r="I63" s="53">
        <f>ONK_EI_FELHASZN_TERV!I63+OVI_EI_FELHASZN_TERV!I63+PH_EI_FELHASZN_TERV!I63+MUVHAZ_EI_FELHASZN_TERV!I63</f>
        <v>0</v>
      </c>
      <c r="J63" s="53">
        <f>ONK_EI_FELHASZN_TERV!J63+OVI_EI_FELHASZN_TERV!J63+PH_EI_FELHASZN_TERV!J63+MUVHAZ_EI_FELHASZN_TERV!J63</f>
        <v>0</v>
      </c>
      <c r="K63" s="53">
        <f>ONK_EI_FELHASZN_TERV!K63+OVI_EI_FELHASZN_TERV!K63+PH_EI_FELHASZN_TERV!K63+MUVHAZ_EI_FELHASZN_TERV!K63</f>
        <v>0</v>
      </c>
      <c r="L63" s="53">
        <f>ONK_EI_FELHASZN_TERV!L63+OVI_EI_FELHASZN_TERV!L63+PH_EI_FELHASZN_TERV!L63+MUVHAZ_EI_FELHASZN_TERV!L63</f>
        <v>0</v>
      </c>
      <c r="M63" s="53">
        <f>ONK_EI_FELHASZN_TERV!M63+OVI_EI_FELHASZN_TERV!M63+PH_EI_FELHASZN_TERV!M63+MUVHAZ_EI_FELHASZN_TERV!M63</f>
        <v>0</v>
      </c>
      <c r="N63" s="53">
        <f>ONK_EI_FELHASZN_TERV!N63+OVI_EI_FELHASZN_TERV!N63+PH_EI_FELHASZN_TERV!N63+MUVHAZ_EI_FELHASZN_TERV!N63</f>
        <v>0</v>
      </c>
      <c r="O63" s="144">
        <f t="shared" si="0"/>
        <v>0</v>
      </c>
      <c r="P63" s="4"/>
    </row>
    <row r="64" spans="1:16" ht="15">
      <c r="A64" s="16" t="s">
        <v>833</v>
      </c>
      <c r="B64" s="41" t="s">
        <v>467</v>
      </c>
      <c r="C64" s="53">
        <f>ONK_EI_FELHASZN_TERV!C64+OVI_EI_FELHASZN_TERV!C64+PH_EI_FELHASZN_TERV!C64+MUVHAZ_EI_FELHASZN_TERV!C64</f>
        <v>0</v>
      </c>
      <c r="D64" s="53">
        <f>ONK_EI_FELHASZN_TERV!D64+OVI_EI_FELHASZN_TERV!D64+PH_EI_FELHASZN_TERV!D64+MUVHAZ_EI_FELHASZN_TERV!D64</f>
        <v>0</v>
      </c>
      <c r="E64" s="53">
        <f>ONK_EI_FELHASZN_TERV!E64+OVI_EI_FELHASZN_TERV!E64+PH_EI_FELHASZN_TERV!E64+MUVHAZ_EI_FELHASZN_TERV!E64</f>
        <v>0</v>
      </c>
      <c r="F64" s="53">
        <f>ONK_EI_FELHASZN_TERV!F64+OVI_EI_FELHASZN_TERV!F64+PH_EI_FELHASZN_TERV!F64+MUVHAZ_EI_FELHASZN_TERV!F64</f>
        <v>0</v>
      </c>
      <c r="G64" s="53">
        <f>ONK_EI_FELHASZN_TERV!G64+OVI_EI_FELHASZN_TERV!G64+PH_EI_FELHASZN_TERV!G64+MUVHAZ_EI_FELHASZN_TERV!G64</f>
        <v>0</v>
      </c>
      <c r="H64" s="53">
        <f>ONK_EI_FELHASZN_TERV!H64+OVI_EI_FELHASZN_TERV!H64+PH_EI_FELHASZN_TERV!H64+MUVHAZ_EI_FELHASZN_TERV!H64</f>
        <v>0</v>
      </c>
      <c r="I64" s="53">
        <f>ONK_EI_FELHASZN_TERV!I64+OVI_EI_FELHASZN_TERV!I64+PH_EI_FELHASZN_TERV!I64+MUVHAZ_EI_FELHASZN_TERV!I64</f>
        <v>0</v>
      </c>
      <c r="J64" s="53">
        <f>ONK_EI_FELHASZN_TERV!J64+OVI_EI_FELHASZN_TERV!J64+PH_EI_FELHASZN_TERV!J64+MUVHAZ_EI_FELHASZN_TERV!J64</f>
        <v>0</v>
      </c>
      <c r="K64" s="53">
        <f>ONK_EI_FELHASZN_TERV!K64+OVI_EI_FELHASZN_TERV!K64+PH_EI_FELHASZN_TERV!K64+MUVHAZ_EI_FELHASZN_TERV!K64</f>
        <v>0</v>
      </c>
      <c r="L64" s="53">
        <f>ONK_EI_FELHASZN_TERV!L64+OVI_EI_FELHASZN_TERV!L64+PH_EI_FELHASZN_TERV!L64+MUVHAZ_EI_FELHASZN_TERV!L64</f>
        <v>0</v>
      </c>
      <c r="M64" s="53">
        <f>ONK_EI_FELHASZN_TERV!M64+OVI_EI_FELHASZN_TERV!M64+PH_EI_FELHASZN_TERV!M64+MUVHAZ_EI_FELHASZN_TERV!M64</f>
        <v>0</v>
      </c>
      <c r="N64" s="53">
        <f>ONK_EI_FELHASZN_TERV!N64+OVI_EI_FELHASZN_TERV!N64+PH_EI_FELHASZN_TERV!N64+MUVHAZ_EI_FELHASZN_TERV!N64</f>
        <v>0</v>
      </c>
      <c r="O64" s="144">
        <f t="shared" si="0"/>
        <v>0</v>
      </c>
      <c r="P64" s="4"/>
    </row>
    <row r="65" spans="1:16" ht="15">
      <c r="A65" s="16" t="s">
        <v>886</v>
      </c>
      <c r="B65" s="41" t="s">
        <v>468</v>
      </c>
      <c r="C65" s="53">
        <f>ONK_EI_FELHASZN_TERV!C65+OVI_EI_FELHASZN_TERV!C65+PH_EI_FELHASZN_TERV!C65+MUVHAZ_EI_FELHASZN_TERV!C65</f>
        <v>0</v>
      </c>
      <c r="D65" s="53">
        <f>ONK_EI_FELHASZN_TERV!D65+OVI_EI_FELHASZN_TERV!D65+PH_EI_FELHASZN_TERV!D65+MUVHAZ_EI_FELHASZN_TERV!D65</f>
        <v>0</v>
      </c>
      <c r="E65" s="53">
        <f>ONK_EI_FELHASZN_TERV!E65+OVI_EI_FELHASZN_TERV!E65+PH_EI_FELHASZN_TERV!E65+MUVHAZ_EI_FELHASZN_TERV!E65</f>
        <v>0</v>
      </c>
      <c r="F65" s="53">
        <f>ONK_EI_FELHASZN_TERV!F65+OVI_EI_FELHASZN_TERV!F65+PH_EI_FELHASZN_TERV!F65+MUVHAZ_EI_FELHASZN_TERV!F65</f>
        <v>0</v>
      </c>
      <c r="G65" s="53">
        <f>ONK_EI_FELHASZN_TERV!G65+OVI_EI_FELHASZN_TERV!G65+PH_EI_FELHASZN_TERV!G65+MUVHAZ_EI_FELHASZN_TERV!G65</f>
        <v>0</v>
      </c>
      <c r="H65" s="53">
        <f>ONK_EI_FELHASZN_TERV!H65+OVI_EI_FELHASZN_TERV!H65+PH_EI_FELHASZN_TERV!H65+MUVHAZ_EI_FELHASZN_TERV!H65</f>
        <v>0</v>
      </c>
      <c r="I65" s="53">
        <f>ONK_EI_FELHASZN_TERV!I65+OVI_EI_FELHASZN_TERV!I65+PH_EI_FELHASZN_TERV!I65+MUVHAZ_EI_FELHASZN_TERV!I65</f>
        <v>0</v>
      </c>
      <c r="J65" s="53">
        <f>ONK_EI_FELHASZN_TERV!J65+OVI_EI_FELHASZN_TERV!J65+PH_EI_FELHASZN_TERV!J65+MUVHAZ_EI_FELHASZN_TERV!J65</f>
        <v>0</v>
      </c>
      <c r="K65" s="53">
        <f>ONK_EI_FELHASZN_TERV!K65+OVI_EI_FELHASZN_TERV!K65+PH_EI_FELHASZN_TERV!K65+MUVHAZ_EI_FELHASZN_TERV!K65</f>
        <v>0</v>
      </c>
      <c r="L65" s="53">
        <f>ONK_EI_FELHASZN_TERV!L65+OVI_EI_FELHASZN_TERV!L65+PH_EI_FELHASZN_TERV!L65+MUVHAZ_EI_FELHASZN_TERV!L65</f>
        <v>0</v>
      </c>
      <c r="M65" s="53">
        <f>ONK_EI_FELHASZN_TERV!M65+OVI_EI_FELHASZN_TERV!M65+PH_EI_FELHASZN_TERV!M65+MUVHAZ_EI_FELHASZN_TERV!M65</f>
        <v>0</v>
      </c>
      <c r="N65" s="53">
        <f>ONK_EI_FELHASZN_TERV!N65+OVI_EI_FELHASZN_TERV!N65+PH_EI_FELHASZN_TERV!N65+MUVHAZ_EI_FELHASZN_TERV!N65</f>
        <v>0</v>
      </c>
      <c r="O65" s="144">
        <f t="shared" si="0"/>
        <v>0</v>
      </c>
      <c r="P65" s="4"/>
    </row>
    <row r="66" spans="1:16" ht="15">
      <c r="A66" s="16" t="s">
        <v>835</v>
      </c>
      <c r="B66" s="41" t="s">
        <v>469</v>
      </c>
      <c r="C66" s="53">
        <f>ONK_EI_FELHASZN_TERV!C66+OVI_EI_FELHASZN_TERV!C66+PH_EI_FELHASZN_TERV!C66+MUVHAZ_EI_FELHASZN_TERV!C66</f>
        <v>100</v>
      </c>
      <c r="D66" s="53">
        <f>ONK_EI_FELHASZN_TERV!D66+OVI_EI_FELHASZN_TERV!D66+PH_EI_FELHASZN_TERV!D66+MUVHAZ_EI_FELHASZN_TERV!D66</f>
        <v>0</v>
      </c>
      <c r="E66" s="53">
        <f>ONK_EI_FELHASZN_TERV!E66+OVI_EI_FELHASZN_TERV!E66+PH_EI_FELHASZN_TERV!E66+MUVHAZ_EI_FELHASZN_TERV!E66</f>
        <v>0</v>
      </c>
      <c r="F66" s="53">
        <f>ONK_EI_FELHASZN_TERV!F66+OVI_EI_FELHASZN_TERV!F66+PH_EI_FELHASZN_TERV!F66+MUVHAZ_EI_FELHASZN_TERV!F66</f>
        <v>200</v>
      </c>
      <c r="G66" s="53">
        <f>ONK_EI_FELHASZN_TERV!G66+OVI_EI_FELHASZN_TERV!G66+PH_EI_FELHASZN_TERV!G66+MUVHAZ_EI_FELHASZN_TERV!G66</f>
        <v>0</v>
      </c>
      <c r="H66" s="53">
        <f>ONK_EI_FELHASZN_TERV!H66+OVI_EI_FELHASZN_TERV!H66+PH_EI_FELHASZN_TERV!H66+MUVHAZ_EI_FELHASZN_TERV!H66</f>
        <v>0</v>
      </c>
      <c r="I66" s="53">
        <f>ONK_EI_FELHASZN_TERV!I66+OVI_EI_FELHASZN_TERV!I66+PH_EI_FELHASZN_TERV!I66+MUVHAZ_EI_FELHASZN_TERV!I66</f>
        <v>0</v>
      </c>
      <c r="J66" s="53">
        <f>ONK_EI_FELHASZN_TERV!J66+OVI_EI_FELHASZN_TERV!J66+PH_EI_FELHASZN_TERV!J66+MUVHAZ_EI_FELHASZN_TERV!J66</f>
        <v>100</v>
      </c>
      <c r="K66" s="53">
        <f>ONK_EI_FELHASZN_TERV!K66+OVI_EI_FELHASZN_TERV!K66+PH_EI_FELHASZN_TERV!K66+MUVHAZ_EI_FELHASZN_TERV!K66</f>
        <v>200</v>
      </c>
      <c r="L66" s="53">
        <f>ONK_EI_FELHASZN_TERV!L66+OVI_EI_FELHASZN_TERV!L66+PH_EI_FELHASZN_TERV!L66+MUVHAZ_EI_FELHASZN_TERV!L66</f>
        <v>0</v>
      </c>
      <c r="M66" s="53">
        <f>ONK_EI_FELHASZN_TERV!M66+OVI_EI_FELHASZN_TERV!M66+PH_EI_FELHASZN_TERV!M66+MUVHAZ_EI_FELHASZN_TERV!M66</f>
        <v>0</v>
      </c>
      <c r="N66" s="53">
        <f>ONK_EI_FELHASZN_TERV!N66+OVI_EI_FELHASZN_TERV!N66+PH_EI_FELHASZN_TERV!N66+MUVHAZ_EI_FELHASZN_TERV!N66</f>
        <v>0</v>
      </c>
      <c r="O66" s="144">
        <f t="shared" si="0"/>
        <v>600</v>
      </c>
      <c r="P66" s="4"/>
    </row>
    <row r="67" spans="1:16" ht="15">
      <c r="A67" s="16" t="s">
        <v>887</v>
      </c>
      <c r="B67" s="41" t="s">
        <v>470</v>
      </c>
      <c r="C67" s="53">
        <f>ONK_EI_FELHASZN_TERV!C67+OVI_EI_FELHASZN_TERV!C67+PH_EI_FELHASZN_TERV!C67+MUVHAZ_EI_FELHASZN_TERV!C67</f>
        <v>0</v>
      </c>
      <c r="D67" s="53">
        <f>ONK_EI_FELHASZN_TERV!D67+OVI_EI_FELHASZN_TERV!D67+PH_EI_FELHASZN_TERV!D67+MUVHAZ_EI_FELHASZN_TERV!D67</f>
        <v>0</v>
      </c>
      <c r="E67" s="53">
        <f>ONK_EI_FELHASZN_TERV!E67+OVI_EI_FELHASZN_TERV!E67+PH_EI_FELHASZN_TERV!E67+MUVHAZ_EI_FELHASZN_TERV!E67</f>
        <v>0</v>
      </c>
      <c r="F67" s="53">
        <f>ONK_EI_FELHASZN_TERV!F67+OVI_EI_FELHASZN_TERV!F67+PH_EI_FELHASZN_TERV!F67+MUVHAZ_EI_FELHASZN_TERV!F67</f>
        <v>0</v>
      </c>
      <c r="G67" s="53">
        <f>ONK_EI_FELHASZN_TERV!G67+OVI_EI_FELHASZN_TERV!G67+PH_EI_FELHASZN_TERV!G67+MUVHAZ_EI_FELHASZN_TERV!G67</f>
        <v>0</v>
      </c>
      <c r="H67" s="53">
        <f>ONK_EI_FELHASZN_TERV!H67+OVI_EI_FELHASZN_TERV!H67+PH_EI_FELHASZN_TERV!H67+MUVHAZ_EI_FELHASZN_TERV!H67</f>
        <v>0</v>
      </c>
      <c r="I67" s="53">
        <f>ONK_EI_FELHASZN_TERV!I67+OVI_EI_FELHASZN_TERV!I67+PH_EI_FELHASZN_TERV!I67+MUVHAZ_EI_FELHASZN_TERV!I67</f>
        <v>0</v>
      </c>
      <c r="J67" s="53">
        <f>ONK_EI_FELHASZN_TERV!J67+OVI_EI_FELHASZN_TERV!J67+PH_EI_FELHASZN_TERV!J67+MUVHAZ_EI_FELHASZN_TERV!J67</f>
        <v>0</v>
      </c>
      <c r="K67" s="53">
        <f>ONK_EI_FELHASZN_TERV!K67+OVI_EI_FELHASZN_TERV!K67+PH_EI_FELHASZN_TERV!K67+MUVHAZ_EI_FELHASZN_TERV!K67</f>
        <v>0</v>
      </c>
      <c r="L67" s="53">
        <f>ONK_EI_FELHASZN_TERV!L67+OVI_EI_FELHASZN_TERV!L67+PH_EI_FELHASZN_TERV!L67+MUVHAZ_EI_FELHASZN_TERV!L67</f>
        <v>0</v>
      </c>
      <c r="M67" s="53">
        <f>ONK_EI_FELHASZN_TERV!M67+OVI_EI_FELHASZN_TERV!M67+PH_EI_FELHASZN_TERV!M67+MUVHAZ_EI_FELHASZN_TERV!M67</f>
        <v>0</v>
      </c>
      <c r="N67" s="53">
        <f>ONK_EI_FELHASZN_TERV!N67+OVI_EI_FELHASZN_TERV!N67+PH_EI_FELHASZN_TERV!N67+MUVHAZ_EI_FELHASZN_TERV!N67</f>
        <v>0</v>
      </c>
      <c r="O67" s="144">
        <f t="shared" si="0"/>
        <v>0</v>
      </c>
      <c r="P67" s="4"/>
    </row>
    <row r="68" spans="1:16" ht="15">
      <c r="A68" s="16" t="s">
        <v>888</v>
      </c>
      <c r="B68" s="41" t="s">
        <v>472</v>
      </c>
      <c r="C68" s="53">
        <f>ONK_EI_FELHASZN_TERV!C68+OVI_EI_FELHASZN_TERV!C68+PH_EI_FELHASZN_TERV!C68+MUVHAZ_EI_FELHASZN_TERV!C68</f>
        <v>0</v>
      </c>
      <c r="D68" s="53">
        <f>ONK_EI_FELHASZN_TERV!D68+OVI_EI_FELHASZN_TERV!D68+PH_EI_FELHASZN_TERV!D68+MUVHAZ_EI_FELHASZN_TERV!D68</f>
        <v>0</v>
      </c>
      <c r="E68" s="53">
        <f>ONK_EI_FELHASZN_TERV!E68+OVI_EI_FELHASZN_TERV!E68+PH_EI_FELHASZN_TERV!E68+MUVHAZ_EI_FELHASZN_TERV!E68</f>
        <v>0</v>
      </c>
      <c r="F68" s="53">
        <f>ONK_EI_FELHASZN_TERV!F68+OVI_EI_FELHASZN_TERV!F68+PH_EI_FELHASZN_TERV!F68+MUVHAZ_EI_FELHASZN_TERV!F68</f>
        <v>0</v>
      </c>
      <c r="G68" s="53">
        <f>ONK_EI_FELHASZN_TERV!G68+OVI_EI_FELHASZN_TERV!G68+PH_EI_FELHASZN_TERV!G68+MUVHAZ_EI_FELHASZN_TERV!G68</f>
        <v>0</v>
      </c>
      <c r="H68" s="53">
        <f>ONK_EI_FELHASZN_TERV!H68+OVI_EI_FELHASZN_TERV!H68+PH_EI_FELHASZN_TERV!H68+MUVHAZ_EI_FELHASZN_TERV!H68</f>
        <v>0</v>
      </c>
      <c r="I68" s="53">
        <f>ONK_EI_FELHASZN_TERV!I68+OVI_EI_FELHASZN_TERV!I68+PH_EI_FELHASZN_TERV!I68+MUVHAZ_EI_FELHASZN_TERV!I68</f>
        <v>0</v>
      </c>
      <c r="J68" s="53">
        <f>ONK_EI_FELHASZN_TERV!J68+OVI_EI_FELHASZN_TERV!J68+PH_EI_FELHASZN_TERV!J68+MUVHAZ_EI_FELHASZN_TERV!J68</f>
        <v>0</v>
      </c>
      <c r="K68" s="53">
        <f>ONK_EI_FELHASZN_TERV!K68+OVI_EI_FELHASZN_TERV!K68+PH_EI_FELHASZN_TERV!K68+MUVHAZ_EI_FELHASZN_TERV!K68</f>
        <v>0</v>
      </c>
      <c r="L68" s="53">
        <f>ONK_EI_FELHASZN_TERV!L68+OVI_EI_FELHASZN_TERV!L68+PH_EI_FELHASZN_TERV!L68+MUVHAZ_EI_FELHASZN_TERV!L68</f>
        <v>0</v>
      </c>
      <c r="M68" s="53">
        <f>ONK_EI_FELHASZN_TERV!M68+OVI_EI_FELHASZN_TERV!M68+PH_EI_FELHASZN_TERV!M68+MUVHAZ_EI_FELHASZN_TERV!M68</f>
        <v>0</v>
      </c>
      <c r="N68" s="53">
        <f>ONK_EI_FELHASZN_TERV!N68+OVI_EI_FELHASZN_TERV!N68+PH_EI_FELHASZN_TERV!N68+MUVHAZ_EI_FELHASZN_TERV!N68</f>
        <v>0</v>
      </c>
      <c r="O68" s="144">
        <f t="shared" si="0"/>
        <v>0</v>
      </c>
      <c r="P68" s="4"/>
    </row>
    <row r="69" spans="1:16" ht="15">
      <c r="A69" s="16" t="s">
        <v>473</v>
      </c>
      <c r="B69" s="41" t="s">
        <v>474</v>
      </c>
      <c r="C69" s="53">
        <f>ONK_EI_FELHASZN_TERV!C69+OVI_EI_FELHASZN_TERV!C69+PH_EI_FELHASZN_TERV!C69+MUVHAZ_EI_FELHASZN_TERV!C69</f>
        <v>0</v>
      </c>
      <c r="D69" s="53">
        <f>ONK_EI_FELHASZN_TERV!D69+OVI_EI_FELHASZN_TERV!D69+PH_EI_FELHASZN_TERV!D69+MUVHAZ_EI_FELHASZN_TERV!D69</f>
        <v>0</v>
      </c>
      <c r="E69" s="53">
        <f>ONK_EI_FELHASZN_TERV!E69+OVI_EI_FELHASZN_TERV!E69+PH_EI_FELHASZN_TERV!E69+MUVHAZ_EI_FELHASZN_TERV!E69</f>
        <v>0</v>
      </c>
      <c r="F69" s="53">
        <f>ONK_EI_FELHASZN_TERV!F69+OVI_EI_FELHASZN_TERV!F69+PH_EI_FELHASZN_TERV!F69+MUVHAZ_EI_FELHASZN_TERV!F69</f>
        <v>0</v>
      </c>
      <c r="G69" s="53">
        <f>ONK_EI_FELHASZN_TERV!G69+OVI_EI_FELHASZN_TERV!G69+PH_EI_FELHASZN_TERV!G69+MUVHAZ_EI_FELHASZN_TERV!G69</f>
        <v>0</v>
      </c>
      <c r="H69" s="53">
        <f>ONK_EI_FELHASZN_TERV!H69+OVI_EI_FELHASZN_TERV!H69+PH_EI_FELHASZN_TERV!H69+MUVHAZ_EI_FELHASZN_TERV!H69</f>
        <v>0</v>
      </c>
      <c r="I69" s="53">
        <f>ONK_EI_FELHASZN_TERV!I69+OVI_EI_FELHASZN_TERV!I69+PH_EI_FELHASZN_TERV!I69+MUVHAZ_EI_FELHASZN_TERV!I69</f>
        <v>0</v>
      </c>
      <c r="J69" s="53">
        <f>ONK_EI_FELHASZN_TERV!J69+OVI_EI_FELHASZN_TERV!J69+PH_EI_FELHASZN_TERV!J69+MUVHAZ_EI_FELHASZN_TERV!J69</f>
        <v>0</v>
      </c>
      <c r="K69" s="53">
        <f>ONK_EI_FELHASZN_TERV!K69+OVI_EI_FELHASZN_TERV!K69+PH_EI_FELHASZN_TERV!K69+MUVHAZ_EI_FELHASZN_TERV!K69</f>
        <v>0</v>
      </c>
      <c r="L69" s="53">
        <f>ONK_EI_FELHASZN_TERV!L69+OVI_EI_FELHASZN_TERV!L69+PH_EI_FELHASZN_TERV!L69+MUVHAZ_EI_FELHASZN_TERV!L69</f>
        <v>0</v>
      </c>
      <c r="M69" s="53">
        <f>ONK_EI_FELHASZN_TERV!M69+OVI_EI_FELHASZN_TERV!M69+PH_EI_FELHASZN_TERV!M69+MUVHAZ_EI_FELHASZN_TERV!M69</f>
        <v>0</v>
      </c>
      <c r="N69" s="53">
        <f>ONK_EI_FELHASZN_TERV!N69+OVI_EI_FELHASZN_TERV!N69+PH_EI_FELHASZN_TERV!N69+MUVHAZ_EI_FELHASZN_TERV!N69</f>
        <v>0</v>
      </c>
      <c r="O69" s="144">
        <f t="shared" si="0"/>
        <v>0</v>
      </c>
      <c r="P69" s="4"/>
    </row>
    <row r="70" spans="1:16" ht="15">
      <c r="A70" s="29" t="s">
        <v>475</v>
      </c>
      <c r="B70" s="41" t="s">
        <v>476</v>
      </c>
      <c r="C70" s="53">
        <f>ONK_EI_FELHASZN_TERV!C70+OVI_EI_FELHASZN_TERV!C70+PH_EI_FELHASZN_TERV!C70+MUVHAZ_EI_FELHASZN_TERV!C70</f>
        <v>0</v>
      </c>
      <c r="D70" s="53">
        <f>ONK_EI_FELHASZN_TERV!D70+OVI_EI_FELHASZN_TERV!D70+PH_EI_FELHASZN_TERV!D70+MUVHAZ_EI_FELHASZN_TERV!D70</f>
        <v>0</v>
      </c>
      <c r="E70" s="53">
        <f>ONK_EI_FELHASZN_TERV!E70+OVI_EI_FELHASZN_TERV!E70+PH_EI_FELHASZN_TERV!E70+MUVHAZ_EI_FELHASZN_TERV!E70</f>
        <v>0</v>
      </c>
      <c r="F70" s="53">
        <f>ONK_EI_FELHASZN_TERV!F70+OVI_EI_FELHASZN_TERV!F70+PH_EI_FELHASZN_TERV!F70+MUVHAZ_EI_FELHASZN_TERV!F70</f>
        <v>0</v>
      </c>
      <c r="G70" s="53">
        <f>ONK_EI_FELHASZN_TERV!G70+OVI_EI_FELHASZN_TERV!G70+PH_EI_FELHASZN_TERV!G70+MUVHAZ_EI_FELHASZN_TERV!G70</f>
        <v>0</v>
      </c>
      <c r="H70" s="53">
        <f>ONK_EI_FELHASZN_TERV!H70+OVI_EI_FELHASZN_TERV!H70+PH_EI_FELHASZN_TERV!H70+MUVHAZ_EI_FELHASZN_TERV!H70</f>
        <v>0</v>
      </c>
      <c r="I70" s="53">
        <f>ONK_EI_FELHASZN_TERV!I70+OVI_EI_FELHASZN_TERV!I70+PH_EI_FELHASZN_TERV!I70+MUVHAZ_EI_FELHASZN_TERV!I70</f>
        <v>0</v>
      </c>
      <c r="J70" s="53">
        <f>ONK_EI_FELHASZN_TERV!J70+OVI_EI_FELHASZN_TERV!J70+PH_EI_FELHASZN_TERV!J70+MUVHAZ_EI_FELHASZN_TERV!J70</f>
        <v>0</v>
      </c>
      <c r="K70" s="53">
        <f>ONK_EI_FELHASZN_TERV!K70+OVI_EI_FELHASZN_TERV!K70+PH_EI_FELHASZN_TERV!K70+MUVHAZ_EI_FELHASZN_TERV!K70</f>
        <v>0</v>
      </c>
      <c r="L70" s="53">
        <f>ONK_EI_FELHASZN_TERV!L70+OVI_EI_FELHASZN_TERV!L70+PH_EI_FELHASZN_TERV!L70+MUVHAZ_EI_FELHASZN_TERV!L70</f>
        <v>0</v>
      </c>
      <c r="M70" s="53">
        <f>ONK_EI_FELHASZN_TERV!M70+OVI_EI_FELHASZN_TERV!M70+PH_EI_FELHASZN_TERV!M70+MUVHAZ_EI_FELHASZN_TERV!M70</f>
        <v>0</v>
      </c>
      <c r="N70" s="53">
        <f>ONK_EI_FELHASZN_TERV!N70+OVI_EI_FELHASZN_TERV!N70+PH_EI_FELHASZN_TERV!N70+MUVHAZ_EI_FELHASZN_TERV!N70</f>
        <v>0</v>
      </c>
      <c r="O70" s="144">
        <f t="shared" si="0"/>
        <v>0</v>
      </c>
      <c r="P70" s="4"/>
    </row>
    <row r="71" spans="1:16" ht="15">
      <c r="A71" s="16" t="s">
        <v>889</v>
      </c>
      <c r="B71" s="41" t="s">
        <v>477</v>
      </c>
      <c r="C71" s="53">
        <f>ONK_EI_FELHASZN_TERV!C71+OVI_EI_FELHASZN_TERV!C71+PH_EI_FELHASZN_TERV!C71+MUVHAZ_EI_FELHASZN_TERV!C71</f>
        <v>100</v>
      </c>
      <c r="D71" s="53">
        <f>ONK_EI_FELHASZN_TERV!D71+OVI_EI_FELHASZN_TERV!D71+PH_EI_FELHASZN_TERV!D71+MUVHAZ_EI_FELHASZN_TERV!D71</f>
        <v>200</v>
      </c>
      <c r="E71" s="53">
        <f>ONK_EI_FELHASZN_TERV!E71+OVI_EI_FELHASZN_TERV!E71+PH_EI_FELHASZN_TERV!E71+MUVHAZ_EI_FELHASZN_TERV!E71</f>
        <v>3888</v>
      </c>
      <c r="F71" s="53">
        <f>ONK_EI_FELHASZN_TERV!F71+OVI_EI_FELHASZN_TERV!F71+PH_EI_FELHASZN_TERV!F71+MUVHAZ_EI_FELHASZN_TERV!F71</f>
        <v>3884</v>
      </c>
      <c r="G71" s="53">
        <f>ONK_EI_FELHASZN_TERV!G71+OVI_EI_FELHASZN_TERV!G71+PH_EI_FELHASZN_TERV!G71+MUVHAZ_EI_FELHASZN_TERV!G71</f>
        <v>3884</v>
      </c>
      <c r="H71" s="53">
        <f>ONK_EI_FELHASZN_TERV!H71+OVI_EI_FELHASZN_TERV!H71+PH_EI_FELHASZN_TERV!H71+MUVHAZ_EI_FELHASZN_TERV!H71</f>
        <v>3884</v>
      </c>
      <c r="I71" s="53">
        <f>ONK_EI_FELHASZN_TERV!I71+OVI_EI_FELHASZN_TERV!I71+PH_EI_FELHASZN_TERV!I71+MUVHAZ_EI_FELHASZN_TERV!I71</f>
        <v>3884</v>
      </c>
      <c r="J71" s="53">
        <f>ONK_EI_FELHASZN_TERV!J71+OVI_EI_FELHASZN_TERV!J71+PH_EI_FELHASZN_TERV!J71+MUVHAZ_EI_FELHASZN_TERV!J71</f>
        <v>3884</v>
      </c>
      <c r="K71" s="53">
        <f>ONK_EI_FELHASZN_TERV!K71+OVI_EI_FELHASZN_TERV!K71+PH_EI_FELHASZN_TERV!K71+MUVHAZ_EI_FELHASZN_TERV!K71</f>
        <v>3884</v>
      </c>
      <c r="L71" s="53">
        <f>ONK_EI_FELHASZN_TERV!L71+OVI_EI_FELHASZN_TERV!L71+PH_EI_FELHASZN_TERV!L71+MUVHAZ_EI_FELHASZN_TERV!L71</f>
        <v>3884</v>
      </c>
      <c r="M71" s="53">
        <f>ONK_EI_FELHASZN_TERV!M71+OVI_EI_FELHASZN_TERV!M71+PH_EI_FELHASZN_TERV!M71+MUVHAZ_EI_FELHASZN_TERV!M71</f>
        <v>200</v>
      </c>
      <c r="N71" s="53">
        <f>ONK_EI_FELHASZN_TERV!N71+OVI_EI_FELHASZN_TERV!N71+PH_EI_FELHASZN_TERV!N71+MUVHAZ_EI_FELHASZN_TERV!N71</f>
        <v>0</v>
      </c>
      <c r="O71" s="144">
        <f t="shared" si="0"/>
        <v>31576</v>
      </c>
      <c r="P71" s="4"/>
    </row>
    <row r="72" spans="1:16" ht="15">
      <c r="A72" s="29" t="s">
        <v>184</v>
      </c>
      <c r="B72" s="41" t="s">
        <v>478</v>
      </c>
      <c r="C72" s="53">
        <f>ONK_EI_FELHASZN_TERV!C72+OVI_EI_FELHASZN_TERV!C72+PH_EI_FELHASZN_TERV!C72+MUVHAZ_EI_FELHASZN_TERV!C72</f>
        <v>0</v>
      </c>
      <c r="D72" s="53">
        <f>ONK_EI_FELHASZN_TERV!D72+OVI_EI_FELHASZN_TERV!D72+PH_EI_FELHASZN_TERV!D72+MUVHAZ_EI_FELHASZN_TERV!D72</f>
        <v>0</v>
      </c>
      <c r="E72" s="53">
        <f>ONK_EI_FELHASZN_TERV!E72+OVI_EI_FELHASZN_TERV!E72+PH_EI_FELHASZN_TERV!E72+MUVHAZ_EI_FELHASZN_TERV!E72</f>
        <v>0</v>
      </c>
      <c r="F72" s="53">
        <f>ONK_EI_FELHASZN_TERV!F72+OVI_EI_FELHASZN_TERV!F72+PH_EI_FELHASZN_TERV!F72+MUVHAZ_EI_FELHASZN_TERV!F72</f>
        <v>0</v>
      </c>
      <c r="G72" s="53">
        <f>ONK_EI_FELHASZN_TERV!G72+OVI_EI_FELHASZN_TERV!G72+PH_EI_FELHASZN_TERV!G72+MUVHAZ_EI_FELHASZN_TERV!G72</f>
        <v>0</v>
      </c>
      <c r="H72" s="53">
        <f>ONK_EI_FELHASZN_TERV!H72+OVI_EI_FELHASZN_TERV!H72+PH_EI_FELHASZN_TERV!H72+MUVHAZ_EI_FELHASZN_TERV!H72</f>
        <v>0</v>
      </c>
      <c r="I72" s="53">
        <f>ONK_EI_FELHASZN_TERV!I72+OVI_EI_FELHASZN_TERV!I72+PH_EI_FELHASZN_TERV!I72+MUVHAZ_EI_FELHASZN_TERV!I72</f>
        <v>0</v>
      </c>
      <c r="J72" s="53">
        <f>ONK_EI_FELHASZN_TERV!J72+OVI_EI_FELHASZN_TERV!J72+PH_EI_FELHASZN_TERV!J72+MUVHAZ_EI_FELHASZN_TERV!J72</f>
        <v>0</v>
      </c>
      <c r="K72" s="53">
        <f>ONK_EI_FELHASZN_TERV!K72+OVI_EI_FELHASZN_TERV!K72+PH_EI_FELHASZN_TERV!K72+MUVHAZ_EI_FELHASZN_TERV!K72</f>
        <v>0</v>
      </c>
      <c r="L72" s="53">
        <f>ONK_EI_FELHASZN_TERV!L72+OVI_EI_FELHASZN_TERV!L72+PH_EI_FELHASZN_TERV!L72+MUVHAZ_EI_FELHASZN_TERV!L72</f>
        <v>0</v>
      </c>
      <c r="M72" s="53">
        <f>ONK_EI_FELHASZN_TERV!M72+OVI_EI_FELHASZN_TERV!M72+PH_EI_FELHASZN_TERV!M72+MUVHAZ_EI_FELHASZN_TERV!M72</f>
        <v>0</v>
      </c>
      <c r="N72" s="53">
        <f>ONK_EI_FELHASZN_TERV!N72+OVI_EI_FELHASZN_TERV!N72+PH_EI_FELHASZN_TERV!N72+MUVHAZ_EI_FELHASZN_TERV!N72</f>
        <v>15440</v>
      </c>
      <c r="O72" s="144">
        <f aca="true" t="shared" si="1" ref="O72:O135">SUM(C72:N72)</f>
        <v>15440</v>
      </c>
      <c r="P72" s="4"/>
    </row>
    <row r="73" spans="1:16" ht="15">
      <c r="A73" s="29" t="s">
        <v>185</v>
      </c>
      <c r="B73" s="41" t="s">
        <v>478</v>
      </c>
      <c r="C73" s="53">
        <f>ONK_EI_FELHASZN_TERV!C73+OVI_EI_FELHASZN_TERV!C73+PH_EI_FELHASZN_TERV!C73+MUVHAZ_EI_FELHASZN_TERV!C73</f>
        <v>0</v>
      </c>
      <c r="D73" s="53">
        <f>ONK_EI_FELHASZN_TERV!D73+OVI_EI_FELHASZN_TERV!D73+PH_EI_FELHASZN_TERV!D73+MUVHAZ_EI_FELHASZN_TERV!D73</f>
        <v>0</v>
      </c>
      <c r="E73" s="53">
        <f>ONK_EI_FELHASZN_TERV!E73+OVI_EI_FELHASZN_TERV!E73+PH_EI_FELHASZN_TERV!E73+MUVHAZ_EI_FELHASZN_TERV!E73</f>
        <v>0</v>
      </c>
      <c r="F73" s="53">
        <f>ONK_EI_FELHASZN_TERV!F73+OVI_EI_FELHASZN_TERV!F73+PH_EI_FELHASZN_TERV!F73+MUVHAZ_EI_FELHASZN_TERV!F73</f>
        <v>0</v>
      </c>
      <c r="G73" s="53">
        <f>ONK_EI_FELHASZN_TERV!G73+OVI_EI_FELHASZN_TERV!G73+PH_EI_FELHASZN_TERV!G73+MUVHAZ_EI_FELHASZN_TERV!G73</f>
        <v>0</v>
      </c>
      <c r="H73" s="53">
        <f>ONK_EI_FELHASZN_TERV!H73+OVI_EI_FELHASZN_TERV!H73+PH_EI_FELHASZN_TERV!H73+MUVHAZ_EI_FELHASZN_TERV!H73</f>
        <v>0</v>
      </c>
      <c r="I73" s="53">
        <f>ONK_EI_FELHASZN_TERV!I73+OVI_EI_FELHASZN_TERV!I73+PH_EI_FELHASZN_TERV!I73+MUVHAZ_EI_FELHASZN_TERV!I73</f>
        <v>0</v>
      </c>
      <c r="J73" s="53">
        <f>ONK_EI_FELHASZN_TERV!J73+OVI_EI_FELHASZN_TERV!J73+PH_EI_FELHASZN_TERV!J73+MUVHAZ_EI_FELHASZN_TERV!J73</f>
        <v>0</v>
      </c>
      <c r="K73" s="53">
        <f>ONK_EI_FELHASZN_TERV!K73+OVI_EI_FELHASZN_TERV!K73+PH_EI_FELHASZN_TERV!K73+MUVHAZ_EI_FELHASZN_TERV!K73</f>
        <v>0</v>
      </c>
      <c r="L73" s="53">
        <f>ONK_EI_FELHASZN_TERV!L73+OVI_EI_FELHASZN_TERV!L73+PH_EI_FELHASZN_TERV!L73+MUVHAZ_EI_FELHASZN_TERV!L73</f>
        <v>0</v>
      </c>
      <c r="M73" s="53">
        <f>ONK_EI_FELHASZN_TERV!M73+OVI_EI_FELHASZN_TERV!M73+PH_EI_FELHASZN_TERV!M73+MUVHAZ_EI_FELHASZN_TERV!M73</f>
        <v>0</v>
      </c>
      <c r="N73" s="53">
        <f>ONK_EI_FELHASZN_TERV!N73+OVI_EI_FELHASZN_TERV!N73+PH_EI_FELHASZN_TERV!N73+MUVHAZ_EI_FELHASZN_TERV!N73</f>
        <v>0</v>
      </c>
      <c r="O73" s="144">
        <f t="shared" si="1"/>
        <v>0</v>
      </c>
      <c r="P73" s="4"/>
    </row>
    <row r="74" spans="1:16" ht="15">
      <c r="A74" s="64" t="s">
        <v>839</v>
      </c>
      <c r="B74" s="67" t="s">
        <v>479</v>
      </c>
      <c r="C74" s="53">
        <f>ONK_EI_FELHASZN_TERV!C74+OVI_EI_FELHASZN_TERV!C74+PH_EI_FELHASZN_TERV!C74+MUVHAZ_EI_FELHASZN_TERV!C74</f>
        <v>200</v>
      </c>
      <c r="D74" s="53">
        <f>ONK_EI_FELHASZN_TERV!D74+OVI_EI_FELHASZN_TERV!D74+PH_EI_FELHASZN_TERV!D74+MUVHAZ_EI_FELHASZN_TERV!D74</f>
        <v>200</v>
      </c>
      <c r="E74" s="53">
        <f>ONK_EI_FELHASZN_TERV!E74+OVI_EI_FELHASZN_TERV!E74+PH_EI_FELHASZN_TERV!E74+MUVHAZ_EI_FELHASZN_TERV!E74</f>
        <v>3888</v>
      </c>
      <c r="F74" s="53">
        <f>ONK_EI_FELHASZN_TERV!F74+OVI_EI_FELHASZN_TERV!F74+PH_EI_FELHASZN_TERV!F74+MUVHAZ_EI_FELHASZN_TERV!F74</f>
        <v>4084</v>
      </c>
      <c r="G74" s="53">
        <f>ONK_EI_FELHASZN_TERV!G74+OVI_EI_FELHASZN_TERV!G74+PH_EI_FELHASZN_TERV!G74+MUVHAZ_EI_FELHASZN_TERV!G74</f>
        <v>3884</v>
      </c>
      <c r="H74" s="53">
        <f>ONK_EI_FELHASZN_TERV!H74+OVI_EI_FELHASZN_TERV!H74+PH_EI_FELHASZN_TERV!H74+MUVHAZ_EI_FELHASZN_TERV!H74</f>
        <v>3884</v>
      </c>
      <c r="I74" s="53">
        <f>ONK_EI_FELHASZN_TERV!I74+OVI_EI_FELHASZN_TERV!I74+PH_EI_FELHASZN_TERV!I74+MUVHAZ_EI_FELHASZN_TERV!I74</f>
        <v>3884</v>
      </c>
      <c r="J74" s="53">
        <f>ONK_EI_FELHASZN_TERV!J74+OVI_EI_FELHASZN_TERV!J74+PH_EI_FELHASZN_TERV!J74+MUVHAZ_EI_FELHASZN_TERV!J74</f>
        <v>3984</v>
      </c>
      <c r="K74" s="53">
        <f>ONK_EI_FELHASZN_TERV!K74+OVI_EI_FELHASZN_TERV!K74+PH_EI_FELHASZN_TERV!K74+MUVHAZ_EI_FELHASZN_TERV!K74</f>
        <v>4084</v>
      </c>
      <c r="L74" s="53">
        <f>ONK_EI_FELHASZN_TERV!L74+OVI_EI_FELHASZN_TERV!L74+PH_EI_FELHASZN_TERV!L74+MUVHAZ_EI_FELHASZN_TERV!L74</f>
        <v>3884</v>
      </c>
      <c r="M74" s="53">
        <f>ONK_EI_FELHASZN_TERV!M74+OVI_EI_FELHASZN_TERV!M74+PH_EI_FELHASZN_TERV!M74+MUVHAZ_EI_FELHASZN_TERV!M74</f>
        <v>200</v>
      </c>
      <c r="N74" s="53">
        <f>ONK_EI_FELHASZN_TERV!N74+OVI_EI_FELHASZN_TERV!N74+PH_EI_FELHASZN_TERV!N74+MUVHAZ_EI_FELHASZN_TERV!N74</f>
        <v>15440</v>
      </c>
      <c r="O74" s="143">
        <f t="shared" si="1"/>
        <v>47616</v>
      </c>
      <c r="P74" s="4"/>
    </row>
    <row r="75" spans="1:16" ht="15.75">
      <c r="A75" s="83" t="s">
        <v>73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144"/>
      <c r="P75" s="4"/>
    </row>
    <row r="76" spans="1:16" ht="15">
      <c r="A76" s="45" t="s">
        <v>480</v>
      </c>
      <c r="B76" s="41" t="s">
        <v>481</v>
      </c>
      <c r="C76" s="53">
        <f>ONK_EI_FELHASZN_TERV!C76+OVI_EI_FELHASZN_TERV!C76+PH_EI_FELHASZN_TERV!C76+MUVHAZ_EI_FELHASZN_TERV!C76</f>
        <v>0</v>
      </c>
      <c r="D76" s="53">
        <f>ONK_EI_FELHASZN_TERV!D76+OVI_EI_FELHASZN_TERV!D76+PH_EI_FELHASZN_TERV!D76+MUVHAZ_EI_FELHASZN_TERV!D76</f>
        <v>0</v>
      </c>
      <c r="E76" s="53">
        <f>ONK_EI_FELHASZN_TERV!E76+OVI_EI_FELHASZN_TERV!E76+PH_EI_FELHASZN_TERV!E76+MUVHAZ_EI_FELHASZN_TERV!E76</f>
        <v>0</v>
      </c>
      <c r="F76" s="53">
        <f>ONK_EI_FELHASZN_TERV!F76+OVI_EI_FELHASZN_TERV!F76+PH_EI_FELHASZN_TERV!F76+MUVHAZ_EI_FELHASZN_TERV!F76</f>
        <v>0</v>
      </c>
      <c r="G76" s="53">
        <f>ONK_EI_FELHASZN_TERV!G76+OVI_EI_FELHASZN_TERV!G76+PH_EI_FELHASZN_TERV!G76+MUVHAZ_EI_FELHASZN_TERV!G76</f>
        <v>0</v>
      </c>
      <c r="H76" s="53">
        <f>ONK_EI_FELHASZN_TERV!H76+OVI_EI_FELHASZN_TERV!H76+PH_EI_FELHASZN_TERV!H76+MUVHAZ_EI_FELHASZN_TERV!H76</f>
        <v>0</v>
      </c>
      <c r="I76" s="53">
        <f>ONK_EI_FELHASZN_TERV!I76+OVI_EI_FELHASZN_TERV!I76+PH_EI_FELHASZN_TERV!I76+MUVHAZ_EI_FELHASZN_TERV!I76</f>
        <v>0</v>
      </c>
      <c r="J76" s="53">
        <f>ONK_EI_FELHASZN_TERV!J76+OVI_EI_FELHASZN_TERV!J76+PH_EI_FELHASZN_TERV!J76+MUVHAZ_EI_FELHASZN_TERV!J76</f>
        <v>0</v>
      </c>
      <c r="K76" s="53">
        <f>ONK_EI_FELHASZN_TERV!K76+OVI_EI_FELHASZN_TERV!K76+PH_EI_FELHASZN_TERV!K76+MUVHAZ_EI_FELHASZN_TERV!K76</f>
        <v>950</v>
      </c>
      <c r="L76" s="53">
        <f>ONK_EI_FELHASZN_TERV!L76+OVI_EI_FELHASZN_TERV!L76+PH_EI_FELHASZN_TERV!L76+MUVHAZ_EI_FELHASZN_TERV!L76</f>
        <v>0</v>
      </c>
      <c r="M76" s="53">
        <f>ONK_EI_FELHASZN_TERV!M76+OVI_EI_FELHASZN_TERV!M76+PH_EI_FELHASZN_TERV!M76+MUVHAZ_EI_FELHASZN_TERV!M76</f>
        <v>0</v>
      </c>
      <c r="N76" s="53">
        <f>ONK_EI_FELHASZN_TERV!N76+OVI_EI_FELHASZN_TERV!N76+PH_EI_FELHASZN_TERV!N76+MUVHAZ_EI_FELHASZN_TERV!N76</f>
        <v>0</v>
      </c>
      <c r="O76" s="144">
        <f t="shared" si="1"/>
        <v>950</v>
      </c>
      <c r="P76" s="4"/>
    </row>
    <row r="77" spans="1:16" ht="15">
      <c r="A77" s="45" t="s">
        <v>890</v>
      </c>
      <c r="B77" s="41" t="s">
        <v>482</v>
      </c>
      <c r="C77" s="53">
        <f>ONK_EI_FELHASZN_TERV!C77+OVI_EI_FELHASZN_TERV!C77+PH_EI_FELHASZN_TERV!C77+MUVHAZ_EI_FELHASZN_TERV!C77</f>
        <v>0</v>
      </c>
      <c r="D77" s="53">
        <f>ONK_EI_FELHASZN_TERV!D77+OVI_EI_FELHASZN_TERV!D77+PH_EI_FELHASZN_TERV!D77+MUVHAZ_EI_FELHASZN_TERV!D77</f>
        <v>0</v>
      </c>
      <c r="E77" s="53">
        <f>ONK_EI_FELHASZN_TERV!E77+OVI_EI_FELHASZN_TERV!E77+PH_EI_FELHASZN_TERV!E77+MUVHAZ_EI_FELHASZN_TERV!E77</f>
        <v>5000</v>
      </c>
      <c r="F77" s="53">
        <f>ONK_EI_FELHASZN_TERV!F77+OVI_EI_FELHASZN_TERV!F77+PH_EI_FELHASZN_TERV!F77+MUVHAZ_EI_FELHASZN_TERV!F77</f>
        <v>0</v>
      </c>
      <c r="G77" s="53">
        <f>ONK_EI_FELHASZN_TERV!G77+OVI_EI_FELHASZN_TERV!G77+PH_EI_FELHASZN_TERV!G77+MUVHAZ_EI_FELHASZN_TERV!G77</f>
        <v>0</v>
      </c>
      <c r="H77" s="53">
        <f>ONK_EI_FELHASZN_TERV!H77+OVI_EI_FELHASZN_TERV!H77+PH_EI_FELHASZN_TERV!H77+MUVHAZ_EI_FELHASZN_TERV!H77</f>
        <v>0</v>
      </c>
      <c r="I77" s="53">
        <f>ONK_EI_FELHASZN_TERV!I77+OVI_EI_FELHASZN_TERV!I77+PH_EI_FELHASZN_TERV!I77+MUVHAZ_EI_FELHASZN_TERV!I77</f>
        <v>0</v>
      </c>
      <c r="J77" s="53">
        <f>ONK_EI_FELHASZN_TERV!J77+OVI_EI_FELHASZN_TERV!J77+PH_EI_FELHASZN_TERV!J77+MUVHAZ_EI_FELHASZN_TERV!J77</f>
        <v>0</v>
      </c>
      <c r="K77" s="53">
        <f>ONK_EI_FELHASZN_TERV!K77+OVI_EI_FELHASZN_TERV!K77+PH_EI_FELHASZN_TERV!K77+MUVHAZ_EI_FELHASZN_TERV!K77</f>
        <v>2867</v>
      </c>
      <c r="L77" s="53">
        <f>ONK_EI_FELHASZN_TERV!L77+OVI_EI_FELHASZN_TERV!L77+PH_EI_FELHASZN_TERV!L77+MUVHAZ_EI_FELHASZN_TERV!L77</f>
        <v>0</v>
      </c>
      <c r="M77" s="53">
        <f>ONK_EI_FELHASZN_TERV!M77+OVI_EI_FELHASZN_TERV!M77+PH_EI_FELHASZN_TERV!M77+MUVHAZ_EI_FELHASZN_TERV!M77</f>
        <v>0</v>
      </c>
      <c r="N77" s="53">
        <f>ONK_EI_FELHASZN_TERV!N77+OVI_EI_FELHASZN_TERV!N77+PH_EI_FELHASZN_TERV!N77+MUVHAZ_EI_FELHASZN_TERV!N77</f>
        <v>0</v>
      </c>
      <c r="O77" s="144">
        <f t="shared" si="1"/>
        <v>7867</v>
      </c>
      <c r="P77" s="4"/>
    </row>
    <row r="78" spans="1:16" ht="15">
      <c r="A78" s="45" t="s">
        <v>484</v>
      </c>
      <c r="B78" s="41" t="s">
        <v>485</v>
      </c>
      <c r="C78" s="53">
        <f>ONK_EI_FELHASZN_TERV!C78+OVI_EI_FELHASZN_TERV!C78+PH_EI_FELHASZN_TERV!C78+MUVHAZ_EI_FELHASZN_TERV!C78</f>
        <v>0</v>
      </c>
      <c r="D78" s="53">
        <f>ONK_EI_FELHASZN_TERV!D78+OVI_EI_FELHASZN_TERV!D78+PH_EI_FELHASZN_TERV!D78+MUVHAZ_EI_FELHASZN_TERV!D78</f>
        <v>0</v>
      </c>
      <c r="E78" s="53">
        <f>ONK_EI_FELHASZN_TERV!E78+OVI_EI_FELHASZN_TERV!E78+PH_EI_FELHASZN_TERV!E78+MUVHAZ_EI_FELHASZN_TERV!E78</f>
        <v>441</v>
      </c>
      <c r="F78" s="53">
        <f>ONK_EI_FELHASZN_TERV!F78+OVI_EI_FELHASZN_TERV!F78+PH_EI_FELHASZN_TERV!F78+MUVHAZ_EI_FELHASZN_TERV!F78</f>
        <v>0</v>
      </c>
      <c r="G78" s="53">
        <f>ONK_EI_FELHASZN_TERV!G78+OVI_EI_FELHASZN_TERV!G78+PH_EI_FELHASZN_TERV!G78+MUVHAZ_EI_FELHASZN_TERV!G78</f>
        <v>0</v>
      </c>
      <c r="H78" s="53">
        <f>ONK_EI_FELHASZN_TERV!H78+OVI_EI_FELHASZN_TERV!H78+PH_EI_FELHASZN_TERV!H78+MUVHAZ_EI_FELHASZN_TERV!H78</f>
        <v>0</v>
      </c>
      <c r="I78" s="53">
        <f>ONK_EI_FELHASZN_TERV!I78+OVI_EI_FELHASZN_TERV!I78+PH_EI_FELHASZN_TERV!I78+MUVHAZ_EI_FELHASZN_TERV!I78</f>
        <v>0</v>
      </c>
      <c r="J78" s="53">
        <f>ONK_EI_FELHASZN_TERV!J78+OVI_EI_FELHASZN_TERV!J78+PH_EI_FELHASZN_TERV!J78+MUVHAZ_EI_FELHASZN_TERV!J78</f>
        <v>0</v>
      </c>
      <c r="K78" s="53">
        <f>ONK_EI_FELHASZN_TERV!K78+OVI_EI_FELHASZN_TERV!K78+PH_EI_FELHASZN_TERV!K78+MUVHAZ_EI_FELHASZN_TERV!K78</f>
        <v>0</v>
      </c>
      <c r="L78" s="53">
        <f>ONK_EI_FELHASZN_TERV!L78+OVI_EI_FELHASZN_TERV!L78+PH_EI_FELHASZN_TERV!L78+MUVHAZ_EI_FELHASZN_TERV!L78</f>
        <v>0</v>
      </c>
      <c r="M78" s="53">
        <f>ONK_EI_FELHASZN_TERV!M78+OVI_EI_FELHASZN_TERV!M78+PH_EI_FELHASZN_TERV!M78+MUVHAZ_EI_FELHASZN_TERV!M78</f>
        <v>0</v>
      </c>
      <c r="N78" s="53">
        <f>ONK_EI_FELHASZN_TERV!N78+OVI_EI_FELHASZN_TERV!N78+PH_EI_FELHASZN_TERV!N78+MUVHAZ_EI_FELHASZN_TERV!N78</f>
        <v>0</v>
      </c>
      <c r="O78" s="144">
        <f t="shared" si="1"/>
        <v>441</v>
      </c>
      <c r="P78" s="4"/>
    </row>
    <row r="79" spans="1:16" ht="15">
      <c r="A79" s="45" t="s">
        <v>486</v>
      </c>
      <c r="B79" s="41" t="s">
        <v>487</v>
      </c>
      <c r="C79" s="53">
        <f>ONK_EI_FELHASZN_TERV!C79+OVI_EI_FELHASZN_TERV!C79+PH_EI_FELHASZN_TERV!C79+MUVHAZ_EI_FELHASZN_TERV!C79</f>
        <v>0</v>
      </c>
      <c r="D79" s="53">
        <f>ONK_EI_FELHASZN_TERV!D79+OVI_EI_FELHASZN_TERV!D79+PH_EI_FELHASZN_TERV!D79+MUVHAZ_EI_FELHASZN_TERV!D79</f>
        <v>0</v>
      </c>
      <c r="E79" s="53">
        <f>ONK_EI_FELHASZN_TERV!E79+OVI_EI_FELHASZN_TERV!E79+PH_EI_FELHASZN_TERV!E79+MUVHAZ_EI_FELHASZN_TERV!E79</f>
        <v>240</v>
      </c>
      <c r="F79" s="53">
        <f>ONK_EI_FELHASZN_TERV!F79+OVI_EI_FELHASZN_TERV!F79+PH_EI_FELHASZN_TERV!F79+MUVHAZ_EI_FELHASZN_TERV!F79</f>
        <v>580</v>
      </c>
      <c r="G79" s="53">
        <f>ONK_EI_FELHASZN_TERV!G79+OVI_EI_FELHASZN_TERV!G79+PH_EI_FELHASZN_TERV!G79+MUVHAZ_EI_FELHASZN_TERV!G79</f>
        <v>0</v>
      </c>
      <c r="H79" s="53">
        <f>ONK_EI_FELHASZN_TERV!H79+OVI_EI_FELHASZN_TERV!H79+PH_EI_FELHASZN_TERV!H79+MUVHAZ_EI_FELHASZN_TERV!H79</f>
        <v>0</v>
      </c>
      <c r="I79" s="53">
        <f>ONK_EI_FELHASZN_TERV!I79+OVI_EI_FELHASZN_TERV!I79+PH_EI_FELHASZN_TERV!I79+MUVHAZ_EI_FELHASZN_TERV!I79</f>
        <v>0</v>
      </c>
      <c r="J79" s="53">
        <f>ONK_EI_FELHASZN_TERV!J79+OVI_EI_FELHASZN_TERV!J79+PH_EI_FELHASZN_TERV!J79+MUVHAZ_EI_FELHASZN_TERV!J79</f>
        <v>0</v>
      </c>
      <c r="K79" s="53">
        <f>ONK_EI_FELHASZN_TERV!K79+OVI_EI_FELHASZN_TERV!K79+PH_EI_FELHASZN_TERV!K79+MUVHAZ_EI_FELHASZN_TERV!K79</f>
        <v>0</v>
      </c>
      <c r="L79" s="53">
        <f>ONK_EI_FELHASZN_TERV!L79+OVI_EI_FELHASZN_TERV!L79+PH_EI_FELHASZN_TERV!L79+MUVHAZ_EI_FELHASZN_TERV!L79</f>
        <v>0</v>
      </c>
      <c r="M79" s="53">
        <f>ONK_EI_FELHASZN_TERV!M79+OVI_EI_FELHASZN_TERV!M79+PH_EI_FELHASZN_TERV!M79+MUVHAZ_EI_FELHASZN_TERV!M79</f>
        <v>0</v>
      </c>
      <c r="N79" s="53">
        <f>ONK_EI_FELHASZN_TERV!N79+OVI_EI_FELHASZN_TERV!N79+PH_EI_FELHASZN_TERV!N79+MUVHAZ_EI_FELHASZN_TERV!N79</f>
        <v>0</v>
      </c>
      <c r="O79" s="144">
        <f t="shared" si="1"/>
        <v>820</v>
      </c>
      <c r="P79" s="4"/>
    </row>
    <row r="80" spans="1:16" ht="15">
      <c r="A80" s="6" t="s">
        <v>492</v>
      </c>
      <c r="B80" s="41" t="s">
        <v>493</v>
      </c>
      <c r="C80" s="53">
        <f>ONK_EI_FELHASZN_TERV!C80+OVI_EI_FELHASZN_TERV!C80+PH_EI_FELHASZN_TERV!C80+MUVHAZ_EI_FELHASZN_TERV!C80</f>
        <v>0</v>
      </c>
      <c r="D80" s="53">
        <f>ONK_EI_FELHASZN_TERV!D80+OVI_EI_FELHASZN_TERV!D80+PH_EI_FELHASZN_TERV!D80+MUVHAZ_EI_FELHASZN_TERV!D80</f>
        <v>0</v>
      </c>
      <c r="E80" s="53">
        <f>ONK_EI_FELHASZN_TERV!E80+OVI_EI_FELHASZN_TERV!E80+PH_EI_FELHASZN_TERV!E80+MUVHAZ_EI_FELHASZN_TERV!E80</f>
        <v>0</v>
      </c>
      <c r="F80" s="53">
        <f>ONK_EI_FELHASZN_TERV!F80+OVI_EI_FELHASZN_TERV!F80+PH_EI_FELHASZN_TERV!F80+MUVHAZ_EI_FELHASZN_TERV!F80</f>
        <v>0</v>
      </c>
      <c r="G80" s="53">
        <f>ONK_EI_FELHASZN_TERV!G80+OVI_EI_FELHASZN_TERV!G80+PH_EI_FELHASZN_TERV!G80+MUVHAZ_EI_FELHASZN_TERV!G80</f>
        <v>0</v>
      </c>
      <c r="H80" s="53">
        <f>ONK_EI_FELHASZN_TERV!H80+OVI_EI_FELHASZN_TERV!H80+PH_EI_FELHASZN_TERV!H80+MUVHAZ_EI_FELHASZN_TERV!H80</f>
        <v>0</v>
      </c>
      <c r="I80" s="53">
        <f>ONK_EI_FELHASZN_TERV!I80+OVI_EI_FELHASZN_TERV!I80+PH_EI_FELHASZN_TERV!I80+MUVHAZ_EI_FELHASZN_TERV!I80</f>
        <v>0</v>
      </c>
      <c r="J80" s="53">
        <f>ONK_EI_FELHASZN_TERV!J80+OVI_EI_FELHASZN_TERV!J80+PH_EI_FELHASZN_TERV!J80+MUVHAZ_EI_FELHASZN_TERV!J80</f>
        <v>0</v>
      </c>
      <c r="K80" s="53">
        <f>ONK_EI_FELHASZN_TERV!K80+OVI_EI_FELHASZN_TERV!K80+PH_EI_FELHASZN_TERV!K80+MUVHAZ_EI_FELHASZN_TERV!K80</f>
        <v>0</v>
      </c>
      <c r="L80" s="53">
        <f>ONK_EI_FELHASZN_TERV!L80+OVI_EI_FELHASZN_TERV!L80+PH_EI_FELHASZN_TERV!L80+MUVHAZ_EI_FELHASZN_TERV!L80</f>
        <v>0</v>
      </c>
      <c r="M80" s="53">
        <f>ONK_EI_FELHASZN_TERV!M80+OVI_EI_FELHASZN_TERV!M80+PH_EI_FELHASZN_TERV!M80+MUVHAZ_EI_FELHASZN_TERV!M80</f>
        <v>0</v>
      </c>
      <c r="N80" s="53">
        <f>ONK_EI_FELHASZN_TERV!N80+OVI_EI_FELHASZN_TERV!N80+PH_EI_FELHASZN_TERV!N80+MUVHAZ_EI_FELHASZN_TERV!N80</f>
        <v>0</v>
      </c>
      <c r="O80" s="144">
        <f t="shared" si="1"/>
        <v>0</v>
      </c>
      <c r="P80" s="4"/>
    </row>
    <row r="81" spans="1:16" ht="15">
      <c r="A81" s="6" t="s">
        <v>494</v>
      </c>
      <c r="B81" s="41" t="s">
        <v>495</v>
      </c>
      <c r="C81" s="53">
        <f>ONK_EI_FELHASZN_TERV!C81+OVI_EI_FELHASZN_TERV!C81+PH_EI_FELHASZN_TERV!C81+MUVHAZ_EI_FELHASZN_TERV!C81</f>
        <v>0</v>
      </c>
      <c r="D81" s="53">
        <f>ONK_EI_FELHASZN_TERV!D81+OVI_EI_FELHASZN_TERV!D81+PH_EI_FELHASZN_TERV!D81+MUVHAZ_EI_FELHASZN_TERV!D81</f>
        <v>0</v>
      </c>
      <c r="E81" s="53">
        <f>ONK_EI_FELHASZN_TERV!E81+OVI_EI_FELHASZN_TERV!E81+PH_EI_FELHASZN_TERV!E81+MUVHAZ_EI_FELHASZN_TERV!E81</f>
        <v>0</v>
      </c>
      <c r="F81" s="53">
        <f>ONK_EI_FELHASZN_TERV!F81+OVI_EI_FELHASZN_TERV!F81+PH_EI_FELHASZN_TERV!F81+MUVHAZ_EI_FELHASZN_TERV!F81</f>
        <v>0</v>
      </c>
      <c r="G81" s="53">
        <f>ONK_EI_FELHASZN_TERV!G81+OVI_EI_FELHASZN_TERV!G81+PH_EI_FELHASZN_TERV!G81+MUVHAZ_EI_FELHASZN_TERV!G81</f>
        <v>0</v>
      </c>
      <c r="H81" s="53">
        <f>ONK_EI_FELHASZN_TERV!H81+OVI_EI_FELHASZN_TERV!H81+PH_EI_FELHASZN_TERV!H81+MUVHAZ_EI_FELHASZN_TERV!H81</f>
        <v>0</v>
      </c>
      <c r="I81" s="53">
        <f>ONK_EI_FELHASZN_TERV!I81+OVI_EI_FELHASZN_TERV!I81+PH_EI_FELHASZN_TERV!I81+MUVHAZ_EI_FELHASZN_TERV!I81</f>
        <v>0</v>
      </c>
      <c r="J81" s="53">
        <f>ONK_EI_FELHASZN_TERV!J81+OVI_EI_FELHASZN_TERV!J81+PH_EI_FELHASZN_TERV!J81+MUVHAZ_EI_FELHASZN_TERV!J81</f>
        <v>0</v>
      </c>
      <c r="K81" s="53">
        <f>ONK_EI_FELHASZN_TERV!K81+OVI_EI_FELHASZN_TERV!K81+PH_EI_FELHASZN_TERV!K81+MUVHAZ_EI_FELHASZN_TERV!K81</f>
        <v>0</v>
      </c>
      <c r="L81" s="53">
        <f>ONK_EI_FELHASZN_TERV!L81+OVI_EI_FELHASZN_TERV!L81+PH_EI_FELHASZN_TERV!L81+MUVHAZ_EI_FELHASZN_TERV!L81</f>
        <v>0</v>
      </c>
      <c r="M81" s="53">
        <f>ONK_EI_FELHASZN_TERV!M81+OVI_EI_FELHASZN_TERV!M81+PH_EI_FELHASZN_TERV!M81+MUVHAZ_EI_FELHASZN_TERV!M81</f>
        <v>0</v>
      </c>
      <c r="N81" s="53">
        <f>ONK_EI_FELHASZN_TERV!N81+OVI_EI_FELHASZN_TERV!N81+PH_EI_FELHASZN_TERV!N81+MUVHAZ_EI_FELHASZN_TERV!N81</f>
        <v>0</v>
      </c>
      <c r="O81" s="144">
        <f t="shared" si="1"/>
        <v>0</v>
      </c>
      <c r="P81" s="4"/>
    </row>
    <row r="82" spans="1:16" ht="15">
      <c r="A82" s="6" t="s">
        <v>496</v>
      </c>
      <c r="B82" s="41" t="s">
        <v>497</v>
      </c>
      <c r="C82" s="53">
        <f>ONK_EI_FELHASZN_TERV!C82+OVI_EI_FELHASZN_TERV!C82+PH_EI_FELHASZN_TERV!C82+MUVHAZ_EI_FELHASZN_TERV!C82</f>
        <v>0</v>
      </c>
      <c r="D82" s="53">
        <f>ONK_EI_FELHASZN_TERV!D82+OVI_EI_FELHASZN_TERV!D82+PH_EI_FELHASZN_TERV!D82+MUVHAZ_EI_FELHASZN_TERV!D82</f>
        <v>0</v>
      </c>
      <c r="E82" s="53">
        <f>ONK_EI_FELHASZN_TERV!E82+OVI_EI_FELHASZN_TERV!E82+PH_EI_FELHASZN_TERV!E82+MUVHAZ_EI_FELHASZN_TERV!E82</f>
        <v>184</v>
      </c>
      <c r="F82" s="53">
        <f>ONK_EI_FELHASZN_TERV!F82+OVI_EI_FELHASZN_TERV!F82+PH_EI_FELHASZN_TERV!F82+MUVHAZ_EI_FELHASZN_TERV!F82</f>
        <v>156</v>
      </c>
      <c r="G82" s="53">
        <f>ONK_EI_FELHASZN_TERV!G82+OVI_EI_FELHASZN_TERV!G82+PH_EI_FELHASZN_TERV!G82+MUVHAZ_EI_FELHASZN_TERV!G82</f>
        <v>0</v>
      </c>
      <c r="H82" s="53">
        <f>ONK_EI_FELHASZN_TERV!H82+OVI_EI_FELHASZN_TERV!H82+PH_EI_FELHASZN_TERV!H82+MUVHAZ_EI_FELHASZN_TERV!H82</f>
        <v>0</v>
      </c>
      <c r="I82" s="53">
        <f>ONK_EI_FELHASZN_TERV!I82+OVI_EI_FELHASZN_TERV!I82+PH_EI_FELHASZN_TERV!I82+MUVHAZ_EI_FELHASZN_TERV!I82</f>
        <v>0</v>
      </c>
      <c r="J82" s="53">
        <f>ONK_EI_FELHASZN_TERV!J82+OVI_EI_FELHASZN_TERV!J82+PH_EI_FELHASZN_TERV!J82+MUVHAZ_EI_FELHASZN_TERV!J82</f>
        <v>0</v>
      </c>
      <c r="K82" s="53">
        <f>ONK_EI_FELHASZN_TERV!K82+OVI_EI_FELHASZN_TERV!K82+PH_EI_FELHASZN_TERV!K82+MUVHAZ_EI_FELHASZN_TERV!K82</f>
        <v>799</v>
      </c>
      <c r="L82" s="53">
        <f>ONK_EI_FELHASZN_TERV!L82+OVI_EI_FELHASZN_TERV!L82+PH_EI_FELHASZN_TERV!L82+MUVHAZ_EI_FELHASZN_TERV!L82</f>
        <v>0</v>
      </c>
      <c r="M82" s="53">
        <f>ONK_EI_FELHASZN_TERV!M82+OVI_EI_FELHASZN_TERV!M82+PH_EI_FELHASZN_TERV!M82+MUVHAZ_EI_FELHASZN_TERV!M82</f>
        <v>0</v>
      </c>
      <c r="N82" s="53">
        <f>ONK_EI_FELHASZN_TERV!N82+OVI_EI_FELHASZN_TERV!N82+PH_EI_FELHASZN_TERV!N82+MUVHAZ_EI_FELHASZN_TERV!N82</f>
        <v>0</v>
      </c>
      <c r="O82" s="144">
        <f t="shared" si="1"/>
        <v>1139</v>
      </c>
      <c r="P82" s="4"/>
    </row>
    <row r="83" spans="1:16" ht="15">
      <c r="A83" s="65" t="s">
        <v>841</v>
      </c>
      <c r="B83" s="67" t="s">
        <v>498</v>
      </c>
      <c r="C83" s="53">
        <f>ONK_EI_FELHASZN_TERV!C83+OVI_EI_FELHASZN_TERV!C83+PH_EI_FELHASZN_TERV!C83+MUVHAZ_EI_FELHASZN_TERV!C83</f>
        <v>0</v>
      </c>
      <c r="D83" s="53">
        <f>ONK_EI_FELHASZN_TERV!D83+OVI_EI_FELHASZN_TERV!D83+PH_EI_FELHASZN_TERV!D83+MUVHAZ_EI_FELHASZN_TERV!D83</f>
        <v>0</v>
      </c>
      <c r="E83" s="53">
        <f>ONK_EI_FELHASZN_TERV!E83+OVI_EI_FELHASZN_TERV!E83+PH_EI_FELHASZN_TERV!E83+MUVHAZ_EI_FELHASZN_TERV!E83</f>
        <v>5865</v>
      </c>
      <c r="F83" s="53">
        <f>ONK_EI_FELHASZN_TERV!F83+OVI_EI_FELHASZN_TERV!F83+PH_EI_FELHASZN_TERV!F83+MUVHAZ_EI_FELHASZN_TERV!F83</f>
        <v>736</v>
      </c>
      <c r="G83" s="53">
        <f>ONK_EI_FELHASZN_TERV!G83+OVI_EI_FELHASZN_TERV!G83+PH_EI_FELHASZN_TERV!G83+MUVHAZ_EI_FELHASZN_TERV!G83</f>
        <v>0</v>
      </c>
      <c r="H83" s="53">
        <f>ONK_EI_FELHASZN_TERV!H83+OVI_EI_FELHASZN_TERV!H83+PH_EI_FELHASZN_TERV!H83+MUVHAZ_EI_FELHASZN_TERV!H83</f>
        <v>0</v>
      </c>
      <c r="I83" s="53">
        <f>ONK_EI_FELHASZN_TERV!I83+OVI_EI_FELHASZN_TERV!I83+PH_EI_FELHASZN_TERV!I83+MUVHAZ_EI_FELHASZN_TERV!I83</f>
        <v>0</v>
      </c>
      <c r="J83" s="53">
        <f>ONK_EI_FELHASZN_TERV!J83+OVI_EI_FELHASZN_TERV!J83+PH_EI_FELHASZN_TERV!J83+MUVHAZ_EI_FELHASZN_TERV!J83</f>
        <v>0</v>
      </c>
      <c r="K83" s="53">
        <f>ONK_EI_FELHASZN_TERV!K83+OVI_EI_FELHASZN_TERV!K83+PH_EI_FELHASZN_TERV!K83+MUVHAZ_EI_FELHASZN_TERV!K83</f>
        <v>4616</v>
      </c>
      <c r="L83" s="53">
        <f>ONK_EI_FELHASZN_TERV!L83+OVI_EI_FELHASZN_TERV!L83+PH_EI_FELHASZN_TERV!L83+MUVHAZ_EI_FELHASZN_TERV!L83</f>
        <v>0</v>
      </c>
      <c r="M83" s="53">
        <f>ONK_EI_FELHASZN_TERV!M83+OVI_EI_FELHASZN_TERV!M83+PH_EI_FELHASZN_TERV!M83+MUVHAZ_EI_FELHASZN_TERV!M83</f>
        <v>0</v>
      </c>
      <c r="N83" s="53">
        <f>ONK_EI_FELHASZN_TERV!N83+OVI_EI_FELHASZN_TERV!N83+PH_EI_FELHASZN_TERV!N83+MUVHAZ_EI_FELHASZN_TERV!N83</f>
        <v>0</v>
      </c>
      <c r="O83" s="143">
        <f t="shared" si="1"/>
        <v>11217</v>
      </c>
      <c r="P83" s="4"/>
    </row>
    <row r="84" spans="1:16" ht="15">
      <c r="A84" s="17" t="s">
        <v>499</v>
      </c>
      <c r="B84" s="41" t="s">
        <v>500</v>
      </c>
      <c r="C84" s="53">
        <f>ONK_EI_FELHASZN_TERV!C84+OVI_EI_FELHASZN_TERV!C84+PH_EI_FELHASZN_TERV!C84+MUVHAZ_EI_FELHASZN_TERV!C84</f>
        <v>0</v>
      </c>
      <c r="D84" s="53">
        <f>ONK_EI_FELHASZN_TERV!D84+OVI_EI_FELHASZN_TERV!D84+PH_EI_FELHASZN_TERV!D84+MUVHAZ_EI_FELHASZN_TERV!D84</f>
        <v>0</v>
      </c>
      <c r="E84" s="53">
        <f>ONK_EI_FELHASZN_TERV!E84+OVI_EI_FELHASZN_TERV!E84+PH_EI_FELHASZN_TERV!E84+MUVHAZ_EI_FELHASZN_TERV!E84</f>
        <v>2500</v>
      </c>
      <c r="F84" s="53">
        <f>ONK_EI_FELHASZN_TERV!F84+OVI_EI_FELHASZN_TERV!F84+PH_EI_FELHASZN_TERV!F84+MUVHAZ_EI_FELHASZN_TERV!F84</f>
        <v>2500</v>
      </c>
      <c r="G84" s="53">
        <f>ONK_EI_FELHASZN_TERV!G84+OVI_EI_FELHASZN_TERV!G84+PH_EI_FELHASZN_TERV!G84+MUVHAZ_EI_FELHASZN_TERV!G84</f>
        <v>2500</v>
      </c>
      <c r="H84" s="53">
        <f>ONK_EI_FELHASZN_TERV!H84+OVI_EI_FELHASZN_TERV!H84+PH_EI_FELHASZN_TERV!H84+MUVHAZ_EI_FELHASZN_TERV!H84</f>
        <v>2500</v>
      </c>
      <c r="I84" s="53">
        <f>ONK_EI_FELHASZN_TERV!I84+OVI_EI_FELHASZN_TERV!I84+PH_EI_FELHASZN_TERV!I84+MUVHAZ_EI_FELHASZN_TERV!I84</f>
        <v>0</v>
      </c>
      <c r="J84" s="53">
        <f>ONK_EI_FELHASZN_TERV!J84+OVI_EI_FELHASZN_TERV!J84+PH_EI_FELHASZN_TERV!J84+MUVHAZ_EI_FELHASZN_TERV!J84</f>
        <v>0</v>
      </c>
      <c r="K84" s="53">
        <f>ONK_EI_FELHASZN_TERV!K84+OVI_EI_FELHASZN_TERV!K84+PH_EI_FELHASZN_TERV!K84+MUVHAZ_EI_FELHASZN_TERV!K84</f>
        <v>6170</v>
      </c>
      <c r="L84" s="53">
        <f>ONK_EI_FELHASZN_TERV!L84+OVI_EI_FELHASZN_TERV!L84+PH_EI_FELHASZN_TERV!L84+MUVHAZ_EI_FELHASZN_TERV!L84</f>
        <v>0</v>
      </c>
      <c r="M84" s="53">
        <f>ONK_EI_FELHASZN_TERV!M84+OVI_EI_FELHASZN_TERV!M84+PH_EI_FELHASZN_TERV!M84+MUVHAZ_EI_FELHASZN_TERV!M84</f>
        <v>0</v>
      </c>
      <c r="N84" s="53">
        <f>ONK_EI_FELHASZN_TERV!N84+OVI_EI_FELHASZN_TERV!N84+PH_EI_FELHASZN_TERV!N84+MUVHAZ_EI_FELHASZN_TERV!N84</f>
        <v>0</v>
      </c>
      <c r="O84" s="144">
        <f t="shared" si="1"/>
        <v>16170</v>
      </c>
      <c r="P84" s="4"/>
    </row>
    <row r="85" spans="1:16" ht="15">
      <c r="A85" s="17" t="s">
        <v>501</v>
      </c>
      <c r="B85" s="41" t="s">
        <v>502</v>
      </c>
      <c r="C85" s="53">
        <f>ONK_EI_FELHASZN_TERV!C85+OVI_EI_FELHASZN_TERV!C85+PH_EI_FELHASZN_TERV!C85+MUVHAZ_EI_FELHASZN_TERV!C85</f>
        <v>0</v>
      </c>
      <c r="D85" s="53">
        <f>ONK_EI_FELHASZN_TERV!D85+OVI_EI_FELHASZN_TERV!D85+PH_EI_FELHASZN_TERV!D85+MUVHAZ_EI_FELHASZN_TERV!D85</f>
        <v>0</v>
      </c>
      <c r="E85" s="53">
        <f>ONK_EI_FELHASZN_TERV!E85+OVI_EI_FELHASZN_TERV!E85+PH_EI_FELHASZN_TERV!E85+MUVHAZ_EI_FELHASZN_TERV!E85</f>
        <v>0</v>
      </c>
      <c r="F85" s="53">
        <f>ONK_EI_FELHASZN_TERV!F85+OVI_EI_FELHASZN_TERV!F85+PH_EI_FELHASZN_TERV!F85+MUVHAZ_EI_FELHASZN_TERV!F85</f>
        <v>0</v>
      </c>
      <c r="G85" s="53">
        <f>ONK_EI_FELHASZN_TERV!G85+OVI_EI_FELHASZN_TERV!G85+PH_EI_FELHASZN_TERV!G85+MUVHAZ_EI_FELHASZN_TERV!G85</f>
        <v>0</v>
      </c>
      <c r="H85" s="53">
        <f>ONK_EI_FELHASZN_TERV!H85+OVI_EI_FELHASZN_TERV!H85+PH_EI_FELHASZN_TERV!H85+MUVHAZ_EI_FELHASZN_TERV!H85</f>
        <v>0</v>
      </c>
      <c r="I85" s="53">
        <f>ONK_EI_FELHASZN_TERV!I85+OVI_EI_FELHASZN_TERV!I85+PH_EI_FELHASZN_TERV!I85+MUVHAZ_EI_FELHASZN_TERV!I85</f>
        <v>0</v>
      </c>
      <c r="J85" s="53">
        <f>ONK_EI_FELHASZN_TERV!J85+OVI_EI_FELHASZN_TERV!J85+PH_EI_FELHASZN_TERV!J85+MUVHAZ_EI_FELHASZN_TERV!J85</f>
        <v>0</v>
      </c>
      <c r="K85" s="53">
        <f>ONK_EI_FELHASZN_TERV!K85+OVI_EI_FELHASZN_TERV!K85+PH_EI_FELHASZN_TERV!K85+MUVHAZ_EI_FELHASZN_TERV!K85</f>
        <v>0</v>
      </c>
      <c r="L85" s="53">
        <f>ONK_EI_FELHASZN_TERV!L85+OVI_EI_FELHASZN_TERV!L85+PH_EI_FELHASZN_TERV!L85+MUVHAZ_EI_FELHASZN_TERV!L85</f>
        <v>0</v>
      </c>
      <c r="M85" s="53">
        <f>ONK_EI_FELHASZN_TERV!M85+OVI_EI_FELHASZN_TERV!M85+PH_EI_FELHASZN_TERV!M85+MUVHAZ_EI_FELHASZN_TERV!M85</f>
        <v>0</v>
      </c>
      <c r="N85" s="53">
        <f>ONK_EI_FELHASZN_TERV!N85+OVI_EI_FELHASZN_TERV!N85+PH_EI_FELHASZN_TERV!N85+MUVHAZ_EI_FELHASZN_TERV!N85</f>
        <v>0</v>
      </c>
      <c r="O85" s="144">
        <f t="shared" si="1"/>
        <v>0</v>
      </c>
      <c r="P85" s="4"/>
    </row>
    <row r="86" spans="1:16" ht="15">
      <c r="A86" s="17" t="s">
        <v>503</v>
      </c>
      <c r="B86" s="41" t="s">
        <v>504</v>
      </c>
      <c r="C86" s="53">
        <f>ONK_EI_FELHASZN_TERV!C86+OVI_EI_FELHASZN_TERV!C86+PH_EI_FELHASZN_TERV!C86+MUVHAZ_EI_FELHASZN_TERV!C86</f>
        <v>0</v>
      </c>
      <c r="D86" s="53">
        <f>ONK_EI_FELHASZN_TERV!D86+OVI_EI_FELHASZN_TERV!D86+PH_EI_FELHASZN_TERV!D86+MUVHAZ_EI_FELHASZN_TERV!D86</f>
        <v>0</v>
      </c>
      <c r="E86" s="53">
        <f>ONK_EI_FELHASZN_TERV!E86+OVI_EI_FELHASZN_TERV!E86+PH_EI_FELHASZN_TERV!E86+MUVHAZ_EI_FELHASZN_TERV!E86</f>
        <v>0</v>
      </c>
      <c r="F86" s="53">
        <f>ONK_EI_FELHASZN_TERV!F86+OVI_EI_FELHASZN_TERV!F86+PH_EI_FELHASZN_TERV!F86+MUVHAZ_EI_FELHASZN_TERV!F86</f>
        <v>0</v>
      </c>
      <c r="G86" s="53">
        <f>ONK_EI_FELHASZN_TERV!G86+OVI_EI_FELHASZN_TERV!G86+PH_EI_FELHASZN_TERV!G86+MUVHAZ_EI_FELHASZN_TERV!G86</f>
        <v>0</v>
      </c>
      <c r="H86" s="53">
        <f>ONK_EI_FELHASZN_TERV!H86+OVI_EI_FELHASZN_TERV!H86+PH_EI_FELHASZN_TERV!H86+MUVHAZ_EI_FELHASZN_TERV!H86</f>
        <v>0</v>
      </c>
      <c r="I86" s="53">
        <f>ONK_EI_FELHASZN_TERV!I86+OVI_EI_FELHASZN_TERV!I86+PH_EI_FELHASZN_TERV!I86+MUVHAZ_EI_FELHASZN_TERV!I86</f>
        <v>0</v>
      </c>
      <c r="J86" s="53">
        <f>ONK_EI_FELHASZN_TERV!J86+OVI_EI_FELHASZN_TERV!J86+PH_EI_FELHASZN_TERV!J86+MUVHAZ_EI_FELHASZN_TERV!J86</f>
        <v>0</v>
      </c>
      <c r="K86" s="53">
        <f>ONK_EI_FELHASZN_TERV!K86+OVI_EI_FELHASZN_TERV!K86+PH_EI_FELHASZN_TERV!K86+MUVHAZ_EI_FELHASZN_TERV!K86</f>
        <v>0</v>
      </c>
      <c r="L86" s="53">
        <f>ONK_EI_FELHASZN_TERV!L86+OVI_EI_FELHASZN_TERV!L86+PH_EI_FELHASZN_TERV!L86+MUVHAZ_EI_FELHASZN_TERV!L86</f>
        <v>0</v>
      </c>
      <c r="M86" s="53">
        <f>ONK_EI_FELHASZN_TERV!M86+OVI_EI_FELHASZN_TERV!M86+PH_EI_FELHASZN_TERV!M86+MUVHAZ_EI_FELHASZN_TERV!M86</f>
        <v>0</v>
      </c>
      <c r="N86" s="53">
        <f>ONK_EI_FELHASZN_TERV!N86+OVI_EI_FELHASZN_TERV!N86+PH_EI_FELHASZN_TERV!N86+MUVHAZ_EI_FELHASZN_TERV!N86</f>
        <v>0</v>
      </c>
      <c r="O86" s="144">
        <f t="shared" si="1"/>
        <v>0</v>
      </c>
      <c r="P86" s="4"/>
    </row>
    <row r="87" spans="1:16" ht="15">
      <c r="A87" s="17" t="s">
        <v>505</v>
      </c>
      <c r="B87" s="41" t="s">
        <v>506</v>
      </c>
      <c r="C87" s="53">
        <f>ONK_EI_FELHASZN_TERV!C87+OVI_EI_FELHASZN_TERV!C87+PH_EI_FELHASZN_TERV!C87+MUVHAZ_EI_FELHASZN_TERV!C87</f>
        <v>0</v>
      </c>
      <c r="D87" s="53">
        <f>ONK_EI_FELHASZN_TERV!D87+OVI_EI_FELHASZN_TERV!D87+PH_EI_FELHASZN_TERV!D87+MUVHAZ_EI_FELHASZN_TERV!D87</f>
        <v>0</v>
      </c>
      <c r="E87" s="53">
        <f>ONK_EI_FELHASZN_TERV!E87+OVI_EI_FELHASZN_TERV!E87+PH_EI_FELHASZN_TERV!E87+MUVHAZ_EI_FELHASZN_TERV!E87</f>
        <v>675</v>
      </c>
      <c r="F87" s="53">
        <f>ONK_EI_FELHASZN_TERV!F87+OVI_EI_FELHASZN_TERV!F87+PH_EI_FELHASZN_TERV!F87+MUVHAZ_EI_FELHASZN_TERV!F87</f>
        <v>675</v>
      </c>
      <c r="G87" s="53">
        <f>ONK_EI_FELHASZN_TERV!G87+OVI_EI_FELHASZN_TERV!G87+PH_EI_FELHASZN_TERV!G87+MUVHAZ_EI_FELHASZN_TERV!G87</f>
        <v>675</v>
      </c>
      <c r="H87" s="53">
        <f>ONK_EI_FELHASZN_TERV!H87+OVI_EI_FELHASZN_TERV!H87+PH_EI_FELHASZN_TERV!H87+MUVHAZ_EI_FELHASZN_TERV!H87</f>
        <v>675</v>
      </c>
      <c r="I87" s="53">
        <f>ONK_EI_FELHASZN_TERV!I87+OVI_EI_FELHASZN_TERV!I87+PH_EI_FELHASZN_TERV!I87+MUVHAZ_EI_FELHASZN_TERV!I87</f>
        <v>0</v>
      </c>
      <c r="J87" s="53">
        <f>ONK_EI_FELHASZN_TERV!J87+OVI_EI_FELHASZN_TERV!J87+PH_EI_FELHASZN_TERV!J87+MUVHAZ_EI_FELHASZN_TERV!J87</f>
        <v>0</v>
      </c>
      <c r="K87" s="53">
        <f>ONK_EI_FELHASZN_TERV!K87+OVI_EI_FELHASZN_TERV!K87+PH_EI_FELHASZN_TERV!K87+MUVHAZ_EI_FELHASZN_TERV!K87</f>
        <v>1667</v>
      </c>
      <c r="L87" s="53">
        <f>ONK_EI_FELHASZN_TERV!L87+OVI_EI_FELHASZN_TERV!L87+PH_EI_FELHASZN_TERV!L87+MUVHAZ_EI_FELHASZN_TERV!L87</f>
        <v>0</v>
      </c>
      <c r="M87" s="53">
        <f>ONK_EI_FELHASZN_TERV!M87+OVI_EI_FELHASZN_TERV!M87+PH_EI_FELHASZN_TERV!M87+MUVHAZ_EI_FELHASZN_TERV!M87</f>
        <v>0</v>
      </c>
      <c r="N87" s="53">
        <f>ONK_EI_FELHASZN_TERV!N87+OVI_EI_FELHASZN_TERV!N87+PH_EI_FELHASZN_TERV!N87+MUVHAZ_EI_FELHASZN_TERV!N87</f>
        <v>0</v>
      </c>
      <c r="O87" s="144">
        <f t="shared" si="1"/>
        <v>4367</v>
      </c>
      <c r="P87" s="4"/>
    </row>
    <row r="88" spans="1:16" ht="15">
      <c r="A88" s="64" t="s">
        <v>842</v>
      </c>
      <c r="B88" s="67" t="s">
        <v>507</v>
      </c>
      <c r="C88" s="53">
        <f>ONK_EI_FELHASZN_TERV!C88+OVI_EI_FELHASZN_TERV!C88+PH_EI_FELHASZN_TERV!C88+MUVHAZ_EI_FELHASZN_TERV!C88</f>
        <v>0</v>
      </c>
      <c r="D88" s="53">
        <f>ONK_EI_FELHASZN_TERV!D88+OVI_EI_FELHASZN_TERV!D88+PH_EI_FELHASZN_TERV!D88+MUVHAZ_EI_FELHASZN_TERV!D88</f>
        <v>0</v>
      </c>
      <c r="E88" s="53">
        <f>ONK_EI_FELHASZN_TERV!E88+OVI_EI_FELHASZN_TERV!E88+PH_EI_FELHASZN_TERV!E88+MUVHAZ_EI_FELHASZN_TERV!E88</f>
        <v>3175</v>
      </c>
      <c r="F88" s="53">
        <f>ONK_EI_FELHASZN_TERV!F88+OVI_EI_FELHASZN_TERV!F88+PH_EI_FELHASZN_TERV!F88+MUVHAZ_EI_FELHASZN_TERV!F88</f>
        <v>3175</v>
      </c>
      <c r="G88" s="53">
        <f>ONK_EI_FELHASZN_TERV!G88+OVI_EI_FELHASZN_TERV!G88+PH_EI_FELHASZN_TERV!G88+MUVHAZ_EI_FELHASZN_TERV!G88</f>
        <v>3175</v>
      </c>
      <c r="H88" s="53">
        <f>ONK_EI_FELHASZN_TERV!H88+OVI_EI_FELHASZN_TERV!H88+PH_EI_FELHASZN_TERV!H88+MUVHAZ_EI_FELHASZN_TERV!H88</f>
        <v>3175</v>
      </c>
      <c r="I88" s="53">
        <f>ONK_EI_FELHASZN_TERV!I88+OVI_EI_FELHASZN_TERV!I88+PH_EI_FELHASZN_TERV!I88+MUVHAZ_EI_FELHASZN_TERV!I88</f>
        <v>0</v>
      </c>
      <c r="J88" s="53">
        <f>ONK_EI_FELHASZN_TERV!J88+OVI_EI_FELHASZN_TERV!J88+PH_EI_FELHASZN_TERV!J88+MUVHAZ_EI_FELHASZN_TERV!J88</f>
        <v>0</v>
      </c>
      <c r="K88" s="53">
        <f>ONK_EI_FELHASZN_TERV!K88+OVI_EI_FELHASZN_TERV!K88+PH_EI_FELHASZN_TERV!K88+MUVHAZ_EI_FELHASZN_TERV!K88</f>
        <v>7837</v>
      </c>
      <c r="L88" s="53">
        <f>ONK_EI_FELHASZN_TERV!L88+OVI_EI_FELHASZN_TERV!L88+PH_EI_FELHASZN_TERV!L88+MUVHAZ_EI_FELHASZN_TERV!L88</f>
        <v>0</v>
      </c>
      <c r="M88" s="53">
        <f>ONK_EI_FELHASZN_TERV!M88+OVI_EI_FELHASZN_TERV!M88+PH_EI_FELHASZN_TERV!M88+MUVHAZ_EI_FELHASZN_TERV!M88</f>
        <v>0</v>
      </c>
      <c r="N88" s="53">
        <f>ONK_EI_FELHASZN_TERV!N88+OVI_EI_FELHASZN_TERV!N88+PH_EI_FELHASZN_TERV!N88+MUVHAZ_EI_FELHASZN_TERV!N88</f>
        <v>0</v>
      </c>
      <c r="O88" s="143">
        <f t="shared" si="1"/>
        <v>20537</v>
      </c>
      <c r="P88" s="4"/>
    </row>
    <row r="89" spans="1:16" ht="30">
      <c r="A89" s="17" t="s">
        <v>508</v>
      </c>
      <c r="B89" s="41" t="s">
        <v>509</v>
      </c>
      <c r="C89" s="53">
        <f>ONK_EI_FELHASZN_TERV!C89+OVI_EI_FELHASZN_TERV!C89+PH_EI_FELHASZN_TERV!C89+MUVHAZ_EI_FELHASZN_TERV!C89</f>
        <v>0</v>
      </c>
      <c r="D89" s="53">
        <f>ONK_EI_FELHASZN_TERV!D89+OVI_EI_FELHASZN_TERV!D89+PH_EI_FELHASZN_TERV!D89+MUVHAZ_EI_FELHASZN_TERV!D89</f>
        <v>0</v>
      </c>
      <c r="E89" s="53">
        <f>ONK_EI_FELHASZN_TERV!E89+OVI_EI_FELHASZN_TERV!E89+PH_EI_FELHASZN_TERV!E89+MUVHAZ_EI_FELHASZN_TERV!E89</f>
        <v>0</v>
      </c>
      <c r="F89" s="53">
        <f>ONK_EI_FELHASZN_TERV!F89+OVI_EI_FELHASZN_TERV!F89+PH_EI_FELHASZN_TERV!F89+MUVHAZ_EI_FELHASZN_TERV!F89</f>
        <v>0</v>
      </c>
      <c r="G89" s="53">
        <f>ONK_EI_FELHASZN_TERV!G89+OVI_EI_FELHASZN_TERV!G89+PH_EI_FELHASZN_TERV!G89+MUVHAZ_EI_FELHASZN_TERV!G89</f>
        <v>0</v>
      </c>
      <c r="H89" s="53">
        <f>ONK_EI_FELHASZN_TERV!H89+OVI_EI_FELHASZN_TERV!H89+PH_EI_FELHASZN_TERV!H89+MUVHAZ_EI_FELHASZN_TERV!H89</f>
        <v>0</v>
      </c>
      <c r="I89" s="53">
        <f>ONK_EI_FELHASZN_TERV!I89+OVI_EI_FELHASZN_TERV!I89+PH_EI_FELHASZN_TERV!I89+MUVHAZ_EI_FELHASZN_TERV!I89</f>
        <v>0</v>
      </c>
      <c r="J89" s="53">
        <f>ONK_EI_FELHASZN_TERV!J89+OVI_EI_FELHASZN_TERV!J89+PH_EI_FELHASZN_TERV!J89+MUVHAZ_EI_FELHASZN_TERV!J89</f>
        <v>0</v>
      </c>
      <c r="K89" s="53">
        <f>ONK_EI_FELHASZN_TERV!K89+OVI_EI_FELHASZN_TERV!K89+PH_EI_FELHASZN_TERV!K89+MUVHAZ_EI_FELHASZN_TERV!K89</f>
        <v>0</v>
      </c>
      <c r="L89" s="53">
        <f>ONK_EI_FELHASZN_TERV!L89+OVI_EI_FELHASZN_TERV!L89+PH_EI_FELHASZN_TERV!L89+MUVHAZ_EI_FELHASZN_TERV!L89</f>
        <v>0</v>
      </c>
      <c r="M89" s="53">
        <f>ONK_EI_FELHASZN_TERV!M89+OVI_EI_FELHASZN_TERV!M89+PH_EI_FELHASZN_TERV!M89+MUVHAZ_EI_FELHASZN_TERV!M89</f>
        <v>0</v>
      </c>
      <c r="N89" s="53">
        <f>ONK_EI_FELHASZN_TERV!N89+OVI_EI_FELHASZN_TERV!N89+PH_EI_FELHASZN_TERV!N89+MUVHAZ_EI_FELHASZN_TERV!N89</f>
        <v>0</v>
      </c>
      <c r="O89" s="144">
        <f t="shared" si="1"/>
        <v>0</v>
      </c>
      <c r="P89" s="4"/>
    </row>
    <row r="90" spans="1:16" ht="30">
      <c r="A90" s="17" t="s">
        <v>891</v>
      </c>
      <c r="B90" s="41" t="s">
        <v>510</v>
      </c>
      <c r="C90" s="53">
        <f>ONK_EI_FELHASZN_TERV!C90+OVI_EI_FELHASZN_TERV!C90+PH_EI_FELHASZN_TERV!C90+MUVHAZ_EI_FELHASZN_TERV!C90</f>
        <v>0</v>
      </c>
      <c r="D90" s="53">
        <f>ONK_EI_FELHASZN_TERV!D90+OVI_EI_FELHASZN_TERV!D90+PH_EI_FELHASZN_TERV!D90+MUVHAZ_EI_FELHASZN_TERV!D90</f>
        <v>0</v>
      </c>
      <c r="E90" s="53">
        <f>ONK_EI_FELHASZN_TERV!E90+OVI_EI_FELHASZN_TERV!E90+PH_EI_FELHASZN_TERV!E90+MUVHAZ_EI_FELHASZN_TERV!E90</f>
        <v>0</v>
      </c>
      <c r="F90" s="53">
        <f>ONK_EI_FELHASZN_TERV!F90+OVI_EI_FELHASZN_TERV!F90+PH_EI_FELHASZN_TERV!F90+MUVHAZ_EI_FELHASZN_TERV!F90</f>
        <v>0</v>
      </c>
      <c r="G90" s="53">
        <f>ONK_EI_FELHASZN_TERV!G90+OVI_EI_FELHASZN_TERV!G90+PH_EI_FELHASZN_TERV!G90+MUVHAZ_EI_FELHASZN_TERV!G90</f>
        <v>0</v>
      </c>
      <c r="H90" s="53">
        <f>ONK_EI_FELHASZN_TERV!H90+OVI_EI_FELHASZN_TERV!H90+PH_EI_FELHASZN_TERV!H90+MUVHAZ_EI_FELHASZN_TERV!H90</f>
        <v>0</v>
      </c>
      <c r="I90" s="53">
        <f>ONK_EI_FELHASZN_TERV!I90+OVI_EI_FELHASZN_TERV!I90+PH_EI_FELHASZN_TERV!I90+MUVHAZ_EI_FELHASZN_TERV!I90</f>
        <v>0</v>
      </c>
      <c r="J90" s="53">
        <f>ONK_EI_FELHASZN_TERV!J90+OVI_EI_FELHASZN_TERV!J90+PH_EI_FELHASZN_TERV!J90+MUVHAZ_EI_FELHASZN_TERV!J90</f>
        <v>0</v>
      </c>
      <c r="K90" s="53">
        <f>ONK_EI_FELHASZN_TERV!K90+OVI_EI_FELHASZN_TERV!K90+PH_EI_FELHASZN_TERV!K90+MUVHAZ_EI_FELHASZN_TERV!K90</f>
        <v>0</v>
      </c>
      <c r="L90" s="53">
        <f>ONK_EI_FELHASZN_TERV!L90+OVI_EI_FELHASZN_TERV!L90+PH_EI_FELHASZN_TERV!L90+MUVHAZ_EI_FELHASZN_TERV!L90</f>
        <v>0</v>
      </c>
      <c r="M90" s="53">
        <f>ONK_EI_FELHASZN_TERV!M90+OVI_EI_FELHASZN_TERV!M90+PH_EI_FELHASZN_TERV!M90+MUVHAZ_EI_FELHASZN_TERV!M90</f>
        <v>0</v>
      </c>
      <c r="N90" s="53">
        <f>ONK_EI_FELHASZN_TERV!N90+OVI_EI_FELHASZN_TERV!N90+PH_EI_FELHASZN_TERV!N90+MUVHAZ_EI_FELHASZN_TERV!N90</f>
        <v>0</v>
      </c>
      <c r="O90" s="144">
        <f t="shared" si="1"/>
        <v>0</v>
      </c>
      <c r="P90" s="4"/>
    </row>
    <row r="91" spans="1:16" ht="30">
      <c r="A91" s="17" t="s">
        <v>892</v>
      </c>
      <c r="B91" s="41" t="s">
        <v>511</v>
      </c>
      <c r="C91" s="53">
        <f>ONK_EI_FELHASZN_TERV!C91+OVI_EI_FELHASZN_TERV!C91+PH_EI_FELHASZN_TERV!C91+MUVHAZ_EI_FELHASZN_TERV!C91</f>
        <v>0</v>
      </c>
      <c r="D91" s="53">
        <f>ONK_EI_FELHASZN_TERV!D91+OVI_EI_FELHASZN_TERV!D91+PH_EI_FELHASZN_TERV!D91+MUVHAZ_EI_FELHASZN_TERV!D91</f>
        <v>0</v>
      </c>
      <c r="E91" s="53">
        <f>ONK_EI_FELHASZN_TERV!E91+OVI_EI_FELHASZN_TERV!E91+PH_EI_FELHASZN_TERV!E91+MUVHAZ_EI_FELHASZN_TERV!E91</f>
        <v>0</v>
      </c>
      <c r="F91" s="53">
        <f>ONK_EI_FELHASZN_TERV!F91+OVI_EI_FELHASZN_TERV!F91+PH_EI_FELHASZN_TERV!F91+MUVHAZ_EI_FELHASZN_TERV!F91</f>
        <v>0</v>
      </c>
      <c r="G91" s="53">
        <f>ONK_EI_FELHASZN_TERV!G91+OVI_EI_FELHASZN_TERV!G91+PH_EI_FELHASZN_TERV!G91+MUVHAZ_EI_FELHASZN_TERV!G91</f>
        <v>0</v>
      </c>
      <c r="H91" s="53">
        <f>ONK_EI_FELHASZN_TERV!H91+OVI_EI_FELHASZN_TERV!H91+PH_EI_FELHASZN_TERV!H91+MUVHAZ_EI_FELHASZN_TERV!H91</f>
        <v>0</v>
      </c>
      <c r="I91" s="53">
        <f>ONK_EI_FELHASZN_TERV!I91+OVI_EI_FELHASZN_TERV!I91+PH_EI_FELHASZN_TERV!I91+MUVHAZ_EI_FELHASZN_TERV!I91</f>
        <v>0</v>
      </c>
      <c r="J91" s="53">
        <f>ONK_EI_FELHASZN_TERV!J91+OVI_EI_FELHASZN_TERV!J91+PH_EI_FELHASZN_TERV!J91+MUVHAZ_EI_FELHASZN_TERV!J91</f>
        <v>0</v>
      </c>
      <c r="K91" s="53">
        <f>ONK_EI_FELHASZN_TERV!K91+OVI_EI_FELHASZN_TERV!K91+PH_EI_FELHASZN_TERV!K91+MUVHAZ_EI_FELHASZN_TERV!K91</f>
        <v>0</v>
      </c>
      <c r="L91" s="53">
        <f>ONK_EI_FELHASZN_TERV!L91+OVI_EI_FELHASZN_TERV!L91+PH_EI_FELHASZN_TERV!L91+MUVHAZ_EI_FELHASZN_TERV!L91</f>
        <v>0</v>
      </c>
      <c r="M91" s="53">
        <f>ONK_EI_FELHASZN_TERV!M91+OVI_EI_FELHASZN_TERV!M91+PH_EI_FELHASZN_TERV!M91+MUVHAZ_EI_FELHASZN_TERV!M91</f>
        <v>0</v>
      </c>
      <c r="N91" s="53">
        <f>ONK_EI_FELHASZN_TERV!N91+OVI_EI_FELHASZN_TERV!N91+PH_EI_FELHASZN_TERV!N91+MUVHAZ_EI_FELHASZN_TERV!N91</f>
        <v>0</v>
      </c>
      <c r="O91" s="144">
        <f t="shared" si="1"/>
        <v>0</v>
      </c>
      <c r="P91" s="4"/>
    </row>
    <row r="92" spans="1:16" ht="15">
      <c r="A92" s="17" t="s">
        <v>893</v>
      </c>
      <c r="B92" s="41" t="s">
        <v>512</v>
      </c>
      <c r="C92" s="53">
        <f>ONK_EI_FELHASZN_TERV!C92+OVI_EI_FELHASZN_TERV!C92+PH_EI_FELHASZN_TERV!C92+MUVHAZ_EI_FELHASZN_TERV!C92</f>
        <v>0</v>
      </c>
      <c r="D92" s="53">
        <f>ONK_EI_FELHASZN_TERV!D92+OVI_EI_FELHASZN_TERV!D92+PH_EI_FELHASZN_TERV!D92+MUVHAZ_EI_FELHASZN_TERV!D92</f>
        <v>0</v>
      </c>
      <c r="E92" s="53">
        <f>ONK_EI_FELHASZN_TERV!E92+OVI_EI_FELHASZN_TERV!E92+PH_EI_FELHASZN_TERV!E92+MUVHAZ_EI_FELHASZN_TERV!E92</f>
        <v>0</v>
      </c>
      <c r="F92" s="53">
        <f>ONK_EI_FELHASZN_TERV!F92+OVI_EI_FELHASZN_TERV!F92+PH_EI_FELHASZN_TERV!F92+MUVHAZ_EI_FELHASZN_TERV!F92</f>
        <v>0</v>
      </c>
      <c r="G92" s="53">
        <f>ONK_EI_FELHASZN_TERV!G92+OVI_EI_FELHASZN_TERV!G92+PH_EI_FELHASZN_TERV!G92+MUVHAZ_EI_FELHASZN_TERV!G92</f>
        <v>0</v>
      </c>
      <c r="H92" s="53">
        <f>ONK_EI_FELHASZN_TERV!H92+OVI_EI_FELHASZN_TERV!H92+PH_EI_FELHASZN_TERV!H92+MUVHAZ_EI_FELHASZN_TERV!H92</f>
        <v>0</v>
      </c>
      <c r="I92" s="53">
        <f>ONK_EI_FELHASZN_TERV!I92+OVI_EI_FELHASZN_TERV!I92+PH_EI_FELHASZN_TERV!I92+MUVHAZ_EI_FELHASZN_TERV!I92</f>
        <v>0</v>
      </c>
      <c r="J92" s="53">
        <f>ONK_EI_FELHASZN_TERV!J92+OVI_EI_FELHASZN_TERV!J92+PH_EI_FELHASZN_TERV!J92+MUVHAZ_EI_FELHASZN_TERV!J92</f>
        <v>0</v>
      </c>
      <c r="K92" s="53">
        <f>ONK_EI_FELHASZN_TERV!K92+OVI_EI_FELHASZN_TERV!K92+PH_EI_FELHASZN_TERV!K92+MUVHAZ_EI_FELHASZN_TERV!K92</f>
        <v>0</v>
      </c>
      <c r="L92" s="53">
        <f>ONK_EI_FELHASZN_TERV!L92+OVI_EI_FELHASZN_TERV!L92+PH_EI_FELHASZN_TERV!L92+MUVHAZ_EI_FELHASZN_TERV!L92</f>
        <v>0</v>
      </c>
      <c r="M92" s="53">
        <f>ONK_EI_FELHASZN_TERV!M92+OVI_EI_FELHASZN_TERV!M92+PH_EI_FELHASZN_TERV!M92+MUVHAZ_EI_FELHASZN_TERV!M92</f>
        <v>0</v>
      </c>
      <c r="N92" s="53">
        <f>ONK_EI_FELHASZN_TERV!N92+OVI_EI_FELHASZN_TERV!N92+PH_EI_FELHASZN_TERV!N92+MUVHAZ_EI_FELHASZN_TERV!N92</f>
        <v>0</v>
      </c>
      <c r="O92" s="144">
        <f t="shared" si="1"/>
        <v>0</v>
      </c>
      <c r="P92" s="4"/>
    </row>
    <row r="93" spans="1:16" ht="30">
      <c r="A93" s="17" t="s">
        <v>894</v>
      </c>
      <c r="B93" s="41" t="s">
        <v>513</v>
      </c>
      <c r="C93" s="53">
        <f>ONK_EI_FELHASZN_TERV!C93+OVI_EI_FELHASZN_TERV!C93+PH_EI_FELHASZN_TERV!C93+MUVHAZ_EI_FELHASZN_TERV!C93</f>
        <v>0</v>
      </c>
      <c r="D93" s="53">
        <f>ONK_EI_FELHASZN_TERV!D93+OVI_EI_FELHASZN_TERV!D93+PH_EI_FELHASZN_TERV!D93+MUVHAZ_EI_FELHASZN_TERV!D93</f>
        <v>0</v>
      </c>
      <c r="E93" s="53">
        <f>ONK_EI_FELHASZN_TERV!E93+OVI_EI_FELHASZN_TERV!E93+PH_EI_FELHASZN_TERV!E93+MUVHAZ_EI_FELHASZN_TERV!E93</f>
        <v>0</v>
      </c>
      <c r="F93" s="53">
        <f>ONK_EI_FELHASZN_TERV!F93+OVI_EI_FELHASZN_TERV!F93+PH_EI_FELHASZN_TERV!F93+MUVHAZ_EI_FELHASZN_TERV!F93</f>
        <v>0</v>
      </c>
      <c r="G93" s="53">
        <f>ONK_EI_FELHASZN_TERV!G93+OVI_EI_FELHASZN_TERV!G93+PH_EI_FELHASZN_TERV!G93+MUVHAZ_EI_FELHASZN_TERV!G93</f>
        <v>0</v>
      </c>
      <c r="H93" s="53">
        <f>ONK_EI_FELHASZN_TERV!H93+OVI_EI_FELHASZN_TERV!H93+PH_EI_FELHASZN_TERV!H93+MUVHAZ_EI_FELHASZN_TERV!H93</f>
        <v>0</v>
      </c>
      <c r="I93" s="53">
        <f>ONK_EI_FELHASZN_TERV!I93+OVI_EI_FELHASZN_TERV!I93+PH_EI_FELHASZN_TERV!I93+MUVHAZ_EI_FELHASZN_TERV!I93</f>
        <v>0</v>
      </c>
      <c r="J93" s="53">
        <f>ONK_EI_FELHASZN_TERV!J93+OVI_EI_FELHASZN_TERV!J93+PH_EI_FELHASZN_TERV!J93+MUVHAZ_EI_FELHASZN_TERV!J93</f>
        <v>0</v>
      </c>
      <c r="K93" s="53">
        <f>ONK_EI_FELHASZN_TERV!K93+OVI_EI_FELHASZN_TERV!K93+PH_EI_FELHASZN_TERV!K93+MUVHAZ_EI_FELHASZN_TERV!K93</f>
        <v>0</v>
      </c>
      <c r="L93" s="53">
        <f>ONK_EI_FELHASZN_TERV!L93+OVI_EI_FELHASZN_TERV!L93+PH_EI_FELHASZN_TERV!L93+MUVHAZ_EI_FELHASZN_TERV!L93</f>
        <v>0</v>
      </c>
      <c r="M93" s="53">
        <f>ONK_EI_FELHASZN_TERV!M93+OVI_EI_FELHASZN_TERV!M93+PH_EI_FELHASZN_TERV!M93+MUVHAZ_EI_FELHASZN_TERV!M93</f>
        <v>0</v>
      </c>
      <c r="N93" s="53">
        <f>ONK_EI_FELHASZN_TERV!N93+OVI_EI_FELHASZN_TERV!N93+PH_EI_FELHASZN_TERV!N93+MUVHAZ_EI_FELHASZN_TERV!N93</f>
        <v>0</v>
      </c>
      <c r="O93" s="144">
        <f t="shared" si="1"/>
        <v>0</v>
      </c>
      <c r="P93" s="4"/>
    </row>
    <row r="94" spans="1:16" ht="30">
      <c r="A94" s="17" t="s">
        <v>895</v>
      </c>
      <c r="B94" s="41" t="s">
        <v>514</v>
      </c>
      <c r="C94" s="53">
        <f>ONK_EI_FELHASZN_TERV!C94+OVI_EI_FELHASZN_TERV!C94+PH_EI_FELHASZN_TERV!C94+MUVHAZ_EI_FELHASZN_TERV!C94</f>
        <v>0</v>
      </c>
      <c r="D94" s="53">
        <f>ONK_EI_FELHASZN_TERV!D94+OVI_EI_FELHASZN_TERV!D94+PH_EI_FELHASZN_TERV!D94+MUVHAZ_EI_FELHASZN_TERV!D94</f>
        <v>0</v>
      </c>
      <c r="E94" s="53">
        <f>ONK_EI_FELHASZN_TERV!E94+OVI_EI_FELHASZN_TERV!E94+PH_EI_FELHASZN_TERV!E94+MUVHAZ_EI_FELHASZN_TERV!E94</f>
        <v>0</v>
      </c>
      <c r="F94" s="53">
        <f>ONK_EI_FELHASZN_TERV!F94+OVI_EI_FELHASZN_TERV!F94+PH_EI_FELHASZN_TERV!F94+MUVHAZ_EI_FELHASZN_TERV!F94</f>
        <v>0</v>
      </c>
      <c r="G94" s="53">
        <f>ONK_EI_FELHASZN_TERV!G94+OVI_EI_FELHASZN_TERV!G94+PH_EI_FELHASZN_TERV!G94+MUVHAZ_EI_FELHASZN_TERV!G94</f>
        <v>0</v>
      </c>
      <c r="H94" s="53">
        <f>ONK_EI_FELHASZN_TERV!H94+OVI_EI_FELHASZN_TERV!H94+PH_EI_FELHASZN_TERV!H94+MUVHAZ_EI_FELHASZN_TERV!H94</f>
        <v>0</v>
      </c>
      <c r="I94" s="53">
        <f>ONK_EI_FELHASZN_TERV!I94+OVI_EI_FELHASZN_TERV!I94+PH_EI_FELHASZN_TERV!I94+MUVHAZ_EI_FELHASZN_TERV!I94</f>
        <v>0</v>
      </c>
      <c r="J94" s="53">
        <f>ONK_EI_FELHASZN_TERV!J94+OVI_EI_FELHASZN_TERV!J94+PH_EI_FELHASZN_TERV!J94+MUVHAZ_EI_FELHASZN_TERV!J94</f>
        <v>0</v>
      </c>
      <c r="K94" s="53">
        <f>ONK_EI_FELHASZN_TERV!K94+OVI_EI_FELHASZN_TERV!K94+PH_EI_FELHASZN_TERV!K94+MUVHAZ_EI_FELHASZN_TERV!K94</f>
        <v>0</v>
      </c>
      <c r="L94" s="53">
        <f>ONK_EI_FELHASZN_TERV!L94+OVI_EI_FELHASZN_TERV!L94+PH_EI_FELHASZN_TERV!L94+MUVHAZ_EI_FELHASZN_TERV!L94</f>
        <v>0</v>
      </c>
      <c r="M94" s="53">
        <f>ONK_EI_FELHASZN_TERV!M94+OVI_EI_FELHASZN_TERV!M94+PH_EI_FELHASZN_TERV!M94+MUVHAZ_EI_FELHASZN_TERV!M94</f>
        <v>0</v>
      </c>
      <c r="N94" s="53">
        <f>ONK_EI_FELHASZN_TERV!N94+OVI_EI_FELHASZN_TERV!N94+PH_EI_FELHASZN_TERV!N94+MUVHAZ_EI_FELHASZN_TERV!N94</f>
        <v>0</v>
      </c>
      <c r="O94" s="144">
        <f t="shared" si="1"/>
        <v>0</v>
      </c>
      <c r="P94" s="4"/>
    </row>
    <row r="95" spans="1:16" ht="15">
      <c r="A95" s="17" t="s">
        <v>515</v>
      </c>
      <c r="B95" s="41" t="s">
        <v>516</v>
      </c>
      <c r="C95" s="53">
        <f>ONK_EI_FELHASZN_TERV!C95+OVI_EI_FELHASZN_TERV!C95+PH_EI_FELHASZN_TERV!C95+MUVHAZ_EI_FELHASZN_TERV!C95</f>
        <v>0</v>
      </c>
      <c r="D95" s="53">
        <f>ONK_EI_FELHASZN_TERV!D95+OVI_EI_FELHASZN_TERV!D95+PH_EI_FELHASZN_TERV!D95+MUVHAZ_EI_FELHASZN_TERV!D95</f>
        <v>0</v>
      </c>
      <c r="E95" s="53">
        <f>ONK_EI_FELHASZN_TERV!E95+OVI_EI_FELHASZN_TERV!E95+PH_EI_FELHASZN_TERV!E95+MUVHAZ_EI_FELHASZN_TERV!E95</f>
        <v>0</v>
      </c>
      <c r="F95" s="53">
        <f>ONK_EI_FELHASZN_TERV!F95+OVI_EI_FELHASZN_TERV!F95+PH_EI_FELHASZN_TERV!F95+MUVHAZ_EI_FELHASZN_TERV!F95</f>
        <v>0</v>
      </c>
      <c r="G95" s="53">
        <f>ONK_EI_FELHASZN_TERV!G95+OVI_EI_FELHASZN_TERV!G95+PH_EI_FELHASZN_TERV!G95+MUVHAZ_EI_FELHASZN_TERV!G95</f>
        <v>0</v>
      </c>
      <c r="H95" s="53">
        <f>ONK_EI_FELHASZN_TERV!H95+OVI_EI_FELHASZN_TERV!H95+PH_EI_FELHASZN_TERV!H95+MUVHAZ_EI_FELHASZN_TERV!H95</f>
        <v>0</v>
      </c>
      <c r="I95" s="53">
        <f>ONK_EI_FELHASZN_TERV!I95+OVI_EI_FELHASZN_TERV!I95+PH_EI_FELHASZN_TERV!I95+MUVHAZ_EI_FELHASZN_TERV!I95</f>
        <v>0</v>
      </c>
      <c r="J95" s="53">
        <f>ONK_EI_FELHASZN_TERV!J95+OVI_EI_FELHASZN_TERV!J95+PH_EI_FELHASZN_TERV!J95+MUVHAZ_EI_FELHASZN_TERV!J95</f>
        <v>0</v>
      </c>
      <c r="K95" s="53">
        <f>ONK_EI_FELHASZN_TERV!K95+OVI_EI_FELHASZN_TERV!K95+PH_EI_FELHASZN_TERV!K95+MUVHAZ_EI_FELHASZN_TERV!K95</f>
        <v>0</v>
      </c>
      <c r="L95" s="53">
        <f>ONK_EI_FELHASZN_TERV!L95+OVI_EI_FELHASZN_TERV!L95+PH_EI_FELHASZN_TERV!L95+MUVHAZ_EI_FELHASZN_TERV!L95</f>
        <v>0</v>
      </c>
      <c r="M95" s="53">
        <f>ONK_EI_FELHASZN_TERV!M95+OVI_EI_FELHASZN_TERV!M95+PH_EI_FELHASZN_TERV!M95+MUVHAZ_EI_FELHASZN_TERV!M95</f>
        <v>0</v>
      </c>
      <c r="N95" s="53">
        <f>ONK_EI_FELHASZN_TERV!N95+OVI_EI_FELHASZN_TERV!N95+PH_EI_FELHASZN_TERV!N95+MUVHAZ_EI_FELHASZN_TERV!N95</f>
        <v>0</v>
      </c>
      <c r="O95" s="144">
        <f t="shared" si="1"/>
        <v>0</v>
      </c>
      <c r="P95" s="4"/>
    </row>
    <row r="96" spans="1:16" ht="15">
      <c r="A96" s="17" t="s">
        <v>896</v>
      </c>
      <c r="B96" s="41" t="s">
        <v>517</v>
      </c>
      <c r="C96" s="53">
        <f>ONK_EI_FELHASZN_TERV!C96+OVI_EI_FELHASZN_TERV!C96+PH_EI_FELHASZN_TERV!C96+MUVHAZ_EI_FELHASZN_TERV!C96</f>
        <v>0</v>
      </c>
      <c r="D96" s="53">
        <f>ONK_EI_FELHASZN_TERV!D96+OVI_EI_FELHASZN_TERV!D96+PH_EI_FELHASZN_TERV!D96+MUVHAZ_EI_FELHASZN_TERV!D96</f>
        <v>0</v>
      </c>
      <c r="E96" s="53">
        <f>ONK_EI_FELHASZN_TERV!E96+OVI_EI_FELHASZN_TERV!E96+PH_EI_FELHASZN_TERV!E96+MUVHAZ_EI_FELHASZN_TERV!E96</f>
        <v>1500</v>
      </c>
      <c r="F96" s="53">
        <f>ONK_EI_FELHASZN_TERV!F96+OVI_EI_FELHASZN_TERV!F96+PH_EI_FELHASZN_TERV!F96+MUVHAZ_EI_FELHASZN_TERV!F96</f>
        <v>0</v>
      </c>
      <c r="G96" s="53">
        <f>ONK_EI_FELHASZN_TERV!G96+OVI_EI_FELHASZN_TERV!G96+PH_EI_FELHASZN_TERV!G96+MUVHAZ_EI_FELHASZN_TERV!G96</f>
        <v>0</v>
      </c>
      <c r="H96" s="53">
        <f>ONK_EI_FELHASZN_TERV!H96+OVI_EI_FELHASZN_TERV!H96+PH_EI_FELHASZN_TERV!H96+MUVHAZ_EI_FELHASZN_TERV!H96</f>
        <v>0</v>
      </c>
      <c r="I96" s="53">
        <f>ONK_EI_FELHASZN_TERV!I96+OVI_EI_FELHASZN_TERV!I96+PH_EI_FELHASZN_TERV!I96+MUVHAZ_EI_FELHASZN_TERV!I96</f>
        <v>1500</v>
      </c>
      <c r="J96" s="53">
        <f>ONK_EI_FELHASZN_TERV!J96+OVI_EI_FELHASZN_TERV!J96+PH_EI_FELHASZN_TERV!J96+MUVHAZ_EI_FELHASZN_TERV!J96</f>
        <v>1500</v>
      </c>
      <c r="K96" s="53">
        <f>ONK_EI_FELHASZN_TERV!K96+OVI_EI_FELHASZN_TERV!K96+PH_EI_FELHASZN_TERV!K96+MUVHAZ_EI_FELHASZN_TERV!K96</f>
        <v>0</v>
      </c>
      <c r="L96" s="53">
        <f>ONK_EI_FELHASZN_TERV!L96+OVI_EI_FELHASZN_TERV!L96+PH_EI_FELHASZN_TERV!L96+MUVHAZ_EI_FELHASZN_TERV!L96</f>
        <v>0</v>
      </c>
      <c r="M96" s="53">
        <f>ONK_EI_FELHASZN_TERV!M96+OVI_EI_FELHASZN_TERV!M96+PH_EI_FELHASZN_TERV!M96+MUVHAZ_EI_FELHASZN_TERV!M96</f>
        <v>0</v>
      </c>
      <c r="N96" s="53">
        <f>ONK_EI_FELHASZN_TERV!N96+OVI_EI_FELHASZN_TERV!N96+PH_EI_FELHASZN_TERV!N96+MUVHAZ_EI_FELHASZN_TERV!N96</f>
        <v>0</v>
      </c>
      <c r="O96" s="144">
        <f t="shared" si="1"/>
        <v>4500</v>
      </c>
      <c r="P96" s="4"/>
    </row>
    <row r="97" spans="1:16" ht="15">
      <c r="A97" s="64" t="s">
        <v>843</v>
      </c>
      <c r="B97" s="67" t="s">
        <v>518</v>
      </c>
      <c r="C97" s="53">
        <f>ONK_EI_FELHASZN_TERV!C97+OVI_EI_FELHASZN_TERV!C97+PH_EI_FELHASZN_TERV!C97+MUVHAZ_EI_FELHASZN_TERV!C97</f>
        <v>0</v>
      </c>
      <c r="D97" s="53">
        <f>ONK_EI_FELHASZN_TERV!D97+OVI_EI_FELHASZN_TERV!D97+PH_EI_FELHASZN_TERV!D97+MUVHAZ_EI_FELHASZN_TERV!D97</f>
        <v>0</v>
      </c>
      <c r="E97" s="53">
        <f>ONK_EI_FELHASZN_TERV!E97+OVI_EI_FELHASZN_TERV!E97+PH_EI_FELHASZN_TERV!E97+MUVHAZ_EI_FELHASZN_TERV!E97</f>
        <v>1500</v>
      </c>
      <c r="F97" s="53">
        <f>ONK_EI_FELHASZN_TERV!F97+OVI_EI_FELHASZN_TERV!F97+PH_EI_FELHASZN_TERV!F97+MUVHAZ_EI_FELHASZN_TERV!F97</f>
        <v>0</v>
      </c>
      <c r="G97" s="53">
        <f>ONK_EI_FELHASZN_TERV!G97+OVI_EI_FELHASZN_TERV!G97+PH_EI_FELHASZN_TERV!G97+MUVHAZ_EI_FELHASZN_TERV!G97</f>
        <v>0</v>
      </c>
      <c r="H97" s="53">
        <f>ONK_EI_FELHASZN_TERV!H97+OVI_EI_FELHASZN_TERV!H97+PH_EI_FELHASZN_TERV!H97+MUVHAZ_EI_FELHASZN_TERV!H97</f>
        <v>0</v>
      </c>
      <c r="I97" s="53">
        <f>ONK_EI_FELHASZN_TERV!I97+OVI_EI_FELHASZN_TERV!I97+PH_EI_FELHASZN_TERV!I97+MUVHAZ_EI_FELHASZN_TERV!I97</f>
        <v>1500</v>
      </c>
      <c r="J97" s="53">
        <f>ONK_EI_FELHASZN_TERV!J97+OVI_EI_FELHASZN_TERV!J97+PH_EI_FELHASZN_TERV!J97+MUVHAZ_EI_FELHASZN_TERV!J97</f>
        <v>1500</v>
      </c>
      <c r="K97" s="53">
        <f>ONK_EI_FELHASZN_TERV!K97+OVI_EI_FELHASZN_TERV!K97+PH_EI_FELHASZN_TERV!K97+MUVHAZ_EI_FELHASZN_TERV!K97</f>
        <v>0</v>
      </c>
      <c r="L97" s="53">
        <f>ONK_EI_FELHASZN_TERV!L97+OVI_EI_FELHASZN_TERV!L97+PH_EI_FELHASZN_TERV!L97+MUVHAZ_EI_FELHASZN_TERV!L97</f>
        <v>0</v>
      </c>
      <c r="M97" s="53">
        <f>ONK_EI_FELHASZN_TERV!M97+OVI_EI_FELHASZN_TERV!M97+PH_EI_FELHASZN_TERV!M97+MUVHAZ_EI_FELHASZN_TERV!M97</f>
        <v>0</v>
      </c>
      <c r="N97" s="53">
        <f>ONK_EI_FELHASZN_TERV!N97+OVI_EI_FELHASZN_TERV!N97+PH_EI_FELHASZN_TERV!N97+MUVHAZ_EI_FELHASZN_TERV!N97</f>
        <v>0</v>
      </c>
      <c r="O97" s="144">
        <f t="shared" si="1"/>
        <v>4500</v>
      </c>
      <c r="P97" s="4"/>
    </row>
    <row r="98" spans="1:16" ht="15.75">
      <c r="A98" s="83" t="s">
        <v>72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144"/>
      <c r="P98" s="4"/>
    </row>
    <row r="99" spans="1:16" ht="15.75">
      <c r="A99" s="46" t="s">
        <v>904</v>
      </c>
      <c r="B99" s="47" t="s">
        <v>519</v>
      </c>
      <c r="C99" s="53">
        <f>ONK_EI_FELHASZN_TERV!C99+OVI_EI_FELHASZN_TERV!C99+PH_EI_FELHASZN_TERV!C99+MUVHAZ_EI_FELHASZN_TERV!C99</f>
        <v>23322</v>
      </c>
      <c r="D99" s="53">
        <f>ONK_EI_FELHASZN_TERV!D99+OVI_EI_FELHASZN_TERV!D99+PH_EI_FELHASZN_TERV!D99+MUVHAZ_EI_FELHASZN_TERV!D99</f>
        <v>23232</v>
      </c>
      <c r="E99" s="53">
        <f>ONK_EI_FELHASZN_TERV!E99+OVI_EI_FELHASZN_TERV!E99+PH_EI_FELHASZN_TERV!E99+MUVHAZ_EI_FELHASZN_TERV!E99</f>
        <v>38146</v>
      </c>
      <c r="F99" s="53">
        <f>ONK_EI_FELHASZN_TERV!F99+OVI_EI_FELHASZN_TERV!F99+PH_EI_FELHASZN_TERV!F99+MUVHAZ_EI_FELHASZN_TERV!F99</f>
        <v>31127</v>
      </c>
      <c r="G99" s="53">
        <f>ONK_EI_FELHASZN_TERV!G99+OVI_EI_FELHASZN_TERV!G99+PH_EI_FELHASZN_TERV!G99+MUVHAZ_EI_FELHASZN_TERV!G99</f>
        <v>30546</v>
      </c>
      <c r="H99" s="53">
        <f>ONK_EI_FELHASZN_TERV!H99+OVI_EI_FELHASZN_TERV!H99+PH_EI_FELHASZN_TERV!H99+MUVHAZ_EI_FELHASZN_TERV!H99</f>
        <v>30096</v>
      </c>
      <c r="I99" s="53">
        <f>ONK_EI_FELHASZN_TERV!I99+OVI_EI_FELHASZN_TERV!I99+PH_EI_FELHASZN_TERV!I99+MUVHAZ_EI_FELHASZN_TERV!I99</f>
        <v>28716</v>
      </c>
      <c r="J99" s="53">
        <f>ONK_EI_FELHASZN_TERV!J99+OVI_EI_FELHASZN_TERV!J99+PH_EI_FELHASZN_TERV!J99+MUVHAZ_EI_FELHASZN_TERV!J99</f>
        <v>26962</v>
      </c>
      <c r="K99" s="53">
        <f>ONK_EI_FELHASZN_TERV!K99+OVI_EI_FELHASZN_TERV!K99+PH_EI_FELHASZN_TERV!K99+MUVHAZ_EI_FELHASZN_TERV!K99</f>
        <v>38835</v>
      </c>
      <c r="L99" s="53">
        <f>ONK_EI_FELHASZN_TERV!L99+OVI_EI_FELHASZN_TERV!L99+PH_EI_FELHASZN_TERV!L99+MUVHAZ_EI_FELHASZN_TERV!L99</f>
        <v>26921</v>
      </c>
      <c r="M99" s="53">
        <f>ONK_EI_FELHASZN_TERV!M99+OVI_EI_FELHASZN_TERV!M99+PH_EI_FELHASZN_TERV!M99+MUVHAZ_EI_FELHASZN_TERV!M99</f>
        <v>23237</v>
      </c>
      <c r="N99" s="53">
        <f>ONK_EI_FELHASZN_TERV!N99+OVI_EI_FELHASZN_TERV!N99+PH_EI_FELHASZN_TERV!N99+MUVHAZ_EI_FELHASZN_TERV!N99</f>
        <v>38958</v>
      </c>
      <c r="O99" s="143">
        <f t="shared" si="1"/>
        <v>360098</v>
      </c>
      <c r="P99" s="4"/>
    </row>
    <row r="100" spans="1:16" ht="15">
      <c r="A100" s="17" t="s">
        <v>897</v>
      </c>
      <c r="B100" s="5" t="s">
        <v>520</v>
      </c>
      <c r="C100" s="53">
        <f>ONK_EI_FELHASZN_TERV!C100+OVI_EI_FELHASZN_TERV!C100+PH_EI_FELHASZN_TERV!C100+MUVHAZ_EI_FELHASZN_TERV!C100</f>
        <v>0</v>
      </c>
      <c r="D100" s="53">
        <f>ONK_EI_FELHASZN_TERV!D100+OVI_EI_FELHASZN_TERV!D100+PH_EI_FELHASZN_TERV!D100+MUVHAZ_EI_FELHASZN_TERV!D100</f>
        <v>0</v>
      </c>
      <c r="E100" s="53">
        <f>ONK_EI_FELHASZN_TERV!E100+OVI_EI_FELHASZN_TERV!E100+PH_EI_FELHASZN_TERV!E100+MUVHAZ_EI_FELHASZN_TERV!E100</f>
        <v>528</v>
      </c>
      <c r="F100" s="53">
        <f>ONK_EI_FELHASZN_TERV!F100+OVI_EI_FELHASZN_TERV!F100+PH_EI_FELHASZN_TERV!F100+MUVHAZ_EI_FELHASZN_TERV!F100</f>
        <v>0</v>
      </c>
      <c r="G100" s="53">
        <f>ONK_EI_FELHASZN_TERV!G100+OVI_EI_FELHASZN_TERV!G100+PH_EI_FELHASZN_TERV!G100+MUVHAZ_EI_FELHASZN_TERV!G100</f>
        <v>0</v>
      </c>
      <c r="H100" s="53">
        <f>ONK_EI_FELHASZN_TERV!H100+OVI_EI_FELHASZN_TERV!H100+PH_EI_FELHASZN_TERV!H100+MUVHAZ_EI_FELHASZN_TERV!H100</f>
        <v>528</v>
      </c>
      <c r="I100" s="53">
        <f>ONK_EI_FELHASZN_TERV!I100+OVI_EI_FELHASZN_TERV!I100+PH_EI_FELHASZN_TERV!I100+MUVHAZ_EI_FELHASZN_TERV!I100</f>
        <v>0</v>
      </c>
      <c r="J100" s="53">
        <f>ONK_EI_FELHASZN_TERV!J100+OVI_EI_FELHASZN_TERV!J100+PH_EI_FELHASZN_TERV!J100+MUVHAZ_EI_FELHASZN_TERV!J100</f>
        <v>0</v>
      </c>
      <c r="K100" s="53">
        <f>ONK_EI_FELHASZN_TERV!K100+OVI_EI_FELHASZN_TERV!K100+PH_EI_FELHASZN_TERV!K100+MUVHAZ_EI_FELHASZN_TERV!K100</f>
        <v>528</v>
      </c>
      <c r="L100" s="53">
        <f>ONK_EI_FELHASZN_TERV!L100+OVI_EI_FELHASZN_TERV!L100+PH_EI_FELHASZN_TERV!L100+MUVHAZ_EI_FELHASZN_TERV!L100</f>
        <v>0</v>
      </c>
      <c r="M100" s="53">
        <f>ONK_EI_FELHASZN_TERV!M100+OVI_EI_FELHASZN_TERV!M100+PH_EI_FELHASZN_TERV!M100+MUVHAZ_EI_FELHASZN_TERV!M100</f>
        <v>0</v>
      </c>
      <c r="N100" s="53">
        <f>ONK_EI_FELHASZN_TERV!N100+OVI_EI_FELHASZN_TERV!N100+PH_EI_FELHASZN_TERV!N100+MUVHAZ_EI_FELHASZN_TERV!N100</f>
        <v>528</v>
      </c>
      <c r="O100" s="144">
        <f t="shared" si="1"/>
        <v>2112</v>
      </c>
      <c r="P100" s="4"/>
    </row>
    <row r="101" spans="1:16" ht="15">
      <c r="A101" s="17" t="s">
        <v>523</v>
      </c>
      <c r="B101" s="5" t="s">
        <v>524</v>
      </c>
      <c r="C101" s="53">
        <f>ONK_EI_FELHASZN_TERV!C101+OVI_EI_FELHASZN_TERV!C101+PH_EI_FELHASZN_TERV!C101+MUVHAZ_EI_FELHASZN_TERV!C101</f>
        <v>0</v>
      </c>
      <c r="D101" s="53">
        <f>ONK_EI_FELHASZN_TERV!D101+OVI_EI_FELHASZN_TERV!D101+PH_EI_FELHASZN_TERV!D101+MUVHAZ_EI_FELHASZN_TERV!D101</f>
        <v>0</v>
      </c>
      <c r="E101" s="53">
        <f>ONK_EI_FELHASZN_TERV!E101+OVI_EI_FELHASZN_TERV!E101+PH_EI_FELHASZN_TERV!E101+MUVHAZ_EI_FELHASZN_TERV!E101</f>
        <v>0</v>
      </c>
      <c r="F101" s="53">
        <f>ONK_EI_FELHASZN_TERV!F101+OVI_EI_FELHASZN_TERV!F101+PH_EI_FELHASZN_TERV!F101+MUVHAZ_EI_FELHASZN_TERV!F101</f>
        <v>0</v>
      </c>
      <c r="G101" s="53">
        <f>ONK_EI_FELHASZN_TERV!G101+OVI_EI_FELHASZN_TERV!G101+PH_EI_FELHASZN_TERV!G101+MUVHAZ_EI_FELHASZN_TERV!G101</f>
        <v>0</v>
      </c>
      <c r="H101" s="53">
        <f>ONK_EI_FELHASZN_TERV!H101+OVI_EI_FELHASZN_TERV!H101+PH_EI_FELHASZN_TERV!H101+MUVHAZ_EI_FELHASZN_TERV!H101</f>
        <v>0</v>
      </c>
      <c r="I101" s="53">
        <f>ONK_EI_FELHASZN_TERV!I101+OVI_EI_FELHASZN_TERV!I101+PH_EI_FELHASZN_TERV!I101+MUVHAZ_EI_FELHASZN_TERV!I101</f>
        <v>0</v>
      </c>
      <c r="J101" s="53">
        <f>ONK_EI_FELHASZN_TERV!J101+OVI_EI_FELHASZN_TERV!J101+PH_EI_FELHASZN_TERV!J101+MUVHAZ_EI_FELHASZN_TERV!J101</f>
        <v>0</v>
      </c>
      <c r="K101" s="53">
        <f>ONK_EI_FELHASZN_TERV!K101+OVI_EI_FELHASZN_TERV!K101+PH_EI_FELHASZN_TERV!K101+MUVHAZ_EI_FELHASZN_TERV!K101</f>
        <v>0</v>
      </c>
      <c r="L101" s="53">
        <f>ONK_EI_FELHASZN_TERV!L101+OVI_EI_FELHASZN_TERV!L101+PH_EI_FELHASZN_TERV!L101+MUVHAZ_EI_FELHASZN_TERV!L101</f>
        <v>0</v>
      </c>
      <c r="M101" s="53">
        <f>ONK_EI_FELHASZN_TERV!M101+OVI_EI_FELHASZN_TERV!M101+PH_EI_FELHASZN_TERV!M101+MUVHAZ_EI_FELHASZN_TERV!M101</f>
        <v>0</v>
      </c>
      <c r="N101" s="53">
        <f>ONK_EI_FELHASZN_TERV!N101+OVI_EI_FELHASZN_TERV!N101+PH_EI_FELHASZN_TERV!N101+MUVHAZ_EI_FELHASZN_TERV!N101</f>
        <v>0</v>
      </c>
      <c r="O101" s="144">
        <f t="shared" si="1"/>
        <v>0</v>
      </c>
      <c r="P101" s="4"/>
    </row>
    <row r="102" spans="1:16" ht="15">
      <c r="A102" s="17" t="s">
        <v>898</v>
      </c>
      <c r="B102" s="5" t="s">
        <v>525</v>
      </c>
      <c r="C102" s="53">
        <f>ONK_EI_FELHASZN_TERV!C102+OVI_EI_FELHASZN_TERV!C102+PH_EI_FELHASZN_TERV!C102+MUVHAZ_EI_FELHASZN_TERV!C102</f>
        <v>0</v>
      </c>
      <c r="D102" s="53">
        <f>ONK_EI_FELHASZN_TERV!D102+OVI_EI_FELHASZN_TERV!D102+PH_EI_FELHASZN_TERV!D102+MUVHAZ_EI_FELHASZN_TERV!D102</f>
        <v>0</v>
      </c>
      <c r="E102" s="53">
        <f>ONK_EI_FELHASZN_TERV!E102+OVI_EI_FELHASZN_TERV!E102+PH_EI_FELHASZN_TERV!E102+MUVHAZ_EI_FELHASZN_TERV!E102</f>
        <v>0</v>
      </c>
      <c r="F102" s="53">
        <f>ONK_EI_FELHASZN_TERV!F102+OVI_EI_FELHASZN_TERV!F102+PH_EI_FELHASZN_TERV!F102+MUVHAZ_EI_FELHASZN_TERV!F102</f>
        <v>0</v>
      </c>
      <c r="G102" s="53">
        <f>ONK_EI_FELHASZN_TERV!G102+OVI_EI_FELHASZN_TERV!G102+PH_EI_FELHASZN_TERV!G102+MUVHAZ_EI_FELHASZN_TERV!G102</f>
        <v>0</v>
      </c>
      <c r="H102" s="53">
        <f>ONK_EI_FELHASZN_TERV!H102+OVI_EI_FELHASZN_TERV!H102+PH_EI_FELHASZN_TERV!H102+MUVHAZ_EI_FELHASZN_TERV!H102</f>
        <v>0</v>
      </c>
      <c r="I102" s="53">
        <f>ONK_EI_FELHASZN_TERV!I102+OVI_EI_FELHASZN_TERV!I102+PH_EI_FELHASZN_TERV!I102+MUVHAZ_EI_FELHASZN_TERV!I102</f>
        <v>0</v>
      </c>
      <c r="J102" s="53">
        <f>ONK_EI_FELHASZN_TERV!J102+OVI_EI_FELHASZN_TERV!J102+PH_EI_FELHASZN_TERV!J102+MUVHAZ_EI_FELHASZN_TERV!J102</f>
        <v>0</v>
      </c>
      <c r="K102" s="53">
        <f>ONK_EI_FELHASZN_TERV!K102+OVI_EI_FELHASZN_TERV!K102+PH_EI_FELHASZN_TERV!K102+MUVHAZ_EI_FELHASZN_TERV!K102</f>
        <v>0</v>
      </c>
      <c r="L102" s="53">
        <f>ONK_EI_FELHASZN_TERV!L102+OVI_EI_FELHASZN_TERV!L102+PH_EI_FELHASZN_TERV!L102+MUVHAZ_EI_FELHASZN_TERV!L102</f>
        <v>0</v>
      </c>
      <c r="M102" s="53">
        <f>ONK_EI_FELHASZN_TERV!M102+OVI_EI_FELHASZN_TERV!M102+PH_EI_FELHASZN_TERV!M102+MUVHAZ_EI_FELHASZN_TERV!M102</f>
        <v>0</v>
      </c>
      <c r="N102" s="53">
        <f>ONK_EI_FELHASZN_TERV!N102+OVI_EI_FELHASZN_TERV!N102+PH_EI_FELHASZN_TERV!N102+MUVHAZ_EI_FELHASZN_TERV!N102</f>
        <v>0</v>
      </c>
      <c r="O102" s="144">
        <f t="shared" si="1"/>
        <v>0</v>
      </c>
      <c r="P102" s="4"/>
    </row>
    <row r="103" spans="1:16" ht="15">
      <c r="A103" s="20" t="s">
        <v>850</v>
      </c>
      <c r="B103" s="9" t="s">
        <v>527</v>
      </c>
      <c r="C103" s="53">
        <f>ONK_EI_FELHASZN_TERV!C103+OVI_EI_FELHASZN_TERV!C103+PH_EI_FELHASZN_TERV!C103+MUVHAZ_EI_FELHASZN_TERV!C103</f>
        <v>0</v>
      </c>
      <c r="D103" s="53">
        <f>ONK_EI_FELHASZN_TERV!D103+OVI_EI_FELHASZN_TERV!D103+PH_EI_FELHASZN_TERV!D103+MUVHAZ_EI_FELHASZN_TERV!D103</f>
        <v>0</v>
      </c>
      <c r="E103" s="53">
        <f>ONK_EI_FELHASZN_TERV!E103+OVI_EI_FELHASZN_TERV!E103+PH_EI_FELHASZN_TERV!E103+MUVHAZ_EI_FELHASZN_TERV!E103</f>
        <v>528</v>
      </c>
      <c r="F103" s="53">
        <f>ONK_EI_FELHASZN_TERV!F103+OVI_EI_FELHASZN_TERV!F103+PH_EI_FELHASZN_TERV!F103+MUVHAZ_EI_FELHASZN_TERV!F103</f>
        <v>0</v>
      </c>
      <c r="G103" s="53">
        <f>ONK_EI_FELHASZN_TERV!G103+OVI_EI_FELHASZN_TERV!G103+PH_EI_FELHASZN_TERV!G103+MUVHAZ_EI_FELHASZN_TERV!G103</f>
        <v>0</v>
      </c>
      <c r="H103" s="53">
        <f>ONK_EI_FELHASZN_TERV!H103+OVI_EI_FELHASZN_TERV!H103+PH_EI_FELHASZN_TERV!H103+MUVHAZ_EI_FELHASZN_TERV!H103</f>
        <v>528</v>
      </c>
      <c r="I103" s="53">
        <f>ONK_EI_FELHASZN_TERV!I103+OVI_EI_FELHASZN_TERV!I103+PH_EI_FELHASZN_TERV!I103+MUVHAZ_EI_FELHASZN_TERV!I103</f>
        <v>0</v>
      </c>
      <c r="J103" s="53">
        <f>ONK_EI_FELHASZN_TERV!J103+OVI_EI_FELHASZN_TERV!J103+PH_EI_FELHASZN_TERV!J103+MUVHAZ_EI_FELHASZN_TERV!J103</f>
        <v>0</v>
      </c>
      <c r="K103" s="53">
        <f>ONK_EI_FELHASZN_TERV!K103+OVI_EI_FELHASZN_TERV!K103+PH_EI_FELHASZN_TERV!K103+MUVHAZ_EI_FELHASZN_TERV!K103</f>
        <v>528</v>
      </c>
      <c r="L103" s="53">
        <f>ONK_EI_FELHASZN_TERV!L103+OVI_EI_FELHASZN_TERV!L103+PH_EI_FELHASZN_TERV!L103+MUVHAZ_EI_FELHASZN_TERV!L103</f>
        <v>0</v>
      </c>
      <c r="M103" s="53">
        <f>ONK_EI_FELHASZN_TERV!M103+OVI_EI_FELHASZN_TERV!M103+PH_EI_FELHASZN_TERV!M103+MUVHAZ_EI_FELHASZN_TERV!M103</f>
        <v>0</v>
      </c>
      <c r="N103" s="53">
        <f>ONK_EI_FELHASZN_TERV!N103+OVI_EI_FELHASZN_TERV!N103+PH_EI_FELHASZN_TERV!N103+MUVHAZ_EI_FELHASZN_TERV!N103</f>
        <v>528</v>
      </c>
      <c r="O103" s="144">
        <f t="shared" si="1"/>
        <v>2112</v>
      </c>
      <c r="P103" s="4"/>
    </row>
    <row r="104" spans="1:16" ht="15">
      <c r="A104" s="48" t="s">
        <v>899</v>
      </c>
      <c r="B104" s="5" t="s">
        <v>528</v>
      </c>
      <c r="C104" s="53">
        <f>ONK_EI_FELHASZN_TERV!C104+OVI_EI_FELHASZN_TERV!C104+PH_EI_FELHASZN_TERV!C104+MUVHAZ_EI_FELHASZN_TERV!C104</f>
        <v>0</v>
      </c>
      <c r="D104" s="53">
        <f>ONK_EI_FELHASZN_TERV!D104+OVI_EI_FELHASZN_TERV!D104+PH_EI_FELHASZN_TERV!D104+MUVHAZ_EI_FELHASZN_TERV!D104</f>
        <v>0</v>
      </c>
      <c r="E104" s="53">
        <f>ONK_EI_FELHASZN_TERV!E104+OVI_EI_FELHASZN_TERV!E104+PH_EI_FELHASZN_TERV!E104+MUVHAZ_EI_FELHASZN_TERV!E104</f>
        <v>0</v>
      </c>
      <c r="F104" s="53">
        <f>ONK_EI_FELHASZN_TERV!F104+OVI_EI_FELHASZN_TERV!F104+PH_EI_FELHASZN_TERV!F104+MUVHAZ_EI_FELHASZN_TERV!F104</f>
        <v>0</v>
      </c>
      <c r="G104" s="53">
        <f>ONK_EI_FELHASZN_TERV!G104+OVI_EI_FELHASZN_TERV!G104+PH_EI_FELHASZN_TERV!G104+MUVHAZ_EI_FELHASZN_TERV!G104</f>
        <v>0</v>
      </c>
      <c r="H104" s="53">
        <f>ONK_EI_FELHASZN_TERV!H104+OVI_EI_FELHASZN_TERV!H104+PH_EI_FELHASZN_TERV!H104+MUVHAZ_EI_FELHASZN_TERV!H104</f>
        <v>0</v>
      </c>
      <c r="I104" s="53">
        <f>ONK_EI_FELHASZN_TERV!I104+OVI_EI_FELHASZN_TERV!I104+PH_EI_FELHASZN_TERV!I104+MUVHAZ_EI_FELHASZN_TERV!I104</f>
        <v>0</v>
      </c>
      <c r="J104" s="53">
        <f>ONK_EI_FELHASZN_TERV!J104+OVI_EI_FELHASZN_TERV!J104+PH_EI_FELHASZN_TERV!J104+MUVHAZ_EI_FELHASZN_TERV!J104</f>
        <v>0</v>
      </c>
      <c r="K104" s="53">
        <f>ONK_EI_FELHASZN_TERV!K104+OVI_EI_FELHASZN_TERV!K104+PH_EI_FELHASZN_TERV!K104+MUVHAZ_EI_FELHASZN_TERV!K104</f>
        <v>0</v>
      </c>
      <c r="L104" s="53">
        <f>ONK_EI_FELHASZN_TERV!L104+OVI_EI_FELHASZN_TERV!L104+PH_EI_FELHASZN_TERV!L104+MUVHAZ_EI_FELHASZN_TERV!L104</f>
        <v>0</v>
      </c>
      <c r="M104" s="53">
        <f>ONK_EI_FELHASZN_TERV!M104+OVI_EI_FELHASZN_TERV!M104+PH_EI_FELHASZN_TERV!M104+MUVHAZ_EI_FELHASZN_TERV!M104</f>
        <v>0</v>
      </c>
      <c r="N104" s="53">
        <f>ONK_EI_FELHASZN_TERV!N104+OVI_EI_FELHASZN_TERV!N104+PH_EI_FELHASZN_TERV!N104+MUVHAZ_EI_FELHASZN_TERV!N104</f>
        <v>0</v>
      </c>
      <c r="O104" s="144">
        <f t="shared" si="1"/>
        <v>0</v>
      </c>
      <c r="P104" s="4"/>
    </row>
    <row r="105" spans="1:16" ht="15">
      <c r="A105" s="48" t="s">
        <v>856</v>
      </c>
      <c r="B105" s="5" t="s">
        <v>531</v>
      </c>
      <c r="C105" s="53">
        <f>ONK_EI_FELHASZN_TERV!C105+OVI_EI_FELHASZN_TERV!C105+PH_EI_FELHASZN_TERV!C105+MUVHAZ_EI_FELHASZN_TERV!C105</f>
        <v>0</v>
      </c>
      <c r="D105" s="53">
        <f>ONK_EI_FELHASZN_TERV!D105+OVI_EI_FELHASZN_TERV!D105+PH_EI_FELHASZN_TERV!D105+MUVHAZ_EI_FELHASZN_TERV!D105</f>
        <v>0</v>
      </c>
      <c r="E105" s="53">
        <f>ONK_EI_FELHASZN_TERV!E105+OVI_EI_FELHASZN_TERV!E105+PH_EI_FELHASZN_TERV!E105+MUVHAZ_EI_FELHASZN_TERV!E105</f>
        <v>0</v>
      </c>
      <c r="F105" s="53">
        <f>ONK_EI_FELHASZN_TERV!F105+OVI_EI_FELHASZN_TERV!F105+PH_EI_FELHASZN_TERV!F105+MUVHAZ_EI_FELHASZN_TERV!F105</f>
        <v>0</v>
      </c>
      <c r="G105" s="53">
        <f>ONK_EI_FELHASZN_TERV!G105+OVI_EI_FELHASZN_TERV!G105+PH_EI_FELHASZN_TERV!G105+MUVHAZ_EI_FELHASZN_TERV!G105</f>
        <v>0</v>
      </c>
      <c r="H105" s="53">
        <f>ONK_EI_FELHASZN_TERV!H105+OVI_EI_FELHASZN_TERV!H105+PH_EI_FELHASZN_TERV!H105+MUVHAZ_EI_FELHASZN_TERV!H105</f>
        <v>0</v>
      </c>
      <c r="I105" s="53">
        <f>ONK_EI_FELHASZN_TERV!I105+OVI_EI_FELHASZN_TERV!I105+PH_EI_FELHASZN_TERV!I105+MUVHAZ_EI_FELHASZN_TERV!I105</f>
        <v>0</v>
      </c>
      <c r="J105" s="53">
        <f>ONK_EI_FELHASZN_TERV!J105+OVI_EI_FELHASZN_TERV!J105+PH_EI_FELHASZN_TERV!J105+MUVHAZ_EI_FELHASZN_TERV!J105</f>
        <v>0</v>
      </c>
      <c r="K105" s="53">
        <f>ONK_EI_FELHASZN_TERV!K105+OVI_EI_FELHASZN_TERV!K105+PH_EI_FELHASZN_TERV!K105+MUVHAZ_EI_FELHASZN_TERV!K105</f>
        <v>0</v>
      </c>
      <c r="L105" s="53">
        <f>ONK_EI_FELHASZN_TERV!L105+OVI_EI_FELHASZN_TERV!L105+PH_EI_FELHASZN_TERV!L105+MUVHAZ_EI_FELHASZN_TERV!L105</f>
        <v>0</v>
      </c>
      <c r="M105" s="53">
        <f>ONK_EI_FELHASZN_TERV!M105+OVI_EI_FELHASZN_TERV!M105+PH_EI_FELHASZN_TERV!M105+MUVHAZ_EI_FELHASZN_TERV!M105</f>
        <v>0</v>
      </c>
      <c r="N105" s="53">
        <f>ONK_EI_FELHASZN_TERV!N105+OVI_EI_FELHASZN_TERV!N105+PH_EI_FELHASZN_TERV!N105+MUVHAZ_EI_FELHASZN_TERV!N105</f>
        <v>0</v>
      </c>
      <c r="O105" s="144">
        <f t="shared" si="1"/>
        <v>0</v>
      </c>
      <c r="P105" s="4"/>
    </row>
    <row r="106" spans="1:16" ht="15">
      <c r="A106" s="17" t="s">
        <v>532</v>
      </c>
      <c r="B106" s="5" t="s">
        <v>533</v>
      </c>
      <c r="C106" s="53">
        <f>ONK_EI_FELHASZN_TERV!C106+OVI_EI_FELHASZN_TERV!C106+PH_EI_FELHASZN_TERV!C106+MUVHAZ_EI_FELHASZN_TERV!C106</f>
        <v>0</v>
      </c>
      <c r="D106" s="53">
        <f>ONK_EI_FELHASZN_TERV!D106+OVI_EI_FELHASZN_TERV!D106+PH_EI_FELHASZN_TERV!D106+MUVHAZ_EI_FELHASZN_TERV!D106</f>
        <v>0</v>
      </c>
      <c r="E106" s="53">
        <f>ONK_EI_FELHASZN_TERV!E106+OVI_EI_FELHASZN_TERV!E106+PH_EI_FELHASZN_TERV!E106+MUVHAZ_EI_FELHASZN_TERV!E106</f>
        <v>0</v>
      </c>
      <c r="F106" s="53">
        <f>ONK_EI_FELHASZN_TERV!F106+OVI_EI_FELHASZN_TERV!F106+PH_EI_FELHASZN_TERV!F106+MUVHAZ_EI_FELHASZN_TERV!F106</f>
        <v>0</v>
      </c>
      <c r="G106" s="53">
        <f>ONK_EI_FELHASZN_TERV!G106+OVI_EI_FELHASZN_TERV!G106+PH_EI_FELHASZN_TERV!G106+MUVHAZ_EI_FELHASZN_TERV!G106</f>
        <v>0</v>
      </c>
      <c r="H106" s="53">
        <f>ONK_EI_FELHASZN_TERV!H106+OVI_EI_FELHASZN_TERV!H106+PH_EI_FELHASZN_TERV!H106+MUVHAZ_EI_FELHASZN_TERV!H106</f>
        <v>0</v>
      </c>
      <c r="I106" s="53">
        <f>ONK_EI_FELHASZN_TERV!I106+OVI_EI_FELHASZN_TERV!I106+PH_EI_FELHASZN_TERV!I106+MUVHAZ_EI_FELHASZN_TERV!I106</f>
        <v>0</v>
      </c>
      <c r="J106" s="53">
        <f>ONK_EI_FELHASZN_TERV!J106+OVI_EI_FELHASZN_TERV!J106+PH_EI_FELHASZN_TERV!J106+MUVHAZ_EI_FELHASZN_TERV!J106</f>
        <v>0</v>
      </c>
      <c r="K106" s="53">
        <f>ONK_EI_FELHASZN_TERV!K106+OVI_EI_FELHASZN_TERV!K106+PH_EI_FELHASZN_TERV!K106+MUVHAZ_EI_FELHASZN_TERV!K106</f>
        <v>0</v>
      </c>
      <c r="L106" s="53">
        <f>ONK_EI_FELHASZN_TERV!L106+OVI_EI_FELHASZN_TERV!L106+PH_EI_FELHASZN_TERV!L106+MUVHAZ_EI_FELHASZN_TERV!L106</f>
        <v>0</v>
      </c>
      <c r="M106" s="53">
        <f>ONK_EI_FELHASZN_TERV!M106+OVI_EI_FELHASZN_TERV!M106+PH_EI_FELHASZN_TERV!M106+MUVHAZ_EI_FELHASZN_TERV!M106</f>
        <v>0</v>
      </c>
      <c r="N106" s="53">
        <f>ONK_EI_FELHASZN_TERV!N106+OVI_EI_FELHASZN_TERV!N106+PH_EI_FELHASZN_TERV!N106+MUVHAZ_EI_FELHASZN_TERV!N106</f>
        <v>0</v>
      </c>
      <c r="O106" s="144">
        <f t="shared" si="1"/>
        <v>0</v>
      </c>
      <c r="P106" s="4"/>
    </row>
    <row r="107" spans="1:16" ht="15">
      <c r="A107" s="17" t="s">
        <v>900</v>
      </c>
      <c r="B107" s="5" t="s">
        <v>534</v>
      </c>
      <c r="C107" s="53">
        <f>ONK_EI_FELHASZN_TERV!C107+OVI_EI_FELHASZN_TERV!C107+PH_EI_FELHASZN_TERV!C107+MUVHAZ_EI_FELHASZN_TERV!C107</f>
        <v>0</v>
      </c>
      <c r="D107" s="53">
        <f>ONK_EI_FELHASZN_TERV!D107+OVI_EI_FELHASZN_TERV!D107+PH_EI_FELHASZN_TERV!D107+MUVHAZ_EI_FELHASZN_TERV!D107</f>
        <v>0</v>
      </c>
      <c r="E107" s="53">
        <f>ONK_EI_FELHASZN_TERV!E107+OVI_EI_FELHASZN_TERV!E107+PH_EI_FELHASZN_TERV!E107+MUVHAZ_EI_FELHASZN_TERV!E107</f>
        <v>0</v>
      </c>
      <c r="F107" s="53">
        <f>ONK_EI_FELHASZN_TERV!F107+OVI_EI_FELHASZN_TERV!F107+PH_EI_FELHASZN_TERV!F107+MUVHAZ_EI_FELHASZN_TERV!F107</f>
        <v>0</v>
      </c>
      <c r="G107" s="53">
        <f>ONK_EI_FELHASZN_TERV!G107+OVI_EI_FELHASZN_TERV!G107+PH_EI_FELHASZN_TERV!G107+MUVHAZ_EI_FELHASZN_TERV!G107</f>
        <v>0</v>
      </c>
      <c r="H107" s="53">
        <f>ONK_EI_FELHASZN_TERV!H107+OVI_EI_FELHASZN_TERV!H107+PH_EI_FELHASZN_TERV!H107+MUVHAZ_EI_FELHASZN_TERV!H107</f>
        <v>0</v>
      </c>
      <c r="I107" s="53">
        <f>ONK_EI_FELHASZN_TERV!I107+OVI_EI_FELHASZN_TERV!I107+PH_EI_FELHASZN_TERV!I107+MUVHAZ_EI_FELHASZN_TERV!I107</f>
        <v>0</v>
      </c>
      <c r="J107" s="53">
        <f>ONK_EI_FELHASZN_TERV!J107+OVI_EI_FELHASZN_TERV!J107+PH_EI_FELHASZN_TERV!J107+MUVHAZ_EI_FELHASZN_TERV!J107</f>
        <v>0</v>
      </c>
      <c r="K107" s="53">
        <f>ONK_EI_FELHASZN_TERV!K107+OVI_EI_FELHASZN_TERV!K107+PH_EI_FELHASZN_TERV!K107+MUVHAZ_EI_FELHASZN_TERV!K107</f>
        <v>0</v>
      </c>
      <c r="L107" s="53">
        <f>ONK_EI_FELHASZN_TERV!L107+OVI_EI_FELHASZN_TERV!L107+PH_EI_FELHASZN_TERV!L107+MUVHAZ_EI_FELHASZN_TERV!L107</f>
        <v>0</v>
      </c>
      <c r="M107" s="53">
        <f>ONK_EI_FELHASZN_TERV!M107+OVI_EI_FELHASZN_TERV!M107+PH_EI_FELHASZN_TERV!M107+MUVHAZ_EI_FELHASZN_TERV!M107</f>
        <v>0</v>
      </c>
      <c r="N107" s="53">
        <f>ONK_EI_FELHASZN_TERV!N107+OVI_EI_FELHASZN_TERV!N107+PH_EI_FELHASZN_TERV!N107+MUVHAZ_EI_FELHASZN_TERV!N107</f>
        <v>0</v>
      </c>
      <c r="O107" s="144">
        <f t="shared" si="1"/>
        <v>0</v>
      </c>
      <c r="P107" s="4"/>
    </row>
    <row r="108" spans="1:16" ht="15">
      <c r="A108" s="18" t="s">
        <v>853</v>
      </c>
      <c r="B108" s="9" t="s">
        <v>535</v>
      </c>
      <c r="C108" s="53">
        <f>ONK_EI_FELHASZN_TERV!C108+OVI_EI_FELHASZN_TERV!C108+PH_EI_FELHASZN_TERV!C108+MUVHAZ_EI_FELHASZN_TERV!C108</f>
        <v>0</v>
      </c>
      <c r="D108" s="53">
        <f>ONK_EI_FELHASZN_TERV!D108+OVI_EI_FELHASZN_TERV!D108+PH_EI_FELHASZN_TERV!D108+MUVHAZ_EI_FELHASZN_TERV!D108</f>
        <v>0</v>
      </c>
      <c r="E108" s="53">
        <f>ONK_EI_FELHASZN_TERV!E108+OVI_EI_FELHASZN_TERV!E108+PH_EI_FELHASZN_TERV!E108+MUVHAZ_EI_FELHASZN_TERV!E108</f>
        <v>0</v>
      </c>
      <c r="F108" s="53">
        <f>ONK_EI_FELHASZN_TERV!F108+OVI_EI_FELHASZN_TERV!F108+PH_EI_FELHASZN_TERV!F108+MUVHAZ_EI_FELHASZN_TERV!F108</f>
        <v>0</v>
      </c>
      <c r="G108" s="53">
        <f>ONK_EI_FELHASZN_TERV!G108+OVI_EI_FELHASZN_TERV!G108+PH_EI_FELHASZN_TERV!G108+MUVHAZ_EI_FELHASZN_TERV!G108</f>
        <v>0</v>
      </c>
      <c r="H108" s="53">
        <f>ONK_EI_FELHASZN_TERV!H108+OVI_EI_FELHASZN_TERV!H108+PH_EI_FELHASZN_TERV!H108+MUVHAZ_EI_FELHASZN_TERV!H108</f>
        <v>0</v>
      </c>
      <c r="I108" s="53">
        <f>ONK_EI_FELHASZN_TERV!I108+OVI_EI_FELHASZN_TERV!I108+PH_EI_FELHASZN_TERV!I108+MUVHAZ_EI_FELHASZN_TERV!I108</f>
        <v>0</v>
      </c>
      <c r="J108" s="53">
        <f>ONK_EI_FELHASZN_TERV!J108+OVI_EI_FELHASZN_TERV!J108+PH_EI_FELHASZN_TERV!J108+MUVHAZ_EI_FELHASZN_TERV!J108</f>
        <v>0</v>
      </c>
      <c r="K108" s="53">
        <f>ONK_EI_FELHASZN_TERV!K108+OVI_EI_FELHASZN_TERV!K108+PH_EI_FELHASZN_TERV!K108+MUVHAZ_EI_FELHASZN_TERV!K108</f>
        <v>0</v>
      </c>
      <c r="L108" s="53">
        <f>ONK_EI_FELHASZN_TERV!L108+OVI_EI_FELHASZN_TERV!L108+PH_EI_FELHASZN_TERV!L108+MUVHAZ_EI_FELHASZN_TERV!L108</f>
        <v>0</v>
      </c>
      <c r="M108" s="53">
        <f>ONK_EI_FELHASZN_TERV!M108+OVI_EI_FELHASZN_TERV!M108+PH_EI_FELHASZN_TERV!M108+MUVHAZ_EI_FELHASZN_TERV!M108</f>
        <v>0</v>
      </c>
      <c r="N108" s="53">
        <f>ONK_EI_FELHASZN_TERV!N108+OVI_EI_FELHASZN_TERV!N108+PH_EI_FELHASZN_TERV!N108+MUVHAZ_EI_FELHASZN_TERV!N108</f>
        <v>0</v>
      </c>
      <c r="O108" s="144">
        <f t="shared" si="1"/>
        <v>0</v>
      </c>
      <c r="P108" s="4"/>
    </row>
    <row r="109" spans="1:16" ht="15">
      <c r="A109" s="48" t="s">
        <v>536</v>
      </c>
      <c r="B109" s="5" t="s">
        <v>537</v>
      </c>
      <c r="C109" s="53">
        <f>ONK_EI_FELHASZN_TERV!C109+OVI_EI_FELHASZN_TERV!C109+PH_EI_FELHASZN_TERV!C109+MUVHAZ_EI_FELHASZN_TERV!C109</f>
        <v>0</v>
      </c>
      <c r="D109" s="53">
        <f>ONK_EI_FELHASZN_TERV!D109+OVI_EI_FELHASZN_TERV!D109+PH_EI_FELHASZN_TERV!D109+MUVHAZ_EI_FELHASZN_TERV!D109</f>
        <v>0</v>
      </c>
      <c r="E109" s="53">
        <f>ONK_EI_FELHASZN_TERV!E109+OVI_EI_FELHASZN_TERV!E109+PH_EI_FELHASZN_TERV!E109+MUVHAZ_EI_FELHASZN_TERV!E109</f>
        <v>0</v>
      </c>
      <c r="F109" s="53">
        <f>ONK_EI_FELHASZN_TERV!F109+OVI_EI_FELHASZN_TERV!F109+PH_EI_FELHASZN_TERV!F109+MUVHAZ_EI_FELHASZN_TERV!F109</f>
        <v>0</v>
      </c>
      <c r="G109" s="53">
        <f>ONK_EI_FELHASZN_TERV!G109+OVI_EI_FELHASZN_TERV!G109+PH_EI_FELHASZN_TERV!G109+MUVHAZ_EI_FELHASZN_TERV!G109</f>
        <v>0</v>
      </c>
      <c r="H109" s="53">
        <f>ONK_EI_FELHASZN_TERV!H109+OVI_EI_FELHASZN_TERV!H109+PH_EI_FELHASZN_TERV!H109+MUVHAZ_EI_FELHASZN_TERV!H109</f>
        <v>0</v>
      </c>
      <c r="I109" s="53">
        <f>ONK_EI_FELHASZN_TERV!I109+OVI_EI_FELHASZN_TERV!I109+PH_EI_FELHASZN_TERV!I109+MUVHAZ_EI_FELHASZN_TERV!I109</f>
        <v>0</v>
      </c>
      <c r="J109" s="53">
        <f>ONK_EI_FELHASZN_TERV!J109+OVI_EI_FELHASZN_TERV!J109+PH_EI_FELHASZN_TERV!J109+MUVHAZ_EI_FELHASZN_TERV!J109</f>
        <v>0</v>
      </c>
      <c r="K109" s="53">
        <f>ONK_EI_FELHASZN_TERV!K109+OVI_EI_FELHASZN_TERV!K109+PH_EI_FELHASZN_TERV!K109+MUVHAZ_EI_FELHASZN_TERV!K109</f>
        <v>0</v>
      </c>
      <c r="L109" s="53">
        <f>ONK_EI_FELHASZN_TERV!L109+OVI_EI_FELHASZN_TERV!L109+PH_EI_FELHASZN_TERV!L109+MUVHAZ_EI_FELHASZN_TERV!L109</f>
        <v>0</v>
      </c>
      <c r="M109" s="53">
        <f>ONK_EI_FELHASZN_TERV!M109+OVI_EI_FELHASZN_TERV!M109+PH_EI_FELHASZN_TERV!M109+MUVHAZ_EI_FELHASZN_TERV!M109</f>
        <v>0</v>
      </c>
      <c r="N109" s="53">
        <f>ONK_EI_FELHASZN_TERV!N109+OVI_EI_FELHASZN_TERV!N109+PH_EI_FELHASZN_TERV!N109+MUVHAZ_EI_FELHASZN_TERV!N109</f>
        <v>0</v>
      </c>
      <c r="O109" s="144">
        <f t="shared" si="1"/>
        <v>0</v>
      </c>
      <c r="P109" s="4"/>
    </row>
    <row r="110" spans="1:16" ht="15">
      <c r="A110" s="48" t="s">
        <v>538</v>
      </c>
      <c r="B110" s="5" t="s">
        <v>539</v>
      </c>
      <c r="C110" s="53">
        <f>ONK_EI_FELHASZN_TERV!C110+OVI_EI_FELHASZN_TERV!C110+PH_EI_FELHASZN_TERV!C110+MUVHAZ_EI_FELHASZN_TERV!C110</f>
        <v>5413</v>
      </c>
      <c r="D110" s="53">
        <f>ONK_EI_FELHASZN_TERV!D110+OVI_EI_FELHASZN_TERV!D110+PH_EI_FELHASZN_TERV!D110+MUVHAZ_EI_FELHASZN_TERV!D110</f>
        <v>0</v>
      </c>
      <c r="E110" s="53">
        <f>ONK_EI_FELHASZN_TERV!E110+OVI_EI_FELHASZN_TERV!E110+PH_EI_FELHASZN_TERV!E110+MUVHAZ_EI_FELHASZN_TERV!E110</f>
        <v>0</v>
      </c>
      <c r="F110" s="53">
        <f>ONK_EI_FELHASZN_TERV!F110+OVI_EI_FELHASZN_TERV!F110+PH_EI_FELHASZN_TERV!F110+MUVHAZ_EI_FELHASZN_TERV!F110</f>
        <v>0</v>
      </c>
      <c r="G110" s="53">
        <f>ONK_EI_FELHASZN_TERV!G110+OVI_EI_FELHASZN_TERV!G110+PH_EI_FELHASZN_TERV!G110+MUVHAZ_EI_FELHASZN_TERV!G110</f>
        <v>0</v>
      </c>
      <c r="H110" s="53">
        <f>ONK_EI_FELHASZN_TERV!H110+OVI_EI_FELHASZN_TERV!H110+PH_EI_FELHASZN_TERV!H110+MUVHAZ_EI_FELHASZN_TERV!H110</f>
        <v>0</v>
      </c>
      <c r="I110" s="53">
        <f>ONK_EI_FELHASZN_TERV!I110+OVI_EI_FELHASZN_TERV!I110+PH_EI_FELHASZN_TERV!I110+MUVHAZ_EI_FELHASZN_TERV!I110</f>
        <v>0</v>
      </c>
      <c r="J110" s="53">
        <f>ONK_EI_FELHASZN_TERV!J110+OVI_EI_FELHASZN_TERV!J110+PH_EI_FELHASZN_TERV!J110+MUVHAZ_EI_FELHASZN_TERV!J110</f>
        <v>0</v>
      </c>
      <c r="K110" s="53">
        <f>ONK_EI_FELHASZN_TERV!K110+OVI_EI_FELHASZN_TERV!K110+PH_EI_FELHASZN_TERV!K110+MUVHAZ_EI_FELHASZN_TERV!K110</f>
        <v>0</v>
      </c>
      <c r="L110" s="53">
        <f>ONK_EI_FELHASZN_TERV!L110+OVI_EI_FELHASZN_TERV!L110+PH_EI_FELHASZN_TERV!L110+MUVHAZ_EI_FELHASZN_TERV!L110</f>
        <v>0</v>
      </c>
      <c r="M110" s="53">
        <f>ONK_EI_FELHASZN_TERV!M110+OVI_EI_FELHASZN_TERV!M110+PH_EI_FELHASZN_TERV!M110+MUVHAZ_EI_FELHASZN_TERV!M110</f>
        <v>0</v>
      </c>
      <c r="N110" s="53">
        <f>ONK_EI_FELHASZN_TERV!N110+OVI_EI_FELHASZN_TERV!N110+PH_EI_FELHASZN_TERV!N110+MUVHAZ_EI_FELHASZN_TERV!N110</f>
        <v>0</v>
      </c>
      <c r="O110" s="144">
        <f t="shared" si="1"/>
        <v>5413</v>
      </c>
      <c r="P110" s="4"/>
    </row>
    <row r="111" spans="1:16" ht="15">
      <c r="A111" s="18" t="s">
        <v>540</v>
      </c>
      <c r="B111" s="9" t="s">
        <v>541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144">
        <f t="shared" si="1"/>
        <v>0</v>
      </c>
      <c r="P111" s="4"/>
    </row>
    <row r="112" spans="1:16" ht="15">
      <c r="A112" s="48" t="s">
        <v>542</v>
      </c>
      <c r="B112" s="5" t="s">
        <v>543</v>
      </c>
      <c r="C112" s="53">
        <f>ONK_EI_FELHASZN_TERV!C112+OVI_EI_FELHASZN_TERV!C112+PH_EI_FELHASZN_TERV!C112+MUVHAZ_EI_FELHASZN_TERV!C112</f>
        <v>0</v>
      </c>
      <c r="D112" s="53">
        <f>ONK_EI_FELHASZN_TERV!D112+OVI_EI_FELHASZN_TERV!D112+PH_EI_FELHASZN_TERV!D112+MUVHAZ_EI_FELHASZN_TERV!D112</f>
        <v>0</v>
      </c>
      <c r="E112" s="53">
        <f>ONK_EI_FELHASZN_TERV!E112+OVI_EI_FELHASZN_TERV!E112+PH_EI_FELHASZN_TERV!E112+MUVHAZ_EI_FELHASZN_TERV!E112</f>
        <v>0</v>
      </c>
      <c r="F112" s="53">
        <f>ONK_EI_FELHASZN_TERV!F112+OVI_EI_FELHASZN_TERV!F112+PH_EI_FELHASZN_TERV!F112+MUVHAZ_EI_FELHASZN_TERV!F112</f>
        <v>0</v>
      </c>
      <c r="G112" s="53">
        <f>ONK_EI_FELHASZN_TERV!G112+OVI_EI_FELHASZN_TERV!G112+PH_EI_FELHASZN_TERV!G112+MUVHAZ_EI_FELHASZN_TERV!G112</f>
        <v>0</v>
      </c>
      <c r="H112" s="53">
        <f>ONK_EI_FELHASZN_TERV!H112+OVI_EI_FELHASZN_TERV!H112+PH_EI_FELHASZN_TERV!H112+MUVHAZ_EI_FELHASZN_TERV!H112</f>
        <v>0</v>
      </c>
      <c r="I112" s="53">
        <f>ONK_EI_FELHASZN_TERV!I112+OVI_EI_FELHASZN_TERV!I112+PH_EI_FELHASZN_TERV!I112+MUVHAZ_EI_FELHASZN_TERV!I112</f>
        <v>0</v>
      </c>
      <c r="J112" s="53">
        <f>ONK_EI_FELHASZN_TERV!J112+OVI_EI_FELHASZN_TERV!J112+PH_EI_FELHASZN_TERV!J112+MUVHAZ_EI_FELHASZN_TERV!J112</f>
        <v>0</v>
      </c>
      <c r="K112" s="53">
        <f>ONK_EI_FELHASZN_TERV!K112+OVI_EI_FELHASZN_TERV!K112+PH_EI_FELHASZN_TERV!K112+MUVHAZ_EI_FELHASZN_TERV!K112</f>
        <v>0</v>
      </c>
      <c r="L112" s="53">
        <f>ONK_EI_FELHASZN_TERV!L112+OVI_EI_FELHASZN_TERV!L112+PH_EI_FELHASZN_TERV!L112+MUVHAZ_EI_FELHASZN_TERV!L112</f>
        <v>0</v>
      </c>
      <c r="M112" s="53">
        <f>ONK_EI_FELHASZN_TERV!M112+OVI_EI_FELHASZN_TERV!M112+PH_EI_FELHASZN_TERV!M112+MUVHAZ_EI_FELHASZN_TERV!M112</f>
        <v>0</v>
      </c>
      <c r="N112" s="53">
        <f>ONK_EI_FELHASZN_TERV!N112+OVI_EI_FELHASZN_TERV!N112+PH_EI_FELHASZN_TERV!N112+MUVHAZ_EI_FELHASZN_TERV!N112</f>
        <v>0</v>
      </c>
      <c r="O112" s="144">
        <f t="shared" si="1"/>
        <v>0</v>
      </c>
      <c r="P112" s="4"/>
    </row>
    <row r="113" spans="1:16" ht="15">
      <c r="A113" s="48" t="s">
        <v>544</v>
      </c>
      <c r="B113" s="5" t="s">
        <v>545</v>
      </c>
      <c r="C113" s="53">
        <f>ONK_EI_FELHASZN_TERV!C113+OVI_EI_FELHASZN_TERV!C113+PH_EI_FELHASZN_TERV!C113+MUVHAZ_EI_FELHASZN_TERV!C113</f>
        <v>0</v>
      </c>
      <c r="D113" s="53">
        <f>ONK_EI_FELHASZN_TERV!D113+OVI_EI_FELHASZN_TERV!D113+PH_EI_FELHASZN_TERV!D113+MUVHAZ_EI_FELHASZN_TERV!D113</f>
        <v>0</v>
      </c>
      <c r="E113" s="53">
        <f>ONK_EI_FELHASZN_TERV!E113+OVI_EI_FELHASZN_TERV!E113+PH_EI_FELHASZN_TERV!E113+MUVHAZ_EI_FELHASZN_TERV!E113</f>
        <v>0</v>
      </c>
      <c r="F113" s="53">
        <f>ONK_EI_FELHASZN_TERV!F113+OVI_EI_FELHASZN_TERV!F113+PH_EI_FELHASZN_TERV!F113+MUVHAZ_EI_FELHASZN_TERV!F113</f>
        <v>0</v>
      </c>
      <c r="G113" s="53">
        <f>ONK_EI_FELHASZN_TERV!G113+OVI_EI_FELHASZN_TERV!G113+PH_EI_FELHASZN_TERV!G113+MUVHAZ_EI_FELHASZN_TERV!G113</f>
        <v>0</v>
      </c>
      <c r="H113" s="53">
        <f>ONK_EI_FELHASZN_TERV!H113+OVI_EI_FELHASZN_TERV!H113+PH_EI_FELHASZN_TERV!H113+MUVHAZ_EI_FELHASZN_TERV!H113</f>
        <v>0</v>
      </c>
      <c r="I113" s="53">
        <f>ONK_EI_FELHASZN_TERV!I113+OVI_EI_FELHASZN_TERV!I113+PH_EI_FELHASZN_TERV!I113+MUVHAZ_EI_FELHASZN_TERV!I113</f>
        <v>0</v>
      </c>
      <c r="J113" s="53">
        <f>ONK_EI_FELHASZN_TERV!J113+OVI_EI_FELHASZN_TERV!J113+PH_EI_FELHASZN_TERV!J113+MUVHAZ_EI_FELHASZN_TERV!J113</f>
        <v>0</v>
      </c>
      <c r="K113" s="53">
        <f>ONK_EI_FELHASZN_TERV!K113+OVI_EI_FELHASZN_TERV!K113+PH_EI_FELHASZN_TERV!K113+MUVHAZ_EI_FELHASZN_TERV!K113</f>
        <v>0</v>
      </c>
      <c r="L113" s="53">
        <f>ONK_EI_FELHASZN_TERV!L113+OVI_EI_FELHASZN_TERV!L113+PH_EI_FELHASZN_TERV!L113+MUVHAZ_EI_FELHASZN_TERV!L113</f>
        <v>0</v>
      </c>
      <c r="M113" s="53">
        <f>ONK_EI_FELHASZN_TERV!M113+OVI_EI_FELHASZN_TERV!M113+PH_EI_FELHASZN_TERV!M113+MUVHAZ_EI_FELHASZN_TERV!M113</f>
        <v>0</v>
      </c>
      <c r="N113" s="53">
        <f>ONK_EI_FELHASZN_TERV!N113+OVI_EI_FELHASZN_TERV!N113+PH_EI_FELHASZN_TERV!N113+MUVHAZ_EI_FELHASZN_TERV!N113</f>
        <v>0</v>
      </c>
      <c r="O113" s="144">
        <f t="shared" si="1"/>
        <v>0</v>
      </c>
      <c r="P113" s="4"/>
    </row>
    <row r="114" spans="1:16" ht="15">
      <c r="A114" s="48" t="s">
        <v>546</v>
      </c>
      <c r="B114" s="5" t="s">
        <v>547</v>
      </c>
      <c r="C114" s="53">
        <f>ONK_EI_FELHASZN_TERV!C114+OVI_EI_FELHASZN_TERV!C114+PH_EI_FELHASZN_TERV!C114+MUVHAZ_EI_FELHASZN_TERV!C114</f>
        <v>0</v>
      </c>
      <c r="D114" s="53">
        <f>ONK_EI_FELHASZN_TERV!D114+OVI_EI_FELHASZN_TERV!D114+PH_EI_FELHASZN_TERV!D114+MUVHAZ_EI_FELHASZN_TERV!D114</f>
        <v>0</v>
      </c>
      <c r="E114" s="53">
        <f>ONK_EI_FELHASZN_TERV!E114+OVI_EI_FELHASZN_TERV!E114+PH_EI_FELHASZN_TERV!E114+MUVHAZ_EI_FELHASZN_TERV!E114</f>
        <v>0</v>
      </c>
      <c r="F114" s="53">
        <f>ONK_EI_FELHASZN_TERV!F114+OVI_EI_FELHASZN_TERV!F114+PH_EI_FELHASZN_TERV!F114+MUVHAZ_EI_FELHASZN_TERV!F114</f>
        <v>0</v>
      </c>
      <c r="G114" s="53">
        <f>ONK_EI_FELHASZN_TERV!G114+OVI_EI_FELHASZN_TERV!G114+PH_EI_FELHASZN_TERV!G114+MUVHAZ_EI_FELHASZN_TERV!G114</f>
        <v>0</v>
      </c>
      <c r="H114" s="53">
        <f>ONK_EI_FELHASZN_TERV!H114+OVI_EI_FELHASZN_TERV!H114+PH_EI_FELHASZN_TERV!H114+MUVHAZ_EI_FELHASZN_TERV!H114</f>
        <v>0</v>
      </c>
      <c r="I114" s="53">
        <f>ONK_EI_FELHASZN_TERV!I114+OVI_EI_FELHASZN_TERV!I114+PH_EI_FELHASZN_TERV!I114+MUVHAZ_EI_FELHASZN_TERV!I114</f>
        <v>0</v>
      </c>
      <c r="J114" s="53">
        <f>ONK_EI_FELHASZN_TERV!J114+OVI_EI_FELHASZN_TERV!J114+PH_EI_FELHASZN_TERV!J114+MUVHAZ_EI_FELHASZN_TERV!J114</f>
        <v>0</v>
      </c>
      <c r="K114" s="53">
        <f>ONK_EI_FELHASZN_TERV!K114+OVI_EI_FELHASZN_TERV!K114+PH_EI_FELHASZN_TERV!K114+MUVHAZ_EI_FELHASZN_TERV!K114</f>
        <v>0</v>
      </c>
      <c r="L114" s="53">
        <f>ONK_EI_FELHASZN_TERV!L114+OVI_EI_FELHASZN_TERV!L114+PH_EI_FELHASZN_TERV!L114+MUVHAZ_EI_FELHASZN_TERV!L114</f>
        <v>0</v>
      </c>
      <c r="M114" s="53">
        <f>ONK_EI_FELHASZN_TERV!M114+OVI_EI_FELHASZN_TERV!M114+PH_EI_FELHASZN_TERV!M114+MUVHAZ_EI_FELHASZN_TERV!M114</f>
        <v>0</v>
      </c>
      <c r="N114" s="53">
        <f>ONK_EI_FELHASZN_TERV!N114+OVI_EI_FELHASZN_TERV!N114+PH_EI_FELHASZN_TERV!N114+MUVHAZ_EI_FELHASZN_TERV!N114</f>
        <v>0</v>
      </c>
      <c r="O114" s="144">
        <f t="shared" si="1"/>
        <v>0</v>
      </c>
      <c r="P114" s="4"/>
    </row>
    <row r="115" spans="1:16" ht="15">
      <c r="A115" s="49" t="s">
        <v>854</v>
      </c>
      <c r="B115" s="50" t="s">
        <v>548</v>
      </c>
      <c r="C115" s="53">
        <v>5413</v>
      </c>
      <c r="D115" s="53">
        <f>ONK_EI_FELHASZN_TERV!D115+OVI_EI_FELHASZN_TERV!D115+PH_EI_FELHASZN_TERV!D115+MUVHAZ_EI_FELHASZN_TERV!D115</f>
        <v>13417</v>
      </c>
      <c r="E115" s="53">
        <v>528</v>
      </c>
      <c r="F115" s="53">
        <f>ONK_EI_FELHASZN_TERV!F115+OVI_EI_FELHASZN_TERV!F115+PH_EI_FELHASZN_TERV!F115+MUVHAZ_EI_FELHASZN_TERV!F115</f>
        <v>13817</v>
      </c>
      <c r="G115" s="53">
        <f>ONK_EI_FELHASZN_TERV!G115+OVI_EI_FELHASZN_TERV!G115+PH_EI_FELHASZN_TERV!G115+MUVHAZ_EI_FELHASZN_TERV!G115</f>
        <v>14102</v>
      </c>
      <c r="H115" s="53">
        <v>528</v>
      </c>
      <c r="I115" s="53">
        <f>ONK_EI_FELHASZN_TERV!I115+OVI_EI_FELHASZN_TERV!I115+PH_EI_FELHASZN_TERV!I115+MUVHAZ_EI_FELHASZN_TERV!I115</f>
        <v>15377</v>
      </c>
      <c r="J115" s="53">
        <f>ONK_EI_FELHASZN_TERV!J115+OVI_EI_FELHASZN_TERV!J115+PH_EI_FELHASZN_TERV!J115+MUVHAZ_EI_FELHASZN_TERV!J115</f>
        <v>13603</v>
      </c>
      <c r="K115" s="53">
        <v>528</v>
      </c>
      <c r="L115" s="53">
        <f>ONK_EI_FELHASZN_TERV!L115+OVI_EI_FELHASZN_TERV!L115+PH_EI_FELHASZN_TERV!L115+MUVHAZ_EI_FELHASZN_TERV!L115</f>
        <v>13722</v>
      </c>
      <c r="M115" s="53">
        <f>ONK_EI_FELHASZN_TERV!M115+OVI_EI_FELHASZN_TERV!M115+PH_EI_FELHASZN_TERV!M115+MUVHAZ_EI_FELHASZN_TERV!M115</f>
        <v>13652</v>
      </c>
      <c r="N115" s="53">
        <v>528</v>
      </c>
      <c r="O115" s="144">
        <f t="shared" si="1"/>
        <v>105215</v>
      </c>
      <c r="P115" s="4"/>
    </row>
    <row r="116" spans="1:16" ht="15">
      <c r="A116" s="48" t="s">
        <v>549</v>
      </c>
      <c r="B116" s="5" t="s">
        <v>550</v>
      </c>
      <c r="C116" s="53">
        <f>ONK_EI_FELHASZN_TERV!C116+OVI_EI_FELHASZN_TERV!C116+PH_EI_FELHASZN_TERV!C116+MUVHAZ_EI_FELHASZN_TERV!C116</f>
        <v>0</v>
      </c>
      <c r="D116" s="53">
        <f>ONK_EI_FELHASZN_TERV!D116+OVI_EI_FELHASZN_TERV!D116+PH_EI_FELHASZN_TERV!D116+MUVHAZ_EI_FELHASZN_TERV!D116</f>
        <v>0</v>
      </c>
      <c r="E116" s="53">
        <f>ONK_EI_FELHASZN_TERV!E116+OVI_EI_FELHASZN_TERV!E116+PH_EI_FELHASZN_TERV!E116+MUVHAZ_EI_FELHASZN_TERV!E116</f>
        <v>0</v>
      </c>
      <c r="F116" s="53">
        <f>ONK_EI_FELHASZN_TERV!F116+OVI_EI_FELHASZN_TERV!F116+PH_EI_FELHASZN_TERV!F116+MUVHAZ_EI_FELHASZN_TERV!F116</f>
        <v>0</v>
      </c>
      <c r="G116" s="53">
        <f>ONK_EI_FELHASZN_TERV!G116+OVI_EI_FELHASZN_TERV!G116+PH_EI_FELHASZN_TERV!G116+MUVHAZ_EI_FELHASZN_TERV!G116</f>
        <v>0</v>
      </c>
      <c r="H116" s="53">
        <f>ONK_EI_FELHASZN_TERV!H116+OVI_EI_FELHASZN_TERV!H116+PH_EI_FELHASZN_TERV!H116+MUVHAZ_EI_FELHASZN_TERV!H116</f>
        <v>0</v>
      </c>
      <c r="I116" s="53">
        <f>ONK_EI_FELHASZN_TERV!I116+OVI_EI_FELHASZN_TERV!I116+PH_EI_FELHASZN_TERV!I116+MUVHAZ_EI_FELHASZN_TERV!I116</f>
        <v>0</v>
      </c>
      <c r="J116" s="53">
        <f>ONK_EI_FELHASZN_TERV!J116+OVI_EI_FELHASZN_TERV!J116+PH_EI_FELHASZN_TERV!J116+MUVHAZ_EI_FELHASZN_TERV!J116</f>
        <v>0</v>
      </c>
      <c r="K116" s="53">
        <f>ONK_EI_FELHASZN_TERV!K116+OVI_EI_FELHASZN_TERV!K116+PH_EI_FELHASZN_TERV!K116+MUVHAZ_EI_FELHASZN_TERV!K116</f>
        <v>0</v>
      </c>
      <c r="L116" s="53">
        <f>ONK_EI_FELHASZN_TERV!L116+OVI_EI_FELHASZN_TERV!L116+PH_EI_FELHASZN_TERV!L116+MUVHAZ_EI_FELHASZN_TERV!L116</f>
        <v>0</v>
      </c>
      <c r="M116" s="53">
        <f>ONK_EI_FELHASZN_TERV!M116+OVI_EI_FELHASZN_TERV!M116+PH_EI_FELHASZN_TERV!M116+MUVHAZ_EI_FELHASZN_TERV!M116</f>
        <v>0</v>
      </c>
      <c r="N116" s="53">
        <f>ONK_EI_FELHASZN_TERV!N116+OVI_EI_FELHASZN_TERV!N116+PH_EI_FELHASZN_TERV!N116+MUVHAZ_EI_FELHASZN_TERV!N116</f>
        <v>0</v>
      </c>
      <c r="O116" s="144">
        <f t="shared" si="1"/>
        <v>0</v>
      </c>
      <c r="P116" s="4"/>
    </row>
    <row r="117" spans="1:16" ht="15">
      <c r="A117" s="17" t="s">
        <v>551</v>
      </c>
      <c r="B117" s="5" t="s">
        <v>552</v>
      </c>
      <c r="C117" s="53">
        <f>ONK_EI_FELHASZN_TERV!C117+OVI_EI_FELHASZN_TERV!C117+PH_EI_FELHASZN_TERV!C117+MUVHAZ_EI_FELHASZN_TERV!C117</f>
        <v>0</v>
      </c>
      <c r="D117" s="53">
        <f>ONK_EI_FELHASZN_TERV!D117+OVI_EI_FELHASZN_TERV!D117+PH_EI_FELHASZN_TERV!D117+MUVHAZ_EI_FELHASZN_TERV!D117</f>
        <v>0</v>
      </c>
      <c r="E117" s="53">
        <f>ONK_EI_FELHASZN_TERV!E117+OVI_EI_FELHASZN_TERV!E117+PH_EI_FELHASZN_TERV!E117+MUVHAZ_EI_FELHASZN_TERV!E117</f>
        <v>0</v>
      </c>
      <c r="F117" s="53">
        <f>ONK_EI_FELHASZN_TERV!F117+OVI_EI_FELHASZN_TERV!F117+PH_EI_FELHASZN_TERV!F117+MUVHAZ_EI_FELHASZN_TERV!F117</f>
        <v>0</v>
      </c>
      <c r="G117" s="53">
        <f>ONK_EI_FELHASZN_TERV!G117+OVI_EI_FELHASZN_TERV!G117+PH_EI_FELHASZN_TERV!G117+MUVHAZ_EI_FELHASZN_TERV!G117</f>
        <v>0</v>
      </c>
      <c r="H117" s="53">
        <f>ONK_EI_FELHASZN_TERV!H117+OVI_EI_FELHASZN_TERV!H117+PH_EI_FELHASZN_TERV!H117+MUVHAZ_EI_FELHASZN_TERV!H117</f>
        <v>0</v>
      </c>
      <c r="I117" s="53">
        <f>ONK_EI_FELHASZN_TERV!I117+OVI_EI_FELHASZN_TERV!I117+PH_EI_FELHASZN_TERV!I117+MUVHAZ_EI_FELHASZN_TERV!I117</f>
        <v>0</v>
      </c>
      <c r="J117" s="53">
        <f>ONK_EI_FELHASZN_TERV!J117+OVI_EI_FELHASZN_TERV!J117+PH_EI_FELHASZN_TERV!J117+MUVHAZ_EI_FELHASZN_TERV!J117</f>
        <v>0</v>
      </c>
      <c r="K117" s="53">
        <f>ONK_EI_FELHASZN_TERV!K117+OVI_EI_FELHASZN_TERV!K117+PH_EI_FELHASZN_TERV!K117+MUVHAZ_EI_FELHASZN_TERV!K117</f>
        <v>0</v>
      </c>
      <c r="L117" s="53">
        <f>ONK_EI_FELHASZN_TERV!L117+OVI_EI_FELHASZN_TERV!L117+PH_EI_FELHASZN_TERV!L117+MUVHAZ_EI_FELHASZN_TERV!L117</f>
        <v>0</v>
      </c>
      <c r="M117" s="53">
        <f>ONK_EI_FELHASZN_TERV!M117+OVI_EI_FELHASZN_TERV!M117+PH_EI_FELHASZN_TERV!M117+MUVHAZ_EI_FELHASZN_TERV!M117</f>
        <v>0</v>
      </c>
      <c r="N117" s="53">
        <f>ONK_EI_FELHASZN_TERV!N117+OVI_EI_FELHASZN_TERV!N117+PH_EI_FELHASZN_TERV!N117+MUVHAZ_EI_FELHASZN_TERV!N117</f>
        <v>0</v>
      </c>
      <c r="O117" s="144">
        <f t="shared" si="1"/>
        <v>0</v>
      </c>
      <c r="P117" s="4"/>
    </row>
    <row r="118" spans="1:16" ht="15">
      <c r="A118" s="48" t="s">
        <v>901</v>
      </c>
      <c r="B118" s="5" t="s">
        <v>553</v>
      </c>
      <c r="C118" s="53">
        <f>ONK_EI_FELHASZN_TERV!C118+OVI_EI_FELHASZN_TERV!C118+PH_EI_FELHASZN_TERV!C118+MUVHAZ_EI_FELHASZN_TERV!C118</f>
        <v>0</v>
      </c>
      <c r="D118" s="53">
        <f>ONK_EI_FELHASZN_TERV!D118+OVI_EI_FELHASZN_TERV!D118+PH_EI_FELHASZN_TERV!D118+MUVHAZ_EI_FELHASZN_TERV!D118</f>
        <v>0</v>
      </c>
      <c r="E118" s="53">
        <f>ONK_EI_FELHASZN_TERV!E118+OVI_EI_FELHASZN_TERV!E118+PH_EI_FELHASZN_TERV!E118+MUVHAZ_EI_FELHASZN_TERV!E118</f>
        <v>0</v>
      </c>
      <c r="F118" s="53">
        <f>ONK_EI_FELHASZN_TERV!F118+OVI_EI_FELHASZN_TERV!F118+PH_EI_FELHASZN_TERV!F118+MUVHAZ_EI_FELHASZN_TERV!F118</f>
        <v>0</v>
      </c>
      <c r="G118" s="53">
        <f>ONK_EI_FELHASZN_TERV!G118+OVI_EI_FELHASZN_TERV!G118+PH_EI_FELHASZN_TERV!G118+MUVHAZ_EI_FELHASZN_TERV!G118</f>
        <v>0</v>
      </c>
      <c r="H118" s="53">
        <f>ONK_EI_FELHASZN_TERV!H118+OVI_EI_FELHASZN_TERV!H118+PH_EI_FELHASZN_TERV!H118+MUVHAZ_EI_FELHASZN_TERV!H118</f>
        <v>0</v>
      </c>
      <c r="I118" s="53">
        <f>ONK_EI_FELHASZN_TERV!I118+OVI_EI_FELHASZN_TERV!I118+PH_EI_FELHASZN_TERV!I118+MUVHAZ_EI_FELHASZN_TERV!I118</f>
        <v>0</v>
      </c>
      <c r="J118" s="53">
        <f>ONK_EI_FELHASZN_TERV!J118+OVI_EI_FELHASZN_TERV!J118+PH_EI_FELHASZN_TERV!J118+MUVHAZ_EI_FELHASZN_TERV!J118</f>
        <v>0</v>
      </c>
      <c r="K118" s="53">
        <f>ONK_EI_FELHASZN_TERV!K118+OVI_EI_FELHASZN_TERV!K118+PH_EI_FELHASZN_TERV!K118+MUVHAZ_EI_FELHASZN_TERV!K118</f>
        <v>0</v>
      </c>
      <c r="L118" s="53">
        <f>ONK_EI_FELHASZN_TERV!L118+OVI_EI_FELHASZN_TERV!L118+PH_EI_FELHASZN_TERV!L118+MUVHAZ_EI_FELHASZN_TERV!L118</f>
        <v>0</v>
      </c>
      <c r="M118" s="53">
        <f>ONK_EI_FELHASZN_TERV!M118+OVI_EI_FELHASZN_TERV!M118+PH_EI_FELHASZN_TERV!M118+MUVHAZ_EI_FELHASZN_TERV!M118</f>
        <v>0</v>
      </c>
      <c r="N118" s="53">
        <f>ONK_EI_FELHASZN_TERV!N118+OVI_EI_FELHASZN_TERV!N118+PH_EI_FELHASZN_TERV!N118+MUVHAZ_EI_FELHASZN_TERV!N118</f>
        <v>0</v>
      </c>
      <c r="O118" s="144">
        <f t="shared" si="1"/>
        <v>0</v>
      </c>
      <c r="P118" s="4"/>
    </row>
    <row r="119" spans="1:16" ht="15">
      <c r="A119" s="48" t="s">
        <v>859</v>
      </c>
      <c r="B119" s="5" t="s">
        <v>554</v>
      </c>
      <c r="C119" s="53">
        <f>ONK_EI_FELHASZN_TERV!C119+OVI_EI_FELHASZN_TERV!C119+PH_EI_FELHASZN_TERV!C119+MUVHAZ_EI_FELHASZN_TERV!C119</f>
        <v>0</v>
      </c>
      <c r="D119" s="53">
        <f>ONK_EI_FELHASZN_TERV!D119+OVI_EI_FELHASZN_TERV!D119+PH_EI_FELHASZN_TERV!D119+MUVHAZ_EI_FELHASZN_TERV!D119</f>
        <v>0</v>
      </c>
      <c r="E119" s="53">
        <f>ONK_EI_FELHASZN_TERV!E119+OVI_EI_FELHASZN_TERV!E119+PH_EI_FELHASZN_TERV!E119+MUVHAZ_EI_FELHASZN_TERV!E119</f>
        <v>0</v>
      </c>
      <c r="F119" s="53">
        <f>ONK_EI_FELHASZN_TERV!F119+OVI_EI_FELHASZN_TERV!F119+PH_EI_FELHASZN_TERV!F119+MUVHAZ_EI_FELHASZN_TERV!F119</f>
        <v>0</v>
      </c>
      <c r="G119" s="53">
        <f>ONK_EI_FELHASZN_TERV!G119+OVI_EI_FELHASZN_TERV!G119+PH_EI_FELHASZN_TERV!G119+MUVHAZ_EI_FELHASZN_TERV!G119</f>
        <v>0</v>
      </c>
      <c r="H119" s="53">
        <f>ONK_EI_FELHASZN_TERV!H119+OVI_EI_FELHASZN_TERV!H119+PH_EI_FELHASZN_TERV!H119+MUVHAZ_EI_FELHASZN_TERV!H119</f>
        <v>0</v>
      </c>
      <c r="I119" s="53">
        <f>ONK_EI_FELHASZN_TERV!I119+OVI_EI_FELHASZN_TERV!I119+PH_EI_FELHASZN_TERV!I119+MUVHAZ_EI_FELHASZN_TERV!I119</f>
        <v>0</v>
      </c>
      <c r="J119" s="53">
        <f>ONK_EI_FELHASZN_TERV!J119+OVI_EI_FELHASZN_TERV!J119+PH_EI_FELHASZN_TERV!J119+MUVHAZ_EI_FELHASZN_TERV!J119</f>
        <v>0</v>
      </c>
      <c r="K119" s="53">
        <f>ONK_EI_FELHASZN_TERV!K119+OVI_EI_FELHASZN_TERV!K119+PH_EI_FELHASZN_TERV!K119+MUVHAZ_EI_FELHASZN_TERV!K119</f>
        <v>0</v>
      </c>
      <c r="L119" s="53">
        <f>ONK_EI_FELHASZN_TERV!L119+OVI_EI_FELHASZN_TERV!L119+PH_EI_FELHASZN_TERV!L119+MUVHAZ_EI_FELHASZN_TERV!L119</f>
        <v>0</v>
      </c>
      <c r="M119" s="53">
        <f>ONK_EI_FELHASZN_TERV!M119+OVI_EI_FELHASZN_TERV!M119+PH_EI_FELHASZN_TERV!M119+MUVHAZ_EI_FELHASZN_TERV!M119</f>
        <v>0</v>
      </c>
      <c r="N119" s="53">
        <f>ONK_EI_FELHASZN_TERV!N119+OVI_EI_FELHASZN_TERV!N119+PH_EI_FELHASZN_TERV!N119+MUVHAZ_EI_FELHASZN_TERV!N119</f>
        <v>0</v>
      </c>
      <c r="O119" s="144">
        <f t="shared" si="1"/>
        <v>0</v>
      </c>
      <c r="P119" s="4"/>
    </row>
    <row r="120" spans="1:16" ht="15">
      <c r="A120" s="49" t="s">
        <v>860</v>
      </c>
      <c r="B120" s="50" t="s">
        <v>558</v>
      </c>
      <c r="C120" s="53">
        <f>ONK_EI_FELHASZN_TERV!C120+OVI_EI_FELHASZN_TERV!C120+PH_EI_FELHASZN_TERV!C120+MUVHAZ_EI_FELHASZN_TERV!C120</f>
        <v>0</v>
      </c>
      <c r="D120" s="53">
        <f>ONK_EI_FELHASZN_TERV!D120+OVI_EI_FELHASZN_TERV!D120+PH_EI_FELHASZN_TERV!D120+MUVHAZ_EI_FELHASZN_TERV!D120</f>
        <v>0</v>
      </c>
      <c r="E120" s="53">
        <f>ONK_EI_FELHASZN_TERV!E120+OVI_EI_FELHASZN_TERV!E120+PH_EI_FELHASZN_TERV!E120+MUVHAZ_EI_FELHASZN_TERV!E120</f>
        <v>0</v>
      </c>
      <c r="F120" s="53">
        <f>ONK_EI_FELHASZN_TERV!F120+OVI_EI_FELHASZN_TERV!F120+PH_EI_FELHASZN_TERV!F120+MUVHAZ_EI_FELHASZN_TERV!F120</f>
        <v>0</v>
      </c>
      <c r="G120" s="53">
        <f>ONK_EI_FELHASZN_TERV!G120+OVI_EI_FELHASZN_TERV!G120+PH_EI_FELHASZN_TERV!G120+MUVHAZ_EI_FELHASZN_TERV!G120</f>
        <v>0</v>
      </c>
      <c r="H120" s="53">
        <f>ONK_EI_FELHASZN_TERV!H120+OVI_EI_FELHASZN_TERV!H120+PH_EI_FELHASZN_TERV!H120+MUVHAZ_EI_FELHASZN_TERV!H120</f>
        <v>0</v>
      </c>
      <c r="I120" s="53">
        <f>ONK_EI_FELHASZN_TERV!I120+OVI_EI_FELHASZN_TERV!I120+PH_EI_FELHASZN_TERV!I120+MUVHAZ_EI_FELHASZN_TERV!I120</f>
        <v>0</v>
      </c>
      <c r="J120" s="53">
        <f>ONK_EI_FELHASZN_TERV!J120+OVI_EI_FELHASZN_TERV!J120+PH_EI_FELHASZN_TERV!J120+MUVHAZ_EI_FELHASZN_TERV!J120</f>
        <v>0</v>
      </c>
      <c r="K120" s="53">
        <f>ONK_EI_FELHASZN_TERV!K120+OVI_EI_FELHASZN_TERV!K120+PH_EI_FELHASZN_TERV!K120+MUVHAZ_EI_FELHASZN_TERV!K120</f>
        <v>0</v>
      </c>
      <c r="L120" s="53">
        <f>ONK_EI_FELHASZN_TERV!L120+OVI_EI_FELHASZN_TERV!L120+PH_EI_FELHASZN_TERV!L120+MUVHAZ_EI_FELHASZN_TERV!L120</f>
        <v>0</v>
      </c>
      <c r="M120" s="53">
        <f>ONK_EI_FELHASZN_TERV!M120+OVI_EI_FELHASZN_TERV!M120+PH_EI_FELHASZN_TERV!M120+MUVHAZ_EI_FELHASZN_TERV!M120</f>
        <v>0</v>
      </c>
      <c r="N120" s="53">
        <f>ONK_EI_FELHASZN_TERV!N120+OVI_EI_FELHASZN_TERV!N120+PH_EI_FELHASZN_TERV!N120+MUVHAZ_EI_FELHASZN_TERV!N120</f>
        <v>0</v>
      </c>
      <c r="O120" s="144">
        <f t="shared" si="1"/>
        <v>0</v>
      </c>
      <c r="P120" s="4"/>
    </row>
    <row r="121" spans="1:16" ht="15">
      <c r="A121" s="17" t="s">
        <v>559</v>
      </c>
      <c r="B121" s="5" t="s">
        <v>560</v>
      </c>
      <c r="C121" s="53">
        <f>ONK_EI_FELHASZN_TERV!C121+OVI_EI_FELHASZN_TERV!C121+PH_EI_FELHASZN_TERV!C121+MUVHAZ_EI_FELHASZN_TERV!C121</f>
        <v>0</v>
      </c>
      <c r="D121" s="53">
        <f>ONK_EI_FELHASZN_TERV!D121+OVI_EI_FELHASZN_TERV!D121+PH_EI_FELHASZN_TERV!D121+MUVHAZ_EI_FELHASZN_TERV!D121</f>
        <v>0</v>
      </c>
      <c r="E121" s="53">
        <f>ONK_EI_FELHASZN_TERV!E121+OVI_EI_FELHASZN_TERV!E121+PH_EI_FELHASZN_TERV!E121+MUVHAZ_EI_FELHASZN_TERV!E121</f>
        <v>0</v>
      </c>
      <c r="F121" s="53">
        <f>ONK_EI_FELHASZN_TERV!F121+OVI_EI_FELHASZN_TERV!F121+PH_EI_FELHASZN_TERV!F121+MUVHAZ_EI_FELHASZN_TERV!F121</f>
        <v>0</v>
      </c>
      <c r="G121" s="53">
        <f>ONK_EI_FELHASZN_TERV!G121+OVI_EI_FELHASZN_TERV!G121+PH_EI_FELHASZN_TERV!G121+MUVHAZ_EI_FELHASZN_TERV!G121</f>
        <v>0</v>
      </c>
      <c r="H121" s="53">
        <f>ONK_EI_FELHASZN_TERV!H121+OVI_EI_FELHASZN_TERV!H121+PH_EI_FELHASZN_TERV!H121+MUVHAZ_EI_FELHASZN_TERV!H121</f>
        <v>0</v>
      </c>
      <c r="I121" s="53">
        <f>ONK_EI_FELHASZN_TERV!I121+OVI_EI_FELHASZN_TERV!I121+PH_EI_FELHASZN_TERV!I121+MUVHAZ_EI_FELHASZN_TERV!I121</f>
        <v>0</v>
      </c>
      <c r="J121" s="53">
        <f>ONK_EI_FELHASZN_TERV!J121+OVI_EI_FELHASZN_TERV!J121+PH_EI_FELHASZN_TERV!J121+MUVHAZ_EI_FELHASZN_TERV!J121</f>
        <v>0</v>
      </c>
      <c r="K121" s="53">
        <f>ONK_EI_FELHASZN_TERV!K121+OVI_EI_FELHASZN_TERV!K121+PH_EI_FELHASZN_TERV!K121+MUVHAZ_EI_FELHASZN_TERV!K121</f>
        <v>0</v>
      </c>
      <c r="L121" s="53">
        <f>ONK_EI_FELHASZN_TERV!L121+OVI_EI_FELHASZN_TERV!L121+PH_EI_FELHASZN_TERV!L121+MUVHAZ_EI_FELHASZN_TERV!L121</f>
        <v>0</v>
      </c>
      <c r="M121" s="53">
        <f>ONK_EI_FELHASZN_TERV!M121+OVI_EI_FELHASZN_TERV!M121+PH_EI_FELHASZN_TERV!M121+MUVHAZ_EI_FELHASZN_TERV!M121</f>
        <v>0</v>
      </c>
      <c r="N121" s="53">
        <f>ONK_EI_FELHASZN_TERV!N121+OVI_EI_FELHASZN_TERV!N121+PH_EI_FELHASZN_TERV!N121+MUVHAZ_EI_FELHASZN_TERV!N121</f>
        <v>0</v>
      </c>
      <c r="O121" s="144">
        <f t="shared" si="1"/>
        <v>0</v>
      </c>
      <c r="P121" s="4"/>
    </row>
    <row r="122" spans="1:16" ht="15.75">
      <c r="A122" s="51" t="s">
        <v>905</v>
      </c>
      <c r="B122" s="52" t="s">
        <v>561</v>
      </c>
      <c r="C122" s="53">
        <v>5413</v>
      </c>
      <c r="D122" s="53">
        <v>0</v>
      </c>
      <c r="E122" s="53">
        <v>528</v>
      </c>
      <c r="F122" s="53">
        <v>0</v>
      </c>
      <c r="G122" s="53">
        <v>0</v>
      </c>
      <c r="H122" s="53">
        <v>528</v>
      </c>
      <c r="I122" s="53">
        <v>0</v>
      </c>
      <c r="J122" s="53">
        <v>0</v>
      </c>
      <c r="K122" s="53">
        <v>528</v>
      </c>
      <c r="L122" s="53">
        <v>0</v>
      </c>
      <c r="M122" s="53">
        <v>0</v>
      </c>
      <c r="N122" s="53">
        <v>528</v>
      </c>
      <c r="O122" s="143">
        <f t="shared" si="1"/>
        <v>7525</v>
      </c>
      <c r="P122" s="4"/>
    </row>
    <row r="123" spans="1:16" ht="15.75">
      <c r="A123" s="56" t="s">
        <v>990</v>
      </c>
      <c r="B123" s="57"/>
      <c r="C123" s="53">
        <f>C99+C122</f>
        <v>28735</v>
      </c>
      <c r="D123" s="53">
        <f aca="true" t="shared" si="2" ref="D123:N123">D99+D122</f>
        <v>23232</v>
      </c>
      <c r="E123" s="53">
        <f t="shared" si="2"/>
        <v>38674</v>
      </c>
      <c r="F123" s="53">
        <f t="shared" si="2"/>
        <v>31127</v>
      </c>
      <c r="G123" s="53">
        <f t="shared" si="2"/>
        <v>30546</v>
      </c>
      <c r="H123" s="53">
        <f t="shared" si="2"/>
        <v>30624</v>
      </c>
      <c r="I123" s="53">
        <f t="shared" si="2"/>
        <v>28716</v>
      </c>
      <c r="J123" s="53">
        <f t="shared" si="2"/>
        <v>26962</v>
      </c>
      <c r="K123" s="53">
        <f t="shared" si="2"/>
        <v>39363</v>
      </c>
      <c r="L123" s="53">
        <f t="shared" si="2"/>
        <v>26921</v>
      </c>
      <c r="M123" s="53">
        <f t="shared" si="2"/>
        <v>23237</v>
      </c>
      <c r="N123" s="53">
        <f t="shared" si="2"/>
        <v>39486</v>
      </c>
      <c r="O123" s="143">
        <f t="shared" si="1"/>
        <v>367623</v>
      </c>
      <c r="P123" s="4"/>
    </row>
    <row r="124" spans="1:16" ht="25.5">
      <c r="A124" s="2" t="s">
        <v>366</v>
      </c>
      <c r="B124" s="3" t="s">
        <v>983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144"/>
      <c r="P124" s="4"/>
    </row>
    <row r="125" spans="1:16" ht="15">
      <c r="A125" s="42" t="s">
        <v>562</v>
      </c>
      <c r="B125" s="6" t="s">
        <v>563</v>
      </c>
      <c r="C125" s="53">
        <f>ONK_EI_FELHASZN_TERV!C125+OVI_EI_FELHASZN_TERV!C125+PH_EI_FELHASZN_TERV!C125+MUVHAZ_EI_FELHASZN_TERV!C125</f>
        <v>3899</v>
      </c>
      <c r="D125" s="53">
        <f>ONK_EI_FELHASZN_TERV!D125+OVI_EI_FELHASZN_TERV!D125+PH_EI_FELHASZN_TERV!D125+MUVHAZ_EI_FELHASZN_TERV!D125</f>
        <v>3899</v>
      </c>
      <c r="E125" s="53">
        <f>ONK_EI_FELHASZN_TERV!E125+OVI_EI_FELHASZN_TERV!E125+PH_EI_FELHASZN_TERV!E125+MUVHAZ_EI_FELHASZN_TERV!E125</f>
        <v>3899</v>
      </c>
      <c r="F125" s="53">
        <f>ONK_EI_FELHASZN_TERV!F125+OVI_EI_FELHASZN_TERV!F125+PH_EI_FELHASZN_TERV!F125+MUVHAZ_EI_FELHASZN_TERV!F125</f>
        <v>3899</v>
      </c>
      <c r="G125" s="53">
        <f>ONK_EI_FELHASZN_TERV!G125+OVI_EI_FELHASZN_TERV!G125+PH_EI_FELHASZN_TERV!G125+MUVHAZ_EI_FELHASZN_TERV!G125</f>
        <v>3899</v>
      </c>
      <c r="H125" s="53">
        <f>ONK_EI_FELHASZN_TERV!H125+OVI_EI_FELHASZN_TERV!H125+PH_EI_FELHASZN_TERV!H125+MUVHAZ_EI_FELHASZN_TERV!H125</f>
        <v>3899</v>
      </c>
      <c r="I125" s="53">
        <f>ONK_EI_FELHASZN_TERV!I125+OVI_EI_FELHASZN_TERV!I125+PH_EI_FELHASZN_TERV!I125+MUVHAZ_EI_FELHASZN_TERV!I125</f>
        <v>3899</v>
      </c>
      <c r="J125" s="53">
        <f>ONK_EI_FELHASZN_TERV!J125+OVI_EI_FELHASZN_TERV!J125+PH_EI_FELHASZN_TERV!J125+MUVHAZ_EI_FELHASZN_TERV!J125</f>
        <v>3899</v>
      </c>
      <c r="K125" s="53">
        <f>ONK_EI_FELHASZN_TERV!K125+OVI_EI_FELHASZN_TERV!K125+PH_EI_FELHASZN_TERV!K125+MUVHAZ_EI_FELHASZN_TERV!K125</f>
        <v>3899</v>
      </c>
      <c r="L125" s="53">
        <f>ONK_EI_FELHASZN_TERV!L125+OVI_EI_FELHASZN_TERV!L125+PH_EI_FELHASZN_TERV!L125+MUVHAZ_EI_FELHASZN_TERV!L125</f>
        <v>3899</v>
      </c>
      <c r="M125" s="53">
        <f>ONK_EI_FELHASZN_TERV!M125+OVI_EI_FELHASZN_TERV!M125+PH_EI_FELHASZN_TERV!M125+MUVHAZ_EI_FELHASZN_TERV!M125</f>
        <v>3899</v>
      </c>
      <c r="N125" s="53">
        <f>ONK_EI_FELHASZN_TERV!N125+OVI_EI_FELHASZN_TERV!N125+PH_EI_FELHASZN_TERV!N125+MUVHAZ_EI_FELHASZN_TERV!N125</f>
        <v>3902</v>
      </c>
      <c r="O125" s="144">
        <f t="shared" si="1"/>
        <v>46791</v>
      </c>
      <c r="P125" s="4"/>
    </row>
    <row r="126" spans="1:16" ht="15">
      <c r="A126" s="5" t="s">
        <v>564</v>
      </c>
      <c r="B126" s="6" t="s">
        <v>565</v>
      </c>
      <c r="C126" s="53">
        <f>ONK_EI_FELHASZN_TERV!C126+OVI_EI_FELHASZN_TERV!C126+PH_EI_FELHASZN_TERV!C126+MUVHAZ_EI_FELHASZN_TERV!C126</f>
        <v>6209</v>
      </c>
      <c r="D126" s="53">
        <f>ONK_EI_FELHASZN_TERV!D126+OVI_EI_FELHASZN_TERV!D126+PH_EI_FELHASZN_TERV!D126+MUVHAZ_EI_FELHASZN_TERV!D126</f>
        <v>6209</v>
      </c>
      <c r="E126" s="53">
        <f>ONK_EI_FELHASZN_TERV!E126+OVI_EI_FELHASZN_TERV!E126+PH_EI_FELHASZN_TERV!E126+MUVHAZ_EI_FELHASZN_TERV!E126</f>
        <v>6209</v>
      </c>
      <c r="F126" s="53">
        <f>ONK_EI_FELHASZN_TERV!F126+OVI_EI_FELHASZN_TERV!F126+PH_EI_FELHASZN_TERV!F126+MUVHAZ_EI_FELHASZN_TERV!F126</f>
        <v>6209</v>
      </c>
      <c r="G126" s="53">
        <f>ONK_EI_FELHASZN_TERV!G126+OVI_EI_FELHASZN_TERV!G126+PH_EI_FELHASZN_TERV!G126+MUVHAZ_EI_FELHASZN_TERV!G126</f>
        <v>6209</v>
      </c>
      <c r="H126" s="53">
        <f>ONK_EI_FELHASZN_TERV!H126+OVI_EI_FELHASZN_TERV!H126+PH_EI_FELHASZN_TERV!H126+MUVHAZ_EI_FELHASZN_TERV!H126</f>
        <v>6209</v>
      </c>
      <c r="I126" s="53">
        <f>ONK_EI_FELHASZN_TERV!I126+OVI_EI_FELHASZN_TERV!I126+PH_EI_FELHASZN_TERV!I126+MUVHAZ_EI_FELHASZN_TERV!I126</f>
        <v>6209</v>
      </c>
      <c r="J126" s="53">
        <f>ONK_EI_FELHASZN_TERV!J126+OVI_EI_FELHASZN_TERV!J126+PH_EI_FELHASZN_TERV!J126+MUVHAZ_EI_FELHASZN_TERV!J126</f>
        <v>6209</v>
      </c>
      <c r="K126" s="53">
        <f>ONK_EI_FELHASZN_TERV!K126+OVI_EI_FELHASZN_TERV!K126+PH_EI_FELHASZN_TERV!K126+MUVHAZ_EI_FELHASZN_TERV!K126</f>
        <v>6209</v>
      </c>
      <c r="L126" s="53">
        <f>ONK_EI_FELHASZN_TERV!L126+OVI_EI_FELHASZN_TERV!L126+PH_EI_FELHASZN_TERV!L126+MUVHAZ_EI_FELHASZN_TERV!L126</f>
        <v>6209</v>
      </c>
      <c r="M126" s="53">
        <f>ONK_EI_FELHASZN_TERV!M126+OVI_EI_FELHASZN_TERV!M126+PH_EI_FELHASZN_TERV!M126+MUVHAZ_EI_FELHASZN_TERV!M126</f>
        <v>6209</v>
      </c>
      <c r="N126" s="53">
        <f>ONK_EI_FELHASZN_TERV!N126+OVI_EI_FELHASZN_TERV!N126+PH_EI_FELHASZN_TERV!N126+MUVHAZ_EI_FELHASZN_TERV!N126</f>
        <v>6219</v>
      </c>
      <c r="O126" s="144">
        <f t="shared" si="1"/>
        <v>74518</v>
      </c>
      <c r="P126" s="4"/>
    </row>
    <row r="127" spans="1:16" ht="15">
      <c r="A127" s="5" t="s">
        <v>566</v>
      </c>
      <c r="B127" s="6" t="s">
        <v>567</v>
      </c>
      <c r="C127" s="53">
        <f>ONK_EI_FELHASZN_TERV!C127+OVI_EI_FELHASZN_TERV!C127+PH_EI_FELHASZN_TERV!C127+MUVHAZ_EI_FELHASZN_TERV!C127</f>
        <v>2894</v>
      </c>
      <c r="D127" s="53">
        <f>ONK_EI_FELHASZN_TERV!D127+OVI_EI_FELHASZN_TERV!D127+PH_EI_FELHASZN_TERV!D127+MUVHAZ_EI_FELHASZN_TERV!D127</f>
        <v>2894</v>
      </c>
      <c r="E127" s="53">
        <f>ONK_EI_FELHASZN_TERV!E127+OVI_EI_FELHASZN_TERV!E127+PH_EI_FELHASZN_TERV!E127+MUVHAZ_EI_FELHASZN_TERV!E127</f>
        <v>2894</v>
      </c>
      <c r="F127" s="53">
        <f>ONK_EI_FELHASZN_TERV!F127+OVI_EI_FELHASZN_TERV!F127+PH_EI_FELHASZN_TERV!F127+MUVHAZ_EI_FELHASZN_TERV!F127</f>
        <v>2894</v>
      </c>
      <c r="G127" s="53">
        <f>ONK_EI_FELHASZN_TERV!G127+OVI_EI_FELHASZN_TERV!G127+PH_EI_FELHASZN_TERV!G127+MUVHAZ_EI_FELHASZN_TERV!G127</f>
        <v>2894</v>
      </c>
      <c r="H127" s="53">
        <f>ONK_EI_FELHASZN_TERV!H127+OVI_EI_FELHASZN_TERV!H127+PH_EI_FELHASZN_TERV!H127+MUVHAZ_EI_FELHASZN_TERV!H127</f>
        <v>2894</v>
      </c>
      <c r="I127" s="53">
        <f>ONK_EI_FELHASZN_TERV!I127+OVI_EI_FELHASZN_TERV!I127+PH_EI_FELHASZN_TERV!I127+MUVHAZ_EI_FELHASZN_TERV!I127</f>
        <v>2894</v>
      </c>
      <c r="J127" s="53">
        <f>ONK_EI_FELHASZN_TERV!J127+OVI_EI_FELHASZN_TERV!J127+PH_EI_FELHASZN_TERV!J127+MUVHAZ_EI_FELHASZN_TERV!J127</f>
        <v>2894</v>
      </c>
      <c r="K127" s="53">
        <f>ONK_EI_FELHASZN_TERV!K127+OVI_EI_FELHASZN_TERV!K127+PH_EI_FELHASZN_TERV!K127+MUVHAZ_EI_FELHASZN_TERV!K127</f>
        <v>2894</v>
      </c>
      <c r="L127" s="53">
        <f>ONK_EI_FELHASZN_TERV!L127+OVI_EI_FELHASZN_TERV!L127+PH_EI_FELHASZN_TERV!L127+MUVHAZ_EI_FELHASZN_TERV!L127</f>
        <v>2894</v>
      </c>
      <c r="M127" s="53">
        <f>ONK_EI_FELHASZN_TERV!M127+OVI_EI_FELHASZN_TERV!M127+PH_EI_FELHASZN_TERV!M127+MUVHAZ_EI_FELHASZN_TERV!M127</f>
        <v>2894</v>
      </c>
      <c r="N127" s="53">
        <f>ONK_EI_FELHASZN_TERV!N127+OVI_EI_FELHASZN_TERV!N127+PH_EI_FELHASZN_TERV!N127+MUVHAZ_EI_FELHASZN_TERV!N127</f>
        <v>2901</v>
      </c>
      <c r="O127" s="144">
        <f t="shared" si="1"/>
        <v>34735</v>
      </c>
      <c r="P127" s="4"/>
    </row>
    <row r="128" spans="1:16" ht="15">
      <c r="A128" s="5" t="s">
        <v>568</v>
      </c>
      <c r="B128" s="6" t="s">
        <v>569</v>
      </c>
      <c r="C128" s="53">
        <f>ONK_EI_FELHASZN_TERV!C128+OVI_EI_FELHASZN_TERV!C128+PH_EI_FELHASZN_TERV!C128+MUVHAZ_EI_FELHASZN_TERV!C128</f>
        <v>305</v>
      </c>
      <c r="D128" s="53">
        <f>ONK_EI_FELHASZN_TERV!D128+OVI_EI_FELHASZN_TERV!D128+PH_EI_FELHASZN_TERV!D128+MUVHAZ_EI_FELHASZN_TERV!D128</f>
        <v>305</v>
      </c>
      <c r="E128" s="53">
        <f>ONK_EI_FELHASZN_TERV!E128+OVI_EI_FELHASZN_TERV!E128+PH_EI_FELHASZN_TERV!E128+MUVHAZ_EI_FELHASZN_TERV!E128</f>
        <v>305</v>
      </c>
      <c r="F128" s="53">
        <f>ONK_EI_FELHASZN_TERV!F128+OVI_EI_FELHASZN_TERV!F128+PH_EI_FELHASZN_TERV!F128+MUVHAZ_EI_FELHASZN_TERV!F128</f>
        <v>305</v>
      </c>
      <c r="G128" s="53">
        <f>ONK_EI_FELHASZN_TERV!G128+OVI_EI_FELHASZN_TERV!G128+PH_EI_FELHASZN_TERV!G128+MUVHAZ_EI_FELHASZN_TERV!G128</f>
        <v>305</v>
      </c>
      <c r="H128" s="53">
        <f>ONK_EI_FELHASZN_TERV!H128+OVI_EI_FELHASZN_TERV!H128+PH_EI_FELHASZN_TERV!H128+MUVHAZ_EI_FELHASZN_TERV!H128</f>
        <v>305</v>
      </c>
      <c r="I128" s="53">
        <f>ONK_EI_FELHASZN_TERV!I128+OVI_EI_FELHASZN_TERV!I128+PH_EI_FELHASZN_TERV!I128+MUVHAZ_EI_FELHASZN_TERV!I128</f>
        <v>305</v>
      </c>
      <c r="J128" s="53">
        <f>ONK_EI_FELHASZN_TERV!J128+OVI_EI_FELHASZN_TERV!J128+PH_EI_FELHASZN_TERV!J128+MUVHAZ_EI_FELHASZN_TERV!J128</f>
        <v>305</v>
      </c>
      <c r="K128" s="53">
        <f>ONK_EI_FELHASZN_TERV!K128+OVI_EI_FELHASZN_TERV!K128+PH_EI_FELHASZN_TERV!K128+MUVHAZ_EI_FELHASZN_TERV!K128</f>
        <v>305</v>
      </c>
      <c r="L128" s="53">
        <f>ONK_EI_FELHASZN_TERV!L128+OVI_EI_FELHASZN_TERV!L128+PH_EI_FELHASZN_TERV!L128+MUVHAZ_EI_FELHASZN_TERV!L128</f>
        <v>305</v>
      </c>
      <c r="M128" s="53">
        <f>ONK_EI_FELHASZN_TERV!M128+OVI_EI_FELHASZN_TERV!M128+PH_EI_FELHASZN_TERV!M128+MUVHAZ_EI_FELHASZN_TERV!M128</f>
        <v>305</v>
      </c>
      <c r="N128" s="53">
        <f>ONK_EI_FELHASZN_TERV!N128+OVI_EI_FELHASZN_TERV!N128+PH_EI_FELHASZN_TERV!N128+MUVHAZ_EI_FELHASZN_TERV!N128</f>
        <v>314</v>
      </c>
      <c r="O128" s="144">
        <f t="shared" si="1"/>
        <v>3669</v>
      </c>
      <c r="P128" s="4"/>
    </row>
    <row r="129" spans="1:16" ht="15">
      <c r="A129" s="5" t="s">
        <v>570</v>
      </c>
      <c r="B129" s="6" t="s">
        <v>571</v>
      </c>
      <c r="C129" s="53">
        <f>ONK_EI_FELHASZN_TERV!C129+OVI_EI_FELHASZN_TERV!C129+PH_EI_FELHASZN_TERV!C129+MUVHAZ_EI_FELHASZN_TERV!C129</f>
        <v>0</v>
      </c>
      <c r="D129" s="53">
        <f>ONK_EI_FELHASZN_TERV!D129+OVI_EI_FELHASZN_TERV!D129+PH_EI_FELHASZN_TERV!D129+MUVHAZ_EI_FELHASZN_TERV!D129</f>
        <v>0</v>
      </c>
      <c r="E129" s="53">
        <f>ONK_EI_FELHASZN_TERV!E129+OVI_EI_FELHASZN_TERV!E129+PH_EI_FELHASZN_TERV!E129+MUVHAZ_EI_FELHASZN_TERV!E129</f>
        <v>0</v>
      </c>
      <c r="F129" s="53">
        <f>ONK_EI_FELHASZN_TERV!F129+OVI_EI_FELHASZN_TERV!F129+PH_EI_FELHASZN_TERV!F129+MUVHAZ_EI_FELHASZN_TERV!F129</f>
        <v>0</v>
      </c>
      <c r="G129" s="53">
        <f>ONK_EI_FELHASZN_TERV!G129+OVI_EI_FELHASZN_TERV!G129+PH_EI_FELHASZN_TERV!G129+MUVHAZ_EI_FELHASZN_TERV!G129</f>
        <v>0</v>
      </c>
      <c r="H129" s="53">
        <f>ONK_EI_FELHASZN_TERV!H129+OVI_EI_FELHASZN_TERV!H129+PH_EI_FELHASZN_TERV!H129+MUVHAZ_EI_FELHASZN_TERV!H129</f>
        <v>0</v>
      </c>
      <c r="I129" s="53">
        <f>ONK_EI_FELHASZN_TERV!I129+OVI_EI_FELHASZN_TERV!I129+PH_EI_FELHASZN_TERV!I129+MUVHAZ_EI_FELHASZN_TERV!I129</f>
        <v>0</v>
      </c>
      <c r="J129" s="53">
        <f>ONK_EI_FELHASZN_TERV!J129+OVI_EI_FELHASZN_TERV!J129+PH_EI_FELHASZN_TERV!J129+MUVHAZ_EI_FELHASZN_TERV!J129</f>
        <v>0</v>
      </c>
      <c r="K129" s="53">
        <f>ONK_EI_FELHASZN_TERV!K129+OVI_EI_FELHASZN_TERV!K129+PH_EI_FELHASZN_TERV!K129+MUVHAZ_EI_FELHASZN_TERV!K129</f>
        <v>0</v>
      </c>
      <c r="L129" s="53">
        <f>ONK_EI_FELHASZN_TERV!L129+OVI_EI_FELHASZN_TERV!L129+PH_EI_FELHASZN_TERV!L129+MUVHAZ_EI_FELHASZN_TERV!L129</f>
        <v>0</v>
      </c>
      <c r="M129" s="53">
        <f>ONK_EI_FELHASZN_TERV!M129+OVI_EI_FELHASZN_TERV!M129+PH_EI_FELHASZN_TERV!M129+MUVHAZ_EI_FELHASZN_TERV!M129</f>
        <v>0</v>
      </c>
      <c r="N129" s="53">
        <f>ONK_EI_FELHASZN_TERV!N129+OVI_EI_FELHASZN_TERV!N129+PH_EI_FELHASZN_TERV!N129+MUVHAZ_EI_FELHASZN_TERV!N129</f>
        <v>0</v>
      </c>
      <c r="O129" s="144">
        <f t="shared" si="1"/>
        <v>0</v>
      </c>
      <c r="P129" s="4"/>
    </row>
    <row r="130" spans="1:16" ht="15">
      <c r="A130" s="5" t="s">
        <v>572</v>
      </c>
      <c r="B130" s="6" t="s">
        <v>573</v>
      </c>
      <c r="C130" s="53">
        <f>ONK_EI_FELHASZN_TERV!C130+OVI_EI_FELHASZN_TERV!C130+PH_EI_FELHASZN_TERV!C130+MUVHAZ_EI_FELHASZN_TERV!C130</f>
        <v>0</v>
      </c>
      <c r="D130" s="53">
        <f>ONK_EI_FELHASZN_TERV!D130+OVI_EI_FELHASZN_TERV!D130+PH_EI_FELHASZN_TERV!D130+MUVHAZ_EI_FELHASZN_TERV!D130</f>
        <v>0</v>
      </c>
      <c r="E130" s="53">
        <f>ONK_EI_FELHASZN_TERV!E130+OVI_EI_FELHASZN_TERV!E130+PH_EI_FELHASZN_TERV!E130+MUVHAZ_EI_FELHASZN_TERV!E130</f>
        <v>0</v>
      </c>
      <c r="F130" s="53">
        <f>ONK_EI_FELHASZN_TERV!F130+OVI_EI_FELHASZN_TERV!F130+PH_EI_FELHASZN_TERV!F130+MUVHAZ_EI_FELHASZN_TERV!F130</f>
        <v>0</v>
      </c>
      <c r="G130" s="53">
        <f>ONK_EI_FELHASZN_TERV!G130+OVI_EI_FELHASZN_TERV!G130+PH_EI_FELHASZN_TERV!G130+MUVHAZ_EI_FELHASZN_TERV!G130</f>
        <v>0</v>
      </c>
      <c r="H130" s="53">
        <f>ONK_EI_FELHASZN_TERV!H130+OVI_EI_FELHASZN_TERV!H130+PH_EI_FELHASZN_TERV!H130+MUVHAZ_EI_FELHASZN_TERV!H130</f>
        <v>0</v>
      </c>
      <c r="I130" s="53">
        <f>ONK_EI_FELHASZN_TERV!I130+OVI_EI_FELHASZN_TERV!I130+PH_EI_FELHASZN_TERV!I130+MUVHAZ_EI_FELHASZN_TERV!I130</f>
        <v>0</v>
      </c>
      <c r="J130" s="53">
        <f>ONK_EI_FELHASZN_TERV!J130+OVI_EI_FELHASZN_TERV!J130+PH_EI_FELHASZN_TERV!J130+MUVHAZ_EI_FELHASZN_TERV!J130</f>
        <v>0</v>
      </c>
      <c r="K130" s="53">
        <f>ONK_EI_FELHASZN_TERV!K130+OVI_EI_FELHASZN_TERV!K130+PH_EI_FELHASZN_TERV!K130+MUVHAZ_EI_FELHASZN_TERV!K130</f>
        <v>0</v>
      </c>
      <c r="L130" s="53">
        <f>ONK_EI_FELHASZN_TERV!L130+OVI_EI_FELHASZN_TERV!L130+PH_EI_FELHASZN_TERV!L130+MUVHAZ_EI_FELHASZN_TERV!L130</f>
        <v>0</v>
      </c>
      <c r="M130" s="53">
        <f>ONK_EI_FELHASZN_TERV!M130+OVI_EI_FELHASZN_TERV!M130+PH_EI_FELHASZN_TERV!M130+MUVHAZ_EI_FELHASZN_TERV!M130</f>
        <v>0</v>
      </c>
      <c r="N130" s="53">
        <f>ONK_EI_FELHASZN_TERV!N130+OVI_EI_FELHASZN_TERV!N130+PH_EI_FELHASZN_TERV!N130+MUVHAZ_EI_FELHASZN_TERV!N130</f>
        <v>0</v>
      </c>
      <c r="O130" s="144">
        <f t="shared" si="1"/>
        <v>0</v>
      </c>
      <c r="P130" s="4"/>
    </row>
    <row r="131" spans="1:16" ht="15">
      <c r="A131" s="9" t="s">
        <v>993</v>
      </c>
      <c r="B131" s="10" t="s">
        <v>574</v>
      </c>
      <c r="C131" s="53">
        <f>ONK_EI_FELHASZN_TERV!C131+OVI_EI_FELHASZN_TERV!C131+PH_EI_FELHASZN_TERV!C131+MUVHAZ_EI_FELHASZN_TERV!C131</f>
        <v>13307</v>
      </c>
      <c r="D131" s="53">
        <f>ONK_EI_FELHASZN_TERV!D131+OVI_EI_FELHASZN_TERV!D131+PH_EI_FELHASZN_TERV!D131+MUVHAZ_EI_FELHASZN_TERV!D131</f>
        <v>13307</v>
      </c>
      <c r="E131" s="53">
        <f>ONK_EI_FELHASZN_TERV!E131+OVI_EI_FELHASZN_TERV!E131+PH_EI_FELHASZN_TERV!E131+MUVHAZ_EI_FELHASZN_TERV!E131</f>
        <v>13307</v>
      </c>
      <c r="F131" s="53">
        <f>ONK_EI_FELHASZN_TERV!F131+OVI_EI_FELHASZN_TERV!F131+PH_EI_FELHASZN_TERV!F131+MUVHAZ_EI_FELHASZN_TERV!F131</f>
        <v>13307</v>
      </c>
      <c r="G131" s="53">
        <f>ONK_EI_FELHASZN_TERV!G131+OVI_EI_FELHASZN_TERV!G131+PH_EI_FELHASZN_TERV!G131+MUVHAZ_EI_FELHASZN_TERV!G131</f>
        <v>13307</v>
      </c>
      <c r="H131" s="53">
        <f>ONK_EI_FELHASZN_TERV!H131+OVI_EI_FELHASZN_TERV!H131+PH_EI_FELHASZN_TERV!H131+MUVHAZ_EI_FELHASZN_TERV!H131</f>
        <v>13307</v>
      </c>
      <c r="I131" s="53">
        <f>ONK_EI_FELHASZN_TERV!I131+OVI_EI_FELHASZN_TERV!I131+PH_EI_FELHASZN_TERV!I131+MUVHAZ_EI_FELHASZN_TERV!I131</f>
        <v>13307</v>
      </c>
      <c r="J131" s="53">
        <f>ONK_EI_FELHASZN_TERV!J131+OVI_EI_FELHASZN_TERV!J131+PH_EI_FELHASZN_TERV!J131+MUVHAZ_EI_FELHASZN_TERV!J131</f>
        <v>13307</v>
      </c>
      <c r="K131" s="53">
        <f>ONK_EI_FELHASZN_TERV!K131+OVI_EI_FELHASZN_TERV!K131+PH_EI_FELHASZN_TERV!K131+MUVHAZ_EI_FELHASZN_TERV!K131</f>
        <v>13307</v>
      </c>
      <c r="L131" s="53">
        <f>ONK_EI_FELHASZN_TERV!L131+OVI_EI_FELHASZN_TERV!L131+PH_EI_FELHASZN_TERV!L131+MUVHAZ_EI_FELHASZN_TERV!L131</f>
        <v>13307</v>
      </c>
      <c r="M131" s="53">
        <f>ONK_EI_FELHASZN_TERV!M131+OVI_EI_FELHASZN_TERV!M131+PH_EI_FELHASZN_TERV!M131+MUVHAZ_EI_FELHASZN_TERV!M131</f>
        <v>13307</v>
      </c>
      <c r="N131" s="53">
        <f>ONK_EI_FELHASZN_TERV!N131+OVI_EI_FELHASZN_TERV!N131+PH_EI_FELHASZN_TERV!N131+MUVHAZ_EI_FELHASZN_TERV!N131</f>
        <v>13336</v>
      </c>
      <c r="O131" s="143">
        <f t="shared" si="1"/>
        <v>159713</v>
      </c>
      <c r="P131" s="4"/>
    </row>
    <row r="132" spans="1:16" ht="15">
      <c r="A132" s="5" t="s">
        <v>575</v>
      </c>
      <c r="B132" s="6" t="s">
        <v>576</v>
      </c>
      <c r="C132" s="53">
        <f>ONK_EI_FELHASZN_TERV!C132+OVI_EI_FELHASZN_TERV!C132+PH_EI_FELHASZN_TERV!C132+MUVHAZ_EI_FELHASZN_TERV!C132</f>
        <v>0</v>
      </c>
      <c r="D132" s="53">
        <f>ONK_EI_FELHASZN_TERV!D132+OVI_EI_FELHASZN_TERV!D132+PH_EI_FELHASZN_TERV!D132+MUVHAZ_EI_FELHASZN_TERV!D132</f>
        <v>0</v>
      </c>
      <c r="E132" s="53">
        <f>ONK_EI_FELHASZN_TERV!E132+OVI_EI_FELHASZN_TERV!E132+PH_EI_FELHASZN_TERV!E132+MUVHAZ_EI_FELHASZN_TERV!E132</f>
        <v>0</v>
      </c>
      <c r="F132" s="53">
        <f>ONK_EI_FELHASZN_TERV!F132+OVI_EI_FELHASZN_TERV!F132+PH_EI_FELHASZN_TERV!F132+MUVHAZ_EI_FELHASZN_TERV!F132</f>
        <v>0</v>
      </c>
      <c r="G132" s="53">
        <f>ONK_EI_FELHASZN_TERV!G132+OVI_EI_FELHASZN_TERV!G132+PH_EI_FELHASZN_TERV!G132+MUVHAZ_EI_FELHASZN_TERV!G132</f>
        <v>0</v>
      </c>
      <c r="H132" s="53">
        <f>ONK_EI_FELHASZN_TERV!H132+OVI_EI_FELHASZN_TERV!H132+PH_EI_FELHASZN_TERV!H132+MUVHAZ_EI_FELHASZN_TERV!H132</f>
        <v>0</v>
      </c>
      <c r="I132" s="53">
        <f>ONK_EI_FELHASZN_TERV!I132+OVI_EI_FELHASZN_TERV!I132+PH_EI_FELHASZN_TERV!I132+MUVHAZ_EI_FELHASZN_TERV!I132</f>
        <v>0</v>
      </c>
      <c r="J132" s="53">
        <f>ONK_EI_FELHASZN_TERV!J132+OVI_EI_FELHASZN_TERV!J132+PH_EI_FELHASZN_TERV!J132+MUVHAZ_EI_FELHASZN_TERV!J132</f>
        <v>0</v>
      </c>
      <c r="K132" s="53">
        <f>ONK_EI_FELHASZN_TERV!K132+OVI_EI_FELHASZN_TERV!K132+PH_EI_FELHASZN_TERV!K132+MUVHAZ_EI_FELHASZN_TERV!K132</f>
        <v>0</v>
      </c>
      <c r="L132" s="53">
        <f>ONK_EI_FELHASZN_TERV!L132+OVI_EI_FELHASZN_TERV!L132+PH_EI_FELHASZN_TERV!L132+MUVHAZ_EI_FELHASZN_TERV!L132</f>
        <v>0</v>
      </c>
      <c r="M132" s="53">
        <f>ONK_EI_FELHASZN_TERV!M132+OVI_EI_FELHASZN_TERV!M132+PH_EI_FELHASZN_TERV!M132+MUVHAZ_EI_FELHASZN_TERV!M132</f>
        <v>0</v>
      </c>
      <c r="N132" s="53">
        <f>ONK_EI_FELHASZN_TERV!N132+OVI_EI_FELHASZN_TERV!N132+PH_EI_FELHASZN_TERV!N132+MUVHAZ_EI_FELHASZN_TERV!N132</f>
        <v>0</v>
      </c>
      <c r="O132" s="144">
        <f t="shared" si="1"/>
        <v>0</v>
      </c>
      <c r="P132" s="4"/>
    </row>
    <row r="133" spans="1:16" ht="30">
      <c r="A133" s="5" t="s">
        <v>577</v>
      </c>
      <c r="B133" s="6" t="s">
        <v>578</v>
      </c>
      <c r="C133" s="53">
        <f>ONK_EI_FELHASZN_TERV!C133+OVI_EI_FELHASZN_TERV!C133+PH_EI_FELHASZN_TERV!C133+MUVHAZ_EI_FELHASZN_TERV!C133</f>
        <v>0</v>
      </c>
      <c r="D133" s="53">
        <f>ONK_EI_FELHASZN_TERV!D133+OVI_EI_FELHASZN_TERV!D133+PH_EI_FELHASZN_TERV!D133+MUVHAZ_EI_FELHASZN_TERV!D133</f>
        <v>0</v>
      </c>
      <c r="E133" s="53">
        <f>ONK_EI_FELHASZN_TERV!E133+OVI_EI_FELHASZN_TERV!E133+PH_EI_FELHASZN_TERV!E133+MUVHAZ_EI_FELHASZN_TERV!E133</f>
        <v>0</v>
      </c>
      <c r="F133" s="53">
        <f>ONK_EI_FELHASZN_TERV!F133+OVI_EI_FELHASZN_TERV!F133+PH_EI_FELHASZN_TERV!F133+MUVHAZ_EI_FELHASZN_TERV!F133</f>
        <v>0</v>
      </c>
      <c r="G133" s="53">
        <f>ONK_EI_FELHASZN_TERV!G133+OVI_EI_FELHASZN_TERV!G133+PH_EI_FELHASZN_TERV!G133+MUVHAZ_EI_FELHASZN_TERV!G133</f>
        <v>0</v>
      </c>
      <c r="H133" s="53">
        <f>ONK_EI_FELHASZN_TERV!H133+OVI_EI_FELHASZN_TERV!H133+PH_EI_FELHASZN_TERV!H133+MUVHAZ_EI_FELHASZN_TERV!H133</f>
        <v>0</v>
      </c>
      <c r="I133" s="53">
        <f>ONK_EI_FELHASZN_TERV!I133+OVI_EI_FELHASZN_TERV!I133+PH_EI_FELHASZN_TERV!I133+MUVHAZ_EI_FELHASZN_TERV!I133</f>
        <v>0</v>
      </c>
      <c r="J133" s="53">
        <f>ONK_EI_FELHASZN_TERV!J133+OVI_EI_FELHASZN_TERV!J133+PH_EI_FELHASZN_TERV!J133+MUVHAZ_EI_FELHASZN_TERV!J133</f>
        <v>0</v>
      </c>
      <c r="K133" s="53">
        <f>ONK_EI_FELHASZN_TERV!K133+OVI_EI_FELHASZN_TERV!K133+PH_EI_FELHASZN_TERV!K133+MUVHAZ_EI_FELHASZN_TERV!K133</f>
        <v>0</v>
      </c>
      <c r="L133" s="53">
        <f>ONK_EI_FELHASZN_TERV!L133+OVI_EI_FELHASZN_TERV!L133+PH_EI_FELHASZN_TERV!L133+MUVHAZ_EI_FELHASZN_TERV!L133</f>
        <v>0</v>
      </c>
      <c r="M133" s="53">
        <f>ONK_EI_FELHASZN_TERV!M133+OVI_EI_FELHASZN_TERV!M133+PH_EI_FELHASZN_TERV!M133+MUVHAZ_EI_FELHASZN_TERV!M133</f>
        <v>0</v>
      </c>
      <c r="N133" s="53">
        <f>ONK_EI_FELHASZN_TERV!N133+OVI_EI_FELHASZN_TERV!N133+PH_EI_FELHASZN_TERV!N133+MUVHAZ_EI_FELHASZN_TERV!N133</f>
        <v>0</v>
      </c>
      <c r="O133" s="144">
        <f t="shared" si="1"/>
        <v>0</v>
      </c>
      <c r="P133" s="4"/>
    </row>
    <row r="134" spans="1:16" ht="30">
      <c r="A134" s="5" t="s">
        <v>906</v>
      </c>
      <c r="B134" s="6" t="s">
        <v>579</v>
      </c>
      <c r="C134" s="53">
        <f>ONK_EI_FELHASZN_TERV!C134+OVI_EI_FELHASZN_TERV!C134+PH_EI_FELHASZN_TERV!C134+MUVHAZ_EI_FELHASZN_TERV!C134</f>
        <v>0</v>
      </c>
      <c r="D134" s="53">
        <f>ONK_EI_FELHASZN_TERV!D134+OVI_EI_FELHASZN_TERV!D134+PH_EI_FELHASZN_TERV!D134+MUVHAZ_EI_FELHASZN_TERV!D134</f>
        <v>0</v>
      </c>
      <c r="E134" s="53">
        <f>ONK_EI_FELHASZN_TERV!E134+OVI_EI_FELHASZN_TERV!E134+PH_EI_FELHASZN_TERV!E134+MUVHAZ_EI_FELHASZN_TERV!E134</f>
        <v>0</v>
      </c>
      <c r="F134" s="53">
        <f>ONK_EI_FELHASZN_TERV!F134+OVI_EI_FELHASZN_TERV!F134+PH_EI_FELHASZN_TERV!F134+MUVHAZ_EI_FELHASZN_TERV!F134</f>
        <v>0</v>
      </c>
      <c r="G134" s="53">
        <f>ONK_EI_FELHASZN_TERV!G134+OVI_EI_FELHASZN_TERV!G134+PH_EI_FELHASZN_TERV!G134+MUVHAZ_EI_FELHASZN_TERV!G134</f>
        <v>0</v>
      </c>
      <c r="H134" s="53">
        <f>ONK_EI_FELHASZN_TERV!H134+OVI_EI_FELHASZN_TERV!H134+PH_EI_FELHASZN_TERV!H134+MUVHAZ_EI_FELHASZN_TERV!H134</f>
        <v>0</v>
      </c>
      <c r="I134" s="53">
        <f>ONK_EI_FELHASZN_TERV!I134+OVI_EI_FELHASZN_TERV!I134+PH_EI_FELHASZN_TERV!I134+MUVHAZ_EI_FELHASZN_TERV!I134</f>
        <v>0</v>
      </c>
      <c r="J134" s="53">
        <f>ONK_EI_FELHASZN_TERV!J134+OVI_EI_FELHASZN_TERV!J134+PH_EI_FELHASZN_TERV!J134+MUVHAZ_EI_FELHASZN_TERV!J134</f>
        <v>0</v>
      </c>
      <c r="K134" s="53">
        <f>ONK_EI_FELHASZN_TERV!K134+OVI_EI_FELHASZN_TERV!K134+PH_EI_FELHASZN_TERV!K134+MUVHAZ_EI_FELHASZN_TERV!K134</f>
        <v>0</v>
      </c>
      <c r="L134" s="53">
        <f>ONK_EI_FELHASZN_TERV!L134+OVI_EI_FELHASZN_TERV!L134+PH_EI_FELHASZN_TERV!L134+MUVHAZ_EI_FELHASZN_TERV!L134</f>
        <v>0</v>
      </c>
      <c r="M134" s="53">
        <f>ONK_EI_FELHASZN_TERV!M134+OVI_EI_FELHASZN_TERV!M134+PH_EI_FELHASZN_TERV!M134+MUVHAZ_EI_FELHASZN_TERV!M134</f>
        <v>0</v>
      </c>
      <c r="N134" s="53">
        <f>ONK_EI_FELHASZN_TERV!N134+OVI_EI_FELHASZN_TERV!N134+PH_EI_FELHASZN_TERV!N134+MUVHAZ_EI_FELHASZN_TERV!N134</f>
        <v>0</v>
      </c>
      <c r="O134" s="144">
        <f t="shared" si="1"/>
        <v>0</v>
      </c>
      <c r="P134" s="4"/>
    </row>
    <row r="135" spans="1:16" ht="30">
      <c r="A135" s="5" t="s">
        <v>907</v>
      </c>
      <c r="B135" s="6" t="s">
        <v>580</v>
      </c>
      <c r="C135" s="53">
        <f>ONK_EI_FELHASZN_TERV!C135+OVI_EI_FELHASZN_TERV!C135+PH_EI_FELHASZN_TERV!C135+MUVHAZ_EI_FELHASZN_TERV!C135</f>
        <v>0</v>
      </c>
      <c r="D135" s="53">
        <f>ONK_EI_FELHASZN_TERV!D135+OVI_EI_FELHASZN_TERV!D135+PH_EI_FELHASZN_TERV!D135+MUVHAZ_EI_FELHASZN_TERV!D135</f>
        <v>0</v>
      </c>
      <c r="E135" s="53">
        <f>ONK_EI_FELHASZN_TERV!E135+OVI_EI_FELHASZN_TERV!E135+PH_EI_FELHASZN_TERV!E135+MUVHAZ_EI_FELHASZN_TERV!E135</f>
        <v>0</v>
      </c>
      <c r="F135" s="53">
        <f>ONK_EI_FELHASZN_TERV!F135+OVI_EI_FELHASZN_TERV!F135+PH_EI_FELHASZN_TERV!F135+MUVHAZ_EI_FELHASZN_TERV!F135</f>
        <v>0</v>
      </c>
      <c r="G135" s="53">
        <f>ONK_EI_FELHASZN_TERV!G135+OVI_EI_FELHASZN_TERV!G135+PH_EI_FELHASZN_TERV!G135+MUVHAZ_EI_FELHASZN_TERV!G135</f>
        <v>0</v>
      </c>
      <c r="H135" s="53">
        <f>ONK_EI_FELHASZN_TERV!H135+OVI_EI_FELHASZN_TERV!H135+PH_EI_FELHASZN_TERV!H135+MUVHAZ_EI_FELHASZN_TERV!H135</f>
        <v>0</v>
      </c>
      <c r="I135" s="53">
        <f>ONK_EI_FELHASZN_TERV!I135+OVI_EI_FELHASZN_TERV!I135+PH_EI_FELHASZN_TERV!I135+MUVHAZ_EI_FELHASZN_TERV!I135</f>
        <v>0</v>
      </c>
      <c r="J135" s="53">
        <f>ONK_EI_FELHASZN_TERV!J135+OVI_EI_FELHASZN_TERV!J135+PH_EI_FELHASZN_TERV!J135+MUVHAZ_EI_FELHASZN_TERV!J135</f>
        <v>0</v>
      </c>
      <c r="K135" s="53">
        <f>ONK_EI_FELHASZN_TERV!K135+OVI_EI_FELHASZN_TERV!K135+PH_EI_FELHASZN_TERV!K135+MUVHAZ_EI_FELHASZN_TERV!K135</f>
        <v>0</v>
      </c>
      <c r="L135" s="53">
        <f>ONK_EI_FELHASZN_TERV!L135+OVI_EI_FELHASZN_TERV!L135+PH_EI_FELHASZN_TERV!L135+MUVHAZ_EI_FELHASZN_TERV!L135</f>
        <v>0</v>
      </c>
      <c r="M135" s="53">
        <f>ONK_EI_FELHASZN_TERV!M135+OVI_EI_FELHASZN_TERV!M135+PH_EI_FELHASZN_TERV!M135+MUVHAZ_EI_FELHASZN_TERV!M135</f>
        <v>0</v>
      </c>
      <c r="N135" s="53">
        <f>ONK_EI_FELHASZN_TERV!N135+OVI_EI_FELHASZN_TERV!N135+PH_EI_FELHASZN_TERV!N135+MUVHAZ_EI_FELHASZN_TERV!N135</f>
        <v>0</v>
      </c>
      <c r="O135" s="144">
        <f t="shared" si="1"/>
        <v>0</v>
      </c>
      <c r="P135" s="4"/>
    </row>
    <row r="136" spans="1:16" ht="15">
      <c r="A136" s="5" t="s">
        <v>932</v>
      </c>
      <c r="B136" s="6" t="s">
        <v>581</v>
      </c>
      <c r="C136" s="53">
        <f>ONK_EI_FELHASZN_TERV!C136+OVI_EI_FELHASZN_TERV!C136+PH_EI_FELHASZN_TERV!C136+MUVHAZ_EI_FELHASZN_TERV!C136</f>
        <v>1389</v>
      </c>
      <c r="D136" s="53">
        <f>ONK_EI_FELHASZN_TERV!D136+OVI_EI_FELHASZN_TERV!D136+PH_EI_FELHASZN_TERV!D136+MUVHAZ_EI_FELHASZN_TERV!D136</f>
        <v>1389</v>
      </c>
      <c r="E136" s="53">
        <f>ONK_EI_FELHASZN_TERV!E136+OVI_EI_FELHASZN_TERV!E136+PH_EI_FELHASZN_TERV!E136+MUVHAZ_EI_FELHASZN_TERV!E136</f>
        <v>1389</v>
      </c>
      <c r="F136" s="53">
        <f>ONK_EI_FELHASZN_TERV!F136+OVI_EI_FELHASZN_TERV!F136+PH_EI_FELHASZN_TERV!F136+MUVHAZ_EI_FELHASZN_TERV!F136</f>
        <v>1389</v>
      </c>
      <c r="G136" s="53">
        <f>ONK_EI_FELHASZN_TERV!G136+OVI_EI_FELHASZN_TERV!G136+PH_EI_FELHASZN_TERV!G136+MUVHAZ_EI_FELHASZN_TERV!G136</f>
        <v>1389</v>
      </c>
      <c r="H136" s="53">
        <f>ONK_EI_FELHASZN_TERV!H136+OVI_EI_FELHASZN_TERV!H136+PH_EI_FELHASZN_TERV!H136+MUVHAZ_EI_FELHASZN_TERV!H136</f>
        <v>1389</v>
      </c>
      <c r="I136" s="53">
        <f>ONK_EI_FELHASZN_TERV!I136+OVI_EI_FELHASZN_TERV!I136+PH_EI_FELHASZN_TERV!I136+MUVHAZ_EI_FELHASZN_TERV!I136</f>
        <v>1389</v>
      </c>
      <c r="J136" s="53">
        <f>ONK_EI_FELHASZN_TERV!J136+OVI_EI_FELHASZN_TERV!J136+PH_EI_FELHASZN_TERV!J136+MUVHAZ_EI_FELHASZN_TERV!J136</f>
        <v>1389</v>
      </c>
      <c r="K136" s="53">
        <f>ONK_EI_FELHASZN_TERV!K136+OVI_EI_FELHASZN_TERV!K136+PH_EI_FELHASZN_TERV!K136+MUVHAZ_EI_FELHASZN_TERV!K136</f>
        <v>1389</v>
      </c>
      <c r="L136" s="53">
        <f>ONK_EI_FELHASZN_TERV!L136+OVI_EI_FELHASZN_TERV!L136+PH_EI_FELHASZN_TERV!L136+MUVHAZ_EI_FELHASZN_TERV!L136</f>
        <v>1389</v>
      </c>
      <c r="M136" s="53">
        <f>ONK_EI_FELHASZN_TERV!M136+OVI_EI_FELHASZN_TERV!M136+PH_EI_FELHASZN_TERV!M136+MUVHAZ_EI_FELHASZN_TERV!M136</f>
        <v>1389</v>
      </c>
      <c r="N136" s="53">
        <f>ONK_EI_FELHASZN_TERV!N136+OVI_EI_FELHASZN_TERV!N136+PH_EI_FELHASZN_TERV!N136+MUVHAZ_EI_FELHASZN_TERV!N136</f>
        <v>1391</v>
      </c>
      <c r="O136" s="144">
        <f aca="true" t="shared" si="3" ref="O136:O185">SUM(C136:N136)</f>
        <v>16670</v>
      </c>
      <c r="P136" s="4"/>
    </row>
    <row r="137" spans="1:16" ht="15">
      <c r="A137" s="50" t="s">
        <v>994</v>
      </c>
      <c r="B137" s="65" t="s">
        <v>582</v>
      </c>
      <c r="C137" s="53">
        <f>ONK_EI_FELHASZN_TERV!C137+OVI_EI_FELHASZN_TERV!C137+PH_EI_FELHASZN_TERV!C137+MUVHAZ_EI_FELHASZN_TERV!C137</f>
        <v>14696</v>
      </c>
      <c r="D137" s="53">
        <f>ONK_EI_FELHASZN_TERV!D137+OVI_EI_FELHASZN_TERV!D137+PH_EI_FELHASZN_TERV!D137+MUVHAZ_EI_FELHASZN_TERV!D137</f>
        <v>14696</v>
      </c>
      <c r="E137" s="53">
        <f>ONK_EI_FELHASZN_TERV!E137+OVI_EI_FELHASZN_TERV!E137+PH_EI_FELHASZN_TERV!E137+MUVHAZ_EI_FELHASZN_TERV!E137</f>
        <v>14696</v>
      </c>
      <c r="F137" s="53">
        <f>ONK_EI_FELHASZN_TERV!F137+OVI_EI_FELHASZN_TERV!F137+PH_EI_FELHASZN_TERV!F137+MUVHAZ_EI_FELHASZN_TERV!F137</f>
        <v>14696</v>
      </c>
      <c r="G137" s="53">
        <f>ONK_EI_FELHASZN_TERV!G137+OVI_EI_FELHASZN_TERV!G137+PH_EI_FELHASZN_TERV!G137+MUVHAZ_EI_FELHASZN_TERV!G137</f>
        <v>14696</v>
      </c>
      <c r="H137" s="53">
        <f>ONK_EI_FELHASZN_TERV!H137+OVI_EI_FELHASZN_TERV!H137+PH_EI_FELHASZN_TERV!H137+MUVHAZ_EI_FELHASZN_TERV!H137</f>
        <v>14696</v>
      </c>
      <c r="I137" s="53">
        <f>ONK_EI_FELHASZN_TERV!I137+OVI_EI_FELHASZN_TERV!I137+PH_EI_FELHASZN_TERV!I137+MUVHAZ_EI_FELHASZN_TERV!I137</f>
        <v>14696</v>
      </c>
      <c r="J137" s="53">
        <f>ONK_EI_FELHASZN_TERV!J137+OVI_EI_FELHASZN_TERV!J137+PH_EI_FELHASZN_TERV!J137+MUVHAZ_EI_FELHASZN_TERV!J137</f>
        <v>14696</v>
      </c>
      <c r="K137" s="53">
        <f>ONK_EI_FELHASZN_TERV!K137+OVI_EI_FELHASZN_TERV!K137+PH_EI_FELHASZN_TERV!K137+MUVHAZ_EI_FELHASZN_TERV!K137</f>
        <v>14696</v>
      </c>
      <c r="L137" s="53">
        <f>ONK_EI_FELHASZN_TERV!L137+OVI_EI_FELHASZN_TERV!L137+PH_EI_FELHASZN_TERV!L137+MUVHAZ_EI_FELHASZN_TERV!L137</f>
        <v>14696</v>
      </c>
      <c r="M137" s="53">
        <f>ONK_EI_FELHASZN_TERV!M137+OVI_EI_FELHASZN_TERV!M137+PH_EI_FELHASZN_TERV!M137+MUVHAZ_EI_FELHASZN_TERV!M137</f>
        <v>14696</v>
      </c>
      <c r="N137" s="53">
        <f>ONK_EI_FELHASZN_TERV!N137+OVI_EI_FELHASZN_TERV!N137+PH_EI_FELHASZN_TERV!N137+MUVHAZ_EI_FELHASZN_TERV!N137</f>
        <v>14727</v>
      </c>
      <c r="O137" s="143">
        <f t="shared" si="3"/>
        <v>176383</v>
      </c>
      <c r="P137" s="4"/>
    </row>
    <row r="138" spans="1:16" ht="15">
      <c r="A138" s="5" t="s">
        <v>939</v>
      </c>
      <c r="B138" s="6" t="s">
        <v>591</v>
      </c>
      <c r="C138" s="53">
        <f>ONK_EI_FELHASZN_TERV!C138+OVI_EI_FELHASZN_TERV!C138+PH_EI_FELHASZN_TERV!C138+MUVHAZ_EI_FELHASZN_TERV!C138</f>
        <v>0</v>
      </c>
      <c r="D138" s="53">
        <f>ONK_EI_FELHASZN_TERV!D138+OVI_EI_FELHASZN_TERV!D138+PH_EI_FELHASZN_TERV!D138+MUVHAZ_EI_FELHASZN_TERV!D138</f>
        <v>0</v>
      </c>
      <c r="E138" s="53">
        <f>ONK_EI_FELHASZN_TERV!E138+OVI_EI_FELHASZN_TERV!E138+PH_EI_FELHASZN_TERV!E138+MUVHAZ_EI_FELHASZN_TERV!E138</f>
        <v>0</v>
      </c>
      <c r="F138" s="53">
        <f>ONK_EI_FELHASZN_TERV!F138+OVI_EI_FELHASZN_TERV!F138+PH_EI_FELHASZN_TERV!F138+MUVHAZ_EI_FELHASZN_TERV!F138</f>
        <v>0</v>
      </c>
      <c r="G138" s="53">
        <f>ONK_EI_FELHASZN_TERV!G138+OVI_EI_FELHASZN_TERV!G138+PH_EI_FELHASZN_TERV!G138+MUVHAZ_EI_FELHASZN_TERV!G138</f>
        <v>0</v>
      </c>
      <c r="H138" s="53">
        <f>ONK_EI_FELHASZN_TERV!H138+OVI_EI_FELHASZN_TERV!H138+PH_EI_FELHASZN_TERV!H138+MUVHAZ_EI_FELHASZN_TERV!H138</f>
        <v>0</v>
      </c>
      <c r="I138" s="53">
        <f>ONK_EI_FELHASZN_TERV!I138+OVI_EI_FELHASZN_TERV!I138+PH_EI_FELHASZN_TERV!I138+MUVHAZ_EI_FELHASZN_TERV!I138</f>
        <v>0</v>
      </c>
      <c r="J138" s="53">
        <f>ONK_EI_FELHASZN_TERV!J138+OVI_EI_FELHASZN_TERV!J138+PH_EI_FELHASZN_TERV!J138+MUVHAZ_EI_FELHASZN_TERV!J138</f>
        <v>0</v>
      </c>
      <c r="K138" s="53">
        <f>ONK_EI_FELHASZN_TERV!K138+OVI_EI_FELHASZN_TERV!K138+PH_EI_FELHASZN_TERV!K138+MUVHAZ_EI_FELHASZN_TERV!K138</f>
        <v>0</v>
      </c>
      <c r="L138" s="53">
        <f>ONK_EI_FELHASZN_TERV!L138+OVI_EI_FELHASZN_TERV!L138+PH_EI_FELHASZN_TERV!L138+MUVHAZ_EI_FELHASZN_TERV!L138</f>
        <v>0</v>
      </c>
      <c r="M138" s="53">
        <f>ONK_EI_FELHASZN_TERV!M138+OVI_EI_FELHASZN_TERV!M138+PH_EI_FELHASZN_TERV!M138+MUVHAZ_EI_FELHASZN_TERV!M138</f>
        <v>0</v>
      </c>
      <c r="N138" s="53">
        <f>ONK_EI_FELHASZN_TERV!N138+OVI_EI_FELHASZN_TERV!N138+PH_EI_FELHASZN_TERV!N138+MUVHAZ_EI_FELHASZN_TERV!N138</f>
        <v>0</v>
      </c>
      <c r="O138" s="144">
        <f t="shared" si="3"/>
        <v>0</v>
      </c>
      <c r="P138" s="4"/>
    </row>
    <row r="139" spans="1:16" ht="15">
      <c r="A139" s="5" t="s">
        <v>940</v>
      </c>
      <c r="B139" s="6" t="s">
        <v>595</v>
      </c>
      <c r="C139" s="53">
        <f>ONK_EI_FELHASZN_TERV!C139+OVI_EI_FELHASZN_TERV!C139+PH_EI_FELHASZN_TERV!C139+MUVHAZ_EI_FELHASZN_TERV!C139</f>
        <v>0</v>
      </c>
      <c r="D139" s="53">
        <f>ONK_EI_FELHASZN_TERV!D139+OVI_EI_FELHASZN_TERV!D139+PH_EI_FELHASZN_TERV!D139+MUVHAZ_EI_FELHASZN_TERV!D139</f>
        <v>0</v>
      </c>
      <c r="E139" s="53">
        <f>ONK_EI_FELHASZN_TERV!E139+OVI_EI_FELHASZN_TERV!E139+PH_EI_FELHASZN_TERV!E139+MUVHAZ_EI_FELHASZN_TERV!E139</f>
        <v>0</v>
      </c>
      <c r="F139" s="53">
        <f>ONK_EI_FELHASZN_TERV!F139+OVI_EI_FELHASZN_TERV!F139+PH_EI_FELHASZN_TERV!F139+MUVHAZ_EI_FELHASZN_TERV!F139</f>
        <v>0</v>
      </c>
      <c r="G139" s="53">
        <f>ONK_EI_FELHASZN_TERV!G139+OVI_EI_FELHASZN_TERV!G139+PH_EI_FELHASZN_TERV!G139+MUVHAZ_EI_FELHASZN_TERV!G139</f>
        <v>0</v>
      </c>
      <c r="H139" s="53">
        <f>ONK_EI_FELHASZN_TERV!H139+OVI_EI_FELHASZN_TERV!H139+PH_EI_FELHASZN_TERV!H139+MUVHAZ_EI_FELHASZN_TERV!H139</f>
        <v>0</v>
      </c>
      <c r="I139" s="53">
        <f>ONK_EI_FELHASZN_TERV!I139+OVI_EI_FELHASZN_TERV!I139+PH_EI_FELHASZN_TERV!I139+MUVHAZ_EI_FELHASZN_TERV!I139</f>
        <v>0</v>
      </c>
      <c r="J139" s="53">
        <f>ONK_EI_FELHASZN_TERV!J139+OVI_EI_FELHASZN_TERV!J139+PH_EI_FELHASZN_TERV!J139+MUVHAZ_EI_FELHASZN_TERV!J139</f>
        <v>0</v>
      </c>
      <c r="K139" s="53">
        <f>ONK_EI_FELHASZN_TERV!K139+OVI_EI_FELHASZN_TERV!K139+PH_EI_FELHASZN_TERV!K139+MUVHAZ_EI_FELHASZN_TERV!K139</f>
        <v>0</v>
      </c>
      <c r="L139" s="53">
        <f>ONK_EI_FELHASZN_TERV!L139+OVI_EI_FELHASZN_TERV!L139+PH_EI_FELHASZN_TERV!L139+MUVHAZ_EI_FELHASZN_TERV!L139</f>
        <v>0</v>
      </c>
      <c r="M139" s="53">
        <f>ONK_EI_FELHASZN_TERV!M139+OVI_EI_FELHASZN_TERV!M139+PH_EI_FELHASZN_TERV!M139+MUVHAZ_EI_FELHASZN_TERV!M139</f>
        <v>0</v>
      </c>
      <c r="N139" s="53">
        <f>ONK_EI_FELHASZN_TERV!N139+OVI_EI_FELHASZN_TERV!N139+PH_EI_FELHASZN_TERV!N139+MUVHAZ_EI_FELHASZN_TERV!N139</f>
        <v>0</v>
      </c>
      <c r="O139" s="144">
        <f t="shared" si="3"/>
        <v>0</v>
      </c>
      <c r="P139" s="4"/>
    </row>
    <row r="140" spans="1:16" ht="15">
      <c r="A140" s="9" t="s">
        <v>996</v>
      </c>
      <c r="B140" s="10" t="s">
        <v>596</v>
      </c>
      <c r="C140" s="53">
        <f>ONK_EI_FELHASZN_TERV!C140+OVI_EI_FELHASZN_TERV!C140+PH_EI_FELHASZN_TERV!C140+MUVHAZ_EI_FELHASZN_TERV!C140</f>
        <v>0</v>
      </c>
      <c r="D140" s="53">
        <f>ONK_EI_FELHASZN_TERV!D140+OVI_EI_FELHASZN_TERV!D140+PH_EI_FELHASZN_TERV!D140+MUVHAZ_EI_FELHASZN_TERV!D140</f>
        <v>0</v>
      </c>
      <c r="E140" s="53">
        <f>ONK_EI_FELHASZN_TERV!E140+OVI_EI_FELHASZN_TERV!E140+PH_EI_FELHASZN_TERV!E140+MUVHAZ_EI_FELHASZN_TERV!E140</f>
        <v>0</v>
      </c>
      <c r="F140" s="53">
        <f>ONK_EI_FELHASZN_TERV!F140+OVI_EI_FELHASZN_TERV!F140+PH_EI_FELHASZN_TERV!F140+MUVHAZ_EI_FELHASZN_TERV!F140</f>
        <v>0</v>
      </c>
      <c r="G140" s="53">
        <f>ONK_EI_FELHASZN_TERV!G140+OVI_EI_FELHASZN_TERV!G140+PH_EI_FELHASZN_TERV!G140+MUVHAZ_EI_FELHASZN_TERV!G140</f>
        <v>0</v>
      </c>
      <c r="H140" s="53">
        <f>ONK_EI_FELHASZN_TERV!H140+OVI_EI_FELHASZN_TERV!H140+PH_EI_FELHASZN_TERV!H140+MUVHAZ_EI_FELHASZN_TERV!H140</f>
        <v>0</v>
      </c>
      <c r="I140" s="53">
        <f>ONK_EI_FELHASZN_TERV!I140+OVI_EI_FELHASZN_TERV!I140+PH_EI_FELHASZN_TERV!I140+MUVHAZ_EI_FELHASZN_TERV!I140</f>
        <v>0</v>
      </c>
      <c r="J140" s="53">
        <f>ONK_EI_FELHASZN_TERV!J140+OVI_EI_FELHASZN_TERV!J140+PH_EI_FELHASZN_TERV!J140+MUVHAZ_EI_FELHASZN_TERV!J140</f>
        <v>0</v>
      </c>
      <c r="K140" s="53">
        <f>ONK_EI_FELHASZN_TERV!K140+OVI_EI_FELHASZN_TERV!K140+PH_EI_FELHASZN_TERV!K140+MUVHAZ_EI_FELHASZN_TERV!K140</f>
        <v>0</v>
      </c>
      <c r="L140" s="53">
        <f>ONK_EI_FELHASZN_TERV!L140+OVI_EI_FELHASZN_TERV!L140+PH_EI_FELHASZN_TERV!L140+MUVHAZ_EI_FELHASZN_TERV!L140</f>
        <v>0</v>
      </c>
      <c r="M140" s="53">
        <f>ONK_EI_FELHASZN_TERV!M140+OVI_EI_FELHASZN_TERV!M140+PH_EI_FELHASZN_TERV!M140+MUVHAZ_EI_FELHASZN_TERV!M140</f>
        <v>0</v>
      </c>
      <c r="N140" s="53">
        <f>ONK_EI_FELHASZN_TERV!N140+OVI_EI_FELHASZN_TERV!N140+PH_EI_FELHASZN_TERV!N140+MUVHAZ_EI_FELHASZN_TERV!N140</f>
        <v>0</v>
      </c>
      <c r="O140" s="144">
        <f t="shared" si="3"/>
        <v>0</v>
      </c>
      <c r="P140" s="4"/>
    </row>
    <row r="141" spans="1:16" ht="15">
      <c r="A141" s="5" t="s">
        <v>941</v>
      </c>
      <c r="B141" s="6" t="s">
        <v>597</v>
      </c>
      <c r="C141" s="53">
        <f>ONK_EI_FELHASZN_TERV!C141+OVI_EI_FELHASZN_TERV!C141+PH_EI_FELHASZN_TERV!C141+MUVHAZ_EI_FELHASZN_TERV!C141</f>
        <v>0</v>
      </c>
      <c r="D141" s="53">
        <f>ONK_EI_FELHASZN_TERV!D141+OVI_EI_FELHASZN_TERV!D141+PH_EI_FELHASZN_TERV!D141+MUVHAZ_EI_FELHASZN_TERV!D141</f>
        <v>0</v>
      </c>
      <c r="E141" s="53">
        <f>ONK_EI_FELHASZN_TERV!E141+OVI_EI_FELHASZN_TERV!E141+PH_EI_FELHASZN_TERV!E141+MUVHAZ_EI_FELHASZN_TERV!E141</f>
        <v>0</v>
      </c>
      <c r="F141" s="53">
        <f>ONK_EI_FELHASZN_TERV!F141+OVI_EI_FELHASZN_TERV!F141+PH_EI_FELHASZN_TERV!F141+MUVHAZ_EI_FELHASZN_TERV!F141</f>
        <v>0</v>
      </c>
      <c r="G141" s="53">
        <f>ONK_EI_FELHASZN_TERV!G141+OVI_EI_FELHASZN_TERV!G141+PH_EI_FELHASZN_TERV!G141+MUVHAZ_EI_FELHASZN_TERV!G141</f>
        <v>0</v>
      </c>
      <c r="H141" s="53">
        <f>ONK_EI_FELHASZN_TERV!H141+OVI_EI_FELHASZN_TERV!H141+PH_EI_FELHASZN_TERV!H141+MUVHAZ_EI_FELHASZN_TERV!H141</f>
        <v>0</v>
      </c>
      <c r="I141" s="53">
        <f>ONK_EI_FELHASZN_TERV!I141+OVI_EI_FELHASZN_TERV!I141+PH_EI_FELHASZN_TERV!I141+MUVHAZ_EI_FELHASZN_TERV!I141</f>
        <v>0</v>
      </c>
      <c r="J141" s="53">
        <f>ONK_EI_FELHASZN_TERV!J141+OVI_EI_FELHASZN_TERV!J141+PH_EI_FELHASZN_TERV!J141+MUVHAZ_EI_FELHASZN_TERV!J141</f>
        <v>0</v>
      </c>
      <c r="K141" s="53">
        <f>ONK_EI_FELHASZN_TERV!K141+OVI_EI_FELHASZN_TERV!K141+PH_EI_FELHASZN_TERV!K141+MUVHAZ_EI_FELHASZN_TERV!K141</f>
        <v>0</v>
      </c>
      <c r="L141" s="53">
        <f>ONK_EI_FELHASZN_TERV!L141+OVI_EI_FELHASZN_TERV!L141+PH_EI_FELHASZN_TERV!L141+MUVHAZ_EI_FELHASZN_TERV!L141</f>
        <v>0</v>
      </c>
      <c r="M141" s="53">
        <f>ONK_EI_FELHASZN_TERV!M141+OVI_EI_FELHASZN_TERV!M141+PH_EI_FELHASZN_TERV!M141+MUVHAZ_EI_FELHASZN_TERV!M141</f>
        <v>0</v>
      </c>
      <c r="N141" s="53">
        <f>ONK_EI_FELHASZN_TERV!N141+OVI_EI_FELHASZN_TERV!N141+PH_EI_FELHASZN_TERV!N141+MUVHAZ_EI_FELHASZN_TERV!N141</f>
        <v>0</v>
      </c>
      <c r="O141" s="144">
        <f t="shared" si="3"/>
        <v>0</v>
      </c>
      <c r="P141" s="4"/>
    </row>
    <row r="142" spans="1:16" ht="15">
      <c r="A142" s="5" t="s">
        <v>942</v>
      </c>
      <c r="B142" s="6" t="s">
        <v>598</v>
      </c>
      <c r="C142" s="53">
        <f>ONK_EI_FELHASZN_TERV!C142+OVI_EI_FELHASZN_TERV!C142+PH_EI_FELHASZN_TERV!C142+MUVHAZ_EI_FELHASZN_TERV!C142</f>
        <v>0</v>
      </c>
      <c r="D142" s="53">
        <f>ONK_EI_FELHASZN_TERV!D142+OVI_EI_FELHASZN_TERV!D142+PH_EI_FELHASZN_TERV!D142+MUVHAZ_EI_FELHASZN_TERV!D142</f>
        <v>0</v>
      </c>
      <c r="E142" s="53">
        <f>ONK_EI_FELHASZN_TERV!E142+OVI_EI_FELHASZN_TERV!E142+PH_EI_FELHASZN_TERV!E142+MUVHAZ_EI_FELHASZN_TERV!E142</f>
        <v>0</v>
      </c>
      <c r="F142" s="53">
        <f>ONK_EI_FELHASZN_TERV!F142+OVI_EI_FELHASZN_TERV!F142+PH_EI_FELHASZN_TERV!F142+MUVHAZ_EI_FELHASZN_TERV!F142</f>
        <v>0</v>
      </c>
      <c r="G142" s="53">
        <f>ONK_EI_FELHASZN_TERV!G142+OVI_EI_FELHASZN_TERV!G142+PH_EI_FELHASZN_TERV!G142+MUVHAZ_EI_FELHASZN_TERV!G142</f>
        <v>0</v>
      </c>
      <c r="H142" s="53">
        <f>ONK_EI_FELHASZN_TERV!H142+OVI_EI_FELHASZN_TERV!H142+PH_EI_FELHASZN_TERV!H142+MUVHAZ_EI_FELHASZN_TERV!H142</f>
        <v>0</v>
      </c>
      <c r="I142" s="53">
        <f>ONK_EI_FELHASZN_TERV!I142+OVI_EI_FELHASZN_TERV!I142+PH_EI_FELHASZN_TERV!I142+MUVHAZ_EI_FELHASZN_TERV!I142</f>
        <v>0</v>
      </c>
      <c r="J142" s="53">
        <f>ONK_EI_FELHASZN_TERV!J142+OVI_EI_FELHASZN_TERV!J142+PH_EI_FELHASZN_TERV!J142+MUVHAZ_EI_FELHASZN_TERV!J142</f>
        <v>0</v>
      </c>
      <c r="K142" s="53">
        <f>ONK_EI_FELHASZN_TERV!K142+OVI_EI_FELHASZN_TERV!K142+PH_EI_FELHASZN_TERV!K142+MUVHAZ_EI_FELHASZN_TERV!K142</f>
        <v>0</v>
      </c>
      <c r="L142" s="53">
        <f>ONK_EI_FELHASZN_TERV!L142+OVI_EI_FELHASZN_TERV!L142+PH_EI_FELHASZN_TERV!L142+MUVHAZ_EI_FELHASZN_TERV!L142</f>
        <v>0</v>
      </c>
      <c r="M142" s="53">
        <f>ONK_EI_FELHASZN_TERV!M142+OVI_EI_FELHASZN_TERV!M142+PH_EI_FELHASZN_TERV!M142+MUVHAZ_EI_FELHASZN_TERV!M142</f>
        <v>0</v>
      </c>
      <c r="N142" s="53">
        <f>ONK_EI_FELHASZN_TERV!N142+OVI_EI_FELHASZN_TERV!N142+PH_EI_FELHASZN_TERV!N142+MUVHAZ_EI_FELHASZN_TERV!N142</f>
        <v>0</v>
      </c>
      <c r="O142" s="144">
        <f t="shared" si="3"/>
        <v>0</v>
      </c>
      <c r="P142" s="4"/>
    </row>
    <row r="143" spans="1:16" ht="15">
      <c r="A143" s="5" t="s">
        <v>943</v>
      </c>
      <c r="B143" s="6" t="s">
        <v>599</v>
      </c>
      <c r="C143" s="53">
        <f>ONK_EI_FELHASZN_TERV!C143+OVI_EI_FELHASZN_TERV!C143+PH_EI_FELHASZN_TERV!C143+MUVHAZ_EI_FELHASZN_TERV!C143</f>
        <v>0</v>
      </c>
      <c r="D143" s="53">
        <f>ONK_EI_FELHASZN_TERV!D143+OVI_EI_FELHASZN_TERV!D143+PH_EI_FELHASZN_TERV!D143+MUVHAZ_EI_FELHASZN_TERV!D143</f>
        <v>0</v>
      </c>
      <c r="E143" s="53">
        <f>ONK_EI_FELHASZN_TERV!E143+OVI_EI_FELHASZN_TERV!E143+PH_EI_FELHASZN_TERV!E143+MUVHAZ_EI_FELHASZN_TERV!E143</f>
        <v>12500</v>
      </c>
      <c r="F143" s="53">
        <f>ONK_EI_FELHASZN_TERV!F143+OVI_EI_FELHASZN_TERV!F143+PH_EI_FELHASZN_TERV!F143+MUVHAZ_EI_FELHASZN_TERV!F143</f>
        <v>0</v>
      </c>
      <c r="G143" s="53">
        <f>ONK_EI_FELHASZN_TERV!G143+OVI_EI_FELHASZN_TERV!G143+PH_EI_FELHASZN_TERV!G143+MUVHAZ_EI_FELHASZN_TERV!G143</f>
        <v>0</v>
      </c>
      <c r="H143" s="53">
        <f>ONK_EI_FELHASZN_TERV!H143+OVI_EI_FELHASZN_TERV!H143+PH_EI_FELHASZN_TERV!H143+MUVHAZ_EI_FELHASZN_TERV!H143</f>
        <v>0</v>
      </c>
      <c r="I143" s="53">
        <f>ONK_EI_FELHASZN_TERV!I143+OVI_EI_FELHASZN_TERV!I143+PH_EI_FELHASZN_TERV!I143+MUVHAZ_EI_FELHASZN_TERV!I143</f>
        <v>0</v>
      </c>
      <c r="J143" s="53">
        <f>ONK_EI_FELHASZN_TERV!J143+OVI_EI_FELHASZN_TERV!J143+PH_EI_FELHASZN_TERV!J143+MUVHAZ_EI_FELHASZN_TERV!J143</f>
        <v>1154</v>
      </c>
      <c r="K143" s="53">
        <f>ONK_EI_FELHASZN_TERV!K143+OVI_EI_FELHASZN_TERV!K143+PH_EI_FELHASZN_TERV!K143+MUVHAZ_EI_FELHASZN_TERV!K143</f>
        <v>11346</v>
      </c>
      <c r="L143" s="53">
        <f>ONK_EI_FELHASZN_TERV!L143+OVI_EI_FELHASZN_TERV!L143+PH_EI_FELHASZN_TERV!L143+MUVHAZ_EI_FELHASZN_TERV!L143</f>
        <v>0</v>
      </c>
      <c r="M143" s="53">
        <f>ONK_EI_FELHASZN_TERV!M143+OVI_EI_FELHASZN_TERV!M143+PH_EI_FELHASZN_TERV!M143+MUVHAZ_EI_FELHASZN_TERV!M143</f>
        <v>0</v>
      </c>
      <c r="N143" s="53">
        <f>ONK_EI_FELHASZN_TERV!N143+OVI_EI_FELHASZN_TERV!N143+PH_EI_FELHASZN_TERV!N143+MUVHAZ_EI_FELHASZN_TERV!N143</f>
        <v>0</v>
      </c>
      <c r="O143" s="144">
        <f t="shared" si="3"/>
        <v>25000</v>
      </c>
      <c r="P143" s="4"/>
    </row>
    <row r="144" spans="1:16" ht="15">
      <c r="A144" s="5" t="s">
        <v>944</v>
      </c>
      <c r="B144" s="6" t="s">
        <v>600</v>
      </c>
      <c r="C144" s="53">
        <f>ONK_EI_FELHASZN_TERV!C144+OVI_EI_FELHASZN_TERV!C144+PH_EI_FELHASZN_TERV!C144+MUVHAZ_EI_FELHASZN_TERV!C144</f>
        <v>0</v>
      </c>
      <c r="D144" s="53">
        <f>ONK_EI_FELHASZN_TERV!D144+OVI_EI_FELHASZN_TERV!D144+PH_EI_FELHASZN_TERV!D144+MUVHAZ_EI_FELHASZN_TERV!D144</f>
        <v>0</v>
      </c>
      <c r="E144" s="53">
        <f>ONK_EI_FELHASZN_TERV!E144+OVI_EI_FELHASZN_TERV!E144+PH_EI_FELHASZN_TERV!E144+MUVHAZ_EI_FELHASZN_TERV!E144</f>
        <v>42500</v>
      </c>
      <c r="F144" s="53">
        <f>ONK_EI_FELHASZN_TERV!F144+OVI_EI_FELHASZN_TERV!F144+PH_EI_FELHASZN_TERV!F144+MUVHAZ_EI_FELHASZN_TERV!F144</f>
        <v>0</v>
      </c>
      <c r="G144" s="53">
        <f>ONK_EI_FELHASZN_TERV!G144+OVI_EI_FELHASZN_TERV!G144+PH_EI_FELHASZN_TERV!G144+MUVHAZ_EI_FELHASZN_TERV!G144</f>
        <v>0</v>
      </c>
      <c r="H144" s="53">
        <f>ONK_EI_FELHASZN_TERV!H144+OVI_EI_FELHASZN_TERV!H144+PH_EI_FELHASZN_TERV!H144+MUVHAZ_EI_FELHASZN_TERV!H144</f>
        <v>0</v>
      </c>
      <c r="I144" s="53">
        <f>ONK_EI_FELHASZN_TERV!I144+OVI_EI_FELHASZN_TERV!I144+PH_EI_FELHASZN_TERV!I144+MUVHAZ_EI_FELHASZN_TERV!I144</f>
        <v>0</v>
      </c>
      <c r="J144" s="53">
        <f>ONK_EI_FELHASZN_TERV!J144+OVI_EI_FELHASZN_TERV!J144+PH_EI_FELHASZN_TERV!J144+MUVHAZ_EI_FELHASZN_TERV!J144</f>
        <v>0</v>
      </c>
      <c r="K144" s="53">
        <f>ONK_EI_FELHASZN_TERV!K144+OVI_EI_FELHASZN_TERV!K144+PH_EI_FELHASZN_TERV!K144+MUVHAZ_EI_FELHASZN_TERV!K144</f>
        <v>42500</v>
      </c>
      <c r="L144" s="53">
        <f>ONK_EI_FELHASZN_TERV!L144+OVI_EI_FELHASZN_TERV!L144+PH_EI_FELHASZN_TERV!L144+MUVHAZ_EI_FELHASZN_TERV!L144</f>
        <v>0</v>
      </c>
      <c r="M144" s="53">
        <f>ONK_EI_FELHASZN_TERV!M144+OVI_EI_FELHASZN_TERV!M144+PH_EI_FELHASZN_TERV!M144+MUVHAZ_EI_FELHASZN_TERV!M144</f>
        <v>0</v>
      </c>
      <c r="N144" s="53">
        <f>ONK_EI_FELHASZN_TERV!N144+OVI_EI_FELHASZN_TERV!N144+PH_EI_FELHASZN_TERV!N144+MUVHAZ_EI_FELHASZN_TERV!N144</f>
        <v>0</v>
      </c>
      <c r="O144" s="144">
        <f t="shared" si="3"/>
        <v>85000</v>
      </c>
      <c r="P144" s="4"/>
    </row>
    <row r="145" spans="1:16" ht="15">
      <c r="A145" s="5" t="s">
        <v>945</v>
      </c>
      <c r="B145" s="6" t="s">
        <v>603</v>
      </c>
      <c r="C145" s="53">
        <f>ONK_EI_FELHASZN_TERV!C145+OVI_EI_FELHASZN_TERV!C145+PH_EI_FELHASZN_TERV!C145+MUVHAZ_EI_FELHASZN_TERV!C145</f>
        <v>0</v>
      </c>
      <c r="D145" s="53">
        <f>ONK_EI_FELHASZN_TERV!D145+OVI_EI_FELHASZN_TERV!D145+PH_EI_FELHASZN_TERV!D145+MUVHAZ_EI_FELHASZN_TERV!D145</f>
        <v>0</v>
      </c>
      <c r="E145" s="53">
        <f>ONK_EI_FELHASZN_TERV!E145+OVI_EI_FELHASZN_TERV!E145+PH_EI_FELHASZN_TERV!E145+MUVHAZ_EI_FELHASZN_TERV!E145</f>
        <v>0</v>
      </c>
      <c r="F145" s="53">
        <f>ONK_EI_FELHASZN_TERV!F145+OVI_EI_FELHASZN_TERV!F145+PH_EI_FELHASZN_TERV!F145+MUVHAZ_EI_FELHASZN_TERV!F145</f>
        <v>0</v>
      </c>
      <c r="G145" s="53">
        <f>ONK_EI_FELHASZN_TERV!G145+OVI_EI_FELHASZN_TERV!G145+PH_EI_FELHASZN_TERV!G145+MUVHAZ_EI_FELHASZN_TERV!G145</f>
        <v>0</v>
      </c>
      <c r="H145" s="53">
        <f>ONK_EI_FELHASZN_TERV!H145+OVI_EI_FELHASZN_TERV!H145+PH_EI_FELHASZN_TERV!H145+MUVHAZ_EI_FELHASZN_TERV!H145</f>
        <v>0</v>
      </c>
      <c r="I145" s="53">
        <f>ONK_EI_FELHASZN_TERV!I145+OVI_EI_FELHASZN_TERV!I145+PH_EI_FELHASZN_TERV!I145+MUVHAZ_EI_FELHASZN_TERV!I145</f>
        <v>0</v>
      </c>
      <c r="J145" s="53">
        <f>ONK_EI_FELHASZN_TERV!J145+OVI_EI_FELHASZN_TERV!J145+PH_EI_FELHASZN_TERV!J145+MUVHAZ_EI_FELHASZN_TERV!J145</f>
        <v>0</v>
      </c>
      <c r="K145" s="53">
        <f>ONK_EI_FELHASZN_TERV!K145+OVI_EI_FELHASZN_TERV!K145+PH_EI_FELHASZN_TERV!K145+MUVHAZ_EI_FELHASZN_TERV!K145</f>
        <v>0</v>
      </c>
      <c r="L145" s="53">
        <f>ONK_EI_FELHASZN_TERV!L145+OVI_EI_FELHASZN_TERV!L145+PH_EI_FELHASZN_TERV!L145+MUVHAZ_EI_FELHASZN_TERV!L145</f>
        <v>0</v>
      </c>
      <c r="M145" s="53">
        <f>ONK_EI_FELHASZN_TERV!M145+OVI_EI_FELHASZN_TERV!M145+PH_EI_FELHASZN_TERV!M145+MUVHAZ_EI_FELHASZN_TERV!M145</f>
        <v>0</v>
      </c>
      <c r="N145" s="53">
        <f>ONK_EI_FELHASZN_TERV!N145+OVI_EI_FELHASZN_TERV!N145+PH_EI_FELHASZN_TERV!N145+MUVHAZ_EI_FELHASZN_TERV!N145</f>
        <v>0</v>
      </c>
      <c r="O145" s="144">
        <f t="shared" si="3"/>
        <v>0</v>
      </c>
      <c r="P145" s="4"/>
    </row>
    <row r="146" spans="1:16" ht="15">
      <c r="A146" s="5" t="s">
        <v>604</v>
      </c>
      <c r="B146" s="6" t="s">
        <v>605</v>
      </c>
      <c r="C146" s="53">
        <f>ONK_EI_FELHASZN_TERV!C146+OVI_EI_FELHASZN_TERV!C146+PH_EI_FELHASZN_TERV!C146+MUVHAZ_EI_FELHASZN_TERV!C146</f>
        <v>0</v>
      </c>
      <c r="D146" s="53">
        <f>ONK_EI_FELHASZN_TERV!D146+OVI_EI_FELHASZN_TERV!D146+PH_EI_FELHASZN_TERV!D146+MUVHAZ_EI_FELHASZN_TERV!D146</f>
        <v>0</v>
      </c>
      <c r="E146" s="53">
        <f>ONK_EI_FELHASZN_TERV!E146+OVI_EI_FELHASZN_TERV!E146+PH_EI_FELHASZN_TERV!E146+MUVHAZ_EI_FELHASZN_TERV!E146</f>
        <v>0</v>
      </c>
      <c r="F146" s="53">
        <f>ONK_EI_FELHASZN_TERV!F146+OVI_EI_FELHASZN_TERV!F146+PH_EI_FELHASZN_TERV!F146+MUVHAZ_EI_FELHASZN_TERV!F146</f>
        <v>0</v>
      </c>
      <c r="G146" s="53">
        <f>ONK_EI_FELHASZN_TERV!G146+OVI_EI_FELHASZN_TERV!G146+PH_EI_FELHASZN_TERV!G146+MUVHAZ_EI_FELHASZN_TERV!G146</f>
        <v>0</v>
      </c>
      <c r="H146" s="53">
        <f>ONK_EI_FELHASZN_TERV!H146+OVI_EI_FELHASZN_TERV!H146+PH_EI_FELHASZN_TERV!H146+MUVHAZ_EI_FELHASZN_TERV!H146</f>
        <v>0</v>
      </c>
      <c r="I146" s="53">
        <f>ONK_EI_FELHASZN_TERV!I146+OVI_EI_FELHASZN_TERV!I146+PH_EI_FELHASZN_TERV!I146+MUVHAZ_EI_FELHASZN_TERV!I146</f>
        <v>0</v>
      </c>
      <c r="J146" s="53">
        <f>ONK_EI_FELHASZN_TERV!J146+OVI_EI_FELHASZN_TERV!J146+PH_EI_FELHASZN_TERV!J146+MUVHAZ_EI_FELHASZN_TERV!J146</f>
        <v>0</v>
      </c>
      <c r="K146" s="53">
        <f>ONK_EI_FELHASZN_TERV!K146+OVI_EI_FELHASZN_TERV!K146+PH_EI_FELHASZN_TERV!K146+MUVHAZ_EI_FELHASZN_TERV!K146</f>
        <v>0</v>
      </c>
      <c r="L146" s="53">
        <f>ONK_EI_FELHASZN_TERV!L146+OVI_EI_FELHASZN_TERV!L146+PH_EI_FELHASZN_TERV!L146+MUVHAZ_EI_FELHASZN_TERV!L146</f>
        <v>0</v>
      </c>
      <c r="M146" s="53">
        <f>ONK_EI_FELHASZN_TERV!M146+OVI_EI_FELHASZN_TERV!M146+PH_EI_FELHASZN_TERV!M146+MUVHAZ_EI_FELHASZN_TERV!M146</f>
        <v>0</v>
      </c>
      <c r="N146" s="53">
        <f>ONK_EI_FELHASZN_TERV!N146+OVI_EI_FELHASZN_TERV!N146+PH_EI_FELHASZN_TERV!N146+MUVHAZ_EI_FELHASZN_TERV!N146</f>
        <v>0</v>
      </c>
      <c r="O146" s="144">
        <f t="shared" si="3"/>
        <v>0</v>
      </c>
      <c r="P146" s="4"/>
    </row>
    <row r="147" spans="1:16" ht="15">
      <c r="A147" s="5" t="s">
        <v>946</v>
      </c>
      <c r="B147" s="6" t="s">
        <v>606</v>
      </c>
      <c r="C147" s="53">
        <f>ONK_EI_FELHASZN_TERV!C147+OVI_EI_FELHASZN_TERV!C147+PH_EI_FELHASZN_TERV!C147+MUVHAZ_EI_FELHASZN_TERV!C147</f>
        <v>0</v>
      </c>
      <c r="D147" s="53">
        <f>ONK_EI_FELHASZN_TERV!D147+OVI_EI_FELHASZN_TERV!D147+PH_EI_FELHASZN_TERV!D147+MUVHAZ_EI_FELHASZN_TERV!D147</f>
        <v>0</v>
      </c>
      <c r="E147" s="53">
        <f>ONK_EI_FELHASZN_TERV!E147+OVI_EI_FELHASZN_TERV!E147+PH_EI_FELHASZN_TERV!E147+MUVHAZ_EI_FELHASZN_TERV!E147</f>
        <v>5000</v>
      </c>
      <c r="F147" s="53">
        <f>ONK_EI_FELHASZN_TERV!F147+OVI_EI_FELHASZN_TERV!F147+PH_EI_FELHASZN_TERV!F147+MUVHAZ_EI_FELHASZN_TERV!F147</f>
        <v>0</v>
      </c>
      <c r="G147" s="53">
        <f>ONK_EI_FELHASZN_TERV!G147+OVI_EI_FELHASZN_TERV!G147+PH_EI_FELHASZN_TERV!G147+MUVHAZ_EI_FELHASZN_TERV!G147</f>
        <v>0</v>
      </c>
      <c r="H147" s="53">
        <f>ONK_EI_FELHASZN_TERV!H147+OVI_EI_FELHASZN_TERV!H147+PH_EI_FELHASZN_TERV!H147+MUVHAZ_EI_FELHASZN_TERV!H147</f>
        <v>0</v>
      </c>
      <c r="I147" s="53">
        <f>ONK_EI_FELHASZN_TERV!I147+OVI_EI_FELHASZN_TERV!I147+PH_EI_FELHASZN_TERV!I147+MUVHAZ_EI_FELHASZN_TERV!I147</f>
        <v>0</v>
      </c>
      <c r="J147" s="53">
        <f>ONK_EI_FELHASZN_TERV!J147+OVI_EI_FELHASZN_TERV!J147+PH_EI_FELHASZN_TERV!J147+MUVHAZ_EI_FELHASZN_TERV!J147</f>
        <v>0</v>
      </c>
      <c r="K147" s="53">
        <f>ONK_EI_FELHASZN_TERV!K147+OVI_EI_FELHASZN_TERV!K147+PH_EI_FELHASZN_TERV!K147+MUVHAZ_EI_FELHASZN_TERV!K147</f>
        <v>5000</v>
      </c>
      <c r="L147" s="53">
        <f>ONK_EI_FELHASZN_TERV!L147+OVI_EI_FELHASZN_TERV!L147+PH_EI_FELHASZN_TERV!L147+MUVHAZ_EI_FELHASZN_TERV!L147</f>
        <v>0</v>
      </c>
      <c r="M147" s="53">
        <f>ONK_EI_FELHASZN_TERV!M147+OVI_EI_FELHASZN_TERV!M147+PH_EI_FELHASZN_TERV!M147+MUVHAZ_EI_FELHASZN_TERV!M147</f>
        <v>0</v>
      </c>
      <c r="N147" s="53">
        <f>ONK_EI_FELHASZN_TERV!N147+OVI_EI_FELHASZN_TERV!N147+PH_EI_FELHASZN_TERV!N147+MUVHAZ_EI_FELHASZN_TERV!N147</f>
        <v>0</v>
      </c>
      <c r="O147" s="144">
        <f t="shared" si="3"/>
        <v>10000</v>
      </c>
      <c r="P147" s="4"/>
    </row>
    <row r="148" spans="1:16" ht="15">
      <c r="A148" s="5" t="s">
        <v>947</v>
      </c>
      <c r="B148" s="6" t="s">
        <v>611</v>
      </c>
      <c r="C148" s="53">
        <f>ONK_EI_FELHASZN_TERV!C148+OVI_EI_FELHASZN_TERV!C148+PH_EI_FELHASZN_TERV!C148+MUVHAZ_EI_FELHASZN_TERV!C148</f>
        <v>0</v>
      </c>
      <c r="D148" s="53">
        <f>ONK_EI_FELHASZN_TERV!D148+OVI_EI_FELHASZN_TERV!D148+PH_EI_FELHASZN_TERV!D148+MUVHAZ_EI_FELHASZN_TERV!D148</f>
        <v>0</v>
      </c>
      <c r="E148" s="53">
        <f>ONK_EI_FELHASZN_TERV!E148+OVI_EI_FELHASZN_TERV!E148+PH_EI_FELHASZN_TERV!E148+MUVHAZ_EI_FELHASZN_TERV!E148</f>
        <v>1000</v>
      </c>
      <c r="F148" s="53">
        <f>ONK_EI_FELHASZN_TERV!F148+OVI_EI_FELHASZN_TERV!F148+PH_EI_FELHASZN_TERV!F148+MUVHAZ_EI_FELHASZN_TERV!F148</f>
        <v>0</v>
      </c>
      <c r="G148" s="53">
        <f>ONK_EI_FELHASZN_TERV!G148+OVI_EI_FELHASZN_TERV!G148+PH_EI_FELHASZN_TERV!G148+MUVHAZ_EI_FELHASZN_TERV!G148</f>
        <v>0</v>
      </c>
      <c r="H148" s="53">
        <f>ONK_EI_FELHASZN_TERV!H148+OVI_EI_FELHASZN_TERV!H148+PH_EI_FELHASZN_TERV!H148+MUVHAZ_EI_FELHASZN_TERV!H148</f>
        <v>0</v>
      </c>
      <c r="I148" s="53">
        <f>ONK_EI_FELHASZN_TERV!I148+OVI_EI_FELHASZN_TERV!I148+PH_EI_FELHASZN_TERV!I148+MUVHAZ_EI_FELHASZN_TERV!I148</f>
        <v>0</v>
      </c>
      <c r="J148" s="53">
        <f>ONK_EI_FELHASZN_TERV!J148+OVI_EI_FELHASZN_TERV!J148+PH_EI_FELHASZN_TERV!J148+MUVHAZ_EI_FELHASZN_TERV!J148</f>
        <v>0</v>
      </c>
      <c r="K148" s="53">
        <f>ONK_EI_FELHASZN_TERV!K148+OVI_EI_FELHASZN_TERV!K148+PH_EI_FELHASZN_TERV!K148+MUVHAZ_EI_FELHASZN_TERV!K148</f>
        <v>1000</v>
      </c>
      <c r="L148" s="53">
        <f>ONK_EI_FELHASZN_TERV!L148+OVI_EI_FELHASZN_TERV!L148+PH_EI_FELHASZN_TERV!L148+MUVHAZ_EI_FELHASZN_TERV!L148</f>
        <v>0</v>
      </c>
      <c r="M148" s="53">
        <f>ONK_EI_FELHASZN_TERV!M148+OVI_EI_FELHASZN_TERV!M148+PH_EI_FELHASZN_TERV!M148+MUVHAZ_EI_FELHASZN_TERV!M148</f>
        <v>0</v>
      </c>
      <c r="N148" s="53">
        <f>ONK_EI_FELHASZN_TERV!N148+OVI_EI_FELHASZN_TERV!N148+PH_EI_FELHASZN_TERV!N148+MUVHAZ_EI_FELHASZN_TERV!N148</f>
        <v>0</v>
      </c>
      <c r="O148" s="144">
        <f t="shared" si="3"/>
        <v>2000</v>
      </c>
      <c r="P148" s="4"/>
    </row>
    <row r="149" spans="1:16" ht="15">
      <c r="A149" s="9" t="s">
        <v>997</v>
      </c>
      <c r="B149" s="10" t="s">
        <v>627</v>
      </c>
      <c r="C149" s="53">
        <f>ONK_EI_FELHASZN_TERV!C149+OVI_EI_FELHASZN_TERV!C149+PH_EI_FELHASZN_TERV!C149+MUVHAZ_EI_FELHASZN_TERV!C149</f>
        <v>0</v>
      </c>
      <c r="D149" s="53">
        <f>ONK_EI_FELHASZN_TERV!D149+OVI_EI_FELHASZN_TERV!D149+PH_EI_FELHASZN_TERV!D149+MUVHAZ_EI_FELHASZN_TERV!D149</f>
        <v>0</v>
      </c>
      <c r="E149" s="53">
        <f>ONK_EI_FELHASZN_TERV!E149+OVI_EI_FELHASZN_TERV!E149+PH_EI_FELHASZN_TERV!E149+MUVHAZ_EI_FELHASZN_TERV!E149</f>
        <v>48500</v>
      </c>
      <c r="F149" s="53">
        <f>ONK_EI_FELHASZN_TERV!F149+OVI_EI_FELHASZN_TERV!F149+PH_EI_FELHASZN_TERV!F149+MUVHAZ_EI_FELHASZN_TERV!F149</f>
        <v>0</v>
      </c>
      <c r="G149" s="53">
        <f>ONK_EI_FELHASZN_TERV!G149+OVI_EI_FELHASZN_TERV!G149+PH_EI_FELHASZN_TERV!G149+MUVHAZ_EI_FELHASZN_TERV!G149</f>
        <v>0</v>
      </c>
      <c r="H149" s="53">
        <f>ONK_EI_FELHASZN_TERV!H149+OVI_EI_FELHASZN_TERV!H149+PH_EI_FELHASZN_TERV!H149+MUVHAZ_EI_FELHASZN_TERV!H149</f>
        <v>0</v>
      </c>
      <c r="I149" s="53">
        <f>ONK_EI_FELHASZN_TERV!I149+OVI_EI_FELHASZN_TERV!I149+PH_EI_FELHASZN_TERV!I149+MUVHAZ_EI_FELHASZN_TERV!I149</f>
        <v>0</v>
      </c>
      <c r="J149" s="53">
        <f>ONK_EI_FELHASZN_TERV!J149+OVI_EI_FELHASZN_TERV!J149+PH_EI_FELHASZN_TERV!J149+MUVHAZ_EI_FELHASZN_TERV!J149</f>
        <v>0</v>
      </c>
      <c r="K149" s="53">
        <f>ONK_EI_FELHASZN_TERV!K149+OVI_EI_FELHASZN_TERV!K149+PH_EI_FELHASZN_TERV!K149+MUVHAZ_EI_FELHASZN_TERV!K149</f>
        <v>48500</v>
      </c>
      <c r="L149" s="53">
        <f>ONK_EI_FELHASZN_TERV!L149+OVI_EI_FELHASZN_TERV!L149+PH_EI_FELHASZN_TERV!L149+MUVHAZ_EI_FELHASZN_TERV!L149</f>
        <v>0</v>
      </c>
      <c r="M149" s="53">
        <f>ONK_EI_FELHASZN_TERV!M149+OVI_EI_FELHASZN_TERV!M149+PH_EI_FELHASZN_TERV!M149+MUVHAZ_EI_FELHASZN_TERV!M149</f>
        <v>0</v>
      </c>
      <c r="N149" s="53">
        <f>ONK_EI_FELHASZN_TERV!N149+OVI_EI_FELHASZN_TERV!N149+PH_EI_FELHASZN_TERV!N149+MUVHAZ_EI_FELHASZN_TERV!N149</f>
        <v>0</v>
      </c>
      <c r="O149" s="144">
        <f t="shared" si="3"/>
        <v>97000</v>
      </c>
      <c r="P149" s="4"/>
    </row>
    <row r="150" spans="1:16" ht="15">
      <c r="A150" s="5" t="s">
        <v>948</v>
      </c>
      <c r="B150" s="6" t="s">
        <v>628</v>
      </c>
      <c r="C150" s="53">
        <f>ONK_EI_FELHASZN_TERV!C150+OVI_EI_FELHASZN_TERV!C150+PH_EI_FELHASZN_TERV!C150+MUVHAZ_EI_FELHASZN_TERV!C150</f>
        <v>0</v>
      </c>
      <c r="D150" s="53">
        <f>ONK_EI_FELHASZN_TERV!D150+OVI_EI_FELHASZN_TERV!D150+PH_EI_FELHASZN_TERV!D150+MUVHAZ_EI_FELHASZN_TERV!D150</f>
        <v>0</v>
      </c>
      <c r="E150" s="53">
        <f>ONK_EI_FELHASZN_TERV!E150+OVI_EI_FELHASZN_TERV!E150+PH_EI_FELHASZN_TERV!E150+MUVHAZ_EI_FELHASZN_TERV!E150</f>
        <v>500</v>
      </c>
      <c r="F150" s="53">
        <f>ONK_EI_FELHASZN_TERV!F150+OVI_EI_FELHASZN_TERV!F150+PH_EI_FELHASZN_TERV!F150+MUVHAZ_EI_FELHASZN_TERV!F150</f>
        <v>0</v>
      </c>
      <c r="G150" s="53">
        <f>ONK_EI_FELHASZN_TERV!G150+OVI_EI_FELHASZN_TERV!G150+PH_EI_FELHASZN_TERV!G150+MUVHAZ_EI_FELHASZN_TERV!G150</f>
        <v>0</v>
      </c>
      <c r="H150" s="53">
        <f>ONK_EI_FELHASZN_TERV!H150+OVI_EI_FELHASZN_TERV!H150+PH_EI_FELHASZN_TERV!H150+MUVHAZ_EI_FELHASZN_TERV!H150</f>
        <v>0</v>
      </c>
      <c r="I150" s="53">
        <f>ONK_EI_FELHASZN_TERV!I150+OVI_EI_FELHASZN_TERV!I150+PH_EI_FELHASZN_TERV!I150+MUVHAZ_EI_FELHASZN_TERV!I150</f>
        <v>0</v>
      </c>
      <c r="J150" s="53">
        <f>ONK_EI_FELHASZN_TERV!J150+OVI_EI_FELHASZN_TERV!J150+PH_EI_FELHASZN_TERV!J150+MUVHAZ_EI_FELHASZN_TERV!J150</f>
        <v>0</v>
      </c>
      <c r="K150" s="53">
        <f>ONK_EI_FELHASZN_TERV!K150+OVI_EI_FELHASZN_TERV!K150+PH_EI_FELHASZN_TERV!K150+MUVHAZ_EI_FELHASZN_TERV!K150</f>
        <v>500</v>
      </c>
      <c r="L150" s="53">
        <f>ONK_EI_FELHASZN_TERV!L150+OVI_EI_FELHASZN_TERV!L150+PH_EI_FELHASZN_TERV!L150+MUVHAZ_EI_FELHASZN_TERV!L150</f>
        <v>0</v>
      </c>
      <c r="M150" s="53">
        <f>ONK_EI_FELHASZN_TERV!M150+OVI_EI_FELHASZN_TERV!M150+PH_EI_FELHASZN_TERV!M150+MUVHAZ_EI_FELHASZN_TERV!M150</f>
        <v>0</v>
      </c>
      <c r="N150" s="53">
        <f>ONK_EI_FELHASZN_TERV!N150+OVI_EI_FELHASZN_TERV!N150+PH_EI_FELHASZN_TERV!N150+MUVHAZ_EI_FELHASZN_TERV!N150</f>
        <v>0</v>
      </c>
      <c r="O150" s="144">
        <f t="shared" si="3"/>
        <v>1000</v>
      </c>
      <c r="P150" s="4"/>
    </row>
    <row r="151" spans="1:16" ht="15">
      <c r="A151" s="50" t="s">
        <v>998</v>
      </c>
      <c r="B151" s="65" t="s">
        <v>629</v>
      </c>
      <c r="C151" s="53">
        <f>ONK_EI_FELHASZN_TERV!C151+OVI_EI_FELHASZN_TERV!C151+PH_EI_FELHASZN_TERV!C151+MUVHAZ_EI_FELHASZN_TERV!C151</f>
        <v>0</v>
      </c>
      <c r="D151" s="53">
        <f>ONK_EI_FELHASZN_TERV!D151+OVI_EI_FELHASZN_TERV!D151+PH_EI_FELHASZN_TERV!D151+MUVHAZ_EI_FELHASZN_TERV!D151</f>
        <v>0</v>
      </c>
      <c r="E151" s="53">
        <f>ONK_EI_FELHASZN_TERV!E151+OVI_EI_FELHASZN_TERV!E151+PH_EI_FELHASZN_TERV!E151+MUVHAZ_EI_FELHASZN_TERV!E151</f>
        <v>61500</v>
      </c>
      <c r="F151" s="53">
        <f>ONK_EI_FELHASZN_TERV!F151+OVI_EI_FELHASZN_TERV!F151+PH_EI_FELHASZN_TERV!F151+MUVHAZ_EI_FELHASZN_TERV!F151</f>
        <v>0</v>
      </c>
      <c r="G151" s="53">
        <f>ONK_EI_FELHASZN_TERV!G151+OVI_EI_FELHASZN_TERV!G151+PH_EI_FELHASZN_TERV!G151+MUVHAZ_EI_FELHASZN_TERV!G151</f>
        <v>0</v>
      </c>
      <c r="H151" s="53">
        <f>ONK_EI_FELHASZN_TERV!H151+OVI_EI_FELHASZN_TERV!H151+PH_EI_FELHASZN_TERV!H151+MUVHAZ_EI_FELHASZN_TERV!H151</f>
        <v>0</v>
      </c>
      <c r="I151" s="53">
        <f>ONK_EI_FELHASZN_TERV!I151+OVI_EI_FELHASZN_TERV!I151+PH_EI_FELHASZN_TERV!I151+MUVHAZ_EI_FELHASZN_TERV!I151</f>
        <v>0</v>
      </c>
      <c r="J151" s="53">
        <f>ONK_EI_FELHASZN_TERV!J151+OVI_EI_FELHASZN_TERV!J151+PH_EI_FELHASZN_TERV!J151+MUVHAZ_EI_FELHASZN_TERV!J151</f>
        <v>1154</v>
      </c>
      <c r="K151" s="53">
        <f>ONK_EI_FELHASZN_TERV!K151+OVI_EI_FELHASZN_TERV!K151+PH_EI_FELHASZN_TERV!K151+MUVHAZ_EI_FELHASZN_TERV!K151</f>
        <v>60346</v>
      </c>
      <c r="L151" s="53">
        <f>ONK_EI_FELHASZN_TERV!L151+OVI_EI_FELHASZN_TERV!L151+PH_EI_FELHASZN_TERV!L151+MUVHAZ_EI_FELHASZN_TERV!L151</f>
        <v>0</v>
      </c>
      <c r="M151" s="53">
        <f>ONK_EI_FELHASZN_TERV!M151+OVI_EI_FELHASZN_TERV!M151+PH_EI_FELHASZN_TERV!M151+MUVHAZ_EI_FELHASZN_TERV!M151</f>
        <v>0</v>
      </c>
      <c r="N151" s="53">
        <f>ONK_EI_FELHASZN_TERV!N151+OVI_EI_FELHASZN_TERV!N151+PH_EI_FELHASZN_TERV!N151+MUVHAZ_EI_FELHASZN_TERV!N151</f>
        <v>0</v>
      </c>
      <c r="O151" s="143">
        <f t="shared" si="3"/>
        <v>123000</v>
      </c>
      <c r="P151" s="4"/>
    </row>
    <row r="152" spans="1:16" ht="15">
      <c r="A152" s="17" t="s">
        <v>630</v>
      </c>
      <c r="B152" s="6" t="s">
        <v>631</v>
      </c>
      <c r="C152" s="53">
        <f>ONK_EI_FELHASZN_TERV!C152+OVI_EI_FELHASZN_TERV!C152+PH_EI_FELHASZN_TERV!C152+MUVHAZ_EI_FELHASZN_TERV!C152</f>
        <v>0</v>
      </c>
      <c r="D152" s="53">
        <f>ONK_EI_FELHASZN_TERV!D152+OVI_EI_FELHASZN_TERV!D152+PH_EI_FELHASZN_TERV!D152+MUVHAZ_EI_FELHASZN_TERV!D152</f>
        <v>0</v>
      </c>
      <c r="E152" s="53">
        <f>ONK_EI_FELHASZN_TERV!E152+OVI_EI_FELHASZN_TERV!E152+PH_EI_FELHASZN_TERV!E152+MUVHAZ_EI_FELHASZN_TERV!E152</f>
        <v>0</v>
      </c>
      <c r="F152" s="53">
        <f>ONK_EI_FELHASZN_TERV!F152+OVI_EI_FELHASZN_TERV!F152+PH_EI_FELHASZN_TERV!F152+MUVHAZ_EI_FELHASZN_TERV!F152</f>
        <v>0</v>
      </c>
      <c r="G152" s="53">
        <f>ONK_EI_FELHASZN_TERV!G152+OVI_EI_FELHASZN_TERV!G152+PH_EI_FELHASZN_TERV!G152+MUVHAZ_EI_FELHASZN_TERV!G152</f>
        <v>0</v>
      </c>
      <c r="H152" s="53">
        <f>ONK_EI_FELHASZN_TERV!H152+OVI_EI_FELHASZN_TERV!H152+PH_EI_FELHASZN_TERV!H152+MUVHAZ_EI_FELHASZN_TERV!H152</f>
        <v>0</v>
      </c>
      <c r="I152" s="53">
        <f>ONK_EI_FELHASZN_TERV!I152+OVI_EI_FELHASZN_TERV!I152+PH_EI_FELHASZN_TERV!I152+MUVHAZ_EI_FELHASZN_TERV!I152</f>
        <v>0</v>
      </c>
      <c r="J152" s="53">
        <f>ONK_EI_FELHASZN_TERV!J152+OVI_EI_FELHASZN_TERV!J152+PH_EI_FELHASZN_TERV!J152+MUVHAZ_EI_FELHASZN_TERV!J152</f>
        <v>0</v>
      </c>
      <c r="K152" s="53">
        <f>ONK_EI_FELHASZN_TERV!K152+OVI_EI_FELHASZN_TERV!K152+PH_EI_FELHASZN_TERV!K152+MUVHAZ_EI_FELHASZN_TERV!K152</f>
        <v>0</v>
      </c>
      <c r="L152" s="53">
        <f>ONK_EI_FELHASZN_TERV!L152+OVI_EI_FELHASZN_TERV!L152+PH_EI_FELHASZN_TERV!L152+MUVHAZ_EI_FELHASZN_TERV!L152</f>
        <v>0</v>
      </c>
      <c r="M152" s="53">
        <f>ONK_EI_FELHASZN_TERV!M152+OVI_EI_FELHASZN_TERV!M152+PH_EI_FELHASZN_TERV!M152+MUVHAZ_EI_FELHASZN_TERV!M152</f>
        <v>0</v>
      </c>
      <c r="N152" s="53">
        <f>ONK_EI_FELHASZN_TERV!N152+OVI_EI_FELHASZN_TERV!N152+PH_EI_FELHASZN_TERV!N152+MUVHAZ_EI_FELHASZN_TERV!N152</f>
        <v>0</v>
      </c>
      <c r="O152" s="144">
        <f t="shared" si="3"/>
        <v>0</v>
      </c>
      <c r="P152" s="4"/>
    </row>
    <row r="153" spans="1:16" ht="15">
      <c r="A153" s="17" t="s">
        <v>951</v>
      </c>
      <c r="B153" s="6" t="s">
        <v>632</v>
      </c>
      <c r="C153" s="53">
        <f>ONK_EI_FELHASZN_TERV!C153+OVI_EI_FELHASZN_TERV!C153+PH_EI_FELHASZN_TERV!C153+MUVHAZ_EI_FELHASZN_TERV!C153</f>
        <v>397</v>
      </c>
      <c r="D153" s="53">
        <f>ONK_EI_FELHASZN_TERV!D153+OVI_EI_FELHASZN_TERV!D153+PH_EI_FELHASZN_TERV!D153+MUVHAZ_EI_FELHASZN_TERV!D153</f>
        <v>397</v>
      </c>
      <c r="E153" s="53">
        <f>ONK_EI_FELHASZN_TERV!E153+OVI_EI_FELHASZN_TERV!E153+PH_EI_FELHASZN_TERV!E153+MUVHAZ_EI_FELHASZN_TERV!E153</f>
        <v>397</v>
      </c>
      <c r="F153" s="53">
        <f>ONK_EI_FELHASZN_TERV!F153+OVI_EI_FELHASZN_TERV!F153+PH_EI_FELHASZN_TERV!F153+MUVHAZ_EI_FELHASZN_TERV!F153</f>
        <v>397</v>
      </c>
      <c r="G153" s="53">
        <f>ONK_EI_FELHASZN_TERV!G153+OVI_EI_FELHASZN_TERV!G153+PH_EI_FELHASZN_TERV!G153+MUVHAZ_EI_FELHASZN_TERV!G153</f>
        <v>397</v>
      </c>
      <c r="H153" s="53">
        <f>ONK_EI_FELHASZN_TERV!H153+OVI_EI_FELHASZN_TERV!H153+PH_EI_FELHASZN_TERV!H153+MUVHAZ_EI_FELHASZN_TERV!H153</f>
        <v>447</v>
      </c>
      <c r="I153" s="53">
        <f>ONK_EI_FELHASZN_TERV!I153+OVI_EI_FELHASZN_TERV!I153+PH_EI_FELHASZN_TERV!I153+MUVHAZ_EI_FELHASZN_TERV!I153</f>
        <v>447</v>
      </c>
      <c r="J153" s="53">
        <f>ONK_EI_FELHASZN_TERV!J153+OVI_EI_FELHASZN_TERV!J153+PH_EI_FELHASZN_TERV!J153+MUVHAZ_EI_FELHASZN_TERV!J153</f>
        <v>447</v>
      </c>
      <c r="K153" s="53">
        <f>ONK_EI_FELHASZN_TERV!K153+OVI_EI_FELHASZN_TERV!K153+PH_EI_FELHASZN_TERV!K153+MUVHAZ_EI_FELHASZN_TERV!K153</f>
        <v>447</v>
      </c>
      <c r="L153" s="53">
        <f>ONK_EI_FELHASZN_TERV!L153+OVI_EI_FELHASZN_TERV!L153+PH_EI_FELHASZN_TERV!L153+MUVHAZ_EI_FELHASZN_TERV!L153</f>
        <v>397</v>
      </c>
      <c r="M153" s="53">
        <f>ONK_EI_FELHASZN_TERV!M153+OVI_EI_FELHASZN_TERV!M153+PH_EI_FELHASZN_TERV!M153+MUVHAZ_EI_FELHASZN_TERV!M153</f>
        <v>397</v>
      </c>
      <c r="N153" s="53">
        <f>ONK_EI_FELHASZN_TERV!N153+OVI_EI_FELHASZN_TERV!N153+PH_EI_FELHASZN_TERV!N153+MUVHAZ_EI_FELHASZN_TERV!N153</f>
        <v>408</v>
      </c>
      <c r="O153" s="144">
        <f t="shared" si="3"/>
        <v>4975</v>
      </c>
      <c r="P153" s="4"/>
    </row>
    <row r="154" spans="1:16" ht="15">
      <c r="A154" s="17" t="s">
        <v>952</v>
      </c>
      <c r="B154" s="6" t="s">
        <v>635</v>
      </c>
      <c r="C154" s="53">
        <f>ONK_EI_FELHASZN_TERV!C154+OVI_EI_FELHASZN_TERV!C154+PH_EI_FELHASZN_TERV!C154+MUVHAZ_EI_FELHASZN_TERV!C154</f>
        <v>645</v>
      </c>
      <c r="D154" s="53">
        <f>ONK_EI_FELHASZN_TERV!D154+OVI_EI_FELHASZN_TERV!D154+PH_EI_FELHASZN_TERV!D154+MUVHAZ_EI_FELHASZN_TERV!D154</f>
        <v>645</v>
      </c>
      <c r="E154" s="53">
        <f>ONK_EI_FELHASZN_TERV!E154+OVI_EI_FELHASZN_TERV!E154+PH_EI_FELHASZN_TERV!E154+MUVHAZ_EI_FELHASZN_TERV!E154</f>
        <v>645</v>
      </c>
      <c r="F154" s="53">
        <f>ONK_EI_FELHASZN_TERV!F154+OVI_EI_FELHASZN_TERV!F154+PH_EI_FELHASZN_TERV!F154+MUVHAZ_EI_FELHASZN_TERV!F154</f>
        <v>645</v>
      </c>
      <c r="G154" s="53">
        <f>ONK_EI_FELHASZN_TERV!G154+OVI_EI_FELHASZN_TERV!G154+PH_EI_FELHASZN_TERV!G154+MUVHAZ_EI_FELHASZN_TERV!G154</f>
        <v>645</v>
      </c>
      <c r="H154" s="53">
        <f>ONK_EI_FELHASZN_TERV!H154+OVI_EI_FELHASZN_TERV!H154+PH_EI_FELHASZN_TERV!H154+MUVHAZ_EI_FELHASZN_TERV!H154</f>
        <v>645</v>
      </c>
      <c r="I154" s="53">
        <f>ONK_EI_FELHASZN_TERV!I154+OVI_EI_FELHASZN_TERV!I154+PH_EI_FELHASZN_TERV!I154+MUVHAZ_EI_FELHASZN_TERV!I154</f>
        <v>645</v>
      </c>
      <c r="J154" s="53">
        <f>ONK_EI_FELHASZN_TERV!J154+OVI_EI_FELHASZN_TERV!J154+PH_EI_FELHASZN_TERV!J154+MUVHAZ_EI_FELHASZN_TERV!J154</f>
        <v>645</v>
      </c>
      <c r="K154" s="53">
        <f>ONK_EI_FELHASZN_TERV!K154+OVI_EI_FELHASZN_TERV!K154+PH_EI_FELHASZN_TERV!K154+MUVHAZ_EI_FELHASZN_TERV!K154</f>
        <v>645</v>
      </c>
      <c r="L154" s="53">
        <f>ONK_EI_FELHASZN_TERV!L154+OVI_EI_FELHASZN_TERV!L154+PH_EI_FELHASZN_TERV!L154+MUVHAZ_EI_FELHASZN_TERV!L154</f>
        <v>645</v>
      </c>
      <c r="M154" s="53">
        <f>ONK_EI_FELHASZN_TERV!M154+OVI_EI_FELHASZN_TERV!M154+PH_EI_FELHASZN_TERV!M154+MUVHAZ_EI_FELHASZN_TERV!M154</f>
        <v>645</v>
      </c>
      <c r="N154" s="53">
        <f>ONK_EI_FELHASZN_TERV!N154+OVI_EI_FELHASZN_TERV!N154+PH_EI_FELHASZN_TERV!N154+MUVHAZ_EI_FELHASZN_TERV!N154</f>
        <v>645</v>
      </c>
      <c r="O154" s="144">
        <f t="shared" si="3"/>
        <v>7740</v>
      </c>
      <c r="P154" s="4"/>
    </row>
    <row r="155" spans="1:16" ht="15">
      <c r="A155" s="17" t="s">
        <v>971</v>
      </c>
      <c r="B155" s="6" t="s">
        <v>636</v>
      </c>
      <c r="C155" s="53">
        <f>ONK_EI_FELHASZN_TERV!C155+OVI_EI_FELHASZN_TERV!C155+PH_EI_FELHASZN_TERV!C155+MUVHAZ_EI_FELHASZN_TERV!C155</f>
        <v>0</v>
      </c>
      <c r="D155" s="53">
        <f>ONK_EI_FELHASZN_TERV!D155+OVI_EI_FELHASZN_TERV!D155+PH_EI_FELHASZN_TERV!D155+MUVHAZ_EI_FELHASZN_TERV!D155</f>
        <v>0</v>
      </c>
      <c r="E155" s="53">
        <f>ONK_EI_FELHASZN_TERV!E155+OVI_EI_FELHASZN_TERV!E155+PH_EI_FELHASZN_TERV!E155+MUVHAZ_EI_FELHASZN_TERV!E155</f>
        <v>0</v>
      </c>
      <c r="F155" s="53">
        <f>ONK_EI_FELHASZN_TERV!F155+OVI_EI_FELHASZN_TERV!F155+PH_EI_FELHASZN_TERV!F155+MUVHAZ_EI_FELHASZN_TERV!F155</f>
        <v>0</v>
      </c>
      <c r="G155" s="53">
        <f>ONK_EI_FELHASZN_TERV!G155+OVI_EI_FELHASZN_TERV!G155+PH_EI_FELHASZN_TERV!G155+MUVHAZ_EI_FELHASZN_TERV!G155</f>
        <v>0</v>
      </c>
      <c r="H155" s="53">
        <f>ONK_EI_FELHASZN_TERV!H155+OVI_EI_FELHASZN_TERV!H155+PH_EI_FELHASZN_TERV!H155+MUVHAZ_EI_FELHASZN_TERV!H155</f>
        <v>0</v>
      </c>
      <c r="I155" s="53">
        <f>ONK_EI_FELHASZN_TERV!I155+OVI_EI_FELHASZN_TERV!I155+PH_EI_FELHASZN_TERV!I155+MUVHAZ_EI_FELHASZN_TERV!I155</f>
        <v>0</v>
      </c>
      <c r="J155" s="53">
        <f>ONK_EI_FELHASZN_TERV!J155+OVI_EI_FELHASZN_TERV!J155+PH_EI_FELHASZN_TERV!J155+MUVHAZ_EI_FELHASZN_TERV!J155</f>
        <v>0</v>
      </c>
      <c r="K155" s="53">
        <f>ONK_EI_FELHASZN_TERV!K155+OVI_EI_FELHASZN_TERV!K155+PH_EI_FELHASZN_TERV!K155+MUVHAZ_EI_FELHASZN_TERV!K155</f>
        <v>0</v>
      </c>
      <c r="L155" s="53">
        <f>ONK_EI_FELHASZN_TERV!L155+OVI_EI_FELHASZN_TERV!L155+PH_EI_FELHASZN_TERV!L155+MUVHAZ_EI_FELHASZN_TERV!L155</f>
        <v>0</v>
      </c>
      <c r="M155" s="53">
        <f>ONK_EI_FELHASZN_TERV!M155+OVI_EI_FELHASZN_TERV!M155+PH_EI_FELHASZN_TERV!M155+MUVHAZ_EI_FELHASZN_TERV!M155</f>
        <v>0</v>
      </c>
      <c r="N155" s="53">
        <f>ONK_EI_FELHASZN_TERV!N155+OVI_EI_FELHASZN_TERV!N155+PH_EI_FELHASZN_TERV!N155+MUVHAZ_EI_FELHASZN_TERV!N155</f>
        <v>0</v>
      </c>
      <c r="O155" s="144">
        <f t="shared" si="3"/>
        <v>0</v>
      </c>
      <c r="P155" s="4"/>
    </row>
    <row r="156" spans="1:16" ht="15">
      <c r="A156" s="17" t="s">
        <v>643</v>
      </c>
      <c r="B156" s="6" t="s">
        <v>644</v>
      </c>
      <c r="C156" s="53">
        <f>ONK_EI_FELHASZN_TERV!C156+OVI_EI_FELHASZN_TERV!C156+PH_EI_FELHASZN_TERV!C156+MUVHAZ_EI_FELHASZN_TERV!C156</f>
        <v>860</v>
      </c>
      <c r="D156" s="53">
        <f>ONK_EI_FELHASZN_TERV!D156+OVI_EI_FELHASZN_TERV!D156+PH_EI_FELHASZN_TERV!D156+MUVHAZ_EI_FELHASZN_TERV!D156</f>
        <v>860</v>
      </c>
      <c r="E156" s="53">
        <f>ONK_EI_FELHASZN_TERV!E156+OVI_EI_FELHASZN_TERV!E156+PH_EI_FELHASZN_TERV!E156+MUVHAZ_EI_FELHASZN_TERV!E156</f>
        <v>860</v>
      </c>
      <c r="F156" s="53">
        <f>ONK_EI_FELHASZN_TERV!F156+OVI_EI_FELHASZN_TERV!F156+PH_EI_FELHASZN_TERV!F156+MUVHAZ_EI_FELHASZN_TERV!F156</f>
        <v>860</v>
      </c>
      <c r="G156" s="53">
        <f>ONK_EI_FELHASZN_TERV!G156+OVI_EI_FELHASZN_TERV!G156+PH_EI_FELHASZN_TERV!G156+MUVHAZ_EI_FELHASZN_TERV!G156</f>
        <v>860</v>
      </c>
      <c r="H156" s="53">
        <f>ONK_EI_FELHASZN_TERV!H156+OVI_EI_FELHASZN_TERV!H156+PH_EI_FELHASZN_TERV!H156+MUVHAZ_EI_FELHASZN_TERV!H156</f>
        <v>510</v>
      </c>
      <c r="I156" s="53">
        <f>ONK_EI_FELHASZN_TERV!I156+OVI_EI_FELHASZN_TERV!I156+PH_EI_FELHASZN_TERV!I156+MUVHAZ_EI_FELHASZN_TERV!I156</f>
        <v>110</v>
      </c>
      <c r="J156" s="53">
        <f>ONK_EI_FELHASZN_TERV!J156+OVI_EI_FELHASZN_TERV!J156+PH_EI_FELHASZN_TERV!J156+MUVHAZ_EI_FELHASZN_TERV!J156</f>
        <v>0</v>
      </c>
      <c r="K156" s="53">
        <f>ONK_EI_FELHASZN_TERV!K156+OVI_EI_FELHASZN_TERV!K156+PH_EI_FELHASZN_TERV!K156+MUVHAZ_EI_FELHASZN_TERV!K156</f>
        <v>856</v>
      </c>
      <c r="L156" s="53">
        <f>ONK_EI_FELHASZN_TERV!L156+OVI_EI_FELHASZN_TERV!L156+PH_EI_FELHASZN_TERV!L156+MUVHAZ_EI_FELHASZN_TERV!L156</f>
        <v>860</v>
      </c>
      <c r="M156" s="53">
        <f>ONK_EI_FELHASZN_TERV!M156+OVI_EI_FELHASZN_TERV!M156+PH_EI_FELHASZN_TERV!M156+MUVHAZ_EI_FELHASZN_TERV!M156</f>
        <v>860</v>
      </c>
      <c r="N156" s="53">
        <f>ONK_EI_FELHASZN_TERV!N156+OVI_EI_FELHASZN_TERV!N156+PH_EI_FELHASZN_TERV!N156+MUVHAZ_EI_FELHASZN_TERV!N156</f>
        <v>836</v>
      </c>
      <c r="O156" s="144">
        <f t="shared" si="3"/>
        <v>8332</v>
      </c>
      <c r="P156" s="4"/>
    </row>
    <row r="157" spans="1:16" ht="15">
      <c r="A157" s="17" t="s">
        <v>645</v>
      </c>
      <c r="B157" s="6" t="s">
        <v>646</v>
      </c>
      <c r="C157" s="53">
        <f>ONK_EI_FELHASZN_TERV!C157+OVI_EI_FELHASZN_TERV!C157+PH_EI_FELHASZN_TERV!C157+MUVHAZ_EI_FELHASZN_TERV!C157</f>
        <v>510</v>
      </c>
      <c r="D157" s="53">
        <f>ONK_EI_FELHASZN_TERV!D157+OVI_EI_FELHASZN_TERV!D157+PH_EI_FELHASZN_TERV!D157+MUVHAZ_EI_FELHASZN_TERV!D157</f>
        <v>490</v>
      </c>
      <c r="E157" s="53">
        <f>ONK_EI_FELHASZN_TERV!E157+OVI_EI_FELHASZN_TERV!E157+PH_EI_FELHASZN_TERV!E157+MUVHAZ_EI_FELHASZN_TERV!E157</f>
        <v>490</v>
      </c>
      <c r="F157" s="53">
        <f>ONK_EI_FELHASZN_TERV!F157+OVI_EI_FELHASZN_TERV!F157+PH_EI_FELHASZN_TERV!F157+MUVHAZ_EI_FELHASZN_TERV!F157</f>
        <v>490</v>
      </c>
      <c r="G157" s="53">
        <f>ONK_EI_FELHASZN_TERV!G157+OVI_EI_FELHASZN_TERV!G157+PH_EI_FELHASZN_TERV!G157+MUVHAZ_EI_FELHASZN_TERV!G157</f>
        <v>490</v>
      </c>
      <c r="H157" s="53">
        <f>ONK_EI_FELHASZN_TERV!H157+OVI_EI_FELHASZN_TERV!H157+PH_EI_FELHASZN_TERV!H157+MUVHAZ_EI_FELHASZN_TERV!H157</f>
        <v>390</v>
      </c>
      <c r="I157" s="53">
        <f>ONK_EI_FELHASZN_TERV!I157+OVI_EI_FELHASZN_TERV!I157+PH_EI_FELHASZN_TERV!I157+MUVHAZ_EI_FELHASZN_TERV!I157</f>
        <v>300</v>
      </c>
      <c r="J157" s="53">
        <f>ONK_EI_FELHASZN_TERV!J157+OVI_EI_FELHASZN_TERV!J157+PH_EI_FELHASZN_TERV!J157+MUVHAZ_EI_FELHASZN_TERV!J157</f>
        <v>270</v>
      </c>
      <c r="K157" s="53">
        <f>ONK_EI_FELHASZN_TERV!K157+OVI_EI_FELHASZN_TERV!K157+PH_EI_FELHASZN_TERV!K157+MUVHAZ_EI_FELHASZN_TERV!K157</f>
        <v>486</v>
      </c>
      <c r="L157" s="53">
        <f>ONK_EI_FELHASZN_TERV!L157+OVI_EI_FELHASZN_TERV!L157+PH_EI_FELHASZN_TERV!L157+MUVHAZ_EI_FELHASZN_TERV!L157</f>
        <v>490</v>
      </c>
      <c r="M157" s="53">
        <f>ONK_EI_FELHASZN_TERV!M157+OVI_EI_FELHASZN_TERV!M157+PH_EI_FELHASZN_TERV!M157+MUVHAZ_EI_FELHASZN_TERV!M157</f>
        <v>490</v>
      </c>
      <c r="N157" s="53">
        <f>ONK_EI_FELHASZN_TERV!N157+OVI_EI_FELHASZN_TERV!N157+PH_EI_FELHASZN_TERV!N157+MUVHAZ_EI_FELHASZN_TERV!N157</f>
        <v>317</v>
      </c>
      <c r="O157" s="144">
        <f t="shared" si="3"/>
        <v>5213</v>
      </c>
      <c r="P157" s="4"/>
    </row>
    <row r="158" spans="1:16" ht="15">
      <c r="A158" s="17" t="s">
        <v>647</v>
      </c>
      <c r="B158" s="6" t="s">
        <v>648</v>
      </c>
      <c r="C158" s="53">
        <f>ONK_EI_FELHASZN_TERV!C158+OVI_EI_FELHASZN_TERV!C158+PH_EI_FELHASZN_TERV!C158+MUVHAZ_EI_FELHASZN_TERV!C158</f>
        <v>0</v>
      </c>
      <c r="D158" s="53">
        <f>ONK_EI_FELHASZN_TERV!D158+OVI_EI_FELHASZN_TERV!D158+PH_EI_FELHASZN_TERV!D158+MUVHAZ_EI_FELHASZN_TERV!D158</f>
        <v>300</v>
      </c>
      <c r="E158" s="53">
        <f>ONK_EI_FELHASZN_TERV!E158+OVI_EI_FELHASZN_TERV!E158+PH_EI_FELHASZN_TERV!E158+MUVHAZ_EI_FELHASZN_TERV!E158</f>
        <v>0</v>
      </c>
      <c r="F158" s="53">
        <f>ONK_EI_FELHASZN_TERV!F158+OVI_EI_FELHASZN_TERV!F158+PH_EI_FELHASZN_TERV!F158+MUVHAZ_EI_FELHASZN_TERV!F158</f>
        <v>0</v>
      </c>
      <c r="G158" s="53">
        <f>ONK_EI_FELHASZN_TERV!G158+OVI_EI_FELHASZN_TERV!G158+PH_EI_FELHASZN_TERV!G158+MUVHAZ_EI_FELHASZN_TERV!G158</f>
        <v>70</v>
      </c>
      <c r="H158" s="53">
        <f>ONK_EI_FELHASZN_TERV!H158+OVI_EI_FELHASZN_TERV!H158+PH_EI_FELHASZN_TERV!H158+MUVHAZ_EI_FELHASZN_TERV!H158</f>
        <v>0</v>
      </c>
      <c r="I158" s="53">
        <f>ONK_EI_FELHASZN_TERV!I158+OVI_EI_FELHASZN_TERV!I158+PH_EI_FELHASZN_TERV!I158+MUVHAZ_EI_FELHASZN_TERV!I158</f>
        <v>0</v>
      </c>
      <c r="J158" s="53">
        <f>ONK_EI_FELHASZN_TERV!J158+OVI_EI_FELHASZN_TERV!J158+PH_EI_FELHASZN_TERV!J158+MUVHAZ_EI_FELHASZN_TERV!J158</f>
        <v>60</v>
      </c>
      <c r="K158" s="53">
        <f>ONK_EI_FELHASZN_TERV!K158+OVI_EI_FELHASZN_TERV!K158+PH_EI_FELHASZN_TERV!K158+MUVHAZ_EI_FELHASZN_TERV!K158</f>
        <v>0</v>
      </c>
      <c r="L158" s="53">
        <f>ONK_EI_FELHASZN_TERV!L158+OVI_EI_FELHASZN_TERV!L158+PH_EI_FELHASZN_TERV!L158+MUVHAZ_EI_FELHASZN_TERV!L158</f>
        <v>0</v>
      </c>
      <c r="M158" s="53">
        <f>ONK_EI_FELHASZN_TERV!M158+OVI_EI_FELHASZN_TERV!M158+PH_EI_FELHASZN_TERV!M158+MUVHAZ_EI_FELHASZN_TERV!M158</f>
        <v>70</v>
      </c>
      <c r="N158" s="53">
        <f>ONK_EI_FELHASZN_TERV!N158+OVI_EI_FELHASZN_TERV!N158+PH_EI_FELHASZN_TERV!N158+MUVHAZ_EI_FELHASZN_TERV!N158</f>
        <v>0</v>
      </c>
      <c r="O158" s="144">
        <f t="shared" si="3"/>
        <v>500</v>
      </c>
      <c r="P158" s="4"/>
    </row>
    <row r="159" spans="1:16" ht="15">
      <c r="A159" s="17" t="s">
        <v>972</v>
      </c>
      <c r="B159" s="6" t="s">
        <v>649</v>
      </c>
      <c r="C159" s="53">
        <f>ONK_EI_FELHASZN_TERV!C159+OVI_EI_FELHASZN_TERV!C159+PH_EI_FELHASZN_TERV!C159+MUVHAZ_EI_FELHASZN_TERV!C159</f>
        <v>0</v>
      </c>
      <c r="D159" s="53">
        <f>ONK_EI_FELHASZN_TERV!D159+OVI_EI_FELHASZN_TERV!D159+PH_EI_FELHASZN_TERV!D159+MUVHAZ_EI_FELHASZN_TERV!D159</f>
        <v>0</v>
      </c>
      <c r="E159" s="53">
        <f>ONK_EI_FELHASZN_TERV!E159+OVI_EI_FELHASZN_TERV!E159+PH_EI_FELHASZN_TERV!E159+MUVHAZ_EI_FELHASZN_TERV!E159</f>
        <v>0</v>
      </c>
      <c r="F159" s="53">
        <f>ONK_EI_FELHASZN_TERV!F159+OVI_EI_FELHASZN_TERV!F159+PH_EI_FELHASZN_TERV!F159+MUVHAZ_EI_FELHASZN_TERV!F159</f>
        <v>0</v>
      </c>
      <c r="G159" s="53">
        <f>ONK_EI_FELHASZN_TERV!G159+OVI_EI_FELHASZN_TERV!G159+PH_EI_FELHASZN_TERV!G159+MUVHAZ_EI_FELHASZN_TERV!G159</f>
        <v>0</v>
      </c>
      <c r="H159" s="53">
        <f>ONK_EI_FELHASZN_TERV!H159+OVI_EI_FELHASZN_TERV!H159+PH_EI_FELHASZN_TERV!H159+MUVHAZ_EI_FELHASZN_TERV!H159</f>
        <v>0</v>
      </c>
      <c r="I159" s="53">
        <f>ONK_EI_FELHASZN_TERV!I159+OVI_EI_FELHASZN_TERV!I159+PH_EI_FELHASZN_TERV!I159+MUVHAZ_EI_FELHASZN_TERV!I159</f>
        <v>0</v>
      </c>
      <c r="J159" s="53">
        <f>ONK_EI_FELHASZN_TERV!J159+OVI_EI_FELHASZN_TERV!J159+PH_EI_FELHASZN_TERV!J159+MUVHAZ_EI_FELHASZN_TERV!J159</f>
        <v>0</v>
      </c>
      <c r="K159" s="53">
        <f>ONK_EI_FELHASZN_TERV!K159+OVI_EI_FELHASZN_TERV!K159+PH_EI_FELHASZN_TERV!K159+MUVHAZ_EI_FELHASZN_TERV!K159</f>
        <v>0</v>
      </c>
      <c r="L159" s="53">
        <f>ONK_EI_FELHASZN_TERV!L159+OVI_EI_FELHASZN_TERV!L159+PH_EI_FELHASZN_TERV!L159+MUVHAZ_EI_FELHASZN_TERV!L159</f>
        <v>0</v>
      </c>
      <c r="M159" s="53">
        <f>ONK_EI_FELHASZN_TERV!M159+OVI_EI_FELHASZN_TERV!M159+PH_EI_FELHASZN_TERV!M159+MUVHAZ_EI_FELHASZN_TERV!M159</f>
        <v>0</v>
      </c>
      <c r="N159" s="53">
        <f>ONK_EI_FELHASZN_TERV!N159+OVI_EI_FELHASZN_TERV!N159+PH_EI_FELHASZN_TERV!N159+MUVHAZ_EI_FELHASZN_TERV!N159</f>
        <v>0</v>
      </c>
      <c r="O159" s="144">
        <f t="shared" si="3"/>
        <v>0</v>
      </c>
      <c r="P159" s="4"/>
    </row>
    <row r="160" spans="1:16" ht="15">
      <c r="A160" s="17" t="s">
        <v>973</v>
      </c>
      <c r="B160" s="6" t="s">
        <v>651</v>
      </c>
      <c r="C160" s="53">
        <f>ONK_EI_FELHASZN_TERV!C160+OVI_EI_FELHASZN_TERV!C160+PH_EI_FELHASZN_TERV!C160+MUVHAZ_EI_FELHASZN_TERV!C160</f>
        <v>0</v>
      </c>
      <c r="D160" s="53">
        <f>ONK_EI_FELHASZN_TERV!D160+OVI_EI_FELHASZN_TERV!D160+PH_EI_FELHASZN_TERV!D160+MUVHAZ_EI_FELHASZN_TERV!D160</f>
        <v>0</v>
      </c>
      <c r="E160" s="53">
        <f>ONK_EI_FELHASZN_TERV!E160+OVI_EI_FELHASZN_TERV!E160+PH_EI_FELHASZN_TERV!E160+MUVHAZ_EI_FELHASZN_TERV!E160</f>
        <v>0</v>
      </c>
      <c r="F160" s="53">
        <f>ONK_EI_FELHASZN_TERV!F160+OVI_EI_FELHASZN_TERV!F160+PH_EI_FELHASZN_TERV!F160+MUVHAZ_EI_FELHASZN_TERV!F160</f>
        <v>0</v>
      </c>
      <c r="G160" s="53">
        <f>ONK_EI_FELHASZN_TERV!G160+OVI_EI_FELHASZN_TERV!G160+PH_EI_FELHASZN_TERV!G160+MUVHAZ_EI_FELHASZN_TERV!G160</f>
        <v>0</v>
      </c>
      <c r="H160" s="53">
        <f>ONK_EI_FELHASZN_TERV!H160+OVI_EI_FELHASZN_TERV!H160+PH_EI_FELHASZN_TERV!H160+MUVHAZ_EI_FELHASZN_TERV!H160</f>
        <v>0</v>
      </c>
      <c r="I160" s="53">
        <f>ONK_EI_FELHASZN_TERV!I160+OVI_EI_FELHASZN_TERV!I160+PH_EI_FELHASZN_TERV!I160+MUVHAZ_EI_FELHASZN_TERV!I160</f>
        <v>0</v>
      </c>
      <c r="J160" s="53">
        <f>ONK_EI_FELHASZN_TERV!J160+OVI_EI_FELHASZN_TERV!J160+PH_EI_FELHASZN_TERV!J160+MUVHAZ_EI_FELHASZN_TERV!J160</f>
        <v>0</v>
      </c>
      <c r="K160" s="53">
        <f>ONK_EI_FELHASZN_TERV!K160+OVI_EI_FELHASZN_TERV!K160+PH_EI_FELHASZN_TERV!K160+MUVHAZ_EI_FELHASZN_TERV!K160</f>
        <v>0</v>
      </c>
      <c r="L160" s="53">
        <f>ONK_EI_FELHASZN_TERV!L160+OVI_EI_FELHASZN_TERV!L160+PH_EI_FELHASZN_TERV!L160+MUVHAZ_EI_FELHASZN_TERV!L160</f>
        <v>0</v>
      </c>
      <c r="M160" s="53">
        <f>ONK_EI_FELHASZN_TERV!M160+OVI_EI_FELHASZN_TERV!M160+PH_EI_FELHASZN_TERV!M160+MUVHAZ_EI_FELHASZN_TERV!M160</f>
        <v>0</v>
      </c>
      <c r="N160" s="53">
        <f>ONK_EI_FELHASZN_TERV!N160+OVI_EI_FELHASZN_TERV!N160+PH_EI_FELHASZN_TERV!N160+MUVHAZ_EI_FELHASZN_TERV!N160</f>
        <v>0</v>
      </c>
      <c r="O160" s="144">
        <f t="shared" si="3"/>
        <v>0</v>
      </c>
      <c r="P160" s="4"/>
    </row>
    <row r="161" spans="1:16" ht="15">
      <c r="A161" s="17" t="s">
        <v>974</v>
      </c>
      <c r="B161" s="6" t="s">
        <v>656</v>
      </c>
      <c r="C161" s="53">
        <f>ONK_EI_FELHASZN_TERV!C161+OVI_EI_FELHASZN_TERV!C161+PH_EI_FELHASZN_TERV!C161+MUVHAZ_EI_FELHASZN_TERV!C161</f>
        <v>0</v>
      </c>
      <c r="D161" s="53">
        <f>ONK_EI_FELHASZN_TERV!D161+OVI_EI_FELHASZN_TERV!D161+PH_EI_FELHASZN_TERV!D161+MUVHAZ_EI_FELHASZN_TERV!D161</f>
        <v>0</v>
      </c>
      <c r="E161" s="53">
        <f>ONK_EI_FELHASZN_TERV!E161+OVI_EI_FELHASZN_TERV!E161+PH_EI_FELHASZN_TERV!E161+MUVHAZ_EI_FELHASZN_TERV!E161</f>
        <v>0</v>
      </c>
      <c r="F161" s="53">
        <f>ONK_EI_FELHASZN_TERV!F161+OVI_EI_FELHASZN_TERV!F161+PH_EI_FELHASZN_TERV!F161+MUVHAZ_EI_FELHASZN_TERV!F161</f>
        <v>0</v>
      </c>
      <c r="G161" s="53">
        <f>ONK_EI_FELHASZN_TERV!G161+OVI_EI_FELHASZN_TERV!G161+PH_EI_FELHASZN_TERV!G161+MUVHAZ_EI_FELHASZN_TERV!G161</f>
        <v>0</v>
      </c>
      <c r="H161" s="53">
        <f>ONK_EI_FELHASZN_TERV!H161+OVI_EI_FELHASZN_TERV!H161+PH_EI_FELHASZN_TERV!H161+MUVHAZ_EI_FELHASZN_TERV!H161</f>
        <v>0</v>
      </c>
      <c r="I161" s="53">
        <f>ONK_EI_FELHASZN_TERV!I161+OVI_EI_FELHASZN_TERV!I161+PH_EI_FELHASZN_TERV!I161+MUVHAZ_EI_FELHASZN_TERV!I161</f>
        <v>0</v>
      </c>
      <c r="J161" s="53">
        <f>ONK_EI_FELHASZN_TERV!J161+OVI_EI_FELHASZN_TERV!J161+PH_EI_FELHASZN_TERV!J161+MUVHAZ_EI_FELHASZN_TERV!J161</f>
        <v>0</v>
      </c>
      <c r="K161" s="53">
        <f>ONK_EI_FELHASZN_TERV!K161+OVI_EI_FELHASZN_TERV!K161+PH_EI_FELHASZN_TERV!K161+MUVHAZ_EI_FELHASZN_TERV!K161</f>
        <v>0</v>
      </c>
      <c r="L161" s="53">
        <f>ONK_EI_FELHASZN_TERV!L161+OVI_EI_FELHASZN_TERV!L161+PH_EI_FELHASZN_TERV!L161+MUVHAZ_EI_FELHASZN_TERV!L161</f>
        <v>0</v>
      </c>
      <c r="M161" s="53">
        <f>ONK_EI_FELHASZN_TERV!M161+OVI_EI_FELHASZN_TERV!M161+PH_EI_FELHASZN_TERV!M161+MUVHAZ_EI_FELHASZN_TERV!M161</f>
        <v>0</v>
      </c>
      <c r="N161" s="53">
        <f>ONK_EI_FELHASZN_TERV!N161+OVI_EI_FELHASZN_TERV!N161+PH_EI_FELHASZN_TERV!N161+MUVHAZ_EI_FELHASZN_TERV!N161</f>
        <v>0</v>
      </c>
      <c r="O161" s="144">
        <f t="shared" si="3"/>
        <v>0</v>
      </c>
      <c r="P161" s="4"/>
    </row>
    <row r="162" spans="1:16" ht="15">
      <c r="A162" s="64" t="s">
        <v>999</v>
      </c>
      <c r="B162" s="65" t="s">
        <v>661</v>
      </c>
      <c r="C162" s="53">
        <f>ONK_EI_FELHASZN_TERV!C162+OVI_EI_FELHASZN_TERV!C162+PH_EI_FELHASZN_TERV!C162+MUVHAZ_EI_FELHASZN_TERV!C162</f>
        <v>2412</v>
      </c>
      <c r="D162" s="53">
        <f>ONK_EI_FELHASZN_TERV!D162+OVI_EI_FELHASZN_TERV!D162+PH_EI_FELHASZN_TERV!D162+MUVHAZ_EI_FELHASZN_TERV!D162</f>
        <v>2692</v>
      </c>
      <c r="E162" s="53">
        <f>ONK_EI_FELHASZN_TERV!E162+OVI_EI_FELHASZN_TERV!E162+PH_EI_FELHASZN_TERV!E162+MUVHAZ_EI_FELHASZN_TERV!E162</f>
        <v>2392</v>
      </c>
      <c r="F162" s="53">
        <f>ONK_EI_FELHASZN_TERV!F162+OVI_EI_FELHASZN_TERV!F162+PH_EI_FELHASZN_TERV!F162+MUVHAZ_EI_FELHASZN_TERV!F162</f>
        <v>2392</v>
      </c>
      <c r="G162" s="53">
        <f>ONK_EI_FELHASZN_TERV!G162+OVI_EI_FELHASZN_TERV!G162+PH_EI_FELHASZN_TERV!G162+MUVHAZ_EI_FELHASZN_TERV!G162</f>
        <v>2462</v>
      </c>
      <c r="H162" s="53">
        <f>ONK_EI_FELHASZN_TERV!H162+OVI_EI_FELHASZN_TERV!H162+PH_EI_FELHASZN_TERV!H162+MUVHAZ_EI_FELHASZN_TERV!H162</f>
        <v>1992</v>
      </c>
      <c r="I162" s="53">
        <f>ONK_EI_FELHASZN_TERV!I162+OVI_EI_FELHASZN_TERV!I162+PH_EI_FELHASZN_TERV!I162+MUVHAZ_EI_FELHASZN_TERV!I162</f>
        <v>1502</v>
      </c>
      <c r="J162" s="53">
        <f>ONK_EI_FELHASZN_TERV!J162+OVI_EI_FELHASZN_TERV!J162+PH_EI_FELHASZN_TERV!J162+MUVHAZ_EI_FELHASZN_TERV!J162</f>
        <v>1422</v>
      </c>
      <c r="K162" s="53">
        <f>ONK_EI_FELHASZN_TERV!K162+OVI_EI_FELHASZN_TERV!K162+PH_EI_FELHASZN_TERV!K162+MUVHAZ_EI_FELHASZN_TERV!K162</f>
        <v>2434</v>
      </c>
      <c r="L162" s="53">
        <f>ONK_EI_FELHASZN_TERV!L162+OVI_EI_FELHASZN_TERV!L162+PH_EI_FELHASZN_TERV!L162+MUVHAZ_EI_FELHASZN_TERV!L162</f>
        <v>2392</v>
      </c>
      <c r="M162" s="53">
        <f>ONK_EI_FELHASZN_TERV!M162+OVI_EI_FELHASZN_TERV!M162+PH_EI_FELHASZN_TERV!M162+MUVHAZ_EI_FELHASZN_TERV!M162</f>
        <v>2462</v>
      </c>
      <c r="N162" s="53">
        <f>ONK_EI_FELHASZN_TERV!N162+OVI_EI_FELHASZN_TERV!N162+PH_EI_FELHASZN_TERV!N162+MUVHAZ_EI_FELHASZN_TERV!N162</f>
        <v>2206</v>
      </c>
      <c r="O162" s="143">
        <f t="shared" si="3"/>
        <v>26760</v>
      </c>
      <c r="P162" s="4"/>
    </row>
    <row r="163" spans="1:16" ht="30">
      <c r="A163" s="17" t="s">
        <v>673</v>
      </c>
      <c r="B163" s="6" t="s">
        <v>674</v>
      </c>
      <c r="C163" s="53">
        <f>ONK_EI_FELHASZN_TERV!C163+OVI_EI_FELHASZN_TERV!C163+PH_EI_FELHASZN_TERV!C163+MUVHAZ_EI_FELHASZN_TERV!C163</f>
        <v>0</v>
      </c>
      <c r="D163" s="53">
        <f>ONK_EI_FELHASZN_TERV!D163+OVI_EI_FELHASZN_TERV!D163+PH_EI_FELHASZN_TERV!D163+MUVHAZ_EI_FELHASZN_TERV!D163</f>
        <v>0</v>
      </c>
      <c r="E163" s="53">
        <f>ONK_EI_FELHASZN_TERV!E163+OVI_EI_FELHASZN_TERV!E163+PH_EI_FELHASZN_TERV!E163+MUVHAZ_EI_FELHASZN_TERV!E163</f>
        <v>0</v>
      </c>
      <c r="F163" s="53">
        <f>ONK_EI_FELHASZN_TERV!F163+OVI_EI_FELHASZN_TERV!F163+PH_EI_FELHASZN_TERV!F163+MUVHAZ_EI_FELHASZN_TERV!F163</f>
        <v>0</v>
      </c>
      <c r="G163" s="53">
        <f>ONK_EI_FELHASZN_TERV!G163+OVI_EI_FELHASZN_TERV!G163+PH_EI_FELHASZN_TERV!G163+MUVHAZ_EI_FELHASZN_TERV!G163</f>
        <v>0</v>
      </c>
      <c r="H163" s="53">
        <f>ONK_EI_FELHASZN_TERV!H163+OVI_EI_FELHASZN_TERV!H163+PH_EI_FELHASZN_TERV!H163+MUVHAZ_EI_FELHASZN_TERV!H163</f>
        <v>0</v>
      </c>
      <c r="I163" s="53">
        <f>ONK_EI_FELHASZN_TERV!I163+OVI_EI_FELHASZN_TERV!I163+PH_EI_FELHASZN_TERV!I163+MUVHAZ_EI_FELHASZN_TERV!I163</f>
        <v>0</v>
      </c>
      <c r="J163" s="53">
        <f>ONK_EI_FELHASZN_TERV!J163+OVI_EI_FELHASZN_TERV!J163+PH_EI_FELHASZN_TERV!J163+MUVHAZ_EI_FELHASZN_TERV!J163</f>
        <v>0</v>
      </c>
      <c r="K163" s="53">
        <f>ONK_EI_FELHASZN_TERV!K163+OVI_EI_FELHASZN_TERV!K163+PH_EI_FELHASZN_TERV!K163+MUVHAZ_EI_FELHASZN_TERV!K163</f>
        <v>0</v>
      </c>
      <c r="L163" s="53">
        <f>ONK_EI_FELHASZN_TERV!L163+OVI_EI_FELHASZN_TERV!L163+PH_EI_FELHASZN_TERV!L163+MUVHAZ_EI_FELHASZN_TERV!L163</f>
        <v>0</v>
      </c>
      <c r="M163" s="53">
        <f>ONK_EI_FELHASZN_TERV!M163+OVI_EI_FELHASZN_TERV!M163+PH_EI_FELHASZN_TERV!M163+MUVHAZ_EI_FELHASZN_TERV!M163</f>
        <v>0</v>
      </c>
      <c r="N163" s="53">
        <f>ONK_EI_FELHASZN_TERV!N163+OVI_EI_FELHASZN_TERV!N163+PH_EI_FELHASZN_TERV!N163+MUVHAZ_EI_FELHASZN_TERV!N163</f>
        <v>0</v>
      </c>
      <c r="O163" s="144">
        <f t="shared" si="3"/>
        <v>0</v>
      </c>
      <c r="P163" s="4"/>
    </row>
    <row r="164" spans="1:16" ht="30">
      <c r="A164" s="5" t="s">
        <v>978</v>
      </c>
      <c r="B164" s="6" t="s">
        <v>675</v>
      </c>
      <c r="C164" s="53">
        <f>ONK_EI_FELHASZN_TERV!C164+OVI_EI_FELHASZN_TERV!C164+PH_EI_FELHASZN_TERV!C164+MUVHAZ_EI_FELHASZN_TERV!C164</f>
        <v>0</v>
      </c>
      <c r="D164" s="53">
        <f>ONK_EI_FELHASZN_TERV!D164+OVI_EI_FELHASZN_TERV!D164+PH_EI_FELHASZN_TERV!D164+MUVHAZ_EI_FELHASZN_TERV!D164</f>
        <v>0</v>
      </c>
      <c r="E164" s="53">
        <f>ONK_EI_FELHASZN_TERV!E164+OVI_EI_FELHASZN_TERV!E164+PH_EI_FELHASZN_TERV!E164+MUVHAZ_EI_FELHASZN_TERV!E164</f>
        <v>0</v>
      </c>
      <c r="F164" s="53">
        <f>ONK_EI_FELHASZN_TERV!F164+OVI_EI_FELHASZN_TERV!F164+PH_EI_FELHASZN_TERV!F164+MUVHAZ_EI_FELHASZN_TERV!F164</f>
        <v>0</v>
      </c>
      <c r="G164" s="53">
        <f>ONK_EI_FELHASZN_TERV!G164+OVI_EI_FELHASZN_TERV!G164+PH_EI_FELHASZN_TERV!G164+MUVHAZ_EI_FELHASZN_TERV!G164</f>
        <v>0</v>
      </c>
      <c r="H164" s="53">
        <f>ONK_EI_FELHASZN_TERV!H164+OVI_EI_FELHASZN_TERV!H164+PH_EI_FELHASZN_TERV!H164+MUVHAZ_EI_FELHASZN_TERV!H164</f>
        <v>0</v>
      </c>
      <c r="I164" s="53">
        <f>ONK_EI_FELHASZN_TERV!I164+OVI_EI_FELHASZN_TERV!I164+PH_EI_FELHASZN_TERV!I164+MUVHAZ_EI_FELHASZN_TERV!I164</f>
        <v>0</v>
      </c>
      <c r="J164" s="53">
        <f>ONK_EI_FELHASZN_TERV!J164+OVI_EI_FELHASZN_TERV!J164+PH_EI_FELHASZN_TERV!J164+MUVHAZ_EI_FELHASZN_TERV!J164</f>
        <v>0</v>
      </c>
      <c r="K164" s="53">
        <f>ONK_EI_FELHASZN_TERV!K164+OVI_EI_FELHASZN_TERV!K164+PH_EI_FELHASZN_TERV!K164+MUVHAZ_EI_FELHASZN_TERV!K164</f>
        <v>0</v>
      </c>
      <c r="L164" s="53">
        <f>ONK_EI_FELHASZN_TERV!L164+OVI_EI_FELHASZN_TERV!L164+PH_EI_FELHASZN_TERV!L164+MUVHAZ_EI_FELHASZN_TERV!L164</f>
        <v>0</v>
      </c>
      <c r="M164" s="53">
        <f>ONK_EI_FELHASZN_TERV!M164+OVI_EI_FELHASZN_TERV!M164+PH_EI_FELHASZN_TERV!M164+MUVHAZ_EI_FELHASZN_TERV!M164</f>
        <v>0</v>
      </c>
      <c r="N164" s="53">
        <f>ONK_EI_FELHASZN_TERV!N164+OVI_EI_FELHASZN_TERV!N164+PH_EI_FELHASZN_TERV!N164+MUVHAZ_EI_FELHASZN_TERV!N164</f>
        <v>0</v>
      </c>
      <c r="O164" s="144">
        <f t="shared" si="3"/>
        <v>0</v>
      </c>
      <c r="P164" s="4"/>
    </row>
    <row r="165" spans="1:16" ht="15">
      <c r="A165" s="17" t="s">
        <v>979</v>
      </c>
      <c r="B165" s="6" t="s">
        <v>676</v>
      </c>
      <c r="C165" s="53">
        <f>ONK_EI_FELHASZN_TERV!C165+OVI_EI_FELHASZN_TERV!C165+PH_EI_FELHASZN_TERV!C165+MUVHAZ_EI_FELHASZN_TERV!C165</f>
        <v>0</v>
      </c>
      <c r="D165" s="53">
        <f>ONK_EI_FELHASZN_TERV!D165+OVI_EI_FELHASZN_TERV!D165+PH_EI_FELHASZN_TERV!D165+MUVHAZ_EI_FELHASZN_TERV!D165</f>
        <v>0</v>
      </c>
      <c r="E165" s="53">
        <f>ONK_EI_FELHASZN_TERV!E165+OVI_EI_FELHASZN_TERV!E165+PH_EI_FELHASZN_TERV!E165+MUVHAZ_EI_FELHASZN_TERV!E165</f>
        <v>0</v>
      </c>
      <c r="F165" s="53">
        <f>ONK_EI_FELHASZN_TERV!F165+OVI_EI_FELHASZN_TERV!F165+PH_EI_FELHASZN_TERV!F165+MUVHAZ_EI_FELHASZN_TERV!F165</f>
        <v>0</v>
      </c>
      <c r="G165" s="53">
        <f>ONK_EI_FELHASZN_TERV!G165+OVI_EI_FELHASZN_TERV!G165+PH_EI_FELHASZN_TERV!G165+MUVHAZ_EI_FELHASZN_TERV!G165</f>
        <v>0</v>
      </c>
      <c r="H165" s="53">
        <f>ONK_EI_FELHASZN_TERV!H165+OVI_EI_FELHASZN_TERV!H165+PH_EI_FELHASZN_TERV!H165+MUVHAZ_EI_FELHASZN_TERV!H165</f>
        <v>0</v>
      </c>
      <c r="I165" s="53">
        <f>ONK_EI_FELHASZN_TERV!I165+OVI_EI_FELHASZN_TERV!I165+PH_EI_FELHASZN_TERV!I165+MUVHAZ_EI_FELHASZN_TERV!I165</f>
        <v>0</v>
      </c>
      <c r="J165" s="53">
        <f>ONK_EI_FELHASZN_TERV!J165+OVI_EI_FELHASZN_TERV!J165+PH_EI_FELHASZN_TERV!J165+MUVHAZ_EI_FELHASZN_TERV!J165</f>
        <v>1000</v>
      </c>
      <c r="K165" s="53">
        <f>ONK_EI_FELHASZN_TERV!K165+OVI_EI_FELHASZN_TERV!K165+PH_EI_FELHASZN_TERV!K165+MUVHAZ_EI_FELHASZN_TERV!K165</f>
        <v>0</v>
      </c>
      <c r="L165" s="53">
        <f>ONK_EI_FELHASZN_TERV!L165+OVI_EI_FELHASZN_TERV!L165+PH_EI_FELHASZN_TERV!L165+MUVHAZ_EI_FELHASZN_TERV!L165</f>
        <v>0</v>
      </c>
      <c r="M165" s="53">
        <f>ONK_EI_FELHASZN_TERV!M165+OVI_EI_FELHASZN_TERV!M165+PH_EI_FELHASZN_TERV!M165+MUVHAZ_EI_FELHASZN_TERV!M165</f>
        <v>0</v>
      </c>
      <c r="N165" s="53">
        <f>ONK_EI_FELHASZN_TERV!N165+OVI_EI_FELHASZN_TERV!N165+PH_EI_FELHASZN_TERV!N165+MUVHAZ_EI_FELHASZN_TERV!N165</f>
        <v>0</v>
      </c>
      <c r="O165" s="144">
        <f t="shared" si="3"/>
        <v>1000</v>
      </c>
      <c r="P165" s="4"/>
    </row>
    <row r="166" spans="1:16" ht="15">
      <c r="A166" s="50" t="s">
        <v>1001</v>
      </c>
      <c r="B166" s="65" t="s">
        <v>677</v>
      </c>
      <c r="C166" s="53">
        <f>ONK_EI_FELHASZN_TERV!C166+OVI_EI_FELHASZN_TERV!C166+PH_EI_FELHASZN_TERV!C166+MUVHAZ_EI_FELHASZN_TERV!C166</f>
        <v>0</v>
      </c>
      <c r="D166" s="53">
        <f>ONK_EI_FELHASZN_TERV!D166+OVI_EI_FELHASZN_TERV!D166+PH_EI_FELHASZN_TERV!D166+MUVHAZ_EI_FELHASZN_TERV!D166</f>
        <v>0</v>
      </c>
      <c r="E166" s="53">
        <f>ONK_EI_FELHASZN_TERV!E166+OVI_EI_FELHASZN_TERV!E166+PH_EI_FELHASZN_TERV!E166+MUVHAZ_EI_FELHASZN_TERV!E166</f>
        <v>0</v>
      </c>
      <c r="F166" s="53">
        <f>ONK_EI_FELHASZN_TERV!F166+OVI_EI_FELHASZN_TERV!F166+PH_EI_FELHASZN_TERV!F166+MUVHAZ_EI_FELHASZN_TERV!F166</f>
        <v>0</v>
      </c>
      <c r="G166" s="53">
        <f>ONK_EI_FELHASZN_TERV!G166+OVI_EI_FELHASZN_TERV!G166+PH_EI_FELHASZN_TERV!G166+MUVHAZ_EI_FELHASZN_TERV!G166</f>
        <v>0</v>
      </c>
      <c r="H166" s="53">
        <f>ONK_EI_FELHASZN_TERV!H166+OVI_EI_FELHASZN_TERV!H166+PH_EI_FELHASZN_TERV!H166+MUVHAZ_EI_FELHASZN_TERV!H166</f>
        <v>0</v>
      </c>
      <c r="I166" s="53">
        <f>ONK_EI_FELHASZN_TERV!I166+OVI_EI_FELHASZN_TERV!I166+PH_EI_FELHASZN_TERV!I166+MUVHAZ_EI_FELHASZN_TERV!I166</f>
        <v>0</v>
      </c>
      <c r="J166" s="53">
        <f>ONK_EI_FELHASZN_TERV!J166+OVI_EI_FELHASZN_TERV!J166+PH_EI_FELHASZN_TERV!J166+MUVHAZ_EI_FELHASZN_TERV!J166</f>
        <v>1000</v>
      </c>
      <c r="K166" s="53">
        <f>ONK_EI_FELHASZN_TERV!K166+OVI_EI_FELHASZN_TERV!K166+PH_EI_FELHASZN_TERV!K166+MUVHAZ_EI_FELHASZN_TERV!K166</f>
        <v>0</v>
      </c>
      <c r="L166" s="53">
        <f>ONK_EI_FELHASZN_TERV!L166+OVI_EI_FELHASZN_TERV!L166+PH_EI_FELHASZN_TERV!L166+MUVHAZ_EI_FELHASZN_TERV!L166</f>
        <v>0</v>
      </c>
      <c r="M166" s="53">
        <f>ONK_EI_FELHASZN_TERV!M166+OVI_EI_FELHASZN_TERV!M166+PH_EI_FELHASZN_TERV!M166+MUVHAZ_EI_FELHASZN_TERV!M166</f>
        <v>0</v>
      </c>
      <c r="N166" s="53">
        <f>ONK_EI_FELHASZN_TERV!N166+OVI_EI_FELHASZN_TERV!N166+PH_EI_FELHASZN_TERV!N166+MUVHAZ_EI_FELHASZN_TERV!N166</f>
        <v>0</v>
      </c>
      <c r="O166" s="144">
        <f t="shared" si="3"/>
        <v>1000</v>
      </c>
      <c r="P166" s="4"/>
    </row>
    <row r="167" spans="1:16" ht="15.75">
      <c r="A167" s="83" t="s">
        <v>73</v>
      </c>
      <c r="B167" s="88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144"/>
      <c r="P167" s="4"/>
    </row>
    <row r="168" spans="1:16" ht="15">
      <c r="A168" s="5" t="s">
        <v>583</v>
      </c>
      <c r="B168" s="6" t="s">
        <v>584</v>
      </c>
      <c r="C168" s="53">
        <f>ONK_EI_FELHASZN_TERV!C168+OVI_EI_FELHASZN_TERV!C168+PH_EI_FELHASZN_TERV!C168+MUVHAZ_EI_FELHASZN_TERV!C168</f>
        <v>0</v>
      </c>
      <c r="D168" s="53">
        <f>ONK_EI_FELHASZN_TERV!D168+OVI_EI_FELHASZN_TERV!D168+PH_EI_FELHASZN_TERV!D168+MUVHAZ_EI_FELHASZN_TERV!D168</f>
        <v>0</v>
      </c>
      <c r="E168" s="53">
        <f>ONK_EI_FELHASZN_TERV!E168+OVI_EI_FELHASZN_TERV!E168+PH_EI_FELHASZN_TERV!E168+MUVHAZ_EI_FELHASZN_TERV!E168</f>
        <v>0</v>
      </c>
      <c r="F168" s="53">
        <f>ONK_EI_FELHASZN_TERV!F168+OVI_EI_FELHASZN_TERV!F168+PH_EI_FELHASZN_TERV!F168+MUVHAZ_EI_FELHASZN_TERV!F168</f>
        <v>0</v>
      </c>
      <c r="G168" s="53">
        <f>ONK_EI_FELHASZN_TERV!G168+OVI_EI_FELHASZN_TERV!G168+PH_EI_FELHASZN_TERV!G168+MUVHAZ_EI_FELHASZN_TERV!G168</f>
        <v>0</v>
      </c>
      <c r="H168" s="53">
        <f>ONK_EI_FELHASZN_TERV!H168+OVI_EI_FELHASZN_TERV!H168+PH_EI_FELHASZN_TERV!H168+MUVHAZ_EI_FELHASZN_TERV!H168</f>
        <v>0</v>
      </c>
      <c r="I168" s="53">
        <f>ONK_EI_FELHASZN_TERV!I168+OVI_EI_FELHASZN_TERV!I168+PH_EI_FELHASZN_TERV!I168+MUVHAZ_EI_FELHASZN_TERV!I168</f>
        <v>0</v>
      </c>
      <c r="J168" s="53">
        <f>ONK_EI_FELHASZN_TERV!J168+OVI_EI_FELHASZN_TERV!J168+PH_EI_FELHASZN_TERV!J168+MUVHAZ_EI_FELHASZN_TERV!J168</f>
        <v>0</v>
      </c>
      <c r="K168" s="53">
        <f>ONK_EI_FELHASZN_TERV!K168+OVI_EI_FELHASZN_TERV!K168+PH_EI_FELHASZN_TERV!K168+MUVHAZ_EI_FELHASZN_TERV!K168</f>
        <v>0</v>
      </c>
      <c r="L168" s="53">
        <f>ONK_EI_FELHASZN_TERV!L168+OVI_EI_FELHASZN_TERV!L168+PH_EI_FELHASZN_TERV!L168+MUVHAZ_EI_FELHASZN_TERV!L168</f>
        <v>0</v>
      </c>
      <c r="M168" s="53">
        <f>ONK_EI_FELHASZN_TERV!M168+OVI_EI_FELHASZN_TERV!M168+PH_EI_FELHASZN_TERV!M168+MUVHAZ_EI_FELHASZN_TERV!M168</f>
        <v>0</v>
      </c>
      <c r="N168" s="53">
        <f>ONK_EI_FELHASZN_TERV!N168+OVI_EI_FELHASZN_TERV!N168+PH_EI_FELHASZN_TERV!N168+MUVHAZ_EI_FELHASZN_TERV!N168</f>
        <v>0</v>
      </c>
      <c r="O168" s="144">
        <f t="shared" si="3"/>
        <v>0</v>
      </c>
      <c r="P168" s="4"/>
    </row>
    <row r="169" spans="1:16" ht="30">
      <c r="A169" s="5" t="s">
        <v>585</v>
      </c>
      <c r="B169" s="6" t="s">
        <v>586</v>
      </c>
      <c r="C169" s="53">
        <f>ONK_EI_FELHASZN_TERV!C169+OVI_EI_FELHASZN_TERV!C169+PH_EI_FELHASZN_TERV!C169+MUVHAZ_EI_FELHASZN_TERV!C169</f>
        <v>0</v>
      </c>
      <c r="D169" s="53">
        <f>ONK_EI_FELHASZN_TERV!D169+OVI_EI_FELHASZN_TERV!D169+PH_EI_FELHASZN_TERV!D169+MUVHAZ_EI_FELHASZN_TERV!D169</f>
        <v>0</v>
      </c>
      <c r="E169" s="53">
        <f>ONK_EI_FELHASZN_TERV!E169+OVI_EI_FELHASZN_TERV!E169+PH_EI_FELHASZN_TERV!E169+MUVHAZ_EI_FELHASZN_TERV!E169</f>
        <v>0</v>
      </c>
      <c r="F169" s="53">
        <f>ONK_EI_FELHASZN_TERV!F169+OVI_EI_FELHASZN_TERV!F169+PH_EI_FELHASZN_TERV!F169+MUVHAZ_EI_FELHASZN_TERV!F169</f>
        <v>0</v>
      </c>
      <c r="G169" s="53">
        <f>ONK_EI_FELHASZN_TERV!G169+OVI_EI_FELHASZN_TERV!G169+PH_EI_FELHASZN_TERV!G169+MUVHAZ_EI_FELHASZN_TERV!G169</f>
        <v>0</v>
      </c>
      <c r="H169" s="53">
        <f>ONK_EI_FELHASZN_TERV!H169+OVI_EI_FELHASZN_TERV!H169+PH_EI_FELHASZN_TERV!H169+MUVHAZ_EI_FELHASZN_TERV!H169</f>
        <v>0</v>
      </c>
      <c r="I169" s="53">
        <f>ONK_EI_FELHASZN_TERV!I169+OVI_EI_FELHASZN_TERV!I169+PH_EI_FELHASZN_TERV!I169+MUVHAZ_EI_FELHASZN_TERV!I169</f>
        <v>0</v>
      </c>
      <c r="J169" s="53">
        <f>ONK_EI_FELHASZN_TERV!J169+OVI_EI_FELHASZN_TERV!J169+PH_EI_FELHASZN_TERV!J169+MUVHAZ_EI_FELHASZN_TERV!J169</f>
        <v>0</v>
      </c>
      <c r="K169" s="53">
        <f>ONK_EI_FELHASZN_TERV!K169+OVI_EI_FELHASZN_TERV!K169+PH_EI_FELHASZN_TERV!K169+MUVHAZ_EI_FELHASZN_TERV!K169</f>
        <v>0</v>
      </c>
      <c r="L169" s="53">
        <f>ONK_EI_FELHASZN_TERV!L169+OVI_EI_FELHASZN_TERV!L169+PH_EI_FELHASZN_TERV!L169+MUVHAZ_EI_FELHASZN_TERV!L169</f>
        <v>0</v>
      </c>
      <c r="M169" s="53">
        <f>ONK_EI_FELHASZN_TERV!M169+OVI_EI_FELHASZN_TERV!M169+PH_EI_FELHASZN_TERV!M169+MUVHAZ_EI_FELHASZN_TERV!M169</f>
        <v>0</v>
      </c>
      <c r="N169" s="53">
        <f>ONK_EI_FELHASZN_TERV!N169+OVI_EI_FELHASZN_TERV!N169+PH_EI_FELHASZN_TERV!N169+MUVHAZ_EI_FELHASZN_TERV!N169</f>
        <v>0</v>
      </c>
      <c r="O169" s="144">
        <f t="shared" si="3"/>
        <v>0</v>
      </c>
      <c r="P169" s="4"/>
    </row>
    <row r="170" spans="1:16" ht="30">
      <c r="A170" s="5" t="s">
        <v>933</v>
      </c>
      <c r="B170" s="6" t="s">
        <v>587</v>
      </c>
      <c r="C170" s="53">
        <f>ONK_EI_FELHASZN_TERV!C170+OVI_EI_FELHASZN_TERV!C170+PH_EI_FELHASZN_TERV!C170+MUVHAZ_EI_FELHASZN_TERV!C170</f>
        <v>0</v>
      </c>
      <c r="D170" s="53">
        <f>ONK_EI_FELHASZN_TERV!D170+OVI_EI_FELHASZN_TERV!D170+PH_EI_FELHASZN_TERV!D170+MUVHAZ_EI_FELHASZN_TERV!D170</f>
        <v>0</v>
      </c>
      <c r="E170" s="53">
        <f>ONK_EI_FELHASZN_TERV!E170+OVI_EI_FELHASZN_TERV!E170+PH_EI_FELHASZN_TERV!E170+MUVHAZ_EI_FELHASZN_TERV!E170</f>
        <v>0</v>
      </c>
      <c r="F170" s="53">
        <f>ONK_EI_FELHASZN_TERV!F170+OVI_EI_FELHASZN_TERV!F170+PH_EI_FELHASZN_TERV!F170+MUVHAZ_EI_FELHASZN_TERV!F170</f>
        <v>0</v>
      </c>
      <c r="G170" s="53">
        <f>ONK_EI_FELHASZN_TERV!G170+OVI_EI_FELHASZN_TERV!G170+PH_EI_FELHASZN_TERV!G170+MUVHAZ_EI_FELHASZN_TERV!G170</f>
        <v>0</v>
      </c>
      <c r="H170" s="53">
        <f>ONK_EI_FELHASZN_TERV!H170+OVI_EI_FELHASZN_TERV!H170+PH_EI_FELHASZN_TERV!H170+MUVHAZ_EI_FELHASZN_TERV!H170</f>
        <v>0</v>
      </c>
      <c r="I170" s="53">
        <f>ONK_EI_FELHASZN_TERV!I170+OVI_EI_FELHASZN_TERV!I170+PH_EI_FELHASZN_TERV!I170+MUVHAZ_EI_FELHASZN_TERV!I170</f>
        <v>0</v>
      </c>
      <c r="J170" s="53">
        <f>ONK_EI_FELHASZN_TERV!J170+OVI_EI_FELHASZN_TERV!J170+PH_EI_FELHASZN_TERV!J170+MUVHAZ_EI_FELHASZN_TERV!J170</f>
        <v>0</v>
      </c>
      <c r="K170" s="53">
        <f>ONK_EI_FELHASZN_TERV!K170+OVI_EI_FELHASZN_TERV!K170+PH_EI_FELHASZN_TERV!K170+MUVHAZ_EI_FELHASZN_TERV!K170</f>
        <v>0</v>
      </c>
      <c r="L170" s="53">
        <f>ONK_EI_FELHASZN_TERV!L170+OVI_EI_FELHASZN_TERV!L170+PH_EI_FELHASZN_TERV!L170+MUVHAZ_EI_FELHASZN_TERV!L170</f>
        <v>0</v>
      </c>
      <c r="M170" s="53">
        <f>ONK_EI_FELHASZN_TERV!M170+OVI_EI_FELHASZN_TERV!M170+PH_EI_FELHASZN_TERV!M170+MUVHAZ_EI_FELHASZN_TERV!M170</f>
        <v>0</v>
      </c>
      <c r="N170" s="53">
        <f>ONK_EI_FELHASZN_TERV!N170+OVI_EI_FELHASZN_TERV!N170+PH_EI_FELHASZN_TERV!N170+MUVHAZ_EI_FELHASZN_TERV!N170</f>
        <v>0</v>
      </c>
      <c r="O170" s="144">
        <f t="shared" si="3"/>
        <v>0</v>
      </c>
      <c r="P170" s="4"/>
    </row>
    <row r="171" spans="1:16" ht="30">
      <c r="A171" s="5" t="s">
        <v>934</v>
      </c>
      <c r="B171" s="6" t="s">
        <v>588</v>
      </c>
      <c r="C171" s="53">
        <f>ONK_EI_FELHASZN_TERV!C171+OVI_EI_FELHASZN_TERV!C171+PH_EI_FELHASZN_TERV!C171+MUVHAZ_EI_FELHASZN_TERV!C171</f>
        <v>0</v>
      </c>
      <c r="D171" s="53">
        <f>ONK_EI_FELHASZN_TERV!D171+OVI_EI_FELHASZN_TERV!D171+PH_EI_FELHASZN_TERV!D171+MUVHAZ_EI_FELHASZN_TERV!D171</f>
        <v>0</v>
      </c>
      <c r="E171" s="53">
        <f>ONK_EI_FELHASZN_TERV!E171+OVI_EI_FELHASZN_TERV!E171+PH_EI_FELHASZN_TERV!E171+MUVHAZ_EI_FELHASZN_TERV!E171</f>
        <v>0</v>
      </c>
      <c r="F171" s="53">
        <f>ONK_EI_FELHASZN_TERV!F171+OVI_EI_FELHASZN_TERV!F171+PH_EI_FELHASZN_TERV!F171+MUVHAZ_EI_FELHASZN_TERV!F171</f>
        <v>0</v>
      </c>
      <c r="G171" s="53">
        <f>ONK_EI_FELHASZN_TERV!G171+OVI_EI_FELHASZN_TERV!G171+PH_EI_FELHASZN_TERV!G171+MUVHAZ_EI_FELHASZN_TERV!G171</f>
        <v>0</v>
      </c>
      <c r="H171" s="53">
        <f>ONK_EI_FELHASZN_TERV!H171+OVI_EI_FELHASZN_TERV!H171+PH_EI_FELHASZN_TERV!H171+MUVHAZ_EI_FELHASZN_TERV!H171</f>
        <v>0</v>
      </c>
      <c r="I171" s="53">
        <f>ONK_EI_FELHASZN_TERV!I171+OVI_EI_FELHASZN_TERV!I171+PH_EI_FELHASZN_TERV!I171+MUVHAZ_EI_FELHASZN_TERV!I171</f>
        <v>0</v>
      </c>
      <c r="J171" s="53">
        <f>ONK_EI_FELHASZN_TERV!J171+OVI_EI_FELHASZN_TERV!J171+PH_EI_FELHASZN_TERV!J171+MUVHAZ_EI_FELHASZN_TERV!J171</f>
        <v>0</v>
      </c>
      <c r="K171" s="53">
        <f>ONK_EI_FELHASZN_TERV!K171+OVI_EI_FELHASZN_TERV!K171+PH_EI_FELHASZN_TERV!K171+MUVHAZ_EI_FELHASZN_TERV!K171</f>
        <v>0</v>
      </c>
      <c r="L171" s="53">
        <f>ONK_EI_FELHASZN_TERV!L171+OVI_EI_FELHASZN_TERV!L171+PH_EI_FELHASZN_TERV!L171+MUVHAZ_EI_FELHASZN_TERV!L171</f>
        <v>0</v>
      </c>
      <c r="M171" s="53">
        <f>ONK_EI_FELHASZN_TERV!M171+OVI_EI_FELHASZN_TERV!M171+PH_EI_FELHASZN_TERV!M171+MUVHAZ_EI_FELHASZN_TERV!M171</f>
        <v>0</v>
      </c>
      <c r="N171" s="53">
        <f>ONK_EI_FELHASZN_TERV!N171+OVI_EI_FELHASZN_TERV!N171+PH_EI_FELHASZN_TERV!N171+MUVHAZ_EI_FELHASZN_TERV!N171</f>
        <v>0</v>
      </c>
      <c r="O171" s="144">
        <f t="shared" si="3"/>
        <v>0</v>
      </c>
      <c r="P171" s="4"/>
    </row>
    <row r="172" spans="1:16" ht="15">
      <c r="A172" s="5" t="s">
        <v>938</v>
      </c>
      <c r="B172" s="6" t="s">
        <v>589</v>
      </c>
      <c r="C172" s="53">
        <f>ONK_EI_FELHASZN_TERV!C172+OVI_EI_FELHASZN_TERV!C172+PH_EI_FELHASZN_TERV!C172+MUVHAZ_EI_FELHASZN_TERV!C172</f>
        <v>0</v>
      </c>
      <c r="D172" s="53">
        <f>ONK_EI_FELHASZN_TERV!D172+OVI_EI_FELHASZN_TERV!D172+PH_EI_FELHASZN_TERV!D172+MUVHAZ_EI_FELHASZN_TERV!D172</f>
        <v>0</v>
      </c>
      <c r="E172" s="53">
        <f>ONK_EI_FELHASZN_TERV!E172+OVI_EI_FELHASZN_TERV!E172+PH_EI_FELHASZN_TERV!E172+MUVHAZ_EI_FELHASZN_TERV!E172</f>
        <v>0</v>
      </c>
      <c r="F172" s="53">
        <f>ONK_EI_FELHASZN_TERV!F172+OVI_EI_FELHASZN_TERV!F172+PH_EI_FELHASZN_TERV!F172+MUVHAZ_EI_FELHASZN_TERV!F172</f>
        <v>0</v>
      </c>
      <c r="G172" s="53">
        <f>ONK_EI_FELHASZN_TERV!G172+OVI_EI_FELHASZN_TERV!G172+PH_EI_FELHASZN_TERV!G172+MUVHAZ_EI_FELHASZN_TERV!G172</f>
        <v>0</v>
      </c>
      <c r="H172" s="53">
        <f>ONK_EI_FELHASZN_TERV!H172+OVI_EI_FELHASZN_TERV!H172+PH_EI_FELHASZN_TERV!H172+MUVHAZ_EI_FELHASZN_TERV!H172</f>
        <v>0</v>
      </c>
      <c r="I172" s="53">
        <f>ONK_EI_FELHASZN_TERV!I172+OVI_EI_FELHASZN_TERV!I172+PH_EI_FELHASZN_TERV!I172+MUVHAZ_EI_FELHASZN_TERV!I172</f>
        <v>0</v>
      </c>
      <c r="J172" s="53">
        <f>ONK_EI_FELHASZN_TERV!J172+OVI_EI_FELHASZN_TERV!J172+PH_EI_FELHASZN_TERV!J172+MUVHAZ_EI_FELHASZN_TERV!J172</f>
        <v>0</v>
      </c>
      <c r="K172" s="53">
        <f>ONK_EI_FELHASZN_TERV!K172+OVI_EI_FELHASZN_TERV!K172+PH_EI_FELHASZN_TERV!K172+MUVHAZ_EI_FELHASZN_TERV!K172</f>
        <v>0</v>
      </c>
      <c r="L172" s="53">
        <f>ONK_EI_FELHASZN_TERV!L172+OVI_EI_FELHASZN_TERV!L172+PH_EI_FELHASZN_TERV!L172+MUVHAZ_EI_FELHASZN_TERV!L172</f>
        <v>0</v>
      </c>
      <c r="M172" s="53">
        <f>ONK_EI_FELHASZN_TERV!M172+OVI_EI_FELHASZN_TERV!M172+PH_EI_FELHASZN_TERV!M172+MUVHAZ_EI_FELHASZN_TERV!M172</f>
        <v>0</v>
      </c>
      <c r="N172" s="53">
        <f>ONK_EI_FELHASZN_TERV!N172+OVI_EI_FELHASZN_TERV!N172+PH_EI_FELHASZN_TERV!N172+MUVHAZ_EI_FELHASZN_TERV!N172</f>
        <v>0</v>
      </c>
      <c r="O172" s="144">
        <f t="shared" si="3"/>
        <v>0</v>
      </c>
      <c r="P172" s="4"/>
    </row>
    <row r="173" spans="1:16" ht="15">
      <c r="A173" s="50" t="s">
        <v>995</v>
      </c>
      <c r="B173" s="65" t="s">
        <v>590</v>
      </c>
      <c r="C173" s="53">
        <f>ONK_EI_FELHASZN_TERV!C173+OVI_EI_FELHASZN_TERV!C173+PH_EI_FELHASZN_TERV!C173+MUVHAZ_EI_FELHASZN_TERV!C173</f>
        <v>0</v>
      </c>
      <c r="D173" s="53">
        <f>ONK_EI_FELHASZN_TERV!D173+OVI_EI_FELHASZN_TERV!D173+PH_EI_FELHASZN_TERV!D173+MUVHAZ_EI_FELHASZN_TERV!D173</f>
        <v>0</v>
      </c>
      <c r="E173" s="53">
        <f>ONK_EI_FELHASZN_TERV!E173+OVI_EI_FELHASZN_TERV!E173+PH_EI_FELHASZN_TERV!E173+MUVHAZ_EI_FELHASZN_TERV!E173</f>
        <v>0</v>
      </c>
      <c r="F173" s="53">
        <f>ONK_EI_FELHASZN_TERV!F173+OVI_EI_FELHASZN_TERV!F173+PH_EI_FELHASZN_TERV!F173+MUVHAZ_EI_FELHASZN_TERV!F173</f>
        <v>0</v>
      </c>
      <c r="G173" s="53">
        <f>ONK_EI_FELHASZN_TERV!G173+OVI_EI_FELHASZN_TERV!G173+PH_EI_FELHASZN_TERV!G173+MUVHAZ_EI_FELHASZN_TERV!G173</f>
        <v>0</v>
      </c>
      <c r="H173" s="53">
        <f>ONK_EI_FELHASZN_TERV!H173+OVI_EI_FELHASZN_TERV!H173+PH_EI_FELHASZN_TERV!H173+MUVHAZ_EI_FELHASZN_TERV!H173</f>
        <v>0</v>
      </c>
      <c r="I173" s="53">
        <f>ONK_EI_FELHASZN_TERV!I173+OVI_EI_FELHASZN_TERV!I173+PH_EI_FELHASZN_TERV!I173+MUVHAZ_EI_FELHASZN_TERV!I173</f>
        <v>0</v>
      </c>
      <c r="J173" s="53">
        <f>ONK_EI_FELHASZN_TERV!J173+OVI_EI_FELHASZN_TERV!J173+PH_EI_FELHASZN_TERV!J173+MUVHAZ_EI_FELHASZN_TERV!J173</f>
        <v>0</v>
      </c>
      <c r="K173" s="53">
        <f>ONK_EI_FELHASZN_TERV!K173+OVI_EI_FELHASZN_TERV!K173+PH_EI_FELHASZN_TERV!K173+MUVHAZ_EI_FELHASZN_TERV!K173</f>
        <v>0</v>
      </c>
      <c r="L173" s="53">
        <f>ONK_EI_FELHASZN_TERV!L173+OVI_EI_FELHASZN_TERV!L173+PH_EI_FELHASZN_TERV!L173+MUVHAZ_EI_FELHASZN_TERV!L173</f>
        <v>0</v>
      </c>
      <c r="M173" s="53">
        <f>ONK_EI_FELHASZN_TERV!M173+OVI_EI_FELHASZN_TERV!M173+PH_EI_FELHASZN_TERV!M173+MUVHAZ_EI_FELHASZN_TERV!M173</f>
        <v>0</v>
      </c>
      <c r="N173" s="53">
        <f>ONK_EI_FELHASZN_TERV!N173+OVI_EI_FELHASZN_TERV!N173+PH_EI_FELHASZN_TERV!N173+MUVHAZ_EI_FELHASZN_TERV!N173</f>
        <v>0</v>
      </c>
      <c r="O173" s="144">
        <f t="shared" si="3"/>
        <v>0</v>
      </c>
      <c r="P173" s="4"/>
    </row>
    <row r="174" spans="1:16" ht="15">
      <c r="A174" s="17" t="s">
        <v>975</v>
      </c>
      <c r="B174" s="6" t="s">
        <v>662</v>
      </c>
      <c r="C174" s="53">
        <f>ONK_EI_FELHASZN_TERV!C174+OVI_EI_FELHASZN_TERV!C174+PH_EI_FELHASZN_TERV!C174+MUVHAZ_EI_FELHASZN_TERV!C174</f>
        <v>0</v>
      </c>
      <c r="D174" s="53">
        <f>ONK_EI_FELHASZN_TERV!D174+OVI_EI_FELHASZN_TERV!D174+PH_EI_FELHASZN_TERV!D174+MUVHAZ_EI_FELHASZN_TERV!D174</f>
        <v>0</v>
      </c>
      <c r="E174" s="53">
        <f>ONK_EI_FELHASZN_TERV!E174+OVI_EI_FELHASZN_TERV!E174+PH_EI_FELHASZN_TERV!E174+MUVHAZ_EI_FELHASZN_TERV!E174</f>
        <v>0</v>
      </c>
      <c r="F174" s="53">
        <f>ONK_EI_FELHASZN_TERV!F174+OVI_EI_FELHASZN_TERV!F174+PH_EI_FELHASZN_TERV!F174+MUVHAZ_EI_FELHASZN_TERV!F174</f>
        <v>0</v>
      </c>
      <c r="G174" s="53">
        <f>ONK_EI_FELHASZN_TERV!G174+OVI_EI_FELHASZN_TERV!G174+PH_EI_FELHASZN_TERV!G174+MUVHAZ_EI_FELHASZN_TERV!G174</f>
        <v>0</v>
      </c>
      <c r="H174" s="53">
        <f>ONK_EI_FELHASZN_TERV!H174+OVI_EI_FELHASZN_TERV!H174+PH_EI_FELHASZN_TERV!H174+MUVHAZ_EI_FELHASZN_TERV!H174</f>
        <v>0</v>
      </c>
      <c r="I174" s="53">
        <f>ONK_EI_FELHASZN_TERV!I174+OVI_EI_FELHASZN_TERV!I174+PH_EI_FELHASZN_TERV!I174+MUVHAZ_EI_FELHASZN_TERV!I174</f>
        <v>0</v>
      </c>
      <c r="J174" s="53">
        <f>ONK_EI_FELHASZN_TERV!J174+OVI_EI_FELHASZN_TERV!J174+PH_EI_FELHASZN_TERV!J174+MUVHAZ_EI_FELHASZN_TERV!J174</f>
        <v>0</v>
      </c>
      <c r="K174" s="53">
        <f>ONK_EI_FELHASZN_TERV!K174+OVI_EI_FELHASZN_TERV!K174+PH_EI_FELHASZN_TERV!K174+MUVHAZ_EI_FELHASZN_TERV!K174</f>
        <v>0</v>
      </c>
      <c r="L174" s="53">
        <f>ONK_EI_FELHASZN_TERV!L174+OVI_EI_FELHASZN_TERV!L174+PH_EI_FELHASZN_TERV!L174+MUVHAZ_EI_FELHASZN_TERV!L174</f>
        <v>0</v>
      </c>
      <c r="M174" s="53">
        <f>ONK_EI_FELHASZN_TERV!M174+OVI_EI_FELHASZN_TERV!M174+PH_EI_FELHASZN_TERV!M174+MUVHAZ_EI_FELHASZN_TERV!M174</f>
        <v>0</v>
      </c>
      <c r="N174" s="53">
        <f>ONK_EI_FELHASZN_TERV!N174+OVI_EI_FELHASZN_TERV!N174+PH_EI_FELHASZN_TERV!N174+MUVHAZ_EI_FELHASZN_TERV!N174</f>
        <v>0</v>
      </c>
      <c r="O174" s="144">
        <f t="shared" si="3"/>
        <v>0</v>
      </c>
      <c r="P174" s="4"/>
    </row>
    <row r="175" spans="1:16" ht="15">
      <c r="A175" s="17" t="s">
        <v>976</v>
      </c>
      <c r="B175" s="6" t="s">
        <v>664</v>
      </c>
      <c r="C175" s="53">
        <f>ONK_EI_FELHASZN_TERV!C175+OVI_EI_FELHASZN_TERV!C175+PH_EI_FELHASZN_TERV!C175+MUVHAZ_EI_FELHASZN_TERV!C175</f>
        <v>0</v>
      </c>
      <c r="D175" s="53">
        <f>ONK_EI_FELHASZN_TERV!D175+OVI_EI_FELHASZN_TERV!D175+PH_EI_FELHASZN_TERV!D175+MUVHAZ_EI_FELHASZN_TERV!D175</f>
        <v>0</v>
      </c>
      <c r="E175" s="53">
        <f>ONK_EI_FELHASZN_TERV!E175+OVI_EI_FELHASZN_TERV!E175+PH_EI_FELHASZN_TERV!E175+MUVHAZ_EI_FELHASZN_TERV!E175</f>
        <v>0</v>
      </c>
      <c r="F175" s="53">
        <f>ONK_EI_FELHASZN_TERV!F175+OVI_EI_FELHASZN_TERV!F175+PH_EI_FELHASZN_TERV!F175+MUVHAZ_EI_FELHASZN_TERV!F175</f>
        <v>0</v>
      </c>
      <c r="G175" s="53">
        <f>ONK_EI_FELHASZN_TERV!G175+OVI_EI_FELHASZN_TERV!G175+PH_EI_FELHASZN_TERV!G175+MUVHAZ_EI_FELHASZN_TERV!G175</f>
        <v>0</v>
      </c>
      <c r="H175" s="53">
        <f>ONK_EI_FELHASZN_TERV!H175+OVI_EI_FELHASZN_TERV!H175+PH_EI_FELHASZN_TERV!H175+MUVHAZ_EI_FELHASZN_TERV!H175</f>
        <v>0</v>
      </c>
      <c r="I175" s="53">
        <f>ONK_EI_FELHASZN_TERV!I175+OVI_EI_FELHASZN_TERV!I175+PH_EI_FELHASZN_TERV!I175+MUVHAZ_EI_FELHASZN_TERV!I175</f>
        <v>0</v>
      </c>
      <c r="J175" s="53">
        <f>ONK_EI_FELHASZN_TERV!J175+OVI_EI_FELHASZN_TERV!J175+PH_EI_FELHASZN_TERV!J175+MUVHAZ_EI_FELHASZN_TERV!J175</f>
        <v>0</v>
      </c>
      <c r="K175" s="53">
        <f>ONK_EI_FELHASZN_TERV!K175+OVI_EI_FELHASZN_TERV!K175+PH_EI_FELHASZN_TERV!K175+MUVHAZ_EI_FELHASZN_TERV!K175</f>
        <v>0</v>
      </c>
      <c r="L175" s="53">
        <f>ONK_EI_FELHASZN_TERV!L175+OVI_EI_FELHASZN_TERV!L175+PH_EI_FELHASZN_TERV!L175+MUVHAZ_EI_FELHASZN_TERV!L175</f>
        <v>0</v>
      </c>
      <c r="M175" s="53">
        <f>ONK_EI_FELHASZN_TERV!M175+OVI_EI_FELHASZN_TERV!M175+PH_EI_FELHASZN_TERV!M175+MUVHAZ_EI_FELHASZN_TERV!M175</f>
        <v>0</v>
      </c>
      <c r="N175" s="53">
        <f>ONK_EI_FELHASZN_TERV!N175+OVI_EI_FELHASZN_TERV!N175+PH_EI_FELHASZN_TERV!N175+MUVHAZ_EI_FELHASZN_TERV!N175</f>
        <v>0</v>
      </c>
      <c r="O175" s="144">
        <f t="shared" si="3"/>
        <v>0</v>
      </c>
      <c r="P175" s="4"/>
    </row>
    <row r="176" spans="1:16" ht="15">
      <c r="A176" s="17" t="s">
        <v>666</v>
      </c>
      <c r="B176" s="6" t="s">
        <v>667</v>
      </c>
      <c r="C176" s="53">
        <f>ONK_EI_FELHASZN_TERV!C176+OVI_EI_FELHASZN_TERV!C176+PH_EI_FELHASZN_TERV!C176+MUVHAZ_EI_FELHASZN_TERV!C176</f>
        <v>0</v>
      </c>
      <c r="D176" s="53">
        <f>ONK_EI_FELHASZN_TERV!D176+OVI_EI_FELHASZN_TERV!D176+PH_EI_FELHASZN_TERV!D176+MUVHAZ_EI_FELHASZN_TERV!D176</f>
        <v>0</v>
      </c>
      <c r="E176" s="53">
        <f>ONK_EI_FELHASZN_TERV!E176+OVI_EI_FELHASZN_TERV!E176+PH_EI_FELHASZN_TERV!E176+MUVHAZ_EI_FELHASZN_TERV!E176</f>
        <v>0</v>
      </c>
      <c r="F176" s="53">
        <f>ONK_EI_FELHASZN_TERV!F176+OVI_EI_FELHASZN_TERV!F176+PH_EI_FELHASZN_TERV!F176+MUVHAZ_EI_FELHASZN_TERV!F176</f>
        <v>0</v>
      </c>
      <c r="G176" s="53">
        <f>ONK_EI_FELHASZN_TERV!G176+OVI_EI_FELHASZN_TERV!G176+PH_EI_FELHASZN_TERV!G176+MUVHAZ_EI_FELHASZN_TERV!G176</f>
        <v>0</v>
      </c>
      <c r="H176" s="53">
        <f>ONK_EI_FELHASZN_TERV!H176+OVI_EI_FELHASZN_TERV!H176+PH_EI_FELHASZN_TERV!H176+MUVHAZ_EI_FELHASZN_TERV!H176</f>
        <v>0</v>
      </c>
      <c r="I176" s="53">
        <f>ONK_EI_FELHASZN_TERV!I176+OVI_EI_FELHASZN_TERV!I176+PH_EI_FELHASZN_TERV!I176+MUVHAZ_EI_FELHASZN_TERV!I176</f>
        <v>0</v>
      </c>
      <c r="J176" s="53">
        <f>ONK_EI_FELHASZN_TERV!J176+OVI_EI_FELHASZN_TERV!J176+PH_EI_FELHASZN_TERV!J176+MUVHAZ_EI_FELHASZN_TERV!J176</f>
        <v>0</v>
      </c>
      <c r="K176" s="53">
        <f>ONK_EI_FELHASZN_TERV!K176+OVI_EI_FELHASZN_TERV!K176+PH_EI_FELHASZN_TERV!K176+MUVHAZ_EI_FELHASZN_TERV!K176</f>
        <v>0</v>
      </c>
      <c r="L176" s="53">
        <f>ONK_EI_FELHASZN_TERV!L176+OVI_EI_FELHASZN_TERV!L176+PH_EI_FELHASZN_TERV!L176+MUVHAZ_EI_FELHASZN_TERV!L176</f>
        <v>0</v>
      </c>
      <c r="M176" s="53">
        <f>ONK_EI_FELHASZN_TERV!M176+OVI_EI_FELHASZN_TERV!M176+PH_EI_FELHASZN_TERV!M176+MUVHAZ_EI_FELHASZN_TERV!M176</f>
        <v>0</v>
      </c>
      <c r="N176" s="53">
        <f>ONK_EI_FELHASZN_TERV!N176+OVI_EI_FELHASZN_TERV!N176+PH_EI_FELHASZN_TERV!N176+MUVHAZ_EI_FELHASZN_TERV!N176</f>
        <v>0</v>
      </c>
      <c r="O176" s="144">
        <f t="shared" si="3"/>
        <v>0</v>
      </c>
      <c r="P176" s="4"/>
    </row>
    <row r="177" spans="1:16" ht="15">
      <c r="A177" s="17" t="s">
        <v>977</v>
      </c>
      <c r="B177" s="6" t="s">
        <v>668</v>
      </c>
      <c r="C177" s="53">
        <f>ONK_EI_FELHASZN_TERV!C177+OVI_EI_FELHASZN_TERV!C177+PH_EI_FELHASZN_TERV!C177+MUVHAZ_EI_FELHASZN_TERV!C177</f>
        <v>0</v>
      </c>
      <c r="D177" s="53">
        <f>ONK_EI_FELHASZN_TERV!D177+OVI_EI_FELHASZN_TERV!D177+PH_EI_FELHASZN_TERV!D177+MUVHAZ_EI_FELHASZN_TERV!D177</f>
        <v>0</v>
      </c>
      <c r="E177" s="53">
        <f>ONK_EI_FELHASZN_TERV!E177+OVI_EI_FELHASZN_TERV!E177+PH_EI_FELHASZN_TERV!E177+MUVHAZ_EI_FELHASZN_TERV!E177</f>
        <v>0</v>
      </c>
      <c r="F177" s="53">
        <f>ONK_EI_FELHASZN_TERV!F177+OVI_EI_FELHASZN_TERV!F177+PH_EI_FELHASZN_TERV!F177+MUVHAZ_EI_FELHASZN_TERV!F177</f>
        <v>0</v>
      </c>
      <c r="G177" s="53">
        <f>ONK_EI_FELHASZN_TERV!G177+OVI_EI_FELHASZN_TERV!G177+PH_EI_FELHASZN_TERV!G177+MUVHAZ_EI_FELHASZN_TERV!G177</f>
        <v>0</v>
      </c>
      <c r="H177" s="53">
        <f>ONK_EI_FELHASZN_TERV!H177+OVI_EI_FELHASZN_TERV!H177+PH_EI_FELHASZN_TERV!H177+MUVHAZ_EI_FELHASZN_TERV!H177</f>
        <v>0</v>
      </c>
      <c r="I177" s="53">
        <f>ONK_EI_FELHASZN_TERV!I177+OVI_EI_FELHASZN_TERV!I177+PH_EI_FELHASZN_TERV!I177+MUVHAZ_EI_FELHASZN_TERV!I177</f>
        <v>0</v>
      </c>
      <c r="J177" s="53">
        <f>ONK_EI_FELHASZN_TERV!J177+OVI_EI_FELHASZN_TERV!J177+PH_EI_FELHASZN_TERV!J177+MUVHAZ_EI_FELHASZN_TERV!J177</f>
        <v>0</v>
      </c>
      <c r="K177" s="53">
        <f>ONK_EI_FELHASZN_TERV!K177+OVI_EI_FELHASZN_TERV!K177+PH_EI_FELHASZN_TERV!K177+MUVHAZ_EI_FELHASZN_TERV!K177</f>
        <v>0</v>
      </c>
      <c r="L177" s="53">
        <f>ONK_EI_FELHASZN_TERV!L177+OVI_EI_FELHASZN_TERV!L177+PH_EI_FELHASZN_TERV!L177+MUVHAZ_EI_FELHASZN_TERV!L177</f>
        <v>0</v>
      </c>
      <c r="M177" s="53">
        <f>ONK_EI_FELHASZN_TERV!M177+OVI_EI_FELHASZN_TERV!M177+PH_EI_FELHASZN_TERV!M177+MUVHAZ_EI_FELHASZN_TERV!M177</f>
        <v>0</v>
      </c>
      <c r="N177" s="53">
        <f>ONK_EI_FELHASZN_TERV!N177+OVI_EI_FELHASZN_TERV!N177+PH_EI_FELHASZN_TERV!N177+MUVHAZ_EI_FELHASZN_TERV!N177</f>
        <v>0</v>
      </c>
      <c r="O177" s="144">
        <f t="shared" si="3"/>
        <v>0</v>
      </c>
      <c r="P177" s="4"/>
    </row>
    <row r="178" spans="1:16" ht="15">
      <c r="A178" s="17" t="s">
        <v>670</v>
      </c>
      <c r="B178" s="6" t="s">
        <v>671</v>
      </c>
      <c r="C178" s="53">
        <f>ONK_EI_FELHASZN_TERV!C178+OVI_EI_FELHASZN_TERV!C178+PH_EI_FELHASZN_TERV!C178+MUVHAZ_EI_FELHASZN_TERV!C178</f>
        <v>0</v>
      </c>
      <c r="D178" s="53">
        <f>ONK_EI_FELHASZN_TERV!D178+OVI_EI_FELHASZN_TERV!D178+PH_EI_FELHASZN_TERV!D178+MUVHAZ_EI_FELHASZN_TERV!D178</f>
        <v>0</v>
      </c>
      <c r="E178" s="53">
        <f>ONK_EI_FELHASZN_TERV!E178+OVI_EI_FELHASZN_TERV!E178+PH_EI_FELHASZN_TERV!E178+MUVHAZ_EI_FELHASZN_TERV!E178</f>
        <v>0</v>
      </c>
      <c r="F178" s="53">
        <f>ONK_EI_FELHASZN_TERV!F178+OVI_EI_FELHASZN_TERV!F178+PH_EI_FELHASZN_TERV!F178+MUVHAZ_EI_FELHASZN_TERV!F178</f>
        <v>0</v>
      </c>
      <c r="G178" s="53">
        <f>ONK_EI_FELHASZN_TERV!G178+OVI_EI_FELHASZN_TERV!G178+PH_EI_FELHASZN_TERV!G178+MUVHAZ_EI_FELHASZN_TERV!G178</f>
        <v>0</v>
      </c>
      <c r="H178" s="53">
        <f>ONK_EI_FELHASZN_TERV!H178+OVI_EI_FELHASZN_TERV!H178+PH_EI_FELHASZN_TERV!H178+MUVHAZ_EI_FELHASZN_TERV!H178</f>
        <v>0</v>
      </c>
      <c r="I178" s="53">
        <f>ONK_EI_FELHASZN_TERV!I178+OVI_EI_FELHASZN_TERV!I178+PH_EI_FELHASZN_TERV!I178+MUVHAZ_EI_FELHASZN_TERV!I178</f>
        <v>0</v>
      </c>
      <c r="J178" s="53">
        <f>ONK_EI_FELHASZN_TERV!J178+OVI_EI_FELHASZN_TERV!J178+PH_EI_FELHASZN_TERV!J178+MUVHAZ_EI_FELHASZN_TERV!J178</f>
        <v>0</v>
      </c>
      <c r="K178" s="53">
        <f>ONK_EI_FELHASZN_TERV!K178+OVI_EI_FELHASZN_TERV!K178+PH_EI_FELHASZN_TERV!K178+MUVHAZ_EI_FELHASZN_TERV!K178</f>
        <v>0</v>
      </c>
      <c r="L178" s="53">
        <f>ONK_EI_FELHASZN_TERV!L178+OVI_EI_FELHASZN_TERV!L178+PH_EI_FELHASZN_TERV!L178+MUVHAZ_EI_FELHASZN_TERV!L178</f>
        <v>0</v>
      </c>
      <c r="M178" s="53">
        <f>ONK_EI_FELHASZN_TERV!M178+OVI_EI_FELHASZN_TERV!M178+PH_EI_FELHASZN_TERV!M178+MUVHAZ_EI_FELHASZN_TERV!M178</f>
        <v>0</v>
      </c>
      <c r="N178" s="53">
        <f>ONK_EI_FELHASZN_TERV!N178+OVI_EI_FELHASZN_TERV!N178+PH_EI_FELHASZN_TERV!N178+MUVHAZ_EI_FELHASZN_TERV!N178</f>
        <v>0</v>
      </c>
      <c r="O178" s="144">
        <f t="shared" si="3"/>
        <v>0</v>
      </c>
      <c r="P178" s="4"/>
    </row>
    <row r="179" spans="1:16" ht="15">
      <c r="A179" s="50" t="s">
        <v>1000</v>
      </c>
      <c r="B179" s="65" t="s">
        <v>672</v>
      </c>
      <c r="C179" s="53">
        <f>ONK_EI_FELHASZN_TERV!C179+OVI_EI_FELHASZN_TERV!C179+PH_EI_FELHASZN_TERV!C179+MUVHAZ_EI_FELHASZN_TERV!C179</f>
        <v>0</v>
      </c>
      <c r="D179" s="53">
        <f>ONK_EI_FELHASZN_TERV!D179+OVI_EI_FELHASZN_TERV!D179+PH_EI_FELHASZN_TERV!D179+MUVHAZ_EI_FELHASZN_TERV!D179</f>
        <v>0</v>
      </c>
      <c r="E179" s="53">
        <f>ONK_EI_FELHASZN_TERV!E179+OVI_EI_FELHASZN_TERV!E179+PH_EI_FELHASZN_TERV!E179+MUVHAZ_EI_FELHASZN_TERV!E179</f>
        <v>0</v>
      </c>
      <c r="F179" s="53">
        <f>ONK_EI_FELHASZN_TERV!F179+OVI_EI_FELHASZN_TERV!F179+PH_EI_FELHASZN_TERV!F179+MUVHAZ_EI_FELHASZN_TERV!F179</f>
        <v>0</v>
      </c>
      <c r="G179" s="53">
        <f>ONK_EI_FELHASZN_TERV!G179+OVI_EI_FELHASZN_TERV!G179+PH_EI_FELHASZN_TERV!G179+MUVHAZ_EI_FELHASZN_TERV!G179</f>
        <v>0</v>
      </c>
      <c r="H179" s="53">
        <f>ONK_EI_FELHASZN_TERV!H179+OVI_EI_FELHASZN_TERV!H179+PH_EI_FELHASZN_TERV!H179+MUVHAZ_EI_FELHASZN_TERV!H179</f>
        <v>0</v>
      </c>
      <c r="I179" s="53">
        <f>ONK_EI_FELHASZN_TERV!I179+OVI_EI_FELHASZN_TERV!I179+PH_EI_FELHASZN_TERV!I179+MUVHAZ_EI_FELHASZN_TERV!I179</f>
        <v>0</v>
      </c>
      <c r="J179" s="53">
        <f>ONK_EI_FELHASZN_TERV!J179+OVI_EI_FELHASZN_TERV!J179+PH_EI_FELHASZN_TERV!J179+MUVHAZ_EI_FELHASZN_TERV!J179</f>
        <v>0</v>
      </c>
      <c r="K179" s="53">
        <f>ONK_EI_FELHASZN_TERV!K179+OVI_EI_FELHASZN_TERV!K179+PH_EI_FELHASZN_TERV!K179+MUVHAZ_EI_FELHASZN_TERV!K179</f>
        <v>0</v>
      </c>
      <c r="L179" s="53">
        <f>ONK_EI_FELHASZN_TERV!L179+OVI_EI_FELHASZN_TERV!L179+PH_EI_FELHASZN_TERV!L179+MUVHAZ_EI_FELHASZN_TERV!L179</f>
        <v>0</v>
      </c>
      <c r="M179" s="53">
        <f>ONK_EI_FELHASZN_TERV!M179+OVI_EI_FELHASZN_TERV!M179+PH_EI_FELHASZN_TERV!M179+MUVHAZ_EI_FELHASZN_TERV!M179</f>
        <v>0</v>
      </c>
      <c r="N179" s="53">
        <f>ONK_EI_FELHASZN_TERV!N179+OVI_EI_FELHASZN_TERV!N179+PH_EI_FELHASZN_TERV!N179+MUVHAZ_EI_FELHASZN_TERV!N179</f>
        <v>0</v>
      </c>
      <c r="O179" s="144">
        <f t="shared" si="3"/>
        <v>0</v>
      </c>
      <c r="P179" s="4"/>
    </row>
    <row r="180" spans="1:16" ht="30">
      <c r="A180" s="17" t="s">
        <v>687</v>
      </c>
      <c r="B180" s="6" t="s">
        <v>688</v>
      </c>
      <c r="C180" s="53">
        <f>ONK_EI_FELHASZN_TERV!C180+OVI_EI_FELHASZN_TERV!C180+PH_EI_FELHASZN_TERV!C180+MUVHAZ_EI_FELHASZN_TERV!C180</f>
        <v>0</v>
      </c>
      <c r="D180" s="53">
        <f>ONK_EI_FELHASZN_TERV!D180+OVI_EI_FELHASZN_TERV!D180+PH_EI_FELHASZN_TERV!D180+MUVHAZ_EI_FELHASZN_TERV!D180</f>
        <v>0</v>
      </c>
      <c r="E180" s="53">
        <f>ONK_EI_FELHASZN_TERV!E180+OVI_EI_FELHASZN_TERV!E180+PH_EI_FELHASZN_TERV!E180+MUVHAZ_EI_FELHASZN_TERV!E180</f>
        <v>0</v>
      </c>
      <c r="F180" s="53">
        <f>ONK_EI_FELHASZN_TERV!F180+OVI_EI_FELHASZN_TERV!F180+PH_EI_FELHASZN_TERV!F180+MUVHAZ_EI_FELHASZN_TERV!F180</f>
        <v>0</v>
      </c>
      <c r="G180" s="53">
        <f>ONK_EI_FELHASZN_TERV!G180+OVI_EI_FELHASZN_TERV!G180+PH_EI_FELHASZN_TERV!G180+MUVHAZ_EI_FELHASZN_TERV!G180</f>
        <v>0</v>
      </c>
      <c r="H180" s="53">
        <f>ONK_EI_FELHASZN_TERV!H180+OVI_EI_FELHASZN_TERV!H180+PH_EI_FELHASZN_TERV!H180+MUVHAZ_EI_FELHASZN_TERV!H180</f>
        <v>0</v>
      </c>
      <c r="I180" s="53">
        <f>ONK_EI_FELHASZN_TERV!I180+OVI_EI_FELHASZN_TERV!I180+PH_EI_FELHASZN_TERV!I180+MUVHAZ_EI_FELHASZN_TERV!I180</f>
        <v>0</v>
      </c>
      <c r="J180" s="53">
        <f>ONK_EI_FELHASZN_TERV!J180+OVI_EI_FELHASZN_TERV!J180+PH_EI_FELHASZN_TERV!J180+MUVHAZ_EI_FELHASZN_TERV!J180</f>
        <v>0</v>
      </c>
      <c r="K180" s="53">
        <f>ONK_EI_FELHASZN_TERV!K180+OVI_EI_FELHASZN_TERV!K180+PH_EI_FELHASZN_TERV!K180+MUVHAZ_EI_FELHASZN_TERV!K180</f>
        <v>0</v>
      </c>
      <c r="L180" s="53">
        <f>ONK_EI_FELHASZN_TERV!L180+OVI_EI_FELHASZN_TERV!L180+PH_EI_FELHASZN_TERV!L180+MUVHAZ_EI_FELHASZN_TERV!L180</f>
        <v>0</v>
      </c>
      <c r="M180" s="53">
        <f>ONK_EI_FELHASZN_TERV!M180+OVI_EI_FELHASZN_TERV!M180+PH_EI_FELHASZN_TERV!M180+MUVHAZ_EI_FELHASZN_TERV!M180</f>
        <v>0</v>
      </c>
      <c r="N180" s="53">
        <f>ONK_EI_FELHASZN_TERV!N180+OVI_EI_FELHASZN_TERV!N180+PH_EI_FELHASZN_TERV!N180+MUVHAZ_EI_FELHASZN_TERV!N180</f>
        <v>0</v>
      </c>
      <c r="O180" s="144">
        <f t="shared" si="3"/>
        <v>0</v>
      </c>
      <c r="P180" s="4"/>
    </row>
    <row r="181" spans="1:16" ht="30">
      <c r="A181" s="5" t="s">
        <v>980</v>
      </c>
      <c r="B181" s="6" t="s">
        <v>689</v>
      </c>
      <c r="C181" s="53">
        <f>ONK_EI_FELHASZN_TERV!C181+OVI_EI_FELHASZN_TERV!C181+PH_EI_FELHASZN_TERV!C181+MUVHAZ_EI_FELHASZN_TERV!C181</f>
        <v>0</v>
      </c>
      <c r="D181" s="53">
        <f>ONK_EI_FELHASZN_TERV!D181+OVI_EI_FELHASZN_TERV!D181+PH_EI_FELHASZN_TERV!D181+MUVHAZ_EI_FELHASZN_TERV!D181</f>
        <v>0</v>
      </c>
      <c r="E181" s="53">
        <f>ONK_EI_FELHASZN_TERV!E181+OVI_EI_FELHASZN_TERV!E181+PH_EI_FELHASZN_TERV!E181+MUVHAZ_EI_FELHASZN_TERV!E181</f>
        <v>0</v>
      </c>
      <c r="F181" s="53">
        <f>ONK_EI_FELHASZN_TERV!F181+OVI_EI_FELHASZN_TERV!F181+PH_EI_FELHASZN_TERV!F181+MUVHAZ_EI_FELHASZN_TERV!F181</f>
        <v>0</v>
      </c>
      <c r="G181" s="53">
        <f>ONK_EI_FELHASZN_TERV!G181+OVI_EI_FELHASZN_TERV!G181+PH_EI_FELHASZN_TERV!G181+MUVHAZ_EI_FELHASZN_TERV!G181</f>
        <v>0</v>
      </c>
      <c r="H181" s="53">
        <f>ONK_EI_FELHASZN_TERV!H181+OVI_EI_FELHASZN_TERV!H181+PH_EI_FELHASZN_TERV!H181+MUVHAZ_EI_FELHASZN_TERV!H181</f>
        <v>0</v>
      </c>
      <c r="I181" s="53">
        <f>ONK_EI_FELHASZN_TERV!I181+OVI_EI_FELHASZN_TERV!I181+PH_EI_FELHASZN_TERV!I181+MUVHAZ_EI_FELHASZN_TERV!I181</f>
        <v>0</v>
      </c>
      <c r="J181" s="53">
        <f>ONK_EI_FELHASZN_TERV!J181+OVI_EI_FELHASZN_TERV!J181+PH_EI_FELHASZN_TERV!J181+MUVHAZ_EI_FELHASZN_TERV!J181</f>
        <v>0</v>
      </c>
      <c r="K181" s="53">
        <f>ONK_EI_FELHASZN_TERV!K181+OVI_EI_FELHASZN_TERV!K181+PH_EI_FELHASZN_TERV!K181+MUVHAZ_EI_FELHASZN_TERV!K181</f>
        <v>0</v>
      </c>
      <c r="L181" s="53">
        <f>ONK_EI_FELHASZN_TERV!L181+OVI_EI_FELHASZN_TERV!L181+PH_EI_FELHASZN_TERV!L181+MUVHAZ_EI_FELHASZN_TERV!L181</f>
        <v>0</v>
      </c>
      <c r="M181" s="53">
        <f>ONK_EI_FELHASZN_TERV!M181+OVI_EI_FELHASZN_TERV!M181+PH_EI_FELHASZN_TERV!M181+MUVHAZ_EI_FELHASZN_TERV!M181</f>
        <v>0</v>
      </c>
      <c r="N181" s="53">
        <f>ONK_EI_FELHASZN_TERV!N181+OVI_EI_FELHASZN_TERV!N181+PH_EI_FELHASZN_TERV!N181+MUVHAZ_EI_FELHASZN_TERV!N181</f>
        <v>70</v>
      </c>
      <c r="O181" s="144">
        <f t="shared" si="3"/>
        <v>70</v>
      </c>
      <c r="P181" s="4"/>
    </row>
    <row r="182" spans="1:16" ht="15">
      <c r="A182" s="17" t="s">
        <v>982</v>
      </c>
      <c r="B182" s="6" t="s">
        <v>690</v>
      </c>
      <c r="C182" s="53">
        <f>ONK_EI_FELHASZN_TERV!C182+OVI_EI_FELHASZN_TERV!C182+PH_EI_FELHASZN_TERV!C182+MUVHAZ_EI_FELHASZN_TERV!C182</f>
        <v>16</v>
      </c>
      <c r="D182" s="53">
        <f>ONK_EI_FELHASZN_TERV!D182+OVI_EI_FELHASZN_TERV!D182+PH_EI_FELHASZN_TERV!D182+MUVHAZ_EI_FELHASZN_TERV!D182</f>
        <v>16</v>
      </c>
      <c r="E182" s="53">
        <f>ONK_EI_FELHASZN_TERV!E182+OVI_EI_FELHASZN_TERV!E182+PH_EI_FELHASZN_TERV!E182+MUVHAZ_EI_FELHASZN_TERV!E182</f>
        <v>16</v>
      </c>
      <c r="F182" s="53">
        <f>ONK_EI_FELHASZN_TERV!F182+OVI_EI_FELHASZN_TERV!F182+PH_EI_FELHASZN_TERV!F182+MUVHAZ_EI_FELHASZN_TERV!F182</f>
        <v>16</v>
      </c>
      <c r="G182" s="53">
        <f>ONK_EI_FELHASZN_TERV!G182+OVI_EI_FELHASZN_TERV!G182+PH_EI_FELHASZN_TERV!G182+MUVHAZ_EI_FELHASZN_TERV!G182</f>
        <v>16</v>
      </c>
      <c r="H182" s="53">
        <f>ONK_EI_FELHASZN_TERV!H182+OVI_EI_FELHASZN_TERV!H182+PH_EI_FELHASZN_TERV!H182+MUVHAZ_EI_FELHASZN_TERV!H182</f>
        <v>16</v>
      </c>
      <c r="I182" s="53">
        <f>ONK_EI_FELHASZN_TERV!I182+OVI_EI_FELHASZN_TERV!I182+PH_EI_FELHASZN_TERV!I182+MUVHAZ_EI_FELHASZN_TERV!I182</f>
        <v>16</v>
      </c>
      <c r="J182" s="53">
        <f>ONK_EI_FELHASZN_TERV!J182+OVI_EI_FELHASZN_TERV!J182+PH_EI_FELHASZN_TERV!J182+MUVHAZ_EI_FELHASZN_TERV!J182</f>
        <v>16</v>
      </c>
      <c r="K182" s="53">
        <f>ONK_EI_FELHASZN_TERV!K182+OVI_EI_FELHASZN_TERV!K182+PH_EI_FELHASZN_TERV!K182+MUVHAZ_EI_FELHASZN_TERV!K182</f>
        <v>16</v>
      </c>
      <c r="L182" s="53">
        <f>ONK_EI_FELHASZN_TERV!L182+OVI_EI_FELHASZN_TERV!L182+PH_EI_FELHASZN_TERV!L182+MUVHAZ_EI_FELHASZN_TERV!L182</f>
        <v>16</v>
      </c>
      <c r="M182" s="53">
        <f>ONK_EI_FELHASZN_TERV!M182+OVI_EI_FELHASZN_TERV!M182+PH_EI_FELHASZN_TERV!M182+MUVHAZ_EI_FELHASZN_TERV!M182</f>
        <v>16</v>
      </c>
      <c r="N182" s="53">
        <f>ONK_EI_FELHASZN_TERV!N182+OVI_EI_FELHASZN_TERV!N182+PH_EI_FELHASZN_TERV!N182+MUVHAZ_EI_FELHASZN_TERV!N182</f>
        <v>24</v>
      </c>
      <c r="O182" s="144">
        <f t="shared" si="3"/>
        <v>200</v>
      </c>
      <c r="P182" s="4"/>
    </row>
    <row r="183" spans="1:16" ht="15">
      <c r="A183" s="50" t="s">
        <v>1003</v>
      </c>
      <c r="B183" s="65" t="s">
        <v>691</v>
      </c>
      <c r="C183" s="53">
        <f>ONK_EI_FELHASZN_TERV!C183+OVI_EI_FELHASZN_TERV!C183+PH_EI_FELHASZN_TERV!C183+MUVHAZ_EI_FELHASZN_TERV!C183</f>
        <v>16</v>
      </c>
      <c r="D183" s="53">
        <f>ONK_EI_FELHASZN_TERV!D183+OVI_EI_FELHASZN_TERV!D183+PH_EI_FELHASZN_TERV!D183+MUVHAZ_EI_FELHASZN_TERV!D183</f>
        <v>16</v>
      </c>
      <c r="E183" s="53">
        <f>ONK_EI_FELHASZN_TERV!E183+OVI_EI_FELHASZN_TERV!E183+PH_EI_FELHASZN_TERV!E183+MUVHAZ_EI_FELHASZN_TERV!E183</f>
        <v>16</v>
      </c>
      <c r="F183" s="53">
        <f>ONK_EI_FELHASZN_TERV!F183+OVI_EI_FELHASZN_TERV!F183+PH_EI_FELHASZN_TERV!F183+MUVHAZ_EI_FELHASZN_TERV!F183</f>
        <v>16</v>
      </c>
      <c r="G183" s="53">
        <f>ONK_EI_FELHASZN_TERV!G183+OVI_EI_FELHASZN_TERV!G183+PH_EI_FELHASZN_TERV!G183+MUVHAZ_EI_FELHASZN_TERV!G183</f>
        <v>16</v>
      </c>
      <c r="H183" s="53">
        <f>ONK_EI_FELHASZN_TERV!H183+OVI_EI_FELHASZN_TERV!H183+PH_EI_FELHASZN_TERV!H183+MUVHAZ_EI_FELHASZN_TERV!H183</f>
        <v>16</v>
      </c>
      <c r="I183" s="53">
        <f>ONK_EI_FELHASZN_TERV!I183+OVI_EI_FELHASZN_TERV!I183+PH_EI_FELHASZN_TERV!I183+MUVHAZ_EI_FELHASZN_TERV!I183</f>
        <v>16</v>
      </c>
      <c r="J183" s="53">
        <f>ONK_EI_FELHASZN_TERV!J183+OVI_EI_FELHASZN_TERV!J183+PH_EI_FELHASZN_TERV!J183+MUVHAZ_EI_FELHASZN_TERV!J183</f>
        <v>16</v>
      </c>
      <c r="K183" s="53">
        <f>ONK_EI_FELHASZN_TERV!K183+OVI_EI_FELHASZN_TERV!K183+PH_EI_FELHASZN_TERV!K183+MUVHAZ_EI_FELHASZN_TERV!K183</f>
        <v>16</v>
      </c>
      <c r="L183" s="53">
        <f>ONK_EI_FELHASZN_TERV!L183+OVI_EI_FELHASZN_TERV!L183+PH_EI_FELHASZN_TERV!L183+MUVHAZ_EI_FELHASZN_TERV!L183</f>
        <v>16</v>
      </c>
      <c r="M183" s="53">
        <f>ONK_EI_FELHASZN_TERV!M183+OVI_EI_FELHASZN_TERV!M183+PH_EI_FELHASZN_TERV!M183+MUVHAZ_EI_FELHASZN_TERV!M183</f>
        <v>16</v>
      </c>
      <c r="N183" s="53">
        <f>ONK_EI_FELHASZN_TERV!N183+OVI_EI_FELHASZN_TERV!N183+PH_EI_FELHASZN_TERV!N183+MUVHAZ_EI_FELHASZN_TERV!N183</f>
        <v>94</v>
      </c>
      <c r="O183" s="144">
        <f t="shared" si="3"/>
        <v>270</v>
      </c>
      <c r="P183" s="4"/>
    </row>
    <row r="184" spans="1:16" ht="15.75">
      <c r="A184" s="83" t="s">
        <v>72</v>
      </c>
      <c r="B184" s="88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144">
        <f t="shared" si="3"/>
        <v>0</v>
      </c>
      <c r="P184" s="4"/>
    </row>
    <row r="185" spans="1:16" ht="15.75">
      <c r="A185" s="62" t="s">
        <v>1002</v>
      </c>
      <c r="B185" s="46" t="s">
        <v>692</v>
      </c>
      <c r="C185" s="53">
        <f>ONK_EI_FELHASZN_TERV!C185+OVI_EI_FELHASZN_TERV!C185+PH_EI_FELHASZN_TERV!C185+MUVHAZ_EI_FELHASZN_TERV!C185</f>
        <v>17124</v>
      </c>
      <c r="D185" s="53">
        <f>ONK_EI_FELHASZN_TERV!D185+OVI_EI_FELHASZN_TERV!D185+PH_EI_FELHASZN_TERV!D185+MUVHAZ_EI_FELHASZN_TERV!D185</f>
        <v>17404</v>
      </c>
      <c r="E185" s="53">
        <f>ONK_EI_FELHASZN_TERV!E185+OVI_EI_FELHASZN_TERV!E185+PH_EI_FELHASZN_TERV!E185+MUVHAZ_EI_FELHASZN_TERV!E185</f>
        <v>78604</v>
      </c>
      <c r="F185" s="53">
        <f>ONK_EI_FELHASZN_TERV!F185+OVI_EI_FELHASZN_TERV!F185+PH_EI_FELHASZN_TERV!F185+MUVHAZ_EI_FELHASZN_TERV!F185</f>
        <v>17104</v>
      </c>
      <c r="G185" s="53">
        <f>ONK_EI_FELHASZN_TERV!G185+OVI_EI_FELHASZN_TERV!G185+PH_EI_FELHASZN_TERV!G185+MUVHAZ_EI_FELHASZN_TERV!G185</f>
        <v>17174</v>
      </c>
      <c r="H185" s="53">
        <f>ONK_EI_FELHASZN_TERV!H185+OVI_EI_FELHASZN_TERV!H185+PH_EI_FELHASZN_TERV!H185+MUVHAZ_EI_FELHASZN_TERV!H185</f>
        <v>16704</v>
      </c>
      <c r="I185" s="53">
        <f>ONK_EI_FELHASZN_TERV!I185+OVI_EI_FELHASZN_TERV!I185+PH_EI_FELHASZN_TERV!I185+MUVHAZ_EI_FELHASZN_TERV!I185</f>
        <v>16214</v>
      </c>
      <c r="J185" s="53">
        <f>ONK_EI_FELHASZN_TERV!J185+OVI_EI_FELHASZN_TERV!J185+PH_EI_FELHASZN_TERV!J185+MUVHAZ_EI_FELHASZN_TERV!J185</f>
        <v>18288</v>
      </c>
      <c r="K185" s="53">
        <f>ONK_EI_FELHASZN_TERV!K185+OVI_EI_FELHASZN_TERV!K185+PH_EI_FELHASZN_TERV!K185+MUVHAZ_EI_FELHASZN_TERV!K185</f>
        <v>77492</v>
      </c>
      <c r="L185" s="53">
        <f>ONK_EI_FELHASZN_TERV!L185+OVI_EI_FELHASZN_TERV!L185+PH_EI_FELHASZN_TERV!L185+MUVHAZ_EI_FELHASZN_TERV!L185</f>
        <v>17104</v>
      </c>
      <c r="M185" s="53">
        <f>ONK_EI_FELHASZN_TERV!M185+OVI_EI_FELHASZN_TERV!M185+PH_EI_FELHASZN_TERV!M185+MUVHAZ_EI_FELHASZN_TERV!M185</f>
        <v>17174</v>
      </c>
      <c r="N185" s="53">
        <f>ONK_EI_FELHASZN_TERV!N185+OVI_EI_FELHASZN_TERV!N185+PH_EI_FELHASZN_TERV!N185+MUVHAZ_EI_FELHASZN_TERV!N185</f>
        <v>17027</v>
      </c>
      <c r="O185" s="143">
        <f t="shared" si="3"/>
        <v>327413</v>
      </c>
      <c r="P185" s="4"/>
    </row>
    <row r="186" spans="1:16" ht="15.75">
      <c r="A186" s="87" t="s">
        <v>182</v>
      </c>
      <c r="B186" s="86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144"/>
      <c r="P186" s="4"/>
    </row>
    <row r="187" spans="1:16" ht="15.75">
      <c r="A187" s="87" t="s">
        <v>183</v>
      </c>
      <c r="B187" s="86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144"/>
      <c r="P187" s="4"/>
    </row>
    <row r="188" spans="1:16" ht="15">
      <c r="A188" s="48" t="s">
        <v>984</v>
      </c>
      <c r="B188" s="5" t="s">
        <v>693</v>
      </c>
      <c r="C188" s="53">
        <f>ONK_EI_FELHASZN_TERV!C188+OVI_EI_FELHASZN_TERV!C188+PH_EI_FELHASZN_TERV!C188+MUVHAZ_EI_FELHASZN_TERV!C188</f>
        <v>0</v>
      </c>
      <c r="D188" s="53">
        <f>ONK_EI_FELHASZN_TERV!D188+OVI_EI_FELHASZN_TERV!D188+PH_EI_FELHASZN_TERV!D188+MUVHAZ_EI_FELHASZN_TERV!D188</f>
        <v>0</v>
      </c>
      <c r="E188" s="53">
        <f>ONK_EI_FELHASZN_TERV!E188+OVI_EI_FELHASZN_TERV!E188+PH_EI_FELHASZN_TERV!E188+MUVHAZ_EI_FELHASZN_TERV!E188</f>
        <v>0</v>
      </c>
      <c r="F188" s="53">
        <f>ONK_EI_FELHASZN_TERV!F188+OVI_EI_FELHASZN_TERV!F188+PH_EI_FELHASZN_TERV!F188+MUVHAZ_EI_FELHASZN_TERV!F188</f>
        <v>0</v>
      </c>
      <c r="G188" s="53">
        <f>ONK_EI_FELHASZN_TERV!G188+OVI_EI_FELHASZN_TERV!G188+PH_EI_FELHASZN_TERV!G188+MUVHAZ_EI_FELHASZN_TERV!G188</f>
        <v>0</v>
      </c>
      <c r="H188" s="53">
        <f>ONK_EI_FELHASZN_TERV!H188+OVI_EI_FELHASZN_TERV!H188+PH_EI_FELHASZN_TERV!H188+MUVHAZ_EI_FELHASZN_TERV!H188</f>
        <v>0</v>
      </c>
      <c r="I188" s="53">
        <f>ONK_EI_FELHASZN_TERV!I188+OVI_EI_FELHASZN_TERV!I188+PH_EI_FELHASZN_TERV!I188+MUVHAZ_EI_FELHASZN_TERV!I188</f>
        <v>0</v>
      </c>
      <c r="J188" s="53">
        <f>ONK_EI_FELHASZN_TERV!J188+OVI_EI_FELHASZN_TERV!J188+PH_EI_FELHASZN_TERV!J188+MUVHAZ_EI_FELHASZN_TERV!J188</f>
        <v>0</v>
      </c>
      <c r="K188" s="53">
        <f>ONK_EI_FELHASZN_TERV!K188+OVI_EI_FELHASZN_TERV!K188+PH_EI_FELHASZN_TERV!K188+MUVHAZ_EI_FELHASZN_TERV!K188</f>
        <v>0</v>
      </c>
      <c r="L188" s="53">
        <f>ONK_EI_FELHASZN_TERV!L188+OVI_EI_FELHASZN_TERV!L188+PH_EI_FELHASZN_TERV!L188+MUVHAZ_EI_FELHASZN_TERV!L188</f>
        <v>0</v>
      </c>
      <c r="M188" s="53">
        <f>ONK_EI_FELHASZN_TERV!M188+OVI_EI_FELHASZN_TERV!M188+PH_EI_FELHASZN_TERV!M188+MUVHAZ_EI_FELHASZN_TERV!M188</f>
        <v>0</v>
      </c>
      <c r="N188" s="53">
        <f>ONK_EI_FELHASZN_TERV!N188+OVI_EI_FELHASZN_TERV!N188+PH_EI_FELHASZN_TERV!N188+MUVHAZ_EI_FELHASZN_TERV!N188</f>
        <v>0</v>
      </c>
      <c r="O188" s="144">
        <f aca="true" t="shared" si="4" ref="O188:O215">SUM(C188:N188)</f>
        <v>0</v>
      </c>
      <c r="P188" s="4"/>
    </row>
    <row r="189" spans="1:16" ht="15">
      <c r="A189" s="17" t="s">
        <v>694</v>
      </c>
      <c r="B189" s="5" t="s">
        <v>695</v>
      </c>
      <c r="C189" s="53">
        <f>ONK_EI_FELHASZN_TERV!C189+OVI_EI_FELHASZN_TERV!C189+PH_EI_FELHASZN_TERV!C189+MUVHAZ_EI_FELHASZN_TERV!C189</f>
        <v>0</v>
      </c>
      <c r="D189" s="53">
        <f>ONK_EI_FELHASZN_TERV!D189+OVI_EI_FELHASZN_TERV!D189+PH_EI_FELHASZN_TERV!D189+MUVHAZ_EI_FELHASZN_TERV!D189</f>
        <v>0</v>
      </c>
      <c r="E189" s="53">
        <f>ONK_EI_FELHASZN_TERV!E189+OVI_EI_FELHASZN_TERV!E189+PH_EI_FELHASZN_TERV!E189+MUVHAZ_EI_FELHASZN_TERV!E189</f>
        <v>0</v>
      </c>
      <c r="F189" s="53">
        <f>ONK_EI_FELHASZN_TERV!F189+OVI_EI_FELHASZN_TERV!F189+PH_EI_FELHASZN_TERV!F189+MUVHAZ_EI_FELHASZN_TERV!F189</f>
        <v>0</v>
      </c>
      <c r="G189" s="53">
        <f>ONK_EI_FELHASZN_TERV!G189+OVI_EI_FELHASZN_TERV!G189+PH_EI_FELHASZN_TERV!G189+MUVHAZ_EI_FELHASZN_TERV!G189</f>
        <v>0</v>
      </c>
      <c r="H189" s="53">
        <f>ONK_EI_FELHASZN_TERV!H189+OVI_EI_FELHASZN_TERV!H189+PH_EI_FELHASZN_TERV!H189+MUVHAZ_EI_FELHASZN_TERV!H189</f>
        <v>0</v>
      </c>
      <c r="I189" s="53">
        <f>ONK_EI_FELHASZN_TERV!I189+OVI_EI_FELHASZN_TERV!I189+PH_EI_FELHASZN_TERV!I189+MUVHAZ_EI_FELHASZN_TERV!I189</f>
        <v>0</v>
      </c>
      <c r="J189" s="53">
        <f>ONK_EI_FELHASZN_TERV!J189+OVI_EI_FELHASZN_TERV!J189+PH_EI_FELHASZN_TERV!J189+MUVHAZ_EI_FELHASZN_TERV!J189</f>
        <v>0</v>
      </c>
      <c r="K189" s="53">
        <f>ONK_EI_FELHASZN_TERV!K189+OVI_EI_FELHASZN_TERV!K189+PH_EI_FELHASZN_TERV!K189+MUVHAZ_EI_FELHASZN_TERV!K189</f>
        <v>0</v>
      </c>
      <c r="L189" s="53">
        <f>ONK_EI_FELHASZN_TERV!L189+OVI_EI_FELHASZN_TERV!L189+PH_EI_FELHASZN_TERV!L189+MUVHAZ_EI_FELHASZN_TERV!L189</f>
        <v>0</v>
      </c>
      <c r="M189" s="53">
        <f>ONK_EI_FELHASZN_TERV!M189+OVI_EI_FELHASZN_TERV!M189+PH_EI_FELHASZN_TERV!M189+MUVHAZ_EI_FELHASZN_TERV!M189</f>
        <v>0</v>
      </c>
      <c r="N189" s="53">
        <f>ONK_EI_FELHASZN_TERV!N189+OVI_EI_FELHASZN_TERV!N189+PH_EI_FELHASZN_TERV!N189+MUVHAZ_EI_FELHASZN_TERV!N189</f>
        <v>0</v>
      </c>
      <c r="O189" s="144">
        <f t="shared" si="4"/>
        <v>0</v>
      </c>
      <c r="P189" s="4"/>
    </row>
    <row r="190" spans="1:16" ht="15">
      <c r="A190" s="48" t="s">
        <v>985</v>
      </c>
      <c r="B190" s="5" t="s">
        <v>696</v>
      </c>
      <c r="C190" s="53">
        <f>ONK_EI_FELHASZN_TERV!C190+OVI_EI_FELHASZN_TERV!C190+PH_EI_FELHASZN_TERV!C190+MUVHAZ_EI_FELHASZN_TERV!C190</f>
        <v>0</v>
      </c>
      <c r="D190" s="53">
        <f>ONK_EI_FELHASZN_TERV!D190+OVI_EI_FELHASZN_TERV!D190+PH_EI_FELHASZN_TERV!D190+MUVHAZ_EI_FELHASZN_TERV!D190</f>
        <v>0</v>
      </c>
      <c r="E190" s="53">
        <f>ONK_EI_FELHASZN_TERV!E190+OVI_EI_FELHASZN_TERV!E190+PH_EI_FELHASZN_TERV!E190+MUVHAZ_EI_FELHASZN_TERV!E190</f>
        <v>0</v>
      </c>
      <c r="F190" s="53">
        <f>ONK_EI_FELHASZN_TERV!F190+OVI_EI_FELHASZN_TERV!F190+PH_EI_FELHASZN_TERV!F190+MUVHAZ_EI_FELHASZN_TERV!F190</f>
        <v>0</v>
      </c>
      <c r="G190" s="53">
        <f>ONK_EI_FELHASZN_TERV!G190+OVI_EI_FELHASZN_TERV!G190+PH_EI_FELHASZN_TERV!G190+MUVHAZ_EI_FELHASZN_TERV!G190</f>
        <v>0</v>
      </c>
      <c r="H190" s="53">
        <f>ONK_EI_FELHASZN_TERV!H190+OVI_EI_FELHASZN_TERV!H190+PH_EI_FELHASZN_TERV!H190+MUVHAZ_EI_FELHASZN_TERV!H190</f>
        <v>0</v>
      </c>
      <c r="I190" s="53">
        <f>ONK_EI_FELHASZN_TERV!I190+OVI_EI_FELHASZN_TERV!I190+PH_EI_FELHASZN_TERV!I190+MUVHAZ_EI_FELHASZN_TERV!I190</f>
        <v>0</v>
      </c>
      <c r="J190" s="53">
        <f>ONK_EI_FELHASZN_TERV!J190+OVI_EI_FELHASZN_TERV!J190+PH_EI_FELHASZN_TERV!J190+MUVHAZ_EI_FELHASZN_TERV!J190</f>
        <v>0</v>
      </c>
      <c r="K190" s="53">
        <f>ONK_EI_FELHASZN_TERV!K190+OVI_EI_FELHASZN_TERV!K190+PH_EI_FELHASZN_TERV!K190+MUVHAZ_EI_FELHASZN_TERV!K190</f>
        <v>0</v>
      </c>
      <c r="L190" s="53">
        <f>ONK_EI_FELHASZN_TERV!L190+OVI_EI_FELHASZN_TERV!L190+PH_EI_FELHASZN_TERV!L190+MUVHAZ_EI_FELHASZN_TERV!L190</f>
        <v>0</v>
      </c>
      <c r="M190" s="53">
        <f>ONK_EI_FELHASZN_TERV!M190+OVI_EI_FELHASZN_TERV!M190+PH_EI_FELHASZN_TERV!M190+MUVHAZ_EI_FELHASZN_TERV!M190</f>
        <v>0</v>
      </c>
      <c r="N190" s="53">
        <f>ONK_EI_FELHASZN_TERV!N190+OVI_EI_FELHASZN_TERV!N190+PH_EI_FELHASZN_TERV!N190+MUVHAZ_EI_FELHASZN_TERV!N190</f>
        <v>0</v>
      </c>
      <c r="O190" s="144">
        <f t="shared" si="4"/>
        <v>0</v>
      </c>
      <c r="P190" s="4"/>
    </row>
    <row r="191" spans="1:16" ht="15">
      <c r="A191" s="20" t="s">
        <v>1004</v>
      </c>
      <c r="B191" s="9" t="s">
        <v>697</v>
      </c>
      <c r="C191" s="53">
        <f>ONK_EI_FELHASZN_TERV!C191+OVI_EI_FELHASZN_TERV!C191+PH_EI_FELHASZN_TERV!C191+MUVHAZ_EI_FELHASZN_TERV!C191</f>
        <v>0</v>
      </c>
      <c r="D191" s="53">
        <f>ONK_EI_FELHASZN_TERV!D191+OVI_EI_FELHASZN_TERV!D191+PH_EI_FELHASZN_TERV!D191+MUVHAZ_EI_FELHASZN_TERV!D191</f>
        <v>0</v>
      </c>
      <c r="E191" s="53">
        <f>ONK_EI_FELHASZN_TERV!E191+OVI_EI_FELHASZN_TERV!E191+PH_EI_FELHASZN_TERV!E191+MUVHAZ_EI_FELHASZN_TERV!E191</f>
        <v>0</v>
      </c>
      <c r="F191" s="53">
        <f>ONK_EI_FELHASZN_TERV!F191+OVI_EI_FELHASZN_TERV!F191+PH_EI_FELHASZN_TERV!F191+MUVHAZ_EI_FELHASZN_TERV!F191</f>
        <v>0</v>
      </c>
      <c r="G191" s="53">
        <f>ONK_EI_FELHASZN_TERV!G191+OVI_EI_FELHASZN_TERV!G191+PH_EI_FELHASZN_TERV!G191+MUVHAZ_EI_FELHASZN_TERV!G191</f>
        <v>0</v>
      </c>
      <c r="H191" s="53">
        <f>ONK_EI_FELHASZN_TERV!H191+OVI_EI_FELHASZN_TERV!H191+PH_EI_FELHASZN_TERV!H191+MUVHAZ_EI_FELHASZN_TERV!H191</f>
        <v>0</v>
      </c>
      <c r="I191" s="53">
        <f>ONK_EI_FELHASZN_TERV!I191+OVI_EI_FELHASZN_TERV!I191+PH_EI_FELHASZN_TERV!I191+MUVHAZ_EI_FELHASZN_TERV!I191</f>
        <v>0</v>
      </c>
      <c r="J191" s="53">
        <f>ONK_EI_FELHASZN_TERV!J191+OVI_EI_FELHASZN_TERV!J191+PH_EI_FELHASZN_TERV!J191+MUVHAZ_EI_FELHASZN_TERV!J191</f>
        <v>0</v>
      </c>
      <c r="K191" s="53">
        <f>ONK_EI_FELHASZN_TERV!K191+OVI_EI_FELHASZN_TERV!K191+PH_EI_FELHASZN_TERV!K191+MUVHAZ_EI_FELHASZN_TERV!K191</f>
        <v>0</v>
      </c>
      <c r="L191" s="53">
        <f>ONK_EI_FELHASZN_TERV!L191+OVI_EI_FELHASZN_TERV!L191+PH_EI_FELHASZN_TERV!L191+MUVHAZ_EI_FELHASZN_TERV!L191</f>
        <v>0</v>
      </c>
      <c r="M191" s="53">
        <f>ONK_EI_FELHASZN_TERV!M191+OVI_EI_FELHASZN_TERV!M191+PH_EI_FELHASZN_TERV!M191+MUVHAZ_EI_FELHASZN_TERV!M191</f>
        <v>0</v>
      </c>
      <c r="N191" s="53">
        <f>ONK_EI_FELHASZN_TERV!N191+OVI_EI_FELHASZN_TERV!N191+PH_EI_FELHASZN_TERV!N191+MUVHAZ_EI_FELHASZN_TERV!N191</f>
        <v>0</v>
      </c>
      <c r="O191" s="144">
        <f t="shared" si="4"/>
        <v>0</v>
      </c>
      <c r="P191" s="4"/>
    </row>
    <row r="192" spans="1:16" ht="15">
      <c r="A192" s="17" t="s">
        <v>986</v>
      </c>
      <c r="B192" s="5" t="s">
        <v>698</v>
      </c>
      <c r="C192" s="53">
        <f>ONK_EI_FELHASZN_TERV!C192+OVI_EI_FELHASZN_TERV!C192+PH_EI_FELHASZN_TERV!C192+MUVHAZ_EI_FELHASZN_TERV!C192</f>
        <v>0</v>
      </c>
      <c r="D192" s="53">
        <f>ONK_EI_FELHASZN_TERV!D192+OVI_EI_FELHASZN_TERV!D192+PH_EI_FELHASZN_TERV!D192+MUVHAZ_EI_FELHASZN_TERV!D192</f>
        <v>0</v>
      </c>
      <c r="E192" s="53">
        <f>ONK_EI_FELHASZN_TERV!E192+OVI_EI_FELHASZN_TERV!E192+PH_EI_FELHASZN_TERV!E192+MUVHAZ_EI_FELHASZN_TERV!E192</f>
        <v>0</v>
      </c>
      <c r="F192" s="53">
        <f>ONK_EI_FELHASZN_TERV!F192+OVI_EI_FELHASZN_TERV!F192+PH_EI_FELHASZN_TERV!F192+MUVHAZ_EI_FELHASZN_TERV!F192</f>
        <v>0</v>
      </c>
      <c r="G192" s="53">
        <f>ONK_EI_FELHASZN_TERV!G192+OVI_EI_FELHASZN_TERV!G192+PH_EI_FELHASZN_TERV!G192+MUVHAZ_EI_FELHASZN_TERV!G192</f>
        <v>0</v>
      </c>
      <c r="H192" s="53">
        <f>ONK_EI_FELHASZN_TERV!H192+OVI_EI_FELHASZN_TERV!H192+PH_EI_FELHASZN_TERV!H192+MUVHAZ_EI_FELHASZN_TERV!H192</f>
        <v>0</v>
      </c>
      <c r="I192" s="53">
        <f>ONK_EI_FELHASZN_TERV!I192+OVI_EI_FELHASZN_TERV!I192+PH_EI_FELHASZN_TERV!I192+MUVHAZ_EI_FELHASZN_TERV!I192</f>
        <v>0</v>
      </c>
      <c r="J192" s="53">
        <f>ONK_EI_FELHASZN_TERV!J192+OVI_EI_FELHASZN_TERV!J192+PH_EI_FELHASZN_TERV!J192+MUVHAZ_EI_FELHASZN_TERV!J192</f>
        <v>0</v>
      </c>
      <c r="K192" s="53">
        <f>ONK_EI_FELHASZN_TERV!K192+OVI_EI_FELHASZN_TERV!K192+PH_EI_FELHASZN_TERV!K192+MUVHAZ_EI_FELHASZN_TERV!K192</f>
        <v>0</v>
      </c>
      <c r="L192" s="53">
        <f>ONK_EI_FELHASZN_TERV!L192+OVI_EI_FELHASZN_TERV!L192+PH_EI_FELHASZN_TERV!L192+MUVHAZ_EI_FELHASZN_TERV!L192</f>
        <v>0</v>
      </c>
      <c r="M192" s="53">
        <f>ONK_EI_FELHASZN_TERV!M192+OVI_EI_FELHASZN_TERV!M192+PH_EI_FELHASZN_TERV!M192+MUVHAZ_EI_FELHASZN_TERV!M192</f>
        <v>0</v>
      </c>
      <c r="N192" s="53">
        <f>ONK_EI_FELHASZN_TERV!N192+OVI_EI_FELHASZN_TERV!N192+PH_EI_FELHASZN_TERV!N192+MUVHAZ_EI_FELHASZN_TERV!N192</f>
        <v>0</v>
      </c>
      <c r="O192" s="144">
        <f t="shared" si="4"/>
        <v>0</v>
      </c>
      <c r="P192" s="4"/>
    </row>
    <row r="193" spans="1:16" ht="15">
      <c r="A193" s="48" t="s">
        <v>699</v>
      </c>
      <c r="B193" s="5" t="s">
        <v>700</v>
      </c>
      <c r="C193" s="53">
        <f>ONK_EI_FELHASZN_TERV!C193+OVI_EI_FELHASZN_TERV!C193+PH_EI_FELHASZN_TERV!C193+MUVHAZ_EI_FELHASZN_TERV!C193</f>
        <v>0</v>
      </c>
      <c r="D193" s="53">
        <f>ONK_EI_FELHASZN_TERV!D193+OVI_EI_FELHASZN_TERV!D193+PH_EI_FELHASZN_TERV!D193+MUVHAZ_EI_FELHASZN_TERV!D193</f>
        <v>0</v>
      </c>
      <c r="E193" s="53">
        <f>ONK_EI_FELHASZN_TERV!E193+OVI_EI_FELHASZN_TERV!E193+PH_EI_FELHASZN_TERV!E193+MUVHAZ_EI_FELHASZN_TERV!E193</f>
        <v>0</v>
      </c>
      <c r="F193" s="53">
        <f>ONK_EI_FELHASZN_TERV!F193+OVI_EI_FELHASZN_TERV!F193+PH_EI_FELHASZN_TERV!F193+MUVHAZ_EI_FELHASZN_TERV!F193</f>
        <v>0</v>
      </c>
      <c r="G193" s="53">
        <f>ONK_EI_FELHASZN_TERV!G193+OVI_EI_FELHASZN_TERV!G193+PH_EI_FELHASZN_TERV!G193+MUVHAZ_EI_FELHASZN_TERV!G193</f>
        <v>0</v>
      </c>
      <c r="H193" s="53">
        <f>ONK_EI_FELHASZN_TERV!H193+OVI_EI_FELHASZN_TERV!H193+PH_EI_FELHASZN_TERV!H193+MUVHAZ_EI_FELHASZN_TERV!H193</f>
        <v>0</v>
      </c>
      <c r="I193" s="53">
        <f>ONK_EI_FELHASZN_TERV!I193+OVI_EI_FELHASZN_TERV!I193+PH_EI_FELHASZN_TERV!I193+MUVHAZ_EI_FELHASZN_TERV!I193</f>
        <v>0</v>
      </c>
      <c r="J193" s="53">
        <f>ONK_EI_FELHASZN_TERV!J193+OVI_EI_FELHASZN_TERV!J193+PH_EI_FELHASZN_TERV!J193+MUVHAZ_EI_FELHASZN_TERV!J193</f>
        <v>0</v>
      </c>
      <c r="K193" s="53">
        <f>ONK_EI_FELHASZN_TERV!K193+OVI_EI_FELHASZN_TERV!K193+PH_EI_FELHASZN_TERV!K193+MUVHAZ_EI_FELHASZN_TERV!K193</f>
        <v>0</v>
      </c>
      <c r="L193" s="53">
        <f>ONK_EI_FELHASZN_TERV!L193+OVI_EI_FELHASZN_TERV!L193+PH_EI_FELHASZN_TERV!L193+MUVHAZ_EI_FELHASZN_TERV!L193</f>
        <v>0</v>
      </c>
      <c r="M193" s="53">
        <f>ONK_EI_FELHASZN_TERV!M193+OVI_EI_FELHASZN_TERV!M193+PH_EI_FELHASZN_TERV!M193+MUVHAZ_EI_FELHASZN_TERV!M193</f>
        <v>0</v>
      </c>
      <c r="N193" s="53">
        <f>ONK_EI_FELHASZN_TERV!N193+OVI_EI_FELHASZN_TERV!N193+PH_EI_FELHASZN_TERV!N193+MUVHAZ_EI_FELHASZN_TERV!N193</f>
        <v>0</v>
      </c>
      <c r="O193" s="144">
        <f t="shared" si="4"/>
        <v>0</v>
      </c>
      <c r="P193" s="4"/>
    </row>
    <row r="194" spans="1:16" ht="15">
      <c r="A194" s="17" t="s">
        <v>987</v>
      </c>
      <c r="B194" s="5" t="s">
        <v>701</v>
      </c>
      <c r="C194" s="53">
        <f>ONK_EI_FELHASZN_TERV!C194+OVI_EI_FELHASZN_TERV!C194+PH_EI_FELHASZN_TERV!C194+MUVHAZ_EI_FELHASZN_TERV!C194</f>
        <v>0</v>
      </c>
      <c r="D194" s="53">
        <f>ONK_EI_FELHASZN_TERV!D194+OVI_EI_FELHASZN_TERV!D194+PH_EI_FELHASZN_TERV!D194+MUVHAZ_EI_FELHASZN_TERV!D194</f>
        <v>0</v>
      </c>
      <c r="E194" s="53">
        <f>ONK_EI_FELHASZN_TERV!E194+OVI_EI_FELHASZN_TERV!E194+PH_EI_FELHASZN_TERV!E194+MUVHAZ_EI_FELHASZN_TERV!E194</f>
        <v>0</v>
      </c>
      <c r="F194" s="53">
        <f>ONK_EI_FELHASZN_TERV!F194+OVI_EI_FELHASZN_TERV!F194+PH_EI_FELHASZN_TERV!F194+MUVHAZ_EI_FELHASZN_TERV!F194</f>
        <v>0</v>
      </c>
      <c r="G194" s="53">
        <f>ONK_EI_FELHASZN_TERV!G194+OVI_EI_FELHASZN_TERV!G194+PH_EI_FELHASZN_TERV!G194+MUVHAZ_EI_FELHASZN_TERV!G194</f>
        <v>0</v>
      </c>
      <c r="H194" s="53">
        <f>ONK_EI_FELHASZN_TERV!H194+OVI_EI_FELHASZN_TERV!H194+PH_EI_FELHASZN_TERV!H194+MUVHAZ_EI_FELHASZN_TERV!H194</f>
        <v>0</v>
      </c>
      <c r="I194" s="53">
        <f>ONK_EI_FELHASZN_TERV!I194+OVI_EI_FELHASZN_TERV!I194+PH_EI_FELHASZN_TERV!I194+MUVHAZ_EI_FELHASZN_TERV!I194</f>
        <v>0</v>
      </c>
      <c r="J194" s="53">
        <f>ONK_EI_FELHASZN_TERV!J194+OVI_EI_FELHASZN_TERV!J194+PH_EI_FELHASZN_TERV!J194+MUVHAZ_EI_FELHASZN_TERV!J194</f>
        <v>0</v>
      </c>
      <c r="K194" s="53">
        <f>ONK_EI_FELHASZN_TERV!K194+OVI_EI_FELHASZN_TERV!K194+PH_EI_FELHASZN_TERV!K194+MUVHAZ_EI_FELHASZN_TERV!K194</f>
        <v>0</v>
      </c>
      <c r="L194" s="53">
        <f>ONK_EI_FELHASZN_TERV!L194+OVI_EI_FELHASZN_TERV!L194+PH_EI_FELHASZN_TERV!L194+MUVHAZ_EI_FELHASZN_TERV!L194</f>
        <v>0</v>
      </c>
      <c r="M194" s="53">
        <f>ONK_EI_FELHASZN_TERV!M194+OVI_EI_FELHASZN_TERV!M194+PH_EI_FELHASZN_TERV!M194+MUVHAZ_EI_FELHASZN_TERV!M194</f>
        <v>0</v>
      </c>
      <c r="N194" s="53">
        <f>ONK_EI_FELHASZN_TERV!N194+OVI_EI_FELHASZN_TERV!N194+PH_EI_FELHASZN_TERV!N194+MUVHAZ_EI_FELHASZN_TERV!N194</f>
        <v>0</v>
      </c>
      <c r="O194" s="144">
        <f t="shared" si="4"/>
        <v>0</v>
      </c>
      <c r="P194" s="4"/>
    </row>
    <row r="195" spans="1:16" ht="15">
      <c r="A195" s="48" t="s">
        <v>702</v>
      </c>
      <c r="B195" s="5" t="s">
        <v>703</v>
      </c>
      <c r="C195" s="53">
        <f>ONK_EI_FELHASZN_TERV!C195+OVI_EI_FELHASZN_TERV!C195+PH_EI_FELHASZN_TERV!C195+MUVHAZ_EI_FELHASZN_TERV!C195</f>
        <v>0</v>
      </c>
      <c r="D195" s="53">
        <f>ONK_EI_FELHASZN_TERV!D195+OVI_EI_FELHASZN_TERV!D195+PH_EI_FELHASZN_TERV!D195+MUVHAZ_EI_FELHASZN_TERV!D195</f>
        <v>0</v>
      </c>
      <c r="E195" s="53">
        <f>ONK_EI_FELHASZN_TERV!E195+OVI_EI_FELHASZN_TERV!E195+PH_EI_FELHASZN_TERV!E195+MUVHAZ_EI_FELHASZN_TERV!E195</f>
        <v>0</v>
      </c>
      <c r="F195" s="53">
        <f>ONK_EI_FELHASZN_TERV!F195+OVI_EI_FELHASZN_TERV!F195+PH_EI_FELHASZN_TERV!F195+MUVHAZ_EI_FELHASZN_TERV!F195</f>
        <v>0</v>
      </c>
      <c r="G195" s="53">
        <f>ONK_EI_FELHASZN_TERV!G195+OVI_EI_FELHASZN_TERV!G195+PH_EI_FELHASZN_TERV!G195+MUVHAZ_EI_FELHASZN_TERV!G195</f>
        <v>0</v>
      </c>
      <c r="H195" s="53">
        <f>ONK_EI_FELHASZN_TERV!H195+OVI_EI_FELHASZN_TERV!H195+PH_EI_FELHASZN_TERV!H195+MUVHAZ_EI_FELHASZN_TERV!H195</f>
        <v>0</v>
      </c>
      <c r="I195" s="53">
        <f>ONK_EI_FELHASZN_TERV!I195+OVI_EI_FELHASZN_TERV!I195+PH_EI_FELHASZN_TERV!I195+MUVHAZ_EI_FELHASZN_TERV!I195</f>
        <v>0</v>
      </c>
      <c r="J195" s="53">
        <f>ONK_EI_FELHASZN_TERV!J195+OVI_EI_FELHASZN_TERV!J195+PH_EI_FELHASZN_TERV!J195+MUVHAZ_EI_FELHASZN_TERV!J195</f>
        <v>0</v>
      </c>
      <c r="K195" s="53">
        <f>ONK_EI_FELHASZN_TERV!K195+OVI_EI_FELHASZN_TERV!K195+PH_EI_FELHASZN_TERV!K195+MUVHAZ_EI_FELHASZN_TERV!K195</f>
        <v>0</v>
      </c>
      <c r="L195" s="53">
        <f>ONK_EI_FELHASZN_TERV!L195+OVI_EI_FELHASZN_TERV!L195+PH_EI_FELHASZN_TERV!L195+MUVHAZ_EI_FELHASZN_TERV!L195</f>
        <v>0</v>
      </c>
      <c r="M195" s="53">
        <f>ONK_EI_FELHASZN_TERV!M195+OVI_EI_FELHASZN_TERV!M195+PH_EI_FELHASZN_TERV!M195+MUVHAZ_EI_FELHASZN_TERV!M195</f>
        <v>0</v>
      </c>
      <c r="N195" s="53">
        <f>ONK_EI_FELHASZN_TERV!N195+OVI_EI_FELHASZN_TERV!N195+PH_EI_FELHASZN_TERV!N195+MUVHAZ_EI_FELHASZN_TERV!N195</f>
        <v>0</v>
      </c>
      <c r="O195" s="144">
        <f t="shared" si="4"/>
        <v>0</v>
      </c>
      <c r="P195" s="4"/>
    </row>
    <row r="196" spans="1:16" ht="15">
      <c r="A196" s="18" t="s">
        <v>1005</v>
      </c>
      <c r="B196" s="9" t="s">
        <v>704</v>
      </c>
      <c r="C196" s="53">
        <f>ONK_EI_FELHASZN_TERV!C196+OVI_EI_FELHASZN_TERV!C196+PH_EI_FELHASZN_TERV!C196+MUVHAZ_EI_FELHASZN_TERV!C196</f>
        <v>0</v>
      </c>
      <c r="D196" s="53">
        <f>ONK_EI_FELHASZN_TERV!D196+OVI_EI_FELHASZN_TERV!D196+PH_EI_FELHASZN_TERV!D196+MUVHAZ_EI_FELHASZN_TERV!D196</f>
        <v>0</v>
      </c>
      <c r="E196" s="53">
        <f>ONK_EI_FELHASZN_TERV!E196+OVI_EI_FELHASZN_TERV!E196+PH_EI_FELHASZN_TERV!E196+MUVHAZ_EI_FELHASZN_TERV!E196</f>
        <v>0</v>
      </c>
      <c r="F196" s="53">
        <f>ONK_EI_FELHASZN_TERV!F196+OVI_EI_FELHASZN_TERV!F196+PH_EI_FELHASZN_TERV!F196+MUVHAZ_EI_FELHASZN_TERV!F196</f>
        <v>0</v>
      </c>
      <c r="G196" s="53">
        <f>ONK_EI_FELHASZN_TERV!G196+OVI_EI_FELHASZN_TERV!G196+PH_EI_FELHASZN_TERV!G196+MUVHAZ_EI_FELHASZN_TERV!G196</f>
        <v>0</v>
      </c>
      <c r="H196" s="53">
        <f>ONK_EI_FELHASZN_TERV!H196+OVI_EI_FELHASZN_TERV!H196+PH_EI_FELHASZN_TERV!H196+MUVHAZ_EI_FELHASZN_TERV!H196</f>
        <v>0</v>
      </c>
      <c r="I196" s="53">
        <f>ONK_EI_FELHASZN_TERV!I196+OVI_EI_FELHASZN_TERV!I196+PH_EI_FELHASZN_TERV!I196+MUVHAZ_EI_FELHASZN_TERV!I196</f>
        <v>0</v>
      </c>
      <c r="J196" s="53">
        <f>ONK_EI_FELHASZN_TERV!J196+OVI_EI_FELHASZN_TERV!J196+PH_EI_FELHASZN_TERV!J196+MUVHAZ_EI_FELHASZN_TERV!J196</f>
        <v>0</v>
      </c>
      <c r="K196" s="53">
        <f>ONK_EI_FELHASZN_TERV!K196+OVI_EI_FELHASZN_TERV!K196+PH_EI_FELHASZN_TERV!K196+MUVHAZ_EI_FELHASZN_TERV!K196</f>
        <v>0</v>
      </c>
      <c r="L196" s="53">
        <f>ONK_EI_FELHASZN_TERV!L196+OVI_EI_FELHASZN_TERV!L196+PH_EI_FELHASZN_TERV!L196+MUVHAZ_EI_FELHASZN_TERV!L196</f>
        <v>0</v>
      </c>
      <c r="M196" s="53">
        <f>ONK_EI_FELHASZN_TERV!M196+OVI_EI_FELHASZN_TERV!M196+PH_EI_FELHASZN_TERV!M196+MUVHAZ_EI_FELHASZN_TERV!M196</f>
        <v>0</v>
      </c>
      <c r="N196" s="53">
        <f>ONK_EI_FELHASZN_TERV!N196+OVI_EI_FELHASZN_TERV!N196+PH_EI_FELHASZN_TERV!N196+MUVHAZ_EI_FELHASZN_TERV!N196</f>
        <v>0</v>
      </c>
      <c r="O196" s="144">
        <f t="shared" si="4"/>
        <v>0</v>
      </c>
      <c r="P196" s="4"/>
    </row>
    <row r="197" spans="1:16" ht="15">
      <c r="A197" s="5" t="s">
        <v>180</v>
      </c>
      <c r="B197" s="5" t="s">
        <v>705</v>
      </c>
      <c r="C197" s="53">
        <f>ONK_EI_FELHASZN_TERV!C197+OVI_EI_FELHASZN_TERV!C197+PH_EI_FELHASZN_TERV!C197+MUVHAZ_EI_FELHASZN_TERV!C197</f>
        <v>11611</v>
      </c>
      <c r="D197" s="53">
        <f>ONK_EI_FELHASZN_TERV!D197+OVI_EI_FELHASZN_TERV!D197+PH_EI_FELHASZN_TERV!D197+MUVHAZ_EI_FELHASZN_TERV!D197</f>
        <v>5828</v>
      </c>
      <c r="E197" s="53">
        <f>ONK_EI_FELHASZN_TERV!E197+OVI_EI_FELHASZN_TERV!E197+PH_EI_FELHASZN_TERV!E197+MUVHAZ_EI_FELHASZN_TERV!E197</f>
        <v>0</v>
      </c>
      <c r="F197" s="53">
        <f>ONK_EI_FELHASZN_TERV!F197+OVI_EI_FELHASZN_TERV!F197+PH_EI_FELHASZN_TERV!F197+MUVHAZ_EI_FELHASZN_TERV!F197</f>
        <v>0</v>
      </c>
      <c r="G197" s="53">
        <f>ONK_EI_FELHASZN_TERV!G197+OVI_EI_FELHASZN_TERV!G197+PH_EI_FELHASZN_TERV!G197+MUVHAZ_EI_FELHASZN_TERV!G197</f>
        <v>837</v>
      </c>
      <c r="H197" s="53">
        <f>ONK_EI_FELHASZN_TERV!H197+OVI_EI_FELHASZN_TERV!H197+PH_EI_FELHASZN_TERV!H197+MUVHAZ_EI_FELHASZN_TERV!H197</f>
        <v>548</v>
      </c>
      <c r="I197" s="53">
        <f>ONK_EI_FELHASZN_TERV!I197+OVI_EI_FELHASZN_TERV!I197+PH_EI_FELHASZN_TERV!I197+MUVHAZ_EI_FELHASZN_TERV!I197</f>
        <v>12502</v>
      </c>
      <c r="J197" s="53">
        <f>ONK_EI_FELHASZN_TERV!J197+OVI_EI_FELHASZN_TERV!J197+PH_EI_FELHASZN_TERV!J197+MUVHAZ_EI_FELHASZN_TERV!J197</f>
        <v>8674</v>
      </c>
      <c r="K197" s="53">
        <f>ONK_EI_FELHASZN_TERV!K197+OVI_EI_FELHASZN_TERV!K197+PH_EI_FELHASZN_TERV!K197+MUVHAZ_EI_FELHASZN_TERV!K197</f>
        <v>0</v>
      </c>
      <c r="L197" s="53">
        <f>ONK_EI_FELHASZN_TERV!L197+OVI_EI_FELHASZN_TERV!L197+PH_EI_FELHASZN_TERV!L197+MUVHAZ_EI_FELHASZN_TERV!L197</f>
        <v>0</v>
      </c>
      <c r="M197" s="53">
        <f>ONK_EI_FELHASZN_TERV!M197+OVI_EI_FELHASZN_TERV!M197+PH_EI_FELHASZN_TERV!M197+MUVHAZ_EI_FELHASZN_TERV!M197</f>
        <v>0</v>
      </c>
      <c r="N197" s="53">
        <f>ONK_EI_FELHASZN_TERV!N197+OVI_EI_FELHASZN_TERV!N197+PH_EI_FELHASZN_TERV!N197+MUVHAZ_EI_FELHASZN_TERV!N197</f>
        <v>210</v>
      </c>
      <c r="O197" s="144">
        <f t="shared" si="4"/>
        <v>40210</v>
      </c>
      <c r="P197" s="4"/>
    </row>
    <row r="198" spans="1:16" ht="15">
      <c r="A198" s="5" t="s">
        <v>181</v>
      </c>
      <c r="B198" s="5" t="s">
        <v>705</v>
      </c>
      <c r="C198" s="53">
        <f>ONK_EI_FELHASZN_TERV!C198+OVI_EI_FELHASZN_TERV!C198+PH_EI_FELHASZN_TERV!C198+MUVHAZ_EI_FELHASZN_TERV!C198</f>
        <v>0</v>
      </c>
      <c r="D198" s="53">
        <f>ONK_EI_FELHASZN_TERV!D198+OVI_EI_FELHASZN_TERV!D198+PH_EI_FELHASZN_TERV!D198+MUVHAZ_EI_FELHASZN_TERV!D198</f>
        <v>0</v>
      </c>
      <c r="E198" s="53">
        <f>ONK_EI_FELHASZN_TERV!E198+OVI_EI_FELHASZN_TERV!E198+PH_EI_FELHASZN_TERV!E198+MUVHAZ_EI_FELHASZN_TERV!E198</f>
        <v>0</v>
      </c>
      <c r="F198" s="53">
        <f>ONK_EI_FELHASZN_TERV!F198+OVI_EI_FELHASZN_TERV!F198+PH_EI_FELHASZN_TERV!F198+MUVHAZ_EI_FELHASZN_TERV!F198</f>
        <v>0</v>
      </c>
      <c r="G198" s="53">
        <f>ONK_EI_FELHASZN_TERV!G198+OVI_EI_FELHASZN_TERV!G198+PH_EI_FELHASZN_TERV!G198+MUVHAZ_EI_FELHASZN_TERV!G198</f>
        <v>0</v>
      </c>
      <c r="H198" s="53">
        <f>ONK_EI_FELHASZN_TERV!H198+OVI_EI_FELHASZN_TERV!H198+PH_EI_FELHASZN_TERV!H198+MUVHAZ_EI_FELHASZN_TERV!H198</f>
        <v>0</v>
      </c>
      <c r="I198" s="53">
        <f>ONK_EI_FELHASZN_TERV!I198+OVI_EI_FELHASZN_TERV!I198+PH_EI_FELHASZN_TERV!I198+MUVHAZ_EI_FELHASZN_TERV!I198</f>
        <v>0</v>
      </c>
      <c r="J198" s="53">
        <f>ONK_EI_FELHASZN_TERV!J198+OVI_EI_FELHASZN_TERV!J198+PH_EI_FELHASZN_TERV!J198+MUVHAZ_EI_FELHASZN_TERV!J198</f>
        <v>0</v>
      </c>
      <c r="K198" s="53">
        <f>ONK_EI_FELHASZN_TERV!K198+OVI_EI_FELHASZN_TERV!K198+PH_EI_FELHASZN_TERV!K198+MUVHAZ_EI_FELHASZN_TERV!K198</f>
        <v>0</v>
      </c>
      <c r="L198" s="53">
        <f>ONK_EI_FELHASZN_TERV!L198+OVI_EI_FELHASZN_TERV!L198+PH_EI_FELHASZN_TERV!L198+MUVHAZ_EI_FELHASZN_TERV!L198</f>
        <v>0</v>
      </c>
      <c r="M198" s="53">
        <f>ONK_EI_FELHASZN_TERV!M198+OVI_EI_FELHASZN_TERV!M198+PH_EI_FELHASZN_TERV!M198+MUVHAZ_EI_FELHASZN_TERV!M198</f>
        <v>0</v>
      </c>
      <c r="N198" s="53">
        <f>ONK_EI_FELHASZN_TERV!N198+OVI_EI_FELHASZN_TERV!N198+PH_EI_FELHASZN_TERV!N198+MUVHAZ_EI_FELHASZN_TERV!N198</f>
        <v>0</v>
      </c>
      <c r="O198" s="144">
        <f t="shared" si="4"/>
        <v>0</v>
      </c>
      <c r="P198" s="4"/>
    </row>
    <row r="199" spans="1:16" ht="15">
      <c r="A199" s="5" t="s">
        <v>178</v>
      </c>
      <c r="B199" s="5" t="s">
        <v>709</v>
      </c>
      <c r="C199" s="53">
        <f>ONK_EI_FELHASZN_TERV!C199+OVI_EI_FELHASZN_TERV!C199+PH_EI_FELHASZN_TERV!C199+MUVHAZ_EI_FELHASZN_TERV!C199</f>
        <v>0</v>
      </c>
      <c r="D199" s="53">
        <f>ONK_EI_FELHASZN_TERV!D199+OVI_EI_FELHASZN_TERV!D199+PH_EI_FELHASZN_TERV!D199+MUVHAZ_EI_FELHASZN_TERV!D199</f>
        <v>0</v>
      </c>
      <c r="E199" s="53">
        <f>ONK_EI_FELHASZN_TERV!E199+OVI_EI_FELHASZN_TERV!E199+PH_EI_FELHASZN_TERV!E199+MUVHAZ_EI_FELHASZN_TERV!E199</f>
        <v>0</v>
      </c>
      <c r="F199" s="53">
        <f>ONK_EI_FELHASZN_TERV!F199+OVI_EI_FELHASZN_TERV!F199+PH_EI_FELHASZN_TERV!F199+MUVHAZ_EI_FELHASZN_TERV!F199</f>
        <v>0</v>
      </c>
      <c r="G199" s="53">
        <f>ONK_EI_FELHASZN_TERV!G199+OVI_EI_FELHASZN_TERV!G199+PH_EI_FELHASZN_TERV!G199+MUVHAZ_EI_FELHASZN_TERV!G199</f>
        <v>0</v>
      </c>
      <c r="H199" s="53">
        <f>ONK_EI_FELHASZN_TERV!H199+OVI_EI_FELHASZN_TERV!H199+PH_EI_FELHASZN_TERV!H199+MUVHAZ_EI_FELHASZN_TERV!H199</f>
        <v>0</v>
      </c>
      <c r="I199" s="53">
        <f>ONK_EI_FELHASZN_TERV!I199+OVI_EI_FELHASZN_TERV!I199+PH_EI_FELHASZN_TERV!I199+MUVHAZ_EI_FELHASZN_TERV!I199</f>
        <v>0</v>
      </c>
      <c r="J199" s="53">
        <f>ONK_EI_FELHASZN_TERV!J199+OVI_EI_FELHASZN_TERV!J199+PH_EI_FELHASZN_TERV!J199+MUVHAZ_EI_FELHASZN_TERV!J199</f>
        <v>0</v>
      </c>
      <c r="K199" s="53">
        <f>ONK_EI_FELHASZN_TERV!K199+OVI_EI_FELHASZN_TERV!K199+PH_EI_FELHASZN_TERV!K199+MUVHAZ_EI_FELHASZN_TERV!K199</f>
        <v>0</v>
      </c>
      <c r="L199" s="53">
        <f>ONK_EI_FELHASZN_TERV!L199+OVI_EI_FELHASZN_TERV!L199+PH_EI_FELHASZN_TERV!L199+MUVHAZ_EI_FELHASZN_TERV!L199</f>
        <v>0</v>
      </c>
      <c r="M199" s="53">
        <f>ONK_EI_FELHASZN_TERV!M199+OVI_EI_FELHASZN_TERV!M199+PH_EI_FELHASZN_TERV!M199+MUVHAZ_EI_FELHASZN_TERV!M199</f>
        <v>0</v>
      </c>
      <c r="N199" s="53">
        <f>ONK_EI_FELHASZN_TERV!N199+OVI_EI_FELHASZN_TERV!N199+PH_EI_FELHASZN_TERV!N199+MUVHAZ_EI_FELHASZN_TERV!N199</f>
        <v>0</v>
      </c>
      <c r="O199" s="144">
        <f t="shared" si="4"/>
        <v>0</v>
      </c>
      <c r="P199" s="4"/>
    </row>
    <row r="200" spans="1:16" ht="15">
      <c r="A200" s="5" t="s">
        <v>179</v>
      </c>
      <c r="B200" s="5" t="s">
        <v>709</v>
      </c>
      <c r="C200" s="53">
        <f>ONK_EI_FELHASZN_TERV!C200+OVI_EI_FELHASZN_TERV!C200+PH_EI_FELHASZN_TERV!C200+MUVHAZ_EI_FELHASZN_TERV!C200</f>
        <v>0</v>
      </c>
      <c r="D200" s="53">
        <f>ONK_EI_FELHASZN_TERV!D200+OVI_EI_FELHASZN_TERV!D200+PH_EI_FELHASZN_TERV!D200+MUVHAZ_EI_FELHASZN_TERV!D200</f>
        <v>0</v>
      </c>
      <c r="E200" s="53">
        <f>ONK_EI_FELHASZN_TERV!E200+OVI_EI_FELHASZN_TERV!E200+PH_EI_FELHASZN_TERV!E200+MUVHAZ_EI_FELHASZN_TERV!E200</f>
        <v>0</v>
      </c>
      <c r="F200" s="53">
        <f>ONK_EI_FELHASZN_TERV!F200+OVI_EI_FELHASZN_TERV!F200+PH_EI_FELHASZN_TERV!F200+MUVHAZ_EI_FELHASZN_TERV!F200</f>
        <v>0</v>
      </c>
      <c r="G200" s="53">
        <f>ONK_EI_FELHASZN_TERV!G200+OVI_EI_FELHASZN_TERV!G200+PH_EI_FELHASZN_TERV!G200+MUVHAZ_EI_FELHASZN_TERV!G200</f>
        <v>0</v>
      </c>
      <c r="H200" s="53">
        <f>ONK_EI_FELHASZN_TERV!H200+OVI_EI_FELHASZN_TERV!H200+PH_EI_FELHASZN_TERV!H200+MUVHAZ_EI_FELHASZN_TERV!H200</f>
        <v>0</v>
      </c>
      <c r="I200" s="53">
        <f>ONK_EI_FELHASZN_TERV!I200+OVI_EI_FELHASZN_TERV!I200+PH_EI_FELHASZN_TERV!I200+MUVHAZ_EI_FELHASZN_TERV!I200</f>
        <v>0</v>
      </c>
      <c r="J200" s="53">
        <f>ONK_EI_FELHASZN_TERV!J200+OVI_EI_FELHASZN_TERV!J200+PH_EI_FELHASZN_TERV!J200+MUVHAZ_EI_FELHASZN_TERV!J200</f>
        <v>0</v>
      </c>
      <c r="K200" s="53">
        <f>ONK_EI_FELHASZN_TERV!K200+OVI_EI_FELHASZN_TERV!K200+PH_EI_FELHASZN_TERV!K200+MUVHAZ_EI_FELHASZN_TERV!K200</f>
        <v>0</v>
      </c>
      <c r="L200" s="53">
        <f>ONK_EI_FELHASZN_TERV!L200+OVI_EI_FELHASZN_TERV!L200+PH_EI_FELHASZN_TERV!L200+MUVHAZ_EI_FELHASZN_TERV!L200</f>
        <v>0</v>
      </c>
      <c r="M200" s="53">
        <f>ONK_EI_FELHASZN_TERV!M200+OVI_EI_FELHASZN_TERV!M200+PH_EI_FELHASZN_TERV!M200+MUVHAZ_EI_FELHASZN_TERV!M200</f>
        <v>0</v>
      </c>
      <c r="N200" s="53">
        <f>ONK_EI_FELHASZN_TERV!N200+OVI_EI_FELHASZN_TERV!N200+PH_EI_FELHASZN_TERV!N200+MUVHAZ_EI_FELHASZN_TERV!N200</f>
        <v>0</v>
      </c>
      <c r="O200" s="144">
        <f t="shared" si="4"/>
        <v>0</v>
      </c>
      <c r="P200" s="4"/>
    </row>
    <row r="201" spans="1:16" ht="15">
      <c r="A201" s="9" t="s">
        <v>1006</v>
      </c>
      <c r="B201" s="9" t="s">
        <v>710</v>
      </c>
      <c r="C201" s="53">
        <f>ONK_EI_FELHASZN_TERV!C201+OVI_EI_FELHASZN_TERV!C201+PH_EI_FELHASZN_TERV!C201+MUVHAZ_EI_FELHASZN_TERV!C201</f>
        <v>11611</v>
      </c>
      <c r="D201" s="53">
        <f>ONK_EI_FELHASZN_TERV!D201+OVI_EI_FELHASZN_TERV!D201+PH_EI_FELHASZN_TERV!D201+MUVHAZ_EI_FELHASZN_TERV!D201</f>
        <v>5828</v>
      </c>
      <c r="E201" s="53">
        <f>ONK_EI_FELHASZN_TERV!E201+OVI_EI_FELHASZN_TERV!E201+PH_EI_FELHASZN_TERV!E201+MUVHAZ_EI_FELHASZN_TERV!E201</f>
        <v>0</v>
      </c>
      <c r="F201" s="53">
        <f>ONK_EI_FELHASZN_TERV!F201+OVI_EI_FELHASZN_TERV!F201+PH_EI_FELHASZN_TERV!F201+MUVHAZ_EI_FELHASZN_TERV!F201</f>
        <v>0</v>
      </c>
      <c r="G201" s="53">
        <f>ONK_EI_FELHASZN_TERV!G201+OVI_EI_FELHASZN_TERV!G201+PH_EI_FELHASZN_TERV!G201+MUVHAZ_EI_FELHASZN_TERV!G201</f>
        <v>837</v>
      </c>
      <c r="H201" s="53">
        <f>ONK_EI_FELHASZN_TERV!H201+OVI_EI_FELHASZN_TERV!H201+PH_EI_FELHASZN_TERV!H201+MUVHAZ_EI_FELHASZN_TERV!H201</f>
        <v>548</v>
      </c>
      <c r="I201" s="53">
        <f>ONK_EI_FELHASZN_TERV!I201+OVI_EI_FELHASZN_TERV!I201+PH_EI_FELHASZN_TERV!I201+MUVHAZ_EI_FELHASZN_TERV!I201</f>
        <v>12502</v>
      </c>
      <c r="J201" s="53">
        <f>ONK_EI_FELHASZN_TERV!J201+OVI_EI_FELHASZN_TERV!J201+PH_EI_FELHASZN_TERV!J201+MUVHAZ_EI_FELHASZN_TERV!J201</f>
        <v>8674</v>
      </c>
      <c r="K201" s="53">
        <f>ONK_EI_FELHASZN_TERV!K201+OVI_EI_FELHASZN_TERV!K201+PH_EI_FELHASZN_TERV!K201+MUVHAZ_EI_FELHASZN_TERV!K201</f>
        <v>0</v>
      </c>
      <c r="L201" s="53">
        <f>ONK_EI_FELHASZN_TERV!L201+OVI_EI_FELHASZN_TERV!L201+PH_EI_FELHASZN_TERV!L201+MUVHAZ_EI_FELHASZN_TERV!L201</f>
        <v>0</v>
      </c>
      <c r="M201" s="53">
        <f>ONK_EI_FELHASZN_TERV!M201+OVI_EI_FELHASZN_TERV!M201+PH_EI_FELHASZN_TERV!M201+MUVHAZ_EI_FELHASZN_TERV!M201</f>
        <v>0</v>
      </c>
      <c r="N201" s="53">
        <f>ONK_EI_FELHASZN_TERV!N201+OVI_EI_FELHASZN_TERV!N201+PH_EI_FELHASZN_TERV!N201+MUVHAZ_EI_FELHASZN_TERV!N201</f>
        <v>210</v>
      </c>
      <c r="O201" s="144">
        <f t="shared" si="4"/>
        <v>40210</v>
      </c>
      <c r="P201" s="4"/>
    </row>
    <row r="202" spans="1:16" ht="15">
      <c r="A202" s="48" t="s">
        <v>711</v>
      </c>
      <c r="B202" s="5" t="s">
        <v>712</v>
      </c>
      <c r="C202" s="53">
        <f>ONK_EI_FELHASZN_TERV!C202+OVI_EI_FELHASZN_TERV!C202+PH_EI_FELHASZN_TERV!C202+MUVHAZ_EI_FELHASZN_TERV!C202</f>
        <v>0</v>
      </c>
      <c r="D202" s="53">
        <f>ONK_EI_FELHASZN_TERV!D202+OVI_EI_FELHASZN_TERV!D202+PH_EI_FELHASZN_TERV!D202+MUVHAZ_EI_FELHASZN_TERV!D202</f>
        <v>0</v>
      </c>
      <c r="E202" s="53">
        <f>ONK_EI_FELHASZN_TERV!E202+OVI_EI_FELHASZN_TERV!E202+PH_EI_FELHASZN_TERV!E202+MUVHAZ_EI_FELHASZN_TERV!E202</f>
        <v>0</v>
      </c>
      <c r="F202" s="53">
        <f>ONK_EI_FELHASZN_TERV!F202+OVI_EI_FELHASZN_TERV!F202+PH_EI_FELHASZN_TERV!F202+MUVHAZ_EI_FELHASZN_TERV!F202</f>
        <v>0</v>
      </c>
      <c r="G202" s="53">
        <f>ONK_EI_FELHASZN_TERV!G202+OVI_EI_FELHASZN_TERV!G202+PH_EI_FELHASZN_TERV!G202+MUVHAZ_EI_FELHASZN_TERV!G202</f>
        <v>0</v>
      </c>
      <c r="H202" s="53">
        <f>ONK_EI_FELHASZN_TERV!H202+OVI_EI_FELHASZN_TERV!H202+PH_EI_FELHASZN_TERV!H202+MUVHAZ_EI_FELHASZN_TERV!H202</f>
        <v>0</v>
      </c>
      <c r="I202" s="53">
        <f>ONK_EI_FELHASZN_TERV!I202+OVI_EI_FELHASZN_TERV!I202+PH_EI_FELHASZN_TERV!I202+MUVHAZ_EI_FELHASZN_TERV!I202</f>
        <v>0</v>
      </c>
      <c r="J202" s="53">
        <f>ONK_EI_FELHASZN_TERV!J202+OVI_EI_FELHASZN_TERV!J202+PH_EI_FELHASZN_TERV!J202+MUVHAZ_EI_FELHASZN_TERV!J202</f>
        <v>0</v>
      </c>
      <c r="K202" s="53">
        <f>ONK_EI_FELHASZN_TERV!K202+OVI_EI_FELHASZN_TERV!K202+PH_EI_FELHASZN_TERV!K202+MUVHAZ_EI_FELHASZN_TERV!K202</f>
        <v>0</v>
      </c>
      <c r="L202" s="53">
        <f>ONK_EI_FELHASZN_TERV!L202+OVI_EI_FELHASZN_TERV!L202+PH_EI_FELHASZN_TERV!L202+MUVHAZ_EI_FELHASZN_TERV!L202</f>
        <v>0</v>
      </c>
      <c r="M202" s="53">
        <f>ONK_EI_FELHASZN_TERV!M202+OVI_EI_FELHASZN_TERV!M202+PH_EI_FELHASZN_TERV!M202+MUVHAZ_EI_FELHASZN_TERV!M202</f>
        <v>0</v>
      </c>
      <c r="N202" s="53">
        <f>ONK_EI_FELHASZN_TERV!N202+OVI_EI_FELHASZN_TERV!N202+PH_EI_FELHASZN_TERV!N202+MUVHAZ_EI_FELHASZN_TERV!N202</f>
        <v>0</v>
      </c>
      <c r="O202" s="144">
        <f t="shared" si="4"/>
        <v>0</v>
      </c>
      <c r="P202" s="4"/>
    </row>
    <row r="203" spans="1:16" ht="15">
      <c r="A203" s="48" t="s">
        <v>714</v>
      </c>
      <c r="B203" s="5" t="s">
        <v>715</v>
      </c>
      <c r="C203" s="53">
        <f>ONK_EI_FELHASZN_TERV!C203+OVI_EI_FELHASZN_TERV!C203+PH_EI_FELHASZN_TERV!C203+MUVHAZ_EI_FELHASZN_TERV!C203</f>
        <v>0</v>
      </c>
      <c r="D203" s="53">
        <f>ONK_EI_FELHASZN_TERV!D203+OVI_EI_FELHASZN_TERV!D203+PH_EI_FELHASZN_TERV!D203+MUVHAZ_EI_FELHASZN_TERV!D203</f>
        <v>0</v>
      </c>
      <c r="E203" s="53">
        <f>ONK_EI_FELHASZN_TERV!E203+OVI_EI_FELHASZN_TERV!E203+PH_EI_FELHASZN_TERV!E203+MUVHAZ_EI_FELHASZN_TERV!E203</f>
        <v>0</v>
      </c>
      <c r="F203" s="53">
        <f>ONK_EI_FELHASZN_TERV!F203+OVI_EI_FELHASZN_TERV!F203+PH_EI_FELHASZN_TERV!F203+MUVHAZ_EI_FELHASZN_TERV!F203</f>
        <v>0</v>
      </c>
      <c r="G203" s="53">
        <f>ONK_EI_FELHASZN_TERV!G203+OVI_EI_FELHASZN_TERV!G203+PH_EI_FELHASZN_TERV!G203+MUVHAZ_EI_FELHASZN_TERV!G203</f>
        <v>0</v>
      </c>
      <c r="H203" s="53">
        <f>ONK_EI_FELHASZN_TERV!H203+OVI_EI_FELHASZN_TERV!H203+PH_EI_FELHASZN_TERV!H203+MUVHAZ_EI_FELHASZN_TERV!H203</f>
        <v>0</v>
      </c>
      <c r="I203" s="53">
        <f>ONK_EI_FELHASZN_TERV!I203+OVI_EI_FELHASZN_TERV!I203+PH_EI_FELHASZN_TERV!I203+MUVHAZ_EI_FELHASZN_TERV!I203</f>
        <v>0</v>
      </c>
      <c r="J203" s="53">
        <f>ONK_EI_FELHASZN_TERV!J203+OVI_EI_FELHASZN_TERV!J203+PH_EI_FELHASZN_TERV!J203+MUVHAZ_EI_FELHASZN_TERV!J203</f>
        <v>0</v>
      </c>
      <c r="K203" s="53">
        <f>ONK_EI_FELHASZN_TERV!K203+OVI_EI_FELHASZN_TERV!K203+PH_EI_FELHASZN_TERV!K203+MUVHAZ_EI_FELHASZN_TERV!K203</f>
        <v>0</v>
      </c>
      <c r="L203" s="53">
        <f>ONK_EI_FELHASZN_TERV!L203+OVI_EI_FELHASZN_TERV!L203+PH_EI_FELHASZN_TERV!L203+MUVHAZ_EI_FELHASZN_TERV!L203</f>
        <v>0</v>
      </c>
      <c r="M203" s="53">
        <f>ONK_EI_FELHASZN_TERV!M203+OVI_EI_FELHASZN_TERV!M203+PH_EI_FELHASZN_TERV!M203+MUVHAZ_EI_FELHASZN_TERV!M203</f>
        <v>0</v>
      </c>
      <c r="N203" s="53">
        <f>ONK_EI_FELHASZN_TERV!N203+OVI_EI_FELHASZN_TERV!N203+PH_EI_FELHASZN_TERV!N203+MUVHAZ_EI_FELHASZN_TERV!N203</f>
        <v>0</v>
      </c>
      <c r="O203" s="144">
        <f t="shared" si="4"/>
        <v>0</v>
      </c>
      <c r="P203" s="4"/>
    </row>
    <row r="204" spans="1:16" ht="15">
      <c r="A204" s="48" t="s">
        <v>716</v>
      </c>
      <c r="B204" s="5" t="s">
        <v>717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144">
        <f t="shared" si="4"/>
        <v>0</v>
      </c>
      <c r="P204" s="4"/>
    </row>
    <row r="205" spans="1:16" ht="15">
      <c r="A205" s="48" t="s">
        <v>718</v>
      </c>
      <c r="B205" s="5" t="s">
        <v>719</v>
      </c>
      <c r="C205" s="53">
        <f>ONK_EI_FELHASZN_TERV!C205+OVI_EI_FELHASZN_TERV!C205+PH_EI_FELHASZN_TERV!C205+MUVHAZ_EI_FELHASZN_TERV!C205</f>
        <v>0</v>
      </c>
      <c r="D205" s="53">
        <f>ONK_EI_FELHASZN_TERV!D205+OVI_EI_FELHASZN_TERV!D205+PH_EI_FELHASZN_TERV!D205+MUVHAZ_EI_FELHASZN_TERV!D205</f>
        <v>0</v>
      </c>
      <c r="E205" s="53">
        <f>ONK_EI_FELHASZN_TERV!E205+OVI_EI_FELHASZN_TERV!E205+PH_EI_FELHASZN_TERV!E205+MUVHAZ_EI_FELHASZN_TERV!E205</f>
        <v>0</v>
      </c>
      <c r="F205" s="53">
        <f>ONK_EI_FELHASZN_TERV!F205+OVI_EI_FELHASZN_TERV!F205+PH_EI_FELHASZN_TERV!F205+MUVHAZ_EI_FELHASZN_TERV!F205</f>
        <v>0</v>
      </c>
      <c r="G205" s="53">
        <f>ONK_EI_FELHASZN_TERV!G205+OVI_EI_FELHASZN_TERV!G205+PH_EI_FELHASZN_TERV!G205+MUVHAZ_EI_FELHASZN_TERV!G205</f>
        <v>0</v>
      </c>
      <c r="H205" s="53">
        <f>ONK_EI_FELHASZN_TERV!H205+OVI_EI_FELHASZN_TERV!H205+PH_EI_FELHASZN_TERV!H205+MUVHAZ_EI_FELHASZN_TERV!H205</f>
        <v>0</v>
      </c>
      <c r="I205" s="53">
        <f>ONK_EI_FELHASZN_TERV!I205+OVI_EI_FELHASZN_TERV!I205+PH_EI_FELHASZN_TERV!I205+MUVHAZ_EI_FELHASZN_TERV!I205</f>
        <v>0</v>
      </c>
      <c r="J205" s="53">
        <f>ONK_EI_FELHASZN_TERV!J205+OVI_EI_FELHASZN_TERV!J205+PH_EI_FELHASZN_TERV!J205+MUVHAZ_EI_FELHASZN_TERV!J205</f>
        <v>0</v>
      </c>
      <c r="K205" s="53">
        <f>ONK_EI_FELHASZN_TERV!K205+OVI_EI_FELHASZN_TERV!K205+PH_EI_FELHASZN_TERV!K205+MUVHAZ_EI_FELHASZN_TERV!K205</f>
        <v>0</v>
      </c>
      <c r="L205" s="53">
        <f>ONK_EI_FELHASZN_TERV!L205+OVI_EI_FELHASZN_TERV!L205+PH_EI_FELHASZN_TERV!L205+MUVHAZ_EI_FELHASZN_TERV!L205</f>
        <v>0</v>
      </c>
      <c r="M205" s="53">
        <f>ONK_EI_FELHASZN_TERV!M205+OVI_EI_FELHASZN_TERV!M205+PH_EI_FELHASZN_TERV!M205+MUVHAZ_EI_FELHASZN_TERV!M205</f>
        <v>0</v>
      </c>
      <c r="N205" s="53">
        <f>ONK_EI_FELHASZN_TERV!N205+OVI_EI_FELHASZN_TERV!N205+PH_EI_FELHASZN_TERV!N205+MUVHAZ_EI_FELHASZN_TERV!N205</f>
        <v>0</v>
      </c>
      <c r="O205" s="144">
        <f t="shared" si="4"/>
        <v>0</v>
      </c>
      <c r="P205" s="4"/>
    </row>
    <row r="206" spans="1:16" ht="15">
      <c r="A206" s="17" t="s">
        <v>988</v>
      </c>
      <c r="B206" s="5" t="s">
        <v>720</v>
      </c>
      <c r="C206" s="53">
        <f>ONK_EI_FELHASZN_TERV!C206+OVI_EI_FELHASZN_TERV!C206+PH_EI_FELHASZN_TERV!C206+MUVHAZ_EI_FELHASZN_TERV!C206</f>
        <v>0</v>
      </c>
      <c r="D206" s="53">
        <f>ONK_EI_FELHASZN_TERV!D206+OVI_EI_FELHASZN_TERV!D206+PH_EI_FELHASZN_TERV!D206+MUVHAZ_EI_FELHASZN_TERV!D206</f>
        <v>0</v>
      </c>
      <c r="E206" s="53">
        <f>ONK_EI_FELHASZN_TERV!E206+OVI_EI_FELHASZN_TERV!E206+PH_EI_FELHASZN_TERV!E206+MUVHAZ_EI_FELHASZN_TERV!E206</f>
        <v>0</v>
      </c>
      <c r="F206" s="53">
        <f>ONK_EI_FELHASZN_TERV!F206+OVI_EI_FELHASZN_TERV!F206+PH_EI_FELHASZN_TERV!F206+MUVHAZ_EI_FELHASZN_TERV!F206</f>
        <v>0</v>
      </c>
      <c r="G206" s="53">
        <f>ONK_EI_FELHASZN_TERV!G206+OVI_EI_FELHASZN_TERV!G206+PH_EI_FELHASZN_TERV!G206+MUVHAZ_EI_FELHASZN_TERV!G206</f>
        <v>0</v>
      </c>
      <c r="H206" s="53">
        <f>ONK_EI_FELHASZN_TERV!H206+OVI_EI_FELHASZN_TERV!H206+PH_EI_FELHASZN_TERV!H206+MUVHAZ_EI_FELHASZN_TERV!H206</f>
        <v>0</v>
      </c>
      <c r="I206" s="53">
        <f>ONK_EI_FELHASZN_TERV!I206+OVI_EI_FELHASZN_TERV!I206+PH_EI_FELHASZN_TERV!I206+MUVHAZ_EI_FELHASZN_TERV!I206</f>
        <v>0</v>
      </c>
      <c r="J206" s="53">
        <f>ONK_EI_FELHASZN_TERV!J206+OVI_EI_FELHASZN_TERV!J206+PH_EI_FELHASZN_TERV!J206+MUVHAZ_EI_FELHASZN_TERV!J206</f>
        <v>0</v>
      </c>
      <c r="K206" s="53">
        <f>ONK_EI_FELHASZN_TERV!K206+OVI_EI_FELHASZN_TERV!K206+PH_EI_FELHASZN_TERV!K206+MUVHAZ_EI_FELHASZN_TERV!K206</f>
        <v>0</v>
      </c>
      <c r="L206" s="53">
        <f>ONK_EI_FELHASZN_TERV!L206+OVI_EI_FELHASZN_TERV!L206+PH_EI_FELHASZN_TERV!L206+MUVHAZ_EI_FELHASZN_TERV!L206</f>
        <v>0</v>
      </c>
      <c r="M206" s="53">
        <f>ONK_EI_FELHASZN_TERV!M206+OVI_EI_FELHASZN_TERV!M206+PH_EI_FELHASZN_TERV!M206+MUVHAZ_EI_FELHASZN_TERV!M206</f>
        <v>0</v>
      </c>
      <c r="N206" s="53">
        <f>ONK_EI_FELHASZN_TERV!N206+OVI_EI_FELHASZN_TERV!N206+PH_EI_FELHASZN_TERV!N206+MUVHAZ_EI_FELHASZN_TERV!N206</f>
        <v>0</v>
      </c>
      <c r="O206" s="144">
        <f t="shared" si="4"/>
        <v>0</v>
      </c>
      <c r="P206" s="4"/>
    </row>
    <row r="207" spans="1:16" ht="15">
      <c r="A207" s="20" t="s">
        <v>1007</v>
      </c>
      <c r="B207" s="9" t="s">
        <v>725</v>
      </c>
      <c r="C207" s="53">
        <v>11611</v>
      </c>
      <c r="D207" s="53">
        <v>5828</v>
      </c>
      <c r="E207" s="53">
        <v>0</v>
      </c>
      <c r="F207" s="53">
        <v>0</v>
      </c>
      <c r="G207" s="53">
        <v>837</v>
      </c>
      <c r="H207" s="53">
        <v>548</v>
      </c>
      <c r="I207" s="53">
        <v>12502</v>
      </c>
      <c r="J207" s="53">
        <v>8674</v>
      </c>
      <c r="K207" s="53">
        <v>0</v>
      </c>
      <c r="L207" s="53">
        <v>0</v>
      </c>
      <c r="M207" s="53">
        <v>0</v>
      </c>
      <c r="N207" s="53">
        <v>210</v>
      </c>
      <c r="O207" s="144">
        <f t="shared" si="4"/>
        <v>40210</v>
      </c>
      <c r="P207" s="4"/>
    </row>
    <row r="208" spans="1:16" ht="15">
      <c r="A208" s="17" t="s">
        <v>726</v>
      </c>
      <c r="B208" s="5" t="s">
        <v>727</v>
      </c>
      <c r="C208" s="53">
        <f>ONK_EI_FELHASZN_TERV!C208+OVI_EI_FELHASZN_TERV!C208+PH_EI_FELHASZN_TERV!C208+MUVHAZ_EI_FELHASZN_TERV!C208</f>
        <v>0</v>
      </c>
      <c r="D208" s="53">
        <f>ONK_EI_FELHASZN_TERV!D208+OVI_EI_FELHASZN_TERV!D208+PH_EI_FELHASZN_TERV!D208+MUVHAZ_EI_FELHASZN_TERV!D208</f>
        <v>0</v>
      </c>
      <c r="E208" s="53">
        <f>ONK_EI_FELHASZN_TERV!E208+OVI_EI_FELHASZN_TERV!E208+PH_EI_FELHASZN_TERV!E208+MUVHAZ_EI_FELHASZN_TERV!E208</f>
        <v>0</v>
      </c>
      <c r="F208" s="53">
        <f>ONK_EI_FELHASZN_TERV!F208+OVI_EI_FELHASZN_TERV!F208+PH_EI_FELHASZN_TERV!F208+MUVHAZ_EI_FELHASZN_TERV!F208</f>
        <v>0</v>
      </c>
      <c r="G208" s="53">
        <f>ONK_EI_FELHASZN_TERV!G208+OVI_EI_FELHASZN_TERV!G208+PH_EI_FELHASZN_TERV!G208+MUVHAZ_EI_FELHASZN_TERV!G208</f>
        <v>0</v>
      </c>
      <c r="H208" s="53">
        <f>ONK_EI_FELHASZN_TERV!H208+OVI_EI_FELHASZN_TERV!H208+PH_EI_FELHASZN_TERV!H208+MUVHAZ_EI_FELHASZN_TERV!H208</f>
        <v>0</v>
      </c>
      <c r="I208" s="53">
        <f>ONK_EI_FELHASZN_TERV!I208+OVI_EI_FELHASZN_TERV!I208+PH_EI_FELHASZN_TERV!I208+MUVHAZ_EI_FELHASZN_TERV!I208</f>
        <v>0</v>
      </c>
      <c r="J208" s="53">
        <f>ONK_EI_FELHASZN_TERV!J208+OVI_EI_FELHASZN_TERV!J208+PH_EI_FELHASZN_TERV!J208+MUVHAZ_EI_FELHASZN_TERV!J208</f>
        <v>0</v>
      </c>
      <c r="K208" s="53">
        <f>ONK_EI_FELHASZN_TERV!K208+OVI_EI_FELHASZN_TERV!K208+PH_EI_FELHASZN_TERV!K208+MUVHAZ_EI_FELHASZN_TERV!K208</f>
        <v>0</v>
      </c>
      <c r="L208" s="53">
        <f>ONK_EI_FELHASZN_TERV!L208+OVI_EI_FELHASZN_TERV!L208+PH_EI_FELHASZN_TERV!L208+MUVHAZ_EI_FELHASZN_TERV!L208</f>
        <v>0</v>
      </c>
      <c r="M208" s="53">
        <f>ONK_EI_FELHASZN_TERV!M208+OVI_EI_FELHASZN_TERV!M208+PH_EI_FELHASZN_TERV!M208+MUVHAZ_EI_FELHASZN_TERV!M208</f>
        <v>0</v>
      </c>
      <c r="N208" s="53">
        <f>ONK_EI_FELHASZN_TERV!N208+OVI_EI_FELHASZN_TERV!N208+PH_EI_FELHASZN_TERV!N208+MUVHAZ_EI_FELHASZN_TERV!N208</f>
        <v>0</v>
      </c>
      <c r="O208" s="144">
        <f t="shared" si="4"/>
        <v>0</v>
      </c>
      <c r="P208" s="4"/>
    </row>
    <row r="209" spans="1:16" ht="15">
      <c r="A209" s="17" t="s">
        <v>728</v>
      </c>
      <c r="B209" s="5" t="s">
        <v>729</v>
      </c>
      <c r="C209" s="53">
        <f>ONK_EI_FELHASZN_TERV!C209+OVI_EI_FELHASZN_TERV!C209+PH_EI_FELHASZN_TERV!C209+MUVHAZ_EI_FELHASZN_TERV!C209</f>
        <v>0</v>
      </c>
      <c r="D209" s="53">
        <f>ONK_EI_FELHASZN_TERV!D209+OVI_EI_FELHASZN_TERV!D209+PH_EI_FELHASZN_TERV!D209+MUVHAZ_EI_FELHASZN_TERV!D209</f>
        <v>0</v>
      </c>
      <c r="E209" s="53">
        <f>ONK_EI_FELHASZN_TERV!E209+OVI_EI_FELHASZN_TERV!E209+PH_EI_FELHASZN_TERV!E209+MUVHAZ_EI_FELHASZN_TERV!E209</f>
        <v>0</v>
      </c>
      <c r="F209" s="53">
        <f>ONK_EI_FELHASZN_TERV!F209+OVI_EI_FELHASZN_TERV!F209+PH_EI_FELHASZN_TERV!F209+MUVHAZ_EI_FELHASZN_TERV!F209</f>
        <v>0</v>
      </c>
      <c r="G209" s="53">
        <f>ONK_EI_FELHASZN_TERV!G209+OVI_EI_FELHASZN_TERV!G209+PH_EI_FELHASZN_TERV!G209+MUVHAZ_EI_FELHASZN_TERV!G209</f>
        <v>0</v>
      </c>
      <c r="H209" s="53">
        <f>ONK_EI_FELHASZN_TERV!H209+OVI_EI_FELHASZN_TERV!H209+PH_EI_FELHASZN_TERV!H209+MUVHAZ_EI_FELHASZN_TERV!H209</f>
        <v>0</v>
      </c>
      <c r="I209" s="53">
        <f>ONK_EI_FELHASZN_TERV!I209+OVI_EI_FELHASZN_TERV!I209+PH_EI_FELHASZN_TERV!I209+MUVHAZ_EI_FELHASZN_TERV!I209</f>
        <v>0</v>
      </c>
      <c r="J209" s="53">
        <f>ONK_EI_FELHASZN_TERV!J209+OVI_EI_FELHASZN_TERV!J209+PH_EI_FELHASZN_TERV!J209+MUVHAZ_EI_FELHASZN_TERV!J209</f>
        <v>0</v>
      </c>
      <c r="K209" s="53">
        <f>ONK_EI_FELHASZN_TERV!K209+OVI_EI_FELHASZN_TERV!K209+PH_EI_FELHASZN_TERV!K209+MUVHAZ_EI_FELHASZN_TERV!K209</f>
        <v>0</v>
      </c>
      <c r="L209" s="53">
        <f>ONK_EI_FELHASZN_TERV!L209+OVI_EI_FELHASZN_TERV!L209+PH_EI_FELHASZN_TERV!L209+MUVHAZ_EI_FELHASZN_TERV!L209</f>
        <v>0</v>
      </c>
      <c r="M209" s="53">
        <f>ONK_EI_FELHASZN_TERV!M209+OVI_EI_FELHASZN_TERV!M209+PH_EI_FELHASZN_TERV!M209+MUVHAZ_EI_FELHASZN_TERV!M209</f>
        <v>0</v>
      </c>
      <c r="N209" s="53">
        <f>ONK_EI_FELHASZN_TERV!N209+OVI_EI_FELHASZN_TERV!N209+PH_EI_FELHASZN_TERV!N209+MUVHAZ_EI_FELHASZN_TERV!N209</f>
        <v>0</v>
      </c>
      <c r="O209" s="144">
        <f t="shared" si="4"/>
        <v>0</v>
      </c>
      <c r="P209" s="4"/>
    </row>
    <row r="210" spans="1:16" ht="15">
      <c r="A210" s="48" t="s">
        <v>730</v>
      </c>
      <c r="B210" s="5" t="s">
        <v>731</v>
      </c>
      <c r="C210" s="53">
        <f>ONK_EI_FELHASZN_TERV!C210+OVI_EI_FELHASZN_TERV!C210+PH_EI_FELHASZN_TERV!C210+MUVHAZ_EI_FELHASZN_TERV!C210</f>
        <v>0</v>
      </c>
      <c r="D210" s="53">
        <f>ONK_EI_FELHASZN_TERV!D210+OVI_EI_FELHASZN_TERV!D210+PH_EI_FELHASZN_TERV!D210+MUVHAZ_EI_FELHASZN_TERV!D210</f>
        <v>0</v>
      </c>
      <c r="E210" s="53">
        <f>ONK_EI_FELHASZN_TERV!E210+OVI_EI_FELHASZN_TERV!E210+PH_EI_FELHASZN_TERV!E210+MUVHAZ_EI_FELHASZN_TERV!E210</f>
        <v>0</v>
      </c>
      <c r="F210" s="53">
        <f>ONK_EI_FELHASZN_TERV!F210+OVI_EI_FELHASZN_TERV!F210+PH_EI_FELHASZN_TERV!F210+MUVHAZ_EI_FELHASZN_TERV!F210</f>
        <v>0</v>
      </c>
      <c r="G210" s="53">
        <f>ONK_EI_FELHASZN_TERV!G210+OVI_EI_FELHASZN_TERV!G210+PH_EI_FELHASZN_TERV!G210+MUVHAZ_EI_FELHASZN_TERV!G210</f>
        <v>0</v>
      </c>
      <c r="H210" s="53">
        <f>ONK_EI_FELHASZN_TERV!H210+OVI_EI_FELHASZN_TERV!H210+PH_EI_FELHASZN_TERV!H210+MUVHAZ_EI_FELHASZN_TERV!H210</f>
        <v>0</v>
      </c>
      <c r="I210" s="53">
        <f>ONK_EI_FELHASZN_TERV!I210+OVI_EI_FELHASZN_TERV!I210+PH_EI_FELHASZN_TERV!I210+MUVHAZ_EI_FELHASZN_TERV!I210</f>
        <v>0</v>
      </c>
      <c r="J210" s="53">
        <f>ONK_EI_FELHASZN_TERV!J210+OVI_EI_FELHASZN_TERV!J210+PH_EI_FELHASZN_TERV!J210+MUVHAZ_EI_FELHASZN_TERV!J210</f>
        <v>0</v>
      </c>
      <c r="K210" s="53">
        <f>ONK_EI_FELHASZN_TERV!K210+OVI_EI_FELHASZN_TERV!K210+PH_EI_FELHASZN_TERV!K210+MUVHAZ_EI_FELHASZN_TERV!K210</f>
        <v>0</v>
      </c>
      <c r="L210" s="53">
        <f>ONK_EI_FELHASZN_TERV!L210+OVI_EI_FELHASZN_TERV!L210+PH_EI_FELHASZN_TERV!L210+MUVHAZ_EI_FELHASZN_TERV!L210</f>
        <v>0</v>
      </c>
      <c r="M210" s="53">
        <f>ONK_EI_FELHASZN_TERV!M210+OVI_EI_FELHASZN_TERV!M210+PH_EI_FELHASZN_TERV!M210+MUVHAZ_EI_FELHASZN_TERV!M210</f>
        <v>0</v>
      </c>
      <c r="N210" s="53">
        <f>ONK_EI_FELHASZN_TERV!N210+OVI_EI_FELHASZN_TERV!N210+PH_EI_FELHASZN_TERV!N210+MUVHAZ_EI_FELHASZN_TERV!N210</f>
        <v>0</v>
      </c>
      <c r="O210" s="144">
        <f t="shared" si="4"/>
        <v>0</v>
      </c>
      <c r="P210" s="4"/>
    </row>
    <row r="211" spans="1:16" ht="15">
      <c r="A211" s="48" t="s">
        <v>989</v>
      </c>
      <c r="B211" s="5" t="s">
        <v>732</v>
      </c>
      <c r="C211" s="53">
        <f>ONK_EI_FELHASZN_TERV!C211+OVI_EI_FELHASZN_TERV!C211+PH_EI_FELHASZN_TERV!C211+MUVHAZ_EI_FELHASZN_TERV!C211</f>
        <v>0</v>
      </c>
      <c r="D211" s="53">
        <f>ONK_EI_FELHASZN_TERV!D211+OVI_EI_FELHASZN_TERV!D211+PH_EI_FELHASZN_TERV!D211+MUVHAZ_EI_FELHASZN_TERV!D211</f>
        <v>0</v>
      </c>
      <c r="E211" s="53">
        <f>ONK_EI_FELHASZN_TERV!E211+OVI_EI_FELHASZN_TERV!E211+PH_EI_FELHASZN_TERV!E211+MUVHAZ_EI_FELHASZN_TERV!E211</f>
        <v>0</v>
      </c>
      <c r="F211" s="53">
        <f>ONK_EI_FELHASZN_TERV!F211+OVI_EI_FELHASZN_TERV!F211+PH_EI_FELHASZN_TERV!F211+MUVHAZ_EI_FELHASZN_TERV!F211</f>
        <v>0</v>
      </c>
      <c r="G211" s="53">
        <f>ONK_EI_FELHASZN_TERV!G211+OVI_EI_FELHASZN_TERV!G211+PH_EI_FELHASZN_TERV!G211+MUVHAZ_EI_FELHASZN_TERV!G211</f>
        <v>0</v>
      </c>
      <c r="H211" s="53">
        <f>ONK_EI_FELHASZN_TERV!H211+OVI_EI_FELHASZN_TERV!H211+PH_EI_FELHASZN_TERV!H211+MUVHAZ_EI_FELHASZN_TERV!H211</f>
        <v>0</v>
      </c>
      <c r="I211" s="53">
        <f>ONK_EI_FELHASZN_TERV!I211+OVI_EI_FELHASZN_TERV!I211+PH_EI_FELHASZN_TERV!I211+MUVHAZ_EI_FELHASZN_TERV!I211</f>
        <v>0</v>
      </c>
      <c r="J211" s="53">
        <f>ONK_EI_FELHASZN_TERV!J211+OVI_EI_FELHASZN_TERV!J211+PH_EI_FELHASZN_TERV!J211+MUVHAZ_EI_FELHASZN_TERV!J211</f>
        <v>0</v>
      </c>
      <c r="K211" s="53">
        <f>ONK_EI_FELHASZN_TERV!K211+OVI_EI_FELHASZN_TERV!K211+PH_EI_FELHASZN_TERV!K211+MUVHAZ_EI_FELHASZN_TERV!K211</f>
        <v>0</v>
      </c>
      <c r="L211" s="53">
        <f>ONK_EI_FELHASZN_TERV!L211+OVI_EI_FELHASZN_TERV!L211+PH_EI_FELHASZN_TERV!L211+MUVHAZ_EI_FELHASZN_TERV!L211</f>
        <v>0</v>
      </c>
      <c r="M211" s="53">
        <f>ONK_EI_FELHASZN_TERV!M211+OVI_EI_FELHASZN_TERV!M211+PH_EI_FELHASZN_TERV!M211+MUVHAZ_EI_FELHASZN_TERV!M211</f>
        <v>0</v>
      </c>
      <c r="N211" s="53">
        <f>ONK_EI_FELHASZN_TERV!N211+OVI_EI_FELHASZN_TERV!N211+PH_EI_FELHASZN_TERV!N211+MUVHAZ_EI_FELHASZN_TERV!N211</f>
        <v>0</v>
      </c>
      <c r="O211" s="144">
        <f t="shared" si="4"/>
        <v>0</v>
      </c>
      <c r="P211" s="4"/>
    </row>
    <row r="212" spans="1:16" ht="15">
      <c r="A212" s="18" t="s">
        <v>1008</v>
      </c>
      <c r="B212" s="9" t="s">
        <v>733</v>
      </c>
      <c r="C212" s="53">
        <f>ONK_EI_FELHASZN_TERV!C212+OVI_EI_FELHASZN_TERV!C212+PH_EI_FELHASZN_TERV!C212+MUVHAZ_EI_FELHASZN_TERV!C212</f>
        <v>0</v>
      </c>
      <c r="D212" s="53">
        <f>ONK_EI_FELHASZN_TERV!D212+OVI_EI_FELHASZN_TERV!D212+PH_EI_FELHASZN_TERV!D212+MUVHAZ_EI_FELHASZN_TERV!D212</f>
        <v>0</v>
      </c>
      <c r="E212" s="53">
        <f>ONK_EI_FELHASZN_TERV!E212+OVI_EI_FELHASZN_TERV!E212+PH_EI_FELHASZN_TERV!E212+MUVHAZ_EI_FELHASZN_TERV!E212</f>
        <v>0</v>
      </c>
      <c r="F212" s="53">
        <f>ONK_EI_FELHASZN_TERV!F212+OVI_EI_FELHASZN_TERV!F212+PH_EI_FELHASZN_TERV!F212+MUVHAZ_EI_FELHASZN_TERV!F212</f>
        <v>0</v>
      </c>
      <c r="G212" s="53">
        <f>ONK_EI_FELHASZN_TERV!G212+OVI_EI_FELHASZN_TERV!G212+PH_EI_FELHASZN_TERV!G212+MUVHAZ_EI_FELHASZN_TERV!G212</f>
        <v>0</v>
      </c>
      <c r="H212" s="53">
        <f>ONK_EI_FELHASZN_TERV!H212+OVI_EI_FELHASZN_TERV!H212+PH_EI_FELHASZN_TERV!H212+MUVHAZ_EI_FELHASZN_TERV!H212</f>
        <v>0</v>
      </c>
      <c r="I212" s="53">
        <f>ONK_EI_FELHASZN_TERV!I212+OVI_EI_FELHASZN_TERV!I212+PH_EI_FELHASZN_TERV!I212+MUVHAZ_EI_FELHASZN_TERV!I212</f>
        <v>0</v>
      </c>
      <c r="J212" s="53">
        <f>ONK_EI_FELHASZN_TERV!J212+OVI_EI_FELHASZN_TERV!J212+PH_EI_FELHASZN_TERV!J212+MUVHAZ_EI_FELHASZN_TERV!J212</f>
        <v>0</v>
      </c>
      <c r="K212" s="53">
        <f>ONK_EI_FELHASZN_TERV!K212+OVI_EI_FELHASZN_TERV!K212+PH_EI_FELHASZN_TERV!K212+MUVHAZ_EI_FELHASZN_TERV!K212</f>
        <v>0</v>
      </c>
      <c r="L212" s="53">
        <f>ONK_EI_FELHASZN_TERV!L212+OVI_EI_FELHASZN_TERV!L212+PH_EI_FELHASZN_TERV!L212+MUVHAZ_EI_FELHASZN_TERV!L212</f>
        <v>0</v>
      </c>
      <c r="M212" s="53">
        <f>ONK_EI_FELHASZN_TERV!M212+OVI_EI_FELHASZN_TERV!M212+PH_EI_FELHASZN_TERV!M212+MUVHAZ_EI_FELHASZN_TERV!M212</f>
        <v>0</v>
      </c>
      <c r="N212" s="53">
        <f>ONK_EI_FELHASZN_TERV!N212+OVI_EI_FELHASZN_TERV!N212+PH_EI_FELHASZN_TERV!N212+MUVHAZ_EI_FELHASZN_TERV!N212</f>
        <v>0</v>
      </c>
      <c r="O212" s="144">
        <f t="shared" si="4"/>
        <v>0</v>
      </c>
      <c r="P212" s="4"/>
    </row>
    <row r="213" spans="1:16" ht="15">
      <c r="A213" s="20" t="s">
        <v>756</v>
      </c>
      <c r="B213" s="9" t="s">
        <v>757</v>
      </c>
      <c r="C213" s="53">
        <f>ONK_EI_FELHASZN_TERV!C213+OVI_EI_FELHASZN_TERV!C213+PH_EI_FELHASZN_TERV!C213+MUVHAZ_EI_FELHASZN_TERV!C213</f>
        <v>0</v>
      </c>
      <c r="D213" s="53">
        <f>ONK_EI_FELHASZN_TERV!D213+OVI_EI_FELHASZN_TERV!D213+PH_EI_FELHASZN_TERV!D213+MUVHAZ_EI_FELHASZN_TERV!D213</f>
        <v>0</v>
      </c>
      <c r="E213" s="53">
        <f>ONK_EI_FELHASZN_TERV!E213+OVI_EI_FELHASZN_TERV!E213+PH_EI_FELHASZN_TERV!E213+MUVHAZ_EI_FELHASZN_TERV!E213</f>
        <v>0</v>
      </c>
      <c r="F213" s="53">
        <f>ONK_EI_FELHASZN_TERV!F213+OVI_EI_FELHASZN_TERV!F213+PH_EI_FELHASZN_TERV!F213+MUVHAZ_EI_FELHASZN_TERV!F213</f>
        <v>0</v>
      </c>
      <c r="G213" s="53">
        <f>ONK_EI_FELHASZN_TERV!G213+OVI_EI_FELHASZN_TERV!G213+PH_EI_FELHASZN_TERV!G213+MUVHAZ_EI_FELHASZN_TERV!G213</f>
        <v>0</v>
      </c>
      <c r="H213" s="53">
        <f>ONK_EI_FELHASZN_TERV!H213+OVI_EI_FELHASZN_TERV!H213+PH_EI_FELHASZN_TERV!H213+MUVHAZ_EI_FELHASZN_TERV!H213</f>
        <v>0</v>
      </c>
      <c r="I213" s="53">
        <f>ONK_EI_FELHASZN_TERV!I213+OVI_EI_FELHASZN_TERV!I213+PH_EI_FELHASZN_TERV!I213+MUVHAZ_EI_FELHASZN_TERV!I213</f>
        <v>0</v>
      </c>
      <c r="J213" s="53">
        <f>ONK_EI_FELHASZN_TERV!J213+OVI_EI_FELHASZN_TERV!J213+PH_EI_FELHASZN_TERV!J213+MUVHAZ_EI_FELHASZN_TERV!J213</f>
        <v>0</v>
      </c>
      <c r="K213" s="53">
        <f>ONK_EI_FELHASZN_TERV!K213+OVI_EI_FELHASZN_TERV!K213+PH_EI_FELHASZN_TERV!K213+MUVHAZ_EI_FELHASZN_TERV!K213</f>
        <v>0</v>
      </c>
      <c r="L213" s="53">
        <f>ONK_EI_FELHASZN_TERV!L213+OVI_EI_FELHASZN_TERV!L213+PH_EI_FELHASZN_TERV!L213+MUVHAZ_EI_FELHASZN_TERV!L213</f>
        <v>0</v>
      </c>
      <c r="M213" s="53">
        <f>ONK_EI_FELHASZN_TERV!M213+OVI_EI_FELHASZN_TERV!M213+PH_EI_FELHASZN_TERV!M213+MUVHAZ_EI_FELHASZN_TERV!M213</f>
        <v>0</v>
      </c>
      <c r="N213" s="53">
        <f>ONK_EI_FELHASZN_TERV!N213+OVI_EI_FELHASZN_TERV!N213+PH_EI_FELHASZN_TERV!N213+MUVHAZ_EI_FELHASZN_TERV!N213</f>
        <v>0</v>
      </c>
      <c r="O213" s="144">
        <f t="shared" si="4"/>
        <v>0</v>
      </c>
      <c r="P213" s="4"/>
    </row>
    <row r="214" spans="1:16" ht="15.75">
      <c r="A214" s="51" t="s">
        <v>1009</v>
      </c>
      <c r="B214" s="52" t="s">
        <v>758</v>
      </c>
      <c r="C214" s="53">
        <f>C207</f>
        <v>11611</v>
      </c>
      <c r="D214" s="53">
        <f aca="true" t="shared" si="5" ref="D214:N214">D207</f>
        <v>5828</v>
      </c>
      <c r="E214" s="53">
        <f t="shared" si="5"/>
        <v>0</v>
      </c>
      <c r="F214" s="53">
        <f t="shared" si="5"/>
        <v>0</v>
      </c>
      <c r="G214" s="53">
        <f t="shared" si="5"/>
        <v>837</v>
      </c>
      <c r="H214" s="53">
        <f t="shared" si="5"/>
        <v>548</v>
      </c>
      <c r="I214" s="53">
        <f t="shared" si="5"/>
        <v>12502</v>
      </c>
      <c r="J214" s="53">
        <f t="shared" si="5"/>
        <v>8674</v>
      </c>
      <c r="K214" s="53">
        <f t="shared" si="5"/>
        <v>0</v>
      </c>
      <c r="L214" s="53">
        <f t="shared" si="5"/>
        <v>0</v>
      </c>
      <c r="M214" s="53">
        <f t="shared" si="5"/>
        <v>0</v>
      </c>
      <c r="N214" s="53">
        <f t="shared" si="5"/>
        <v>210</v>
      </c>
      <c r="O214" s="144">
        <f t="shared" si="4"/>
        <v>40210</v>
      </c>
      <c r="P214" s="4"/>
    </row>
    <row r="215" spans="1:16" ht="15.75">
      <c r="A215" s="56" t="s">
        <v>991</v>
      </c>
      <c r="B215" s="57"/>
      <c r="C215" s="38">
        <f aca="true" t="shared" si="6" ref="C215:N215">C185+C214</f>
        <v>28735</v>
      </c>
      <c r="D215" s="38">
        <f t="shared" si="6"/>
        <v>23232</v>
      </c>
      <c r="E215" s="38">
        <f t="shared" si="6"/>
        <v>78604</v>
      </c>
      <c r="F215" s="38">
        <f t="shared" si="6"/>
        <v>17104</v>
      </c>
      <c r="G215" s="38">
        <f t="shared" si="6"/>
        <v>18011</v>
      </c>
      <c r="H215" s="38">
        <f t="shared" si="6"/>
        <v>17252</v>
      </c>
      <c r="I215" s="38">
        <f t="shared" si="6"/>
        <v>28716</v>
      </c>
      <c r="J215" s="38">
        <f t="shared" si="6"/>
        <v>26962</v>
      </c>
      <c r="K215" s="38">
        <f t="shared" si="6"/>
        <v>77492</v>
      </c>
      <c r="L215" s="38">
        <f t="shared" si="6"/>
        <v>17104</v>
      </c>
      <c r="M215" s="38">
        <f t="shared" si="6"/>
        <v>17174</v>
      </c>
      <c r="N215" s="38">
        <f t="shared" si="6"/>
        <v>17237</v>
      </c>
      <c r="O215" s="143">
        <f t="shared" si="4"/>
        <v>367623</v>
      </c>
      <c r="P215" s="4"/>
    </row>
    <row r="216" spans="2:16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5">
      <c r="B218" s="4"/>
      <c r="C218" s="177">
        <f>C215-C123</f>
        <v>0</v>
      </c>
      <c r="D218" s="177">
        <f>D215-D123+C218</f>
        <v>0</v>
      </c>
      <c r="E218" s="177">
        <f aca="true" t="shared" si="7" ref="E218:N218">E215-E123+D218</f>
        <v>39930</v>
      </c>
      <c r="F218" s="177">
        <f t="shared" si="7"/>
        <v>25907</v>
      </c>
      <c r="G218" s="177">
        <f t="shared" si="7"/>
        <v>13372</v>
      </c>
      <c r="H218" s="177">
        <f t="shared" si="7"/>
        <v>0</v>
      </c>
      <c r="I218" s="177">
        <f t="shared" si="7"/>
        <v>0</v>
      </c>
      <c r="J218" s="177">
        <f t="shared" si="7"/>
        <v>0</v>
      </c>
      <c r="K218" s="177">
        <f t="shared" si="7"/>
        <v>38129</v>
      </c>
      <c r="L218" s="177">
        <f t="shared" si="7"/>
        <v>28312</v>
      </c>
      <c r="M218" s="177">
        <f t="shared" si="7"/>
        <v>22249</v>
      </c>
      <c r="N218" s="177">
        <f t="shared" si="7"/>
        <v>0</v>
      </c>
      <c r="O218" s="4"/>
      <c r="P218" s="4"/>
    </row>
    <row r="219" spans="2:16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9"/>
  <sheetViews>
    <sheetView zoomScalePageLayoutView="0" workbookViewId="0" topLeftCell="A1">
      <selection activeCell="Q1" sqref="Q1:Q16384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18.8515625" style="0" customWidth="1"/>
  </cols>
  <sheetData>
    <row r="1" spans="1:9" ht="15">
      <c r="A1" s="114" t="s">
        <v>262</v>
      </c>
      <c r="B1" s="115"/>
      <c r="C1" s="115"/>
      <c r="D1" s="115"/>
      <c r="E1" s="115"/>
      <c r="F1" s="115"/>
      <c r="I1" t="s">
        <v>751</v>
      </c>
    </row>
    <row r="2" spans="1:15" ht="28.5" customHeight="1">
      <c r="A2" s="238" t="s">
        <v>357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26.25" customHeight="1">
      <c r="A3" s="241" t="s">
        <v>277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5" ht="15">
      <c r="A5" s="4" t="s">
        <v>741</v>
      </c>
    </row>
    <row r="6" spans="1:15" ht="25.5">
      <c r="A6" s="2" t="s">
        <v>366</v>
      </c>
      <c r="B6" s="3" t="s">
        <v>367</v>
      </c>
      <c r="C6" s="105" t="s">
        <v>250</v>
      </c>
      <c r="D6" s="105" t="s">
        <v>251</v>
      </c>
      <c r="E6" s="105" t="s">
        <v>252</v>
      </c>
      <c r="F6" s="105" t="s">
        <v>253</v>
      </c>
      <c r="G6" s="105" t="s">
        <v>254</v>
      </c>
      <c r="H6" s="105" t="s">
        <v>255</v>
      </c>
      <c r="I6" s="105" t="s">
        <v>256</v>
      </c>
      <c r="J6" s="105" t="s">
        <v>257</v>
      </c>
      <c r="K6" s="105" t="s">
        <v>258</v>
      </c>
      <c r="L6" s="105" t="s">
        <v>259</v>
      </c>
      <c r="M6" s="105" t="s">
        <v>260</v>
      </c>
      <c r="N6" s="105" t="s">
        <v>261</v>
      </c>
      <c r="O6" s="106" t="s">
        <v>238</v>
      </c>
    </row>
    <row r="7" spans="1:17" ht="15">
      <c r="A7" s="39" t="s">
        <v>368</v>
      </c>
      <c r="B7" s="40" t="s">
        <v>369</v>
      </c>
      <c r="C7" s="53">
        <v>1516</v>
      </c>
      <c r="D7" s="53">
        <v>1516</v>
      </c>
      <c r="E7" s="53">
        <v>1516</v>
      </c>
      <c r="F7" s="53">
        <v>1516</v>
      </c>
      <c r="G7" s="53">
        <v>1516</v>
      </c>
      <c r="H7" s="53">
        <v>1516</v>
      </c>
      <c r="I7" s="53">
        <v>1516</v>
      </c>
      <c r="J7" s="53">
        <v>1516</v>
      </c>
      <c r="K7" s="53">
        <v>1516</v>
      </c>
      <c r="L7" s="53">
        <v>1516</v>
      </c>
      <c r="M7" s="53">
        <v>1516</v>
      </c>
      <c r="N7" s="53">
        <v>1517</v>
      </c>
      <c r="O7" s="144">
        <f>SUM(C7:N7)</f>
        <v>18193</v>
      </c>
      <c r="Q7" s="232"/>
    </row>
    <row r="8" spans="1:15" ht="15">
      <c r="A8" s="39" t="s">
        <v>370</v>
      </c>
      <c r="B8" s="41" t="s">
        <v>371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44">
        <f aca="true" t="shared" si="0" ref="O8:O71">SUM(C8:N8)</f>
        <v>0</v>
      </c>
    </row>
    <row r="9" spans="1:15" ht="15">
      <c r="A9" s="39" t="s">
        <v>372</v>
      </c>
      <c r="B9" s="41" t="s">
        <v>373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44">
        <f t="shared" si="0"/>
        <v>0</v>
      </c>
    </row>
    <row r="10" spans="1:17" ht="15">
      <c r="A10" s="42" t="s">
        <v>374</v>
      </c>
      <c r="B10" s="41" t="s">
        <v>375</v>
      </c>
      <c r="C10" s="53">
        <v>85</v>
      </c>
      <c r="D10" s="53">
        <v>85</v>
      </c>
      <c r="E10" s="53">
        <v>85</v>
      </c>
      <c r="F10" s="53">
        <v>85</v>
      </c>
      <c r="G10" s="53">
        <v>85</v>
      </c>
      <c r="H10" s="53">
        <v>85</v>
      </c>
      <c r="I10" s="53">
        <v>85</v>
      </c>
      <c r="J10" s="53">
        <v>85</v>
      </c>
      <c r="K10" s="53">
        <v>85</v>
      </c>
      <c r="L10" s="53">
        <v>85</v>
      </c>
      <c r="M10" s="53">
        <v>85</v>
      </c>
      <c r="N10" s="53">
        <v>95</v>
      </c>
      <c r="O10" s="144">
        <f t="shared" si="0"/>
        <v>1030</v>
      </c>
      <c r="Q10" s="232"/>
    </row>
    <row r="11" spans="1:15" ht="15">
      <c r="A11" s="42" t="s">
        <v>376</v>
      </c>
      <c r="B11" s="41" t="s">
        <v>377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144">
        <f t="shared" si="0"/>
        <v>0</v>
      </c>
    </row>
    <row r="12" spans="1:15" ht="15">
      <c r="A12" s="42" t="s">
        <v>378</v>
      </c>
      <c r="B12" s="41" t="s">
        <v>379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144">
        <f t="shared" si="0"/>
        <v>0</v>
      </c>
    </row>
    <row r="13" spans="1:17" ht="15">
      <c r="A13" s="42" t="s">
        <v>380</v>
      </c>
      <c r="B13" s="41" t="s">
        <v>381</v>
      </c>
      <c r="C13" s="53">
        <v>35</v>
      </c>
      <c r="D13" s="53">
        <v>35</v>
      </c>
      <c r="E13" s="53">
        <v>35</v>
      </c>
      <c r="F13" s="53">
        <v>35</v>
      </c>
      <c r="G13" s="53">
        <v>35</v>
      </c>
      <c r="H13" s="53">
        <v>35</v>
      </c>
      <c r="I13" s="53">
        <v>35</v>
      </c>
      <c r="J13" s="53">
        <v>35</v>
      </c>
      <c r="K13" s="53">
        <v>35</v>
      </c>
      <c r="L13" s="53">
        <v>35</v>
      </c>
      <c r="M13" s="53">
        <v>35</v>
      </c>
      <c r="N13" s="53">
        <v>37</v>
      </c>
      <c r="O13" s="144">
        <f t="shared" si="0"/>
        <v>422</v>
      </c>
      <c r="Q13" s="232"/>
    </row>
    <row r="14" spans="1:15" ht="15">
      <c r="A14" s="42" t="s">
        <v>382</v>
      </c>
      <c r="B14" s="41" t="s">
        <v>383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144">
        <f t="shared" si="0"/>
        <v>0</v>
      </c>
    </row>
    <row r="15" spans="1:15" ht="15">
      <c r="A15" s="5" t="s">
        <v>384</v>
      </c>
      <c r="B15" s="41" t="s">
        <v>385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144">
        <f t="shared" si="0"/>
        <v>0</v>
      </c>
    </row>
    <row r="16" spans="1:15" ht="15">
      <c r="A16" s="5" t="s">
        <v>386</v>
      </c>
      <c r="B16" s="41" t="s">
        <v>387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144">
        <f t="shared" si="0"/>
        <v>0</v>
      </c>
    </row>
    <row r="17" spans="1:15" ht="15">
      <c r="A17" s="5" t="s">
        <v>388</v>
      </c>
      <c r="B17" s="41" t="s">
        <v>389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44">
        <f t="shared" si="0"/>
        <v>0</v>
      </c>
    </row>
    <row r="18" spans="1:15" ht="15">
      <c r="A18" s="5" t="s">
        <v>390</v>
      </c>
      <c r="B18" s="41" t="s">
        <v>391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144">
        <f t="shared" si="0"/>
        <v>0</v>
      </c>
    </row>
    <row r="19" spans="1:15" ht="15">
      <c r="A19" s="5" t="s">
        <v>862</v>
      </c>
      <c r="B19" s="41" t="s">
        <v>392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144">
        <f t="shared" si="0"/>
        <v>0</v>
      </c>
    </row>
    <row r="20" spans="1:15" ht="15">
      <c r="A20" s="43" t="s">
        <v>760</v>
      </c>
      <c r="B20" s="44" t="s">
        <v>394</v>
      </c>
      <c r="C20" s="144">
        <f aca="true" t="shared" si="1" ref="C20:N20">SUM(C7:C19)</f>
        <v>1636</v>
      </c>
      <c r="D20" s="144">
        <f t="shared" si="1"/>
        <v>1636</v>
      </c>
      <c r="E20" s="144">
        <f t="shared" si="1"/>
        <v>1636</v>
      </c>
      <c r="F20" s="144">
        <f t="shared" si="1"/>
        <v>1636</v>
      </c>
      <c r="G20" s="144">
        <f t="shared" si="1"/>
        <v>1636</v>
      </c>
      <c r="H20" s="144">
        <f t="shared" si="1"/>
        <v>1636</v>
      </c>
      <c r="I20" s="144">
        <f t="shared" si="1"/>
        <v>1636</v>
      </c>
      <c r="J20" s="144">
        <f t="shared" si="1"/>
        <v>1636</v>
      </c>
      <c r="K20" s="144">
        <f t="shared" si="1"/>
        <v>1636</v>
      </c>
      <c r="L20" s="144">
        <f t="shared" si="1"/>
        <v>1636</v>
      </c>
      <c r="M20" s="144">
        <f t="shared" si="1"/>
        <v>1636</v>
      </c>
      <c r="N20" s="144">
        <f t="shared" si="1"/>
        <v>1649</v>
      </c>
      <c r="O20" s="144">
        <f t="shared" si="0"/>
        <v>19645</v>
      </c>
    </row>
    <row r="21" spans="1:15" ht="15">
      <c r="A21" s="5" t="s">
        <v>395</v>
      </c>
      <c r="B21" s="41" t="s">
        <v>396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144">
        <f t="shared" si="0"/>
        <v>0</v>
      </c>
    </row>
    <row r="22" spans="1:17" ht="15">
      <c r="A22" s="5" t="s">
        <v>397</v>
      </c>
      <c r="B22" s="41" t="s">
        <v>398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144">
        <f t="shared" si="0"/>
        <v>0</v>
      </c>
      <c r="Q22" s="232"/>
    </row>
    <row r="23" spans="1:17" ht="15">
      <c r="A23" s="6" t="s">
        <v>399</v>
      </c>
      <c r="B23" s="41" t="s">
        <v>400</v>
      </c>
      <c r="C23" s="53">
        <v>105</v>
      </c>
      <c r="D23" s="53">
        <v>105</v>
      </c>
      <c r="E23" s="53">
        <v>105</v>
      </c>
      <c r="F23" s="53">
        <v>105</v>
      </c>
      <c r="G23" s="53">
        <v>105</v>
      </c>
      <c r="H23" s="53">
        <v>105</v>
      </c>
      <c r="I23" s="53">
        <v>105</v>
      </c>
      <c r="J23" s="53">
        <v>105</v>
      </c>
      <c r="K23" s="53">
        <v>105</v>
      </c>
      <c r="L23" s="53">
        <v>105</v>
      </c>
      <c r="M23" s="53">
        <v>105</v>
      </c>
      <c r="N23" s="53">
        <v>105</v>
      </c>
      <c r="O23" s="144">
        <f t="shared" si="0"/>
        <v>1260</v>
      </c>
      <c r="Q23" s="232"/>
    </row>
    <row r="24" spans="1:15" ht="15">
      <c r="A24" s="9" t="s">
        <v>761</v>
      </c>
      <c r="B24" s="44" t="s">
        <v>401</v>
      </c>
      <c r="C24" s="53">
        <f aca="true" t="shared" si="2" ref="C24:N24">SUM(C21:C23)</f>
        <v>105</v>
      </c>
      <c r="D24" s="53">
        <f t="shared" si="2"/>
        <v>105</v>
      </c>
      <c r="E24" s="53">
        <f t="shared" si="2"/>
        <v>105</v>
      </c>
      <c r="F24" s="53">
        <f t="shared" si="2"/>
        <v>105</v>
      </c>
      <c r="G24" s="53">
        <f t="shared" si="2"/>
        <v>105</v>
      </c>
      <c r="H24" s="53">
        <f t="shared" si="2"/>
        <v>105</v>
      </c>
      <c r="I24" s="53">
        <f t="shared" si="2"/>
        <v>105</v>
      </c>
      <c r="J24" s="53">
        <f t="shared" si="2"/>
        <v>105</v>
      </c>
      <c r="K24" s="53">
        <f t="shared" si="2"/>
        <v>105</v>
      </c>
      <c r="L24" s="53">
        <f t="shared" si="2"/>
        <v>105</v>
      </c>
      <c r="M24" s="53">
        <f t="shared" si="2"/>
        <v>105</v>
      </c>
      <c r="N24" s="53">
        <f t="shared" si="2"/>
        <v>105</v>
      </c>
      <c r="O24" s="144">
        <f t="shared" si="0"/>
        <v>1260</v>
      </c>
    </row>
    <row r="25" spans="1:15" ht="15">
      <c r="A25" s="66" t="s">
        <v>902</v>
      </c>
      <c r="B25" s="67" t="s">
        <v>402</v>
      </c>
      <c r="C25" s="143">
        <f aca="true" t="shared" si="3" ref="C25:N25">C20+C24</f>
        <v>1741</v>
      </c>
      <c r="D25" s="143">
        <f t="shared" si="3"/>
        <v>1741</v>
      </c>
      <c r="E25" s="143">
        <f t="shared" si="3"/>
        <v>1741</v>
      </c>
      <c r="F25" s="143">
        <f t="shared" si="3"/>
        <v>1741</v>
      </c>
      <c r="G25" s="143">
        <f t="shared" si="3"/>
        <v>1741</v>
      </c>
      <c r="H25" s="143">
        <f t="shared" si="3"/>
        <v>1741</v>
      </c>
      <c r="I25" s="143">
        <f t="shared" si="3"/>
        <v>1741</v>
      </c>
      <c r="J25" s="143">
        <f t="shared" si="3"/>
        <v>1741</v>
      </c>
      <c r="K25" s="143">
        <f t="shared" si="3"/>
        <v>1741</v>
      </c>
      <c r="L25" s="143">
        <f t="shared" si="3"/>
        <v>1741</v>
      </c>
      <c r="M25" s="143">
        <f t="shared" si="3"/>
        <v>1741</v>
      </c>
      <c r="N25" s="143">
        <f t="shared" si="3"/>
        <v>1754</v>
      </c>
      <c r="O25" s="143">
        <f t="shared" si="0"/>
        <v>20905</v>
      </c>
    </row>
    <row r="26" spans="1:17" ht="15">
      <c r="A26" s="50" t="s">
        <v>863</v>
      </c>
      <c r="B26" s="67" t="s">
        <v>403</v>
      </c>
      <c r="C26" s="53">
        <v>380</v>
      </c>
      <c r="D26" s="53">
        <v>380</v>
      </c>
      <c r="E26" s="53">
        <v>380</v>
      </c>
      <c r="F26" s="53">
        <v>380</v>
      </c>
      <c r="G26" s="53">
        <v>380</v>
      </c>
      <c r="H26" s="53">
        <v>380</v>
      </c>
      <c r="I26" s="53">
        <v>380</v>
      </c>
      <c r="J26" s="53">
        <v>380</v>
      </c>
      <c r="K26" s="53">
        <v>380</v>
      </c>
      <c r="L26" s="53">
        <v>380</v>
      </c>
      <c r="M26" s="53">
        <v>380</v>
      </c>
      <c r="N26" s="53">
        <v>383</v>
      </c>
      <c r="O26" s="143">
        <f t="shared" si="0"/>
        <v>4563</v>
      </c>
      <c r="Q26" s="233"/>
    </row>
    <row r="27" spans="1:17" ht="15">
      <c r="A27" s="5" t="s">
        <v>404</v>
      </c>
      <c r="B27" s="41" t="s">
        <v>405</v>
      </c>
      <c r="C27" s="53">
        <v>40</v>
      </c>
      <c r="D27" s="53">
        <v>40</v>
      </c>
      <c r="E27" s="53">
        <v>40</v>
      </c>
      <c r="F27" s="53">
        <v>40</v>
      </c>
      <c r="G27" s="53">
        <v>40</v>
      </c>
      <c r="H27" s="53">
        <v>40</v>
      </c>
      <c r="I27" s="53">
        <v>40</v>
      </c>
      <c r="J27" s="53">
        <v>40</v>
      </c>
      <c r="K27" s="53">
        <v>40</v>
      </c>
      <c r="L27" s="53">
        <v>40</v>
      </c>
      <c r="M27" s="53">
        <v>40</v>
      </c>
      <c r="N27" s="53">
        <v>50</v>
      </c>
      <c r="O27" s="144">
        <f t="shared" si="0"/>
        <v>490</v>
      </c>
      <c r="Q27" s="234"/>
    </row>
    <row r="28" spans="1:17" ht="15">
      <c r="A28" s="5" t="s">
        <v>406</v>
      </c>
      <c r="B28" s="41" t="s">
        <v>407</v>
      </c>
      <c r="C28" s="53">
        <v>87</v>
      </c>
      <c r="D28" s="53">
        <v>87</v>
      </c>
      <c r="E28" s="53">
        <v>87</v>
      </c>
      <c r="F28" s="53">
        <v>87</v>
      </c>
      <c r="G28" s="53">
        <v>87</v>
      </c>
      <c r="H28" s="53">
        <v>87</v>
      </c>
      <c r="I28" s="53">
        <v>87</v>
      </c>
      <c r="J28" s="53">
        <v>87</v>
      </c>
      <c r="K28" s="53">
        <v>87</v>
      </c>
      <c r="L28" s="53">
        <v>87</v>
      </c>
      <c r="M28" s="53">
        <v>87</v>
      </c>
      <c r="N28" s="53">
        <v>90</v>
      </c>
      <c r="O28" s="144">
        <f t="shared" si="0"/>
        <v>1047</v>
      </c>
      <c r="Q28" s="234"/>
    </row>
    <row r="29" spans="1:15" ht="15">
      <c r="A29" s="5" t="s">
        <v>408</v>
      </c>
      <c r="B29" s="41" t="s">
        <v>409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144">
        <f t="shared" si="0"/>
        <v>0</v>
      </c>
    </row>
    <row r="30" spans="1:17" ht="15">
      <c r="A30" s="9" t="s">
        <v>771</v>
      </c>
      <c r="B30" s="44" t="s">
        <v>410</v>
      </c>
      <c r="C30" s="53">
        <f aca="true" t="shared" si="4" ref="C30:N30">SUM(C27:C29)</f>
        <v>127</v>
      </c>
      <c r="D30" s="53">
        <f t="shared" si="4"/>
        <v>127</v>
      </c>
      <c r="E30" s="53">
        <f t="shared" si="4"/>
        <v>127</v>
      </c>
      <c r="F30" s="53">
        <f t="shared" si="4"/>
        <v>127</v>
      </c>
      <c r="G30" s="53">
        <f t="shared" si="4"/>
        <v>127</v>
      </c>
      <c r="H30" s="53">
        <f t="shared" si="4"/>
        <v>127</v>
      </c>
      <c r="I30" s="53">
        <f t="shared" si="4"/>
        <v>127</v>
      </c>
      <c r="J30" s="53">
        <f t="shared" si="4"/>
        <v>127</v>
      </c>
      <c r="K30" s="53">
        <f t="shared" si="4"/>
        <v>127</v>
      </c>
      <c r="L30" s="53">
        <f t="shared" si="4"/>
        <v>127</v>
      </c>
      <c r="M30" s="53">
        <f t="shared" si="4"/>
        <v>127</v>
      </c>
      <c r="N30" s="53">
        <f t="shared" si="4"/>
        <v>140</v>
      </c>
      <c r="O30" s="144">
        <f t="shared" si="0"/>
        <v>1537</v>
      </c>
      <c r="Q30" s="234"/>
    </row>
    <row r="31" spans="1:15" ht="15">
      <c r="A31" s="5" t="s">
        <v>411</v>
      </c>
      <c r="B31" s="41" t="s">
        <v>412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144">
        <f t="shared" si="0"/>
        <v>0</v>
      </c>
    </row>
    <row r="32" spans="1:17" ht="15">
      <c r="A32" s="5" t="s">
        <v>413</v>
      </c>
      <c r="B32" s="41" t="s">
        <v>414</v>
      </c>
      <c r="C32" s="53">
        <v>127</v>
      </c>
      <c r="D32" s="53">
        <v>127</v>
      </c>
      <c r="E32" s="53">
        <v>127</v>
      </c>
      <c r="F32" s="53">
        <v>127</v>
      </c>
      <c r="G32" s="53">
        <v>127</v>
      </c>
      <c r="H32" s="53">
        <v>127</v>
      </c>
      <c r="I32" s="53">
        <v>127</v>
      </c>
      <c r="J32" s="53">
        <v>127</v>
      </c>
      <c r="K32" s="53">
        <v>127</v>
      </c>
      <c r="L32" s="53">
        <v>127</v>
      </c>
      <c r="M32" s="53">
        <v>127</v>
      </c>
      <c r="N32" s="53">
        <v>133</v>
      </c>
      <c r="O32" s="144">
        <f t="shared" si="0"/>
        <v>1530</v>
      </c>
      <c r="Q32" s="234"/>
    </row>
    <row r="33" spans="1:15" ht="15">
      <c r="A33" s="9" t="s">
        <v>903</v>
      </c>
      <c r="B33" s="44" t="s">
        <v>415</v>
      </c>
      <c r="C33" s="53">
        <f aca="true" t="shared" si="5" ref="C33:N33">SUM(C31:C32)</f>
        <v>127</v>
      </c>
      <c r="D33" s="53">
        <f t="shared" si="5"/>
        <v>127</v>
      </c>
      <c r="E33" s="53">
        <f t="shared" si="5"/>
        <v>127</v>
      </c>
      <c r="F33" s="53">
        <f t="shared" si="5"/>
        <v>127</v>
      </c>
      <c r="G33" s="53">
        <f t="shared" si="5"/>
        <v>127</v>
      </c>
      <c r="H33" s="53">
        <f t="shared" si="5"/>
        <v>127</v>
      </c>
      <c r="I33" s="53">
        <f t="shared" si="5"/>
        <v>127</v>
      </c>
      <c r="J33" s="53">
        <f t="shared" si="5"/>
        <v>127</v>
      </c>
      <c r="K33" s="53">
        <f t="shared" si="5"/>
        <v>127</v>
      </c>
      <c r="L33" s="53">
        <f t="shared" si="5"/>
        <v>127</v>
      </c>
      <c r="M33" s="53">
        <f t="shared" si="5"/>
        <v>127</v>
      </c>
      <c r="N33" s="53">
        <f t="shared" si="5"/>
        <v>133</v>
      </c>
      <c r="O33" s="144">
        <f t="shared" si="0"/>
        <v>1530</v>
      </c>
    </row>
    <row r="34" spans="1:17" ht="15">
      <c r="A34" s="5" t="s">
        <v>416</v>
      </c>
      <c r="B34" s="41" t="s">
        <v>417</v>
      </c>
      <c r="C34" s="53">
        <v>1437</v>
      </c>
      <c r="D34" s="53">
        <v>1437</v>
      </c>
      <c r="E34" s="53">
        <v>1437</v>
      </c>
      <c r="F34" s="53">
        <v>1437</v>
      </c>
      <c r="G34" s="53">
        <v>1437</v>
      </c>
      <c r="H34" s="53">
        <v>1437</v>
      </c>
      <c r="I34" s="53">
        <v>1437</v>
      </c>
      <c r="J34" s="53">
        <v>1437</v>
      </c>
      <c r="K34" s="53">
        <v>1437</v>
      </c>
      <c r="L34" s="53">
        <v>1437</v>
      </c>
      <c r="M34" s="53">
        <v>1437</v>
      </c>
      <c r="N34" s="53">
        <v>1443</v>
      </c>
      <c r="O34" s="144">
        <f t="shared" si="0"/>
        <v>17250</v>
      </c>
      <c r="Q34" s="234"/>
    </row>
    <row r="35" spans="1:17" ht="15">
      <c r="A35" s="5" t="s">
        <v>418</v>
      </c>
      <c r="B35" s="41" t="s">
        <v>419</v>
      </c>
      <c r="C35" s="53">
        <v>1410</v>
      </c>
      <c r="D35" s="53">
        <v>1410</v>
      </c>
      <c r="E35" s="53">
        <v>1410</v>
      </c>
      <c r="F35" s="53">
        <v>1410</v>
      </c>
      <c r="G35" s="53">
        <v>1410</v>
      </c>
      <c r="H35" s="53">
        <v>1410</v>
      </c>
      <c r="I35" s="53">
        <v>0</v>
      </c>
      <c r="J35" s="53">
        <v>0</v>
      </c>
      <c r="K35" s="53">
        <v>1410</v>
      </c>
      <c r="L35" s="53">
        <v>1410</v>
      </c>
      <c r="M35" s="53">
        <v>1410</v>
      </c>
      <c r="N35" s="53">
        <v>1287</v>
      </c>
      <c r="O35" s="144">
        <f t="shared" si="0"/>
        <v>13977</v>
      </c>
      <c r="Q35" s="232"/>
    </row>
    <row r="36" spans="1:17" ht="15">
      <c r="A36" s="5" t="s">
        <v>864</v>
      </c>
      <c r="B36" s="41" t="s">
        <v>420</v>
      </c>
      <c r="C36" s="53">
        <v>109</v>
      </c>
      <c r="D36" s="53">
        <v>109</v>
      </c>
      <c r="E36" s="53">
        <v>109</v>
      </c>
      <c r="F36" s="53">
        <v>109</v>
      </c>
      <c r="G36" s="53">
        <v>109</v>
      </c>
      <c r="H36" s="53">
        <v>109</v>
      </c>
      <c r="I36" s="53">
        <v>109</v>
      </c>
      <c r="J36" s="53">
        <v>109</v>
      </c>
      <c r="K36" s="53">
        <v>109</v>
      </c>
      <c r="L36" s="53">
        <v>109</v>
      </c>
      <c r="M36" s="53">
        <v>109</v>
      </c>
      <c r="N36" s="53">
        <v>111</v>
      </c>
      <c r="O36" s="144">
        <f t="shared" si="0"/>
        <v>1310</v>
      </c>
      <c r="Q36" s="231"/>
    </row>
    <row r="37" spans="1:17" ht="15">
      <c r="A37" s="5" t="s">
        <v>422</v>
      </c>
      <c r="B37" s="41" t="s">
        <v>423</v>
      </c>
      <c r="C37" s="53">
        <v>321</v>
      </c>
      <c r="D37" s="53">
        <v>321</v>
      </c>
      <c r="E37" s="53">
        <v>321</v>
      </c>
      <c r="F37" s="53">
        <v>321</v>
      </c>
      <c r="G37" s="53">
        <v>321</v>
      </c>
      <c r="H37" s="53">
        <v>321</v>
      </c>
      <c r="I37" s="53">
        <v>321</v>
      </c>
      <c r="J37" s="53">
        <v>321</v>
      </c>
      <c r="K37" s="53">
        <v>321</v>
      </c>
      <c r="L37" s="53">
        <v>321</v>
      </c>
      <c r="M37" s="53">
        <v>321</v>
      </c>
      <c r="N37" s="53">
        <v>329</v>
      </c>
      <c r="O37" s="144">
        <f t="shared" si="0"/>
        <v>3860</v>
      </c>
      <c r="Q37" s="231"/>
    </row>
    <row r="38" spans="1:17" ht="15">
      <c r="A38" s="14" t="s">
        <v>865</v>
      </c>
      <c r="B38" s="41" t="s">
        <v>424</v>
      </c>
      <c r="C38" s="53">
        <v>655</v>
      </c>
      <c r="D38" s="53">
        <v>655</v>
      </c>
      <c r="E38" s="53">
        <v>655</v>
      </c>
      <c r="F38" s="53">
        <v>655</v>
      </c>
      <c r="G38" s="53">
        <v>655</v>
      </c>
      <c r="H38" s="53">
        <v>655</v>
      </c>
      <c r="I38" s="53">
        <v>655</v>
      </c>
      <c r="J38" s="53">
        <v>655</v>
      </c>
      <c r="K38" s="53">
        <v>655</v>
      </c>
      <c r="L38" s="53">
        <v>655</v>
      </c>
      <c r="M38" s="53">
        <v>655</v>
      </c>
      <c r="N38" s="53">
        <v>655</v>
      </c>
      <c r="O38" s="144">
        <f t="shared" si="0"/>
        <v>7860</v>
      </c>
      <c r="Q38" s="231"/>
    </row>
    <row r="39" spans="1:17" ht="15">
      <c r="A39" s="6" t="s">
        <v>427</v>
      </c>
      <c r="B39" s="41" t="s">
        <v>428</v>
      </c>
      <c r="C39" s="53">
        <v>277</v>
      </c>
      <c r="D39" s="53">
        <v>277</v>
      </c>
      <c r="E39" s="53">
        <v>277</v>
      </c>
      <c r="F39" s="53">
        <v>277</v>
      </c>
      <c r="G39" s="53">
        <v>277</v>
      </c>
      <c r="H39" s="53">
        <v>277</v>
      </c>
      <c r="I39" s="53">
        <v>277</v>
      </c>
      <c r="J39" s="53">
        <v>277</v>
      </c>
      <c r="K39" s="53">
        <v>277</v>
      </c>
      <c r="L39" s="53">
        <v>277</v>
      </c>
      <c r="M39" s="53">
        <v>277</v>
      </c>
      <c r="N39" s="53">
        <v>283</v>
      </c>
      <c r="O39" s="144">
        <f t="shared" si="0"/>
        <v>3330</v>
      </c>
      <c r="Q39" s="231"/>
    </row>
    <row r="40" spans="1:17" ht="15">
      <c r="A40" s="5" t="s">
        <v>866</v>
      </c>
      <c r="B40" s="41" t="s">
        <v>429</v>
      </c>
      <c r="C40" s="53">
        <v>168</v>
      </c>
      <c r="D40" s="53">
        <v>168</v>
      </c>
      <c r="E40" s="53">
        <v>168</v>
      </c>
      <c r="F40" s="53">
        <v>168</v>
      </c>
      <c r="G40" s="53">
        <v>168</v>
      </c>
      <c r="H40" s="53">
        <v>168</v>
      </c>
      <c r="I40" s="53">
        <v>168</v>
      </c>
      <c r="J40" s="53">
        <v>168</v>
      </c>
      <c r="K40" s="53">
        <v>168</v>
      </c>
      <c r="L40" s="53">
        <v>168</v>
      </c>
      <c r="M40" s="53">
        <v>168</v>
      </c>
      <c r="N40" s="53">
        <v>172</v>
      </c>
      <c r="O40" s="144">
        <f t="shared" si="0"/>
        <v>2020</v>
      </c>
      <c r="Q40" s="231"/>
    </row>
    <row r="41" spans="1:17" ht="15">
      <c r="A41" s="9" t="s">
        <v>776</v>
      </c>
      <c r="B41" s="44" t="s">
        <v>431</v>
      </c>
      <c r="C41" s="53">
        <f aca="true" t="shared" si="6" ref="C41:N41">SUM(C34:C40)</f>
        <v>4377</v>
      </c>
      <c r="D41" s="53">
        <f t="shared" si="6"/>
        <v>4377</v>
      </c>
      <c r="E41" s="53">
        <f t="shared" si="6"/>
        <v>4377</v>
      </c>
      <c r="F41" s="53">
        <f t="shared" si="6"/>
        <v>4377</v>
      </c>
      <c r="G41" s="53">
        <f t="shared" si="6"/>
        <v>4377</v>
      </c>
      <c r="H41" s="53">
        <f t="shared" si="6"/>
        <v>4377</v>
      </c>
      <c r="I41" s="53">
        <f t="shared" si="6"/>
        <v>2967</v>
      </c>
      <c r="J41" s="53">
        <f t="shared" si="6"/>
        <v>2967</v>
      </c>
      <c r="K41" s="53">
        <f t="shared" si="6"/>
        <v>4377</v>
      </c>
      <c r="L41" s="53">
        <f t="shared" si="6"/>
        <v>4377</v>
      </c>
      <c r="M41" s="53">
        <f t="shared" si="6"/>
        <v>4377</v>
      </c>
      <c r="N41" s="53">
        <f t="shared" si="6"/>
        <v>4280</v>
      </c>
      <c r="O41" s="144">
        <f t="shared" si="0"/>
        <v>49607</v>
      </c>
      <c r="Q41" s="231"/>
    </row>
    <row r="42" spans="1:17" ht="15">
      <c r="A42" s="5" t="s">
        <v>432</v>
      </c>
      <c r="B42" s="41" t="s">
        <v>433</v>
      </c>
      <c r="C42" s="144">
        <v>14</v>
      </c>
      <c r="D42" s="144">
        <v>14</v>
      </c>
      <c r="E42" s="144">
        <v>14</v>
      </c>
      <c r="F42" s="144">
        <v>14</v>
      </c>
      <c r="G42" s="144">
        <v>14</v>
      </c>
      <c r="H42" s="144">
        <v>14</v>
      </c>
      <c r="I42" s="144">
        <v>14</v>
      </c>
      <c r="J42" s="144">
        <v>14</v>
      </c>
      <c r="K42" s="144">
        <v>14</v>
      </c>
      <c r="L42" s="144">
        <v>14</v>
      </c>
      <c r="M42" s="144">
        <v>14</v>
      </c>
      <c r="N42" s="144">
        <v>16</v>
      </c>
      <c r="O42" s="144">
        <f t="shared" si="0"/>
        <v>170</v>
      </c>
      <c r="Q42" s="231"/>
    </row>
    <row r="43" spans="1:15" ht="15">
      <c r="A43" s="5" t="s">
        <v>434</v>
      </c>
      <c r="B43" s="41" t="s">
        <v>435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144">
        <f t="shared" si="0"/>
        <v>0</v>
      </c>
    </row>
    <row r="44" spans="1:17" ht="15">
      <c r="A44" s="9" t="s">
        <v>777</v>
      </c>
      <c r="B44" s="44" t="s">
        <v>436</v>
      </c>
      <c r="C44" s="144">
        <v>14</v>
      </c>
      <c r="D44" s="144">
        <v>14</v>
      </c>
      <c r="E44" s="144">
        <v>14</v>
      </c>
      <c r="F44" s="144">
        <v>14</v>
      </c>
      <c r="G44" s="144">
        <v>14</v>
      </c>
      <c r="H44" s="144">
        <v>14</v>
      </c>
      <c r="I44" s="144">
        <v>14</v>
      </c>
      <c r="J44" s="144">
        <v>14</v>
      </c>
      <c r="K44" s="144">
        <v>14</v>
      </c>
      <c r="L44" s="144">
        <v>14</v>
      </c>
      <c r="M44" s="144">
        <v>14</v>
      </c>
      <c r="N44" s="144">
        <v>16</v>
      </c>
      <c r="O44" s="144">
        <f t="shared" si="0"/>
        <v>170</v>
      </c>
      <c r="Q44" s="231"/>
    </row>
    <row r="45" spans="1:17" ht="15">
      <c r="A45" s="5" t="s">
        <v>437</v>
      </c>
      <c r="B45" s="41" t="s">
        <v>438</v>
      </c>
      <c r="C45" s="53">
        <v>1199</v>
      </c>
      <c r="D45" s="53">
        <v>1199</v>
      </c>
      <c r="E45" s="53">
        <v>1199</v>
      </c>
      <c r="F45" s="53">
        <v>1199</v>
      </c>
      <c r="G45" s="53">
        <v>1199</v>
      </c>
      <c r="H45" s="53">
        <v>1199</v>
      </c>
      <c r="I45" s="53">
        <v>1199</v>
      </c>
      <c r="J45" s="53">
        <v>1199</v>
      </c>
      <c r="K45" s="53">
        <v>1199</v>
      </c>
      <c r="L45" s="53">
        <v>1199</v>
      </c>
      <c r="M45" s="53">
        <v>1199</v>
      </c>
      <c r="N45" s="53">
        <v>1208</v>
      </c>
      <c r="O45" s="144">
        <f t="shared" si="0"/>
        <v>14397</v>
      </c>
      <c r="Q45" s="231"/>
    </row>
    <row r="46" spans="1:15" ht="15">
      <c r="A46" s="5" t="s">
        <v>439</v>
      </c>
      <c r="B46" s="41" t="s">
        <v>440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144">
        <f t="shared" si="0"/>
        <v>0</v>
      </c>
    </row>
    <row r="47" spans="1:17" ht="15">
      <c r="A47" s="5" t="s">
        <v>867</v>
      </c>
      <c r="B47" s="41" t="s">
        <v>441</v>
      </c>
      <c r="C47" s="53">
        <v>62</v>
      </c>
      <c r="D47" s="53">
        <v>62</v>
      </c>
      <c r="E47" s="53">
        <v>62</v>
      </c>
      <c r="F47" s="53">
        <v>62</v>
      </c>
      <c r="G47" s="53">
        <v>62</v>
      </c>
      <c r="H47" s="53">
        <v>62</v>
      </c>
      <c r="I47" s="53">
        <v>62</v>
      </c>
      <c r="J47" s="53">
        <v>62</v>
      </c>
      <c r="K47" s="53">
        <v>62</v>
      </c>
      <c r="L47" s="53">
        <v>62</v>
      </c>
      <c r="M47" s="53">
        <v>62</v>
      </c>
      <c r="N47" s="53">
        <v>68</v>
      </c>
      <c r="O47" s="144">
        <f t="shared" si="0"/>
        <v>750</v>
      </c>
      <c r="Q47" s="231"/>
    </row>
    <row r="48" spans="1:17" ht="15">
      <c r="A48" s="5" t="s">
        <v>868</v>
      </c>
      <c r="B48" s="41" t="s">
        <v>443</v>
      </c>
      <c r="C48" s="53">
        <v>254</v>
      </c>
      <c r="D48" s="53">
        <v>254</v>
      </c>
      <c r="E48" s="53">
        <v>254</v>
      </c>
      <c r="F48" s="53">
        <v>254</v>
      </c>
      <c r="G48" s="53">
        <v>254</v>
      </c>
      <c r="H48" s="53">
        <v>254</v>
      </c>
      <c r="I48" s="53">
        <v>254</v>
      </c>
      <c r="J48" s="53">
        <v>254</v>
      </c>
      <c r="K48" s="53">
        <v>254</v>
      </c>
      <c r="L48" s="53">
        <v>254</v>
      </c>
      <c r="M48" s="53">
        <v>254</v>
      </c>
      <c r="N48" s="53">
        <v>256</v>
      </c>
      <c r="O48" s="144">
        <f t="shared" si="0"/>
        <v>3050</v>
      </c>
      <c r="Q48" s="231"/>
    </row>
    <row r="49" spans="1:17" ht="15">
      <c r="A49" s="5" t="s">
        <v>447</v>
      </c>
      <c r="B49" s="41" t="s">
        <v>448</v>
      </c>
      <c r="C49" s="53">
        <v>316</v>
      </c>
      <c r="D49" s="53">
        <v>316</v>
      </c>
      <c r="E49" s="53">
        <v>316</v>
      </c>
      <c r="F49" s="53">
        <v>316</v>
      </c>
      <c r="G49" s="53">
        <v>316</v>
      </c>
      <c r="H49" s="53">
        <v>316</v>
      </c>
      <c r="I49" s="53">
        <v>316</v>
      </c>
      <c r="J49" s="53">
        <v>316</v>
      </c>
      <c r="K49" s="53">
        <v>316</v>
      </c>
      <c r="L49" s="53">
        <v>316</v>
      </c>
      <c r="M49" s="53">
        <v>316</v>
      </c>
      <c r="N49" s="53">
        <v>324</v>
      </c>
      <c r="O49" s="144">
        <f t="shared" si="0"/>
        <v>3800</v>
      </c>
      <c r="Q49" s="231"/>
    </row>
    <row r="50" spans="1:17" ht="15">
      <c r="A50" s="9" t="s">
        <v>780</v>
      </c>
      <c r="B50" s="44" t="s">
        <v>449</v>
      </c>
      <c r="C50" s="53">
        <f aca="true" t="shared" si="7" ref="C50:N50">SUM(C45:C49)</f>
        <v>1831</v>
      </c>
      <c r="D50" s="53">
        <f t="shared" si="7"/>
        <v>1831</v>
      </c>
      <c r="E50" s="53">
        <f t="shared" si="7"/>
        <v>1831</v>
      </c>
      <c r="F50" s="53">
        <f t="shared" si="7"/>
        <v>1831</v>
      </c>
      <c r="G50" s="53">
        <f t="shared" si="7"/>
        <v>1831</v>
      </c>
      <c r="H50" s="53">
        <f t="shared" si="7"/>
        <v>1831</v>
      </c>
      <c r="I50" s="53">
        <f t="shared" si="7"/>
        <v>1831</v>
      </c>
      <c r="J50" s="53">
        <f t="shared" si="7"/>
        <v>1831</v>
      </c>
      <c r="K50" s="53">
        <f t="shared" si="7"/>
        <v>1831</v>
      </c>
      <c r="L50" s="53">
        <f t="shared" si="7"/>
        <v>1831</v>
      </c>
      <c r="M50" s="53">
        <f t="shared" si="7"/>
        <v>1831</v>
      </c>
      <c r="N50" s="53">
        <f t="shared" si="7"/>
        <v>1856</v>
      </c>
      <c r="O50" s="144">
        <f t="shared" si="0"/>
        <v>21997</v>
      </c>
      <c r="Q50" s="231"/>
    </row>
    <row r="51" spans="1:17" ht="15">
      <c r="A51" s="50" t="s">
        <v>781</v>
      </c>
      <c r="B51" s="67" t="s">
        <v>450</v>
      </c>
      <c r="C51" s="143">
        <f aca="true" t="shared" si="8" ref="C51:N51">C30+C33+C41+C44+C50</f>
        <v>6476</v>
      </c>
      <c r="D51" s="143">
        <f t="shared" si="8"/>
        <v>6476</v>
      </c>
      <c r="E51" s="143">
        <f t="shared" si="8"/>
        <v>6476</v>
      </c>
      <c r="F51" s="143">
        <f t="shared" si="8"/>
        <v>6476</v>
      </c>
      <c r="G51" s="143">
        <f t="shared" si="8"/>
        <v>6476</v>
      </c>
      <c r="H51" s="143">
        <f t="shared" si="8"/>
        <v>6476</v>
      </c>
      <c r="I51" s="143">
        <f t="shared" si="8"/>
        <v>5066</v>
      </c>
      <c r="J51" s="143">
        <f t="shared" si="8"/>
        <v>5066</v>
      </c>
      <c r="K51" s="143">
        <f t="shared" si="8"/>
        <v>6476</v>
      </c>
      <c r="L51" s="143">
        <f t="shared" si="8"/>
        <v>6476</v>
      </c>
      <c r="M51" s="143">
        <f t="shared" si="8"/>
        <v>6476</v>
      </c>
      <c r="N51" s="143">
        <f t="shared" si="8"/>
        <v>6425</v>
      </c>
      <c r="O51" s="143">
        <f t="shared" si="0"/>
        <v>74841</v>
      </c>
      <c r="Q51" s="231"/>
    </row>
    <row r="52" spans="1:15" ht="15">
      <c r="A52" s="17" t="s">
        <v>451</v>
      </c>
      <c r="B52" s="41" t="s">
        <v>452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144">
        <f t="shared" si="0"/>
        <v>0</v>
      </c>
    </row>
    <row r="53" spans="1:15" ht="15">
      <c r="A53" s="17" t="s">
        <v>798</v>
      </c>
      <c r="B53" s="41" t="s">
        <v>453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144">
        <f t="shared" si="0"/>
        <v>0</v>
      </c>
    </row>
    <row r="54" spans="1:15" ht="15">
      <c r="A54" s="22" t="s">
        <v>869</v>
      </c>
      <c r="B54" s="41" t="s">
        <v>454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144">
        <f t="shared" si="0"/>
        <v>0</v>
      </c>
    </row>
    <row r="55" spans="1:17" ht="15">
      <c r="A55" s="22" t="s">
        <v>870</v>
      </c>
      <c r="B55" s="41" t="s">
        <v>455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144">
        <f t="shared" si="0"/>
        <v>0</v>
      </c>
      <c r="Q55" s="232"/>
    </row>
    <row r="56" spans="1:15" ht="15">
      <c r="A56" s="22" t="s">
        <v>871</v>
      </c>
      <c r="B56" s="41" t="s">
        <v>456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144">
        <f t="shared" si="0"/>
        <v>0</v>
      </c>
    </row>
    <row r="57" spans="1:15" ht="15">
      <c r="A57" s="17" t="s">
        <v>872</v>
      </c>
      <c r="B57" s="41" t="s">
        <v>457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144">
        <f t="shared" si="0"/>
        <v>0</v>
      </c>
    </row>
    <row r="58" spans="1:15" ht="15">
      <c r="A58" s="17" t="s">
        <v>873</v>
      </c>
      <c r="B58" s="41" t="s">
        <v>458</v>
      </c>
      <c r="C58" s="53"/>
      <c r="D58" s="53"/>
      <c r="E58" s="53"/>
      <c r="F58" s="53"/>
      <c r="G58" s="53"/>
      <c r="H58" s="53"/>
      <c r="I58" s="53"/>
      <c r="J58" s="53"/>
      <c r="K58" s="53">
        <v>70</v>
      </c>
      <c r="L58" s="53"/>
      <c r="M58" s="53"/>
      <c r="N58" s="53"/>
      <c r="O58" s="144">
        <f t="shared" si="0"/>
        <v>70</v>
      </c>
    </row>
    <row r="59" spans="1:17" ht="15">
      <c r="A59" s="17" t="s">
        <v>874</v>
      </c>
      <c r="B59" s="41" t="s">
        <v>459</v>
      </c>
      <c r="C59" s="53">
        <v>558</v>
      </c>
      <c r="D59" s="53">
        <v>558</v>
      </c>
      <c r="E59" s="53">
        <v>558</v>
      </c>
      <c r="F59" s="53">
        <v>558</v>
      </c>
      <c r="G59" s="53">
        <v>558</v>
      </c>
      <c r="H59" s="53">
        <v>558</v>
      </c>
      <c r="I59" s="53">
        <v>558</v>
      </c>
      <c r="J59" s="53">
        <v>558</v>
      </c>
      <c r="K59" s="53">
        <v>558</v>
      </c>
      <c r="L59" s="53">
        <v>558</v>
      </c>
      <c r="M59" s="53">
        <v>558</v>
      </c>
      <c r="N59" s="53">
        <v>567</v>
      </c>
      <c r="O59" s="144">
        <f t="shared" si="0"/>
        <v>6705</v>
      </c>
      <c r="Q59" s="232"/>
    </row>
    <row r="60" spans="1:15" ht="15">
      <c r="A60" s="64" t="s">
        <v>831</v>
      </c>
      <c r="B60" s="67" t="s">
        <v>460</v>
      </c>
      <c r="C60" s="143">
        <f aca="true" t="shared" si="9" ref="C60:N60">SUM(C52:C59)</f>
        <v>558</v>
      </c>
      <c r="D60" s="143">
        <f t="shared" si="9"/>
        <v>558</v>
      </c>
      <c r="E60" s="143">
        <f t="shared" si="9"/>
        <v>558</v>
      </c>
      <c r="F60" s="143">
        <f t="shared" si="9"/>
        <v>558</v>
      </c>
      <c r="G60" s="143">
        <f t="shared" si="9"/>
        <v>558</v>
      </c>
      <c r="H60" s="143">
        <f t="shared" si="9"/>
        <v>558</v>
      </c>
      <c r="I60" s="143">
        <f t="shared" si="9"/>
        <v>558</v>
      </c>
      <c r="J60" s="143">
        <f t="shared" si="9"/>
        <v>558</v>
      </c>
      <c r="K60" s="143">
        <f t="shared" si="9"/>
        <v>628</v>
      </c>
      <c r="L60" s="143">
        <f t="shared" si="9"/>
        <v>558</v>
      </c>
      <c r="M60" s="143">
        <f t="shared" si="9"/>
        <v>558</v>
      </c>
      <c r="N60" s="143">
        <f t="shared" si="9"/>
        <v>567</v>
      </c>
      <c r="O60" s="143">
        <f t="shared" si="0"/>
        <v>6775</v>
      </c>
    </row>
    <row r="61" spans="1:15" ht="15">
      <c r="A61" s="16" t="s">
        <v>885</v>
      </c>
      <c r="B61" s="41" t="s">
        <v>461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144">
        <f t="shared" si="0"/>
        <v>0</v>
      </c>
    </row>
    <row r="62" spans="1:15" ht="15">
      <c r="A62" s="16" t="s">
        <v>463</v>
      </c>
      <c r="B62" s="41" t="s">
        <v>464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144">
        <f t="shared" si="0"/>
        <v>0</v>
      </c>
    </row>
    <row r="63" spans="1:15" ht="15">
      <c r="A63" s="16" t="s">
        <v>465</v>
      </c>
      <c r="B63" s="41" t="s">
        <v>466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44">
        <f t="shared" si="0"/>
        <v>0</v>
      </c>
    </row>
    <row r="64" spans="1:15" ht="15">
      <c r="A64" s="16" t="s">
        <v>833</v>
      </c>
      <c r="B64" s="41" t="s">
        <v>467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144">
        <f t="shared" si="0"/>
        <v>0</v>
      </c>
    </row>
    <row r="65" spans="1:15" ht="15">
      <c r="A65" s="16" t="s">
        <v>886</v>
      </c>
      <c r="B65" s="41" t="s">
        <v>468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144">
        <f t="shared" si="0"/>
        <v>0</v>
      </c>
    </row>
    <row r="66" spans="1:15" ht="15">
      <c r="A66" s="16" t="s">
        <v>835</v>
      </c>
      <c r="B66" s="41" t="s">
        <v>469</v>
      </c>
      <c r="C66" s="53">
        <v>100</v>
      </c>
      <c r="D66" s="53"/>
      <c r="E66" s="53"/>
      <c r="F66" s="53">
        <v>200</v>
      </c>
      <c r="G66" s="53"/>
      <c r="H66" s="53"/>
      <c r="I66" s="53"/>
      <c r="J66" s="53">
        <v>100</v>
      </c>
      <c r="K66" s="53">
        <v>200</v>
      </c>
      <c r="L66" s="53"/>
      <c r="M66" s="53"/>
      <c r="N66" s="53"/>
      <c r="O66" s="144">
        <f t="shared" si="0"/>
        <v>600</v>
      </c>
    </row>
    <row r="67" spans="1:15" ht="15">
      <c r="A67" s="16" t="s">
        <v>887</v>
      </c>
      <c r="B67" s="41" t="s">
        <v>470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44">
        <f t="shared" si="0"/>
        <v>0</v>
      </c>
    </row>
    <row r="68" spans="1:15" ht="15">
      <c r="A68" s="16" t="s">
        <v>888</v>
      </c>
      <c r="B68" s="41" t="s">
        <v>472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144">
        <f t="shared" si="0"/>
        <v>0</v>
      </c>
    </row>
    <row r="69" spans="1:15" ht="15">
      <c r="A69" s="16" t="s">
        <v>473</v>
      </c>
      <c r="B69" s="41" t="s">
        <v>474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144">
        <f t="shared" si="0"/>
        <v>0</v>
      </c>
    </row>
    <row r="70" spans="1:15" ht="15">
      <c r="A70" s="29" t="s">
        <v>475</v>
      </c>
      <c r="B70" s="41" t="s">
        <v>476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144">
        <f t="shared" si="0"/>
        <v>0</v>
      </c>
    </row>
    <row r="71" spans="1:17" ht="15">
      <c r="A71" s="16" t="s">
        <v>889</v>
      </c>
      <c r="B71" s="41" t="s">
        <v>477</v>
      </c>
      <c r="C71" s="53">
        <v>100</v>
      </c>
      <c r="D71" s="53">
        <v>200</v>
      </c>
      <c r="E71" s="53">
        <v>3888</v>
      </c>
      <c r="F71" s="53">
        <v>3884</v>
      </c>
      <c r="G71" s="53">
        <v>3884</v>
      </c>
      <c r="H71" s="53">
        <v>3884</v>
      </c>
      <c r="I71" s="53">
        <v>3884</v>
      </c>
      <c r="J71" s="53">
        <v>3884</v>
      </c>
      <c r="K71" s="53">
        <v>3884</v>
      </c>
      <c r="L71" s="53">
        <v>3884</v>
      </c>
      <c r="M71" s="53">
        <v>200</v>
      </c>
      <c r="N71" s="53"/>
      <c r="O71" s="144">
        <f t="shared" si="0"/>
        <v>31576</v>
      </c>
      <c r="Q71" s="232"/>
    </row>
    <row r="72" spans="1:15" ht="15">
      <c r="A72" s="29" t="s">
        <v>184</v>
      </c>
      <c r="B72" s="41" t="s">
        <v>478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>
        <v>15440</v>
      </c>
      <c r="O72" s="144">
        <f aca="true" t="shared" si="10" ref="O72:O135">SUM(C72:N72)</f>
        <v>15440</v>
      </c>
    </row>
    <row r="73" spans="1:15" ht="15">
      <c r="A73" s="29" t="s">
        <v>185</v>
      </c>
      <c r="B73" s="41" t="s">
        <v>478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144">
        <f t="shared" si="10"/>
        <v>0</v>
      </c>
    </row>
    <row r="74" spans="1:15" ht="15">
      <c r="A74" s="64" t="s">
        <v>839</v>
      </c>
      <c r="B74" s="67" t="s">
        <v>479</v>
      </c>
      <c r="C74" s="143">
        <f aca="true" t="shared" si="11" ref="C74:N74">SUM(C61:C73)</f>
        <v>200</v>
      </c>
      <c r="D74" s="143">
        <f t="shared" si="11"/>
        <v>200</v>
      </c>
      <c r="E74" s="143">
        <f t="shared" si="11"/>
        <v>3888</v>
      </c>
      <c r="F74" s="143">
        <f t="shared" si="11"/>
        <v>4084</v>
      </c>
      <c r="G74" s="143">
        <f t="shared" si="11"/>
        <v>3884</v>
      </c>
      <c r="H74" s="143">
        <f t="shared" si="11"/>
        <v>3884</v>
      </c>
      <c r="I74" s="143">
        <f t="shared" si="11"/>
        <v>3884</v>
      </c>
      <c r="J74" s="143">
        <f t="shared" si="11"/>
        <v>3984</v>
      </c>
      <c r="K74" s="143">
        <f t="shared" si="11"/>
        <v>4084</v>
      </c>
      <c r="L74" s="143">
        <f t="shared" si="11"/>
        <v>3884</v>
      </c>
      <c r="M74" s="143">
        <f t="shared" si="11"/>
        <v>200</v>
      </c>
      <c r="N74" s="143">
        <f t="shared" si="11"/>
        <v>15440</v>
      </c>
      <c r="O74" s="143">
        <f t="shared" si="10"/>
        <v>47616</v>
      </c>
    </row>
    <row r="75" spans="1:15" ht="15.75">
      <c r="A75" s="83" t="s">
        <v>73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144"/>
    </row>
    <row r="76" spans="1:15" ht="15">
      <c r="A76" s="45" t="s">
        <v>480</v>
      </c>
      <c r="B76" s="41" t="s">
        <v>481</v>
      </c>
      <c r="C76" s="53"/>
      <c r="D76" s="53"/>
      <c r="E76" s="53"/>
      <c r="F76" s="53"/>
      <c r="G76" s="53"/>
      <c r="H76" s="53"/>
      <c r="I76" s="53"/>
      <c r="J76" s="53"/>
      <c r="K76" s="53">
        <v>950</v>
      </c>
      <c r="L76" s="53"/>
      <c r="M76" s="53"/>
      <c r="N76" s="53"/>
      <c r="O76" s="144">
        <f t="shared" si="10"/>
        <v>950</v>
      </c>
    </row>
    <row r="77" spans="1:15" ht="15">
      <c r="A77" s="45" t="s">
        <v>890</v>
      </c>
      <c r="B77" s="41" t="s">
        <v>482</v>
      </c>
      <c r="C77" s="53"/>
      <c r="D77" s="53"/>
      <c r="E77" s="53">
        <v>5000</v>
      </c>
      <c r="F77" s="53"/>
      <c r="G77" s="53"/>
      <c r="H77" s="53"/>
      <c r="I77" s="53"/>
      <c r="J77" s="53"/>
      <c r="K77" s="53">
        <v>2867</v>
      </c>
      <c r="L77" s="53"/>
      <c r="M77" s="53"/>
      <c r="N77" s="53"/>
      <c r="O77" s="144">
        <f t="shared" si="10"/>
        <v>7867</v>
      </c>
    </row>
    <row r="78" spans="1:15" ht="15">
      <c r="A78" s="45" t="s">
        <v>484</v>
      </c>
      <c r="B78" s="41" t="s">
        <v>485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144">
        <f t="shared" si="10"/>
        <v>0</v>
      </c>
    </row>
    <row r="79" spans="1:15" ht="15">
      <c r="A79" s="45" t="s">
        <v>486</v>
      </c>
      <c r="B79" s="41" t="s">
        <v>487</v>
      </c>
      <c r="C79" s="53"/>
      <c r="D79" s="53"/>
      <c r="E79" s="53"/>
      <c r="F79" s="53">
        <v>580</v>
      </c>
      <c r="G79" s="53"/>
      <c r="H79" s="53"/>
      <c r="I79" s="53"/>
      <c r="J79" s="53"/>
      <c r="K79" s="53"/>
      <c r="L79" s="53"/>
      <c r="M79" s="53"/>
      <c r="N79" s="53"/>
      <c r="O79" s="144">
        <f t="shared" si="10"/>
        <v>580</v>
      </c>
    </row>
    <row r="80" spans="1:15" ht="15">
      <c r="A80" s="6" t="s">
        <v>492</v>
      </c>
      <c r="B80" s="41" t="s">
        <v>493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144">
        <f t="shared" si="10"/>
        <v>0</v>
      </c>
    </row>
    <row r="81" spans="1:15" ht="15">
      <c r="A81" s="6" t="s">
        <v>494</v>
      </c>
      <c r="B81" s="41" t="s">
        <v>495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144">
        <f t="shared" si="10"/>
        <v>0</v>
      </c>
    </row>
    <row r="82" spans="1:15" ht="15">
      <c r="A82" s="6" t="s">
        <v>496</v>
      </c>
      <c r="B82" s="41" t="s">
        <v>497</v>
      </c>
      <c r="C82" s="53"/>
      <c r="D82" s="53"/>
      <c r="E82" s="53"/>
      <c r="F82" s="53">
        <v>156</v>
      </c>
      <c r="G82" s="53"/>
      <c r="H82" s="53"/>
      <c r="I82" s="53"/>
      <c r="J82" s="53"/>
      <c r="K82" s="53">
        <v>799</v>
      </c>
      <c r="L82" s="53"/>
      <c r="M82" s="53"/>
      <c r="N82" s="53"/>
      <c r="O82" s="144">
        <f t="shared" si="10"/>
        <v>955</v>
      </c>
    </row>
    <row r="83" spans="1:15" ht="15">
      <c r="A83" s="65" t="s">
        <v>841</v>
      </c>
      <c r="B83" s="67" t="s">
        <v>498</v>
      </c>
      <c r="C83" s="143">
        <f aca="true" t="shared" si="12" ref="C83:N83">SUM(C76:C82)</f>
        <v>0</v>
      </c>
      <c r="D83" s="143">
        <f t="shared" si="12"/>
        <v>0</v>
      </c>
      <c r="E83" s="143">
        <f t="shared" si="12"/>
        <v>5000</v>
      </c>
      <c r="F83" s="143">
        <f t="shared" si="12"/>
        <v>736</v>
      </c>
      <c r="G83" s="143">
        <f t="shared" si="12"/>
        <v>0</v>
      </c>
      <c r="H83" s="143">
        <f t="shared" si="12"/>
        <v>0</v>
      </c>
      <c r="I83" s="143">
        <f t="shared" si="12"/>
        <v>0</v>
      </c>
      <c r="J83" s="143">
        <f t="shared" si="12"/>
        <v>0</v>
      </c>
      <c r="K83" s="143">
        <f t="shared" si="12"/>
        <v>4616</v>
      </c>
      <c r="L83" s="143">
        <f t="shared" si="12"/>
        <v>0</v>
      </c>
      <c r="M83" s="143">
        <f t="shared" si="12"/>
        <v>0</v>
      </c>
      <c r="N83" s="143">
        <f t="shared" si="12"/>
        <v>0</v>
      </c>
      <c r="O83" s="143">
        <f t="shared" si="10"/>
        <v>10352</v>
      </c>
    </row>
    <row r="84" spans="1:15" ht="15">
      <c r="A84" s="17" t="s">
        <v>499</v>
      </c>
      <c r="B84" s="41" t="s">
        <v>500</v>
      </c>
      <c r="C84" s="53"/>
      <c r="D84" s="53"/>
      <c r="E84" s="53">
        <v>2500</v>
      </c>
      <c r="F84" s="53">
        <v>2500</v>
      </c>
      <c r="G84" s="53">
        <v>2500</v>
      </c>
      <c r="H84" s="53">
        <v>2500</v>
      </c>
      <c r="I84" s="53"/>
      <c r="J84" s="53"/>
      <c r="K84" s="53">
        <v>6170</v>
      </c>
      <c r="L84" s="53"/>
      <c r="M84" s="53"/>
      <c r="N84" s="53"/>
      <c r="O84" s="144">
        <f t="shared" si="10"/>
        <v>16170</v>
      </c>
    </row>
    <row r="85" spans="1:15" ht="15">
      <c r="A85" s="17" t="s">
        <v>501</v>
      </c>
      <c r="B85" s="41" t="s">
        <v>502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144">
        <f t="shared" si="10"/>
        <v>0</v>
      </c>
    </row>
    <row r="86" spans="1:15" ht="15">
      <c r="A86" s="17" t="s">
        <v>503</v>
      </c>
      <c r="B86" s="41" t="s">
        <v>504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144">
        <f t="shared" si="10"/>
        <v>0</v>
      </c>
    </row>
    <row r="87" spans="1:15" ht="15">
      <c r="A87" s="17" t="s">
        <v>505</v>
      </c>
      <c r="B87" s="41" t="s">
        <v>506</v>
      </c>
      <c r="C87" s="53"/>
      <c r="D87" s="53"/>
      <c r="E87" s="53">
        <v>675</v>
      </c>
      <c r="F87" s="53">
        <v>675</v>
      </c>
      <c r="G87" s="53">
        <v>675</v>
      </c>
      <c r="H87" s="53">
        <v>675</v>
      </c>
      <c r="I87" s="53"/>
      <c r="J87" s="53"/>
      <c r="K87" s="53">
        <v>1667</v>
      </c>
      <c r="L87" s="53"/>
      <c r="M87" s="53"/>
      <c r="N87" s="53"/>
      <c r="O87" s="144">
        <f t="shared" si="10"/>
        <v>4367</v>
      </c>
    </row>
    <row r="88" spans="1:15" ht="15">
      <c r="A88" s="64" t="s">
        <v>842</v>
      </c>
      <c r="B88" s="67" t="s">
        <v>507</v>
      </c>
      <c r="C88" s="53"/>
      <c r="D88" s="53"/>
      <c r="E88" s="53">
        <f>E84+E87</f>
        <v>3175</v>
      </c>
      <c r="F88" s="53">
        <f>F84+F87</f>
        <v>3175</v>
      </c>
      <c r="G88" s="53">
        <f>G84+G87</f>
        <v>3175</v>
      </c>
      <c r="H88" s="53">
        <f>H84+H87</f>
        <v>3175</v>
      </c>
      <c r="I88" s="53"/>
      <c r="J88" s="53"/>
      <c r="K88" s="53">
        <f>K84+K87</f>
        <v>7837</v>
      </c>
      <c r="L88" s="53"/>
      <c r="M88" s="53"/>
      <c r="N88" s="53"/>
      <c r="O88" s="143">
        <f t="shared" si="10"/>
        <v>20537</v>
      </c>
    </row>
    <row r="89" spans="1:15" ht="30">
      <c r="A89" s="17" t="s">
        <v>508</v>
      </c>
      <c r="B89" s="41" t="s">
        <v>509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144">
        <f t="shared" si="10"/>
        <v>0</v>
      </c>
    </row>
    <row r="90" spans="1:15" ht="30">
      <c r="A90" s="17" t="s">
        <v>891</v>
      </c>
      <c r="B90" s="41" t="s">
        <v>510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144">
        <f t="shared" si="10"/>
        <v>0</v>
      </c>
    </row>
    <row r="91" spans="1:15" ht="30">
      <c r="A91" s="17" t="s">
        <v>892</v>
      </c>
      <c r="B91" s="41" t="s">
        <v>511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144">
        <f t="shared" si="10"/>
        <v>0</v>
      </c>
    </row>
    <row r="92" spans="1:15" ht="15">
      <c r="A92" s="17" t="s">
        <v>893</v>
      </c>
      <c r="B92" s="41" t="s">
        <v>512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144">
        <f t="shared" si="10"/>
        <v>0</v>
      </c>
    </row>
    <row r="93" spans="1:15" ht="30">
      <c r="A93" s="17" t="s">
        <v>894</v>
      </c>
      <c r="B93" s="41" t="s">
        <v>513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144">
        <f t="shared" si="10"/>
        <v>0</v>
      </c>
    </row>
    <row r="94" spans="1:15" ht="30">
      <c r="A94" s="17" t="s">
        <v>895</v>
      </c>
      <c r="B94" s="41" t="s">
        <v>514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144">
        <f t="shared" si="10"/>
        <v>0</v>
      </c>
    </row>
    <row r="95" spans="1:15" ht="15">
      <c r="A95" s="17" t="s">
        <v>515</v>
      </c>
      <c r="B95" s="41" t="s">
        <v>516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144">
        <f t="shared" si="10"/>
        <v>0</v>
      </c>
    </row>
    <row r="96" spans="1:15" ht="15">
      <c r="A96" s="17" t="s">
        <v>896</v>
      </c>
      <c r="B96" s="41" t="s">
        <v>517</v>
      </c>
      <c r="C96" s="53"/>
      <c r="D96" s="53"/>
      <c r="E96" s="53">
        <v>1500</v>
      </c>
      <c r="F96" s="53"/>
      <c r="G96" s="53"/>
      <c r="H96" s="53"/>
      <c r="I96" s="53">
        <v>1500</v>
      </c>
      <c r="J96" s="53">
        <v>1500</v>
      </c>
      <c r="K96" s="53"/>
      <c r="L96" s="53"/>
      <c r="M96" s="53"/>
      <c r="N96" s="53"/>
      <c r="O96" s="144">
        <f t="shared" si="10"/>
        <v>4500</v>
      </c>
    </row>
    <row r="97" spans="1:15" ht="15">
      <c r="A97" s="64" t="s">
        <v>843</v>
      </c>
      <c r="B97" s="67" t="s">
        <v>518</v>
      </c>
      <c r="C97" s="53"/>
      <c r="D97" s="53"/>
      <c r="E97" s="53">
        <v>1500</v>
      </c>
      <c r="F97" s="53"/>
      <c r="G97" s="53"/>
      <c r="H97" s="53"/>
      <c r="I97" s="53">
        <v>1500</v>
      </c>
      <c r="J97" s="53">
        <v>1500</v>
      </c>
      <c r="K97" s="53"/>
      <c r="L97" s="53"/>
      <c r="M97" s="53"/>
      <c r="N97" s="53"/>
      <c r="O97" s="144">
        <f t="shared" si="10"/>
        <v>4500</v>
      </c>
    </row>
    <row r="98" spans="1:15" ht="15.75">
      <c r="A98" s="83" t="s">
        <v>72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144"/>
    </row>
    <row r="99" spans="1:15" ht="15.75">
      <c r="A99" s="46" t="s">
        <v>904</v>
      </c>
      <c r="B99" s="47" t="s">
        <v>519</v>
      </c>
      <c r="C99" s="143">
        <f aca="true" t="shared" si="13" ref="C99:N99">C25+C26+C51+C60+C74+C83+C88+C97</f>
        <v>9355</v>
      </c>
      <c r="D99" s="143">
        <f t="shared" si="13"/>
        <v>9355</v>
      </c>
      <c r="E99" s="143">
        <f t="shared" si="13"/>
        <v>22718</v>
      </c>
      <c r="F99" s="143">
        <f t="shared" si="13"/>
        <v>17150</v>
      </c>
      <c r="G99" s="143">
        <f t="shared" si="13"/>
        <v>16214</v>
      </c>
      <c r="H99" s="143">
        <f t="shared" si="13"/>
        <v>16214</v>
      </c>
      <c r="I99" s="143">
        <f t="shared" si="13"/>
        <v>13129</v>
      </c>
      <c r="J99" s="143">
        <f t="shared" si="13"/>
        <v>13229</v>
      </c>
      <c r="K99" s="143">
        <f t="shared" si="13"/>
        <v>25762</v>
      </c>
      <c r="L99" s="143">
        <f t="shared" si="13"/>
        <v>13039</v>
      </c>
      <c r="M99" s="143">
        <f t="shared" si="13"/>
        <v>9355</v>
      </c>
      <c r="N99" s="143">
        <f t="shared" si="13"/>
        <v>24569</v>
      </c>
      <c r="O99" s="143">
        <f t="shared" si="10"/>
        <v>190089</v>
      </c>
    </row>
    <row r="100" spans="1:15" ht="15">
      <c r="A100" s="17" t="s">
        <v>897</v>
      </c>
      <c r="B100" s="5" t="s">
        <v>520</v>
      </c>
      <c r="C100" s="53"/>
      <c r="D100" s="53"/>
      <c r="E100" s="53">
        <v>528</v>
      </c>
      <c r="F100" s="53"/>
      <c r="G100" s="53"/>
      <c r="H100" s="53">
        <v>528</v>
      </c>
      <c r="I100" s="53"/>
      <c r="J100" s="53"/>
      <c r="K100" s="53">
        <v>528</v>
      </c>
      <c r="L100" s="53"/>
      <c r="M100" s="53"/>
      <c r="N100" s="53">
        <v>528</v>
      </c>
      <c r="O100" s="144">
        <f t="shared" si="10"/>
        <v>2112</v>
      </c>
    </row>
    <row r="101" spans="1:15" ht="15">
      <c r="A101" s="17" t="s">
        <v>523</v>
      </c>
      <c r="B101" s="5" t="s">
        <v>524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144">
        <f t="shared" si="10"/>
        <v>0</v>
      </c>
    </row>
    <row r="102" spans="1:15" ht="15">
      <c r="A102" s="17" t="s">
        <v>898</v>
      </c>
      <c r="B102" s="5" t="s">
        <v>525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144">
        <f t="shared" si="10"/>
        <v>0</v>
      </c>
    </row>
    <row r="103" spans="1:15" ht="15">
      <c r="A103" s="20" t="s">
        <v>850</v>
      </c>
      <c r="B103" s="9" t="s">
        <v>527</v>
      </c>
      <c r="C103" s="53"/>
      <c r="D103" s="53"/>
      <c r="E103" s="53">
        <v>528</v>
      </c>
      <c r="F103" s="53"/>
      <c r="G103" s="53"/>
      <c r="H103" s="53">
        <v>528</v>
      </c>
      <c r="I103" s="53"/>
      <c r="J103" s="53"/>
      <c r="K103" s="53">
        <v>528</v>
      </c>
      <c r="L103" s="53"/>
      <c r="M103" s="53"/>
      <c r="N103" s="53">
        <v>528</v>
      </c>
      <c r="O103" s="144">
        <f t="shared" si="10"/>
        <v>2112</v>
      </c>
    </row>
    <row r="104" spans="1:15" ht="15">
      <c r="A104" s="48" t="s">
        <v>899</v>
      </c>
      <c r="B104" s="5" t="s">
        <v>528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144">
        <f t="shared" si="10"/>
        <v>0</v>
      </c>
    </row>
    <row r="105" spans="1:15" ht="15">
      <c r="A105" s="48" t="s">
        <v>856</v>
      </c>
      <c r="B105" s="5" t="s">
        <v>531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144">
        <f t="shared" si="10"/>
        <v>0</v>
      </c>
    </row>
    <row r="106" spans="1:15" ht="15">
      <c r="A106" s="17" t="s">
        <v>532</v>
      </c>
      <c r="B106" s="5" t="s">
        <v>533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144">
        <f t="shared" si="10"/>
        <v>0</v>
      </c>
    </row>
    <row r="107" spans="1:15" ht="15">
      <c r="A107" s="17" t="s">
        <v>900</v>
      </c>
      <c r="B107" s="5" t="s">
        <v>534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144">
        <f t="shared" si="10"/>
        <v>0</v>
      </c>
    </row>
    <row r="108" spans="1:15" ht="15">
      <c r="A108" s="18" t="s">
        <v>853</v>
      </c>
      <c r="B108" s="9" t="s">
        <v>535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144">
        <f t="shared" si="10"/>
        <v>0</v>
      </c>
    </row>
    <row r="109" spans="1:15" ht="15">
      <c r="A109" s="48" t="s">
        <v>536</v>
      </c>
      <c r="B109" s="5" t="s">
        <v>537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144">
        <f t="shared" si="10"/>
        <v>0</v>
      </c>
    </row>
    <row r="110" spans="1:15" ht="15">
      <c r="A110" s="48" t="s">
        <v>538</v>
      </c>
      <c r="B110" s="5" t="s">
        <v>539</v>
      </c>
      <c r="C110" s="53">
        <v>5413</v>
      </c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144">
        <f t="shared" si="10"/>
        <v>5413</v>
      </c>
    </row>
    <row r="111" spans="1:16" ht="15">
      <c r="A111" s="18" t="s">
        <v>540</v>
      </c>
      <c r="B111" s="9" t="s">
        <v>541</v>
      </c>
      <c r="C111" s="53">
        <f>OVI_EI_FELHASZN_TERV!C204+PH_EI_FELHASZN_TERV!C204+MUVHAZ_EI_FELHASZN_TERV!C204</f>
        <v>13807</v>
      </c>
      <c r="D111" s="53">
        <f>OVI_EI_FELHASZN_TERV!D204+PH_EI_FELHASZN_TERV!D204+MUVHAZ_EI_FELHASZN_TERV!D204</f>
        <v>13417</v>
      </c>
      <c r="E111" s="53">
        <f>OVI_EI_FELHASZN_TERV!E204+PH_EI_FELHASZN_TERV!E204+MUVHAZ_EI_FELHASZN_TERV!E204</f>
        <v>15268</v>
      </c>
      <c r="F111" s="53">
        <f>OVI_EI_FELHASZN_TERV!F204+PH_EI_FELHASZN_TERV!F204+MUVHAZ_EI_FELHASZN_TERV!F204</f>
        <v>13817</v>
      </c>
      <c r="G111" s="53">
        <f>OVI_EI_FELHASZN_TERV!G204+PH_EI_FELHASZN_TERV!G204+MUVHAZ_EI_FELHASZN_TERV!G204</f>
        <v>14102</v>
      </c>
      <c r="H111" s="53">
        <f>OVI_EI_FELHASZN_TERV!H204+PH_EI_FELHASZN_TERV!H204+MUVHAZ_EI_FELHASZN_TERV!H204</f>
        <v>13672</v>
      </c>
      <c r="I111" s="53">
        <f>OVI_EI_FELHASZN_TERV!I204+PH_EI_FELHASZN_TERV!I204+MUVHAZ_EI_FELHASZN_TERV!I204</f>
        <v>15377</v>
      </c>
      <c r="J111" s="53">
        <f>OVI_EI_FELHASZN_TERV!J204+PH_EI_FELHASZN_TERV!J204+MUVHAZ_EI_FELHASZN_TERV!J204</f>
        <v>13603</v>
      </c>
      <c r="K111" s="53">
        <f>OVI_EI_FELHASZN_TERV!K204+PH_EI_FELHASZN_TERV!K204+MUVHAZ_EI_FELHASZN_TERV!K204</f>
        <v>12871</v>
      </c>
      <c r="L111" s="53">
        <f>OVI_EI_FELHASZN_TERV!L204+PH_EI_FELHASZN_TERV!L204+MUVHAZ_EI_FELHASZN_TERV!L204</f>
        <v>13722</v>
      </c>
      <c r="M111" s="53">
        <f>OVI_EI_FELHASZN_TERV!M204+PH_EI_FELHASZN_TERV!M204+MUVHAZ_EI_FELHASZN_TERV!M204</f>
        <v>13652</v>
      </c>
      <c r="N111" s="53">
        <f>OVI_EI_FELHASZN_TERV!N204+PH_EI_FELHASZN_TERV!N204+MUVHAZ_EI_FELHASZN_TERV!N204</f>
        <v>14009</v>
      </c>
      <c r="O111" s="144">
        <f t="shared" si="10"/>
        <v>167317</v>
      </c>
      <c r="P111" t="s">
        <v>738</v>
      </c>
    </row>
    <row r="112" spans="1:15" ht="15">
      <c r="A112" s="48" t="s">
        <v>542</v>
      </c>
      <c r="B112" s="5" t="s">
        <v>543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144">
        <f t="shared" si="10"/>
        <v>0</v>
      </c>
    </row>
    <row r="113" spans="1:15" ht="15">
      <c r="A113" s="48" t="s">
        <v>544</v>
      </c>
      <c r="B113" s="5" t="s">
        <v>545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144">
        <f t="shared" si="10"/>
        <v>0</v>
      </c>
    </row>
    <row r="114" spans="1:15" ht="15">
      <c r="A114" s="48" t="s">
        <v>546</v>
      </c>
      <c r="B114" s="5" t="s">
        <v>547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144">
        <f t="shared" si="10"/>
        <v>0</v>
      </c>
    </row>
    <row r="115" spans="1:15" ht="15">
      <c r="A115" s="49" t="s">
        <v>854</v>
      </c>
      <c r="B115" s="50" t="s">
        <v>548</v>
      </c>
      <c r="C115" s="53">
        <f>C103+C108+C110+C111</f>
        <v>19220</v>
      </c>
      <c r="D115" s="53">
        <f aca="true" t="shared" si="14" ref="D115:N115">D103+D108+D110+D111</f>
        <v>13417</v>
      </c>
      <c r="E115" s="53">
        <f t="shared" si="14"/>
        <v>15796</v>
      </c>
      <c r="F115" s="53">
        <f t="shared" si="14"/>
        <v>13817</v>
      </c>
      <c r="G115" s="53">
        <f t="shared" si="14"/>
        <v>14102</v>
      </c>
      <c r="H115" s="53">
        <f t="shared" si="14"/>
        <v>14200</v>
      </c>
      <c r="I115" s="53">
        <f t="shared" si="14"/>
        <v>15377</v>
      </c>
      <c r="J115" s="53">
        <f t="shared" si="14"/>
        <v>13603</v>
      </c>
      <c r="K115" s="53">
        <f t="shared" si="14"/>
        <v>13399</v>
      </c>
      <c r="L115" s="53">
        <f t="shared" si="14"/>
        <v>13722</v>
      </c>
      <c r="M115" s="53">
        <f t="shared" si="14"/>
        <v>13652</v>
      </c>
      <c r="N115" s="53">
        <f t="shared" si="14"/>
        <v>14537</v>
      </c>
      <c r="O115" s="144">
        <f t="shared" si="10"/>
        <v>174842</v>
      </c>
    </row>
    <row r="116" spans="1:15" ht="15">
      <c r="A116" s="48" t="s">
        <v>549</v>
      </c>
      <c r="B116" s="5" t="s">
        <v>550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144">
        <f t="shared" si="10"/>
        <v>0</v>
      </c>
    </row>
    <row r="117" spans="1:15" ht="15">
      <c r="A117" s="17" t="s">
        <v>551</v>
      </c>
      <c r="B117" s="5" t="s">
        <v>552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144">
        <f t="shared" si="10"/>
        <v>0</v>
      </c>
    </row>
    <row r="118" spans="1:15" ht="15">
      <c r="A118" s="48" t="s">
        <v>901</v>
      </c>
      <c r="B118" s="5" t="s">
        <v>553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144">
        <f t="shared" si="10"/>
        <v>0</v>
      </c>
    </row>
    <row r="119" spans="1:15" ht="15">
      <c r="A119" s="48" t="s">
        <v>859</v>
      </c>
      <c r="B119" s="5" t="s">
        <v>554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144">
        <f t="shared" si="10"/>
        <v>0</v>
      </c>
    </row>
    <row r="120" spans="1:15" ht="15">
      <c r="A120" s="49" t="s">
        <v>860</v>
      </c>
      <c r="B120" s="50" t="s">
        <v>558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144">
        <f t="shared" si="10"/>
        <v>0</v>
      </c>
    </row>
    <row r="121" spans="1:15" ht="15">
      <c r="A121" s="17" t="s">
        <v>559</v>
      </c>
      <c r="B121" s="5" t="s">
        <v>560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144">
        <f t="shared" si="10"/>
        <v>0</v>
      </c>
    </row>
    <row r="122" spans="1:15" ht="15.75">
      <c r="A122" s="51" t="s">
        <v>905</v>
      </c>
      <c r="B122" s="52" t="s">
        <v>561</v>
      </c>
      <c r="C122" s="53">
        <v>19220</v>
      </c>
      <c r="D122" s="53">
        <f aca="true" t="shared" si="15" ref="D122:N122">D110+D115+D117+D118</f>
        <v>13417</v>
      </c>
      <c r="E122" s="53">
        <f t="shared" si="15"/>
        <v>15796</v>
      </c>
      <c r="F122" s="53">
        <f t="shared" si="15"/>
        <v>13817</v>
      </c>
      <c r="G122" s="53">
        <f t="shared" si="15"/>
        <v>14102</v>
      </c>
      <c r="H122" s="53">
        <f t="shared" si="15"/>
        <v>14200</v>
      </c>
      <c r="I122" s="53">
        <f t="shared" si="15"/>
        <v>15377</v>
      </c>
      <c r="J122" s="53">
        <f t="shared" si="15"/>
        <v>13603</v>
      </c>
      <c r="K122" s="53">
        <f t="shared" si="15"/>
        <v>13399</v>
      </c>
      <c r="L122" s="53">
        <f t="shared" si="15"/>
        <v>13722</v>
      </c>
      <c r="M122" s="53">
        <f t="shared" si="15"/>
        <v>13652</v>
      </c>
      <c r="N122" s="53">
        <f t="shared" si="15"/>
        <v>14537</v>
      </c>
      <c r="O122" s="143">
        <f t="shared" si="10"/>
        <v>174842</v>
      </c>
    </row>
    <row r="123" spans="1:15" ht="15.75">
      <c r="A123" s="56" t="s">
        <v>990</v>
      </c>
      <c r="B123" s="57"/>
      <c r="C123" s="143">
        <f aca="true" t="shared" si="16" ref="C123:N123">C99+C122</f>
        <v>28575</v>
      </c>
      <c r="D123" s="143">
        <f t="shared" si="16"/>
        <v>22772</v>
      </c>
      <c r="E123" s="143">
        <f t="shared" si="16"/>
        <v>38514</v>
      </c>
      <c r="F123" s="143">
        <f t="shared" si="16"/>
        <v>30967</v>
      </c>
      <c r="G123" s="143">
        <f t="shared" si="16"/>
        <v>30316</v>
      </c>
      <c r="H123" s="143">
        <f t="shared" si="16"/>
        <v>30414</v>
      </c>
      <c r="I123" s="143">
        <f t="shared" si="16"/>
        <v>28506</v>
      </c>
      <c r="J123" s="143">
        <f t="shared" si="16"/>
        <v>26832</v>
      </c>
      <c r="K123" s="143">
        <f t="shared" si="16"/>
        <v>39161</v>
      </c>
      <c r="L123" s="143">
        <f t="shared" si="16"/>
        <v>26761</v>
      </c>
      <c r="M123" s="143">
        <f t="shared" si="16"/>
        <v>23007</v>
      </c>
      <c r="N123" s="143">
        <f t="shared" si="16"/>
        <v>39106</v>
      </c>
      <c r="O123" s="143">
        <f t="shared" si="10"/>
        <v>364931</v>
      </c>
    </row>
    <row r="124" spans="1:15" ht="25.5">
      <c r="A124" s="2" t="s">
        <v>366</v>
      </c>
      <c r="B124" s="3" t="s">
        <v>983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144"/>
    </row>
    <row r="125" spans="1:17" ht="15">
      <c r="A125" s="42" t="s">
        <v>562</v>
      </c>
      <c r="B125" s="6" t="s">
        <v>563</v>
      </c>
      <c r="C125" s="53">
        <v>3899</v>
      </c>
      <c r="D125" s="53">
        <v>3899</v>
      </c>
      <c r="E125" s="53">
        <v>3899</v>
      </c>
      <c r="F125" s="53">
        <v>3899</v>
      </c>
      <c r="G125" s="53">
        <v>3899</v>
      </c>
      <c r="H125" s="53">
        <v>3899</v>
      </c>
      <c r="I125" s="53">
        <v>3899</v>
      </c>
      <c r="J125" s="53">
        <v>3899</v>
      </c>
      <c r="K125" s="53">
        <v>3899</v>
      </c>
      <c r="L125" s="53">
        <v>3899</v>
      </c>
      <c r="M125" s="53">
        <v>3899</v>
      </c>
      <c r="N125" s="53">
        <v>3902</v>
      </c>
      <c r="O125" s="144">
        <f t="shared" si="10"/>
        <v>46791</v>
      </c>
      <c r="Q125" s="232"/>
    </row>
    <row r="126" spans="1:17" ht="15">
      <c r="A126" s="5" t="s">
        <v>564</v>
      </c>
      <c r="B126" s="6" t="s">
        <v>565</v>
      </c>
      <c r="C126" s="53">
        <v>6209</v>
      </c>
      <c r="D126" s="53">
        <v>6209</v>
      </c>
      <c r="E126" s="53">
        <v>6209</v>
      </c>
      <c r="F126" s="53">
        <v>6209</v>
      </c>
      <c r="G126" s="53">
        <v>6209</v>
      </c>
      <c r="H126" s="53">
        <v>6209</v>
      </c>
      <c r="I126" s="53">
        <v>6209</v>
      </c>
      <c r="J126" s="53">
        <v>6209</v>
      </c>
      <c r="K126" s="53">
        <v>6209</v>
      </c>
      <c r="L126" s="53">
        <v>6209</v>
      </c>
      <c r="M126" s="53">
        <v>6209</v>
      </c>
      <c r="N126" s="53">
        <v>6219</v>
      </c>
      <c r="O126" s="144">
        <f t="shared" si="10"/>
        <v>74518</v>
      </c>
      <c r="Q126" s="232"/>
    </row>
    <row r="127" spans="1:17" ht="15">
      <c r="A127" s="5" t="s">
        <v>566</v>
      </c>
      <c r="B127" s="6" t="s">
        <v>567</v>
      </c>
      <c r="C127" s="53">
        <v>2894</v>
      </c>
      <c r="D127" s="53">
        <v>2894</v>
      </c>
      <c r="E127" s="53">
        <v>2894</v>
      </c>
      <c r="F127" s="53">
        <v>2894</v>
      </c>
      <c r="G127" s="53">
        <v>2894</v>
      </c>
      <c r="H127" s="53">
        <v>2894</v>
      </c>
      <c r="I127" s="53">
        <v>2894</v>
      </c>
      <c r="J127" s="53">
        <v>2894</v>
      </c>
      <c r="K127" s="53">
        <v>2894</v>
      </c>
      <c r="L127" s="53">
        <v>2894</v>
      </c>
      <c r="M127" s="53">
        <v>2894</v>
      </c>
      <c r="N127" s="53">
        <v>2901</v>
      </c>
      <c r="O127" s="144">
        <f t="shared" si="10"/>
        <v>34735</v>
      </c>
      <c r="Q127" s="232"/>
    </row>
    <row r="128" spans="1:17" ht="15">
      <c r="A128" s="5" t="s">
        <v>568</v>
      </c>
      <c r="B128" s="6" t="s">
        <v>569</v>
      </c>
      <c r="C128" s="144">
        <v>305</v>
      </c>
      <c r="D128" s="144">
        <v>305</v>
      </c>
      <c r="E128" s="144">
        <v>305</v>
      </c>
      <c r="F128" s="144">
        <v>305</v>
      </c>
      <c r="G128" s="144">
        <v>305</v>
      </c>
      <c r="H128" s="144">
        <v>305</v>
      </c>
      <c r="I128" s="144">
        <v>305</v>
      </c>
      <c r="J128" s="144">
        <v>305</v>
      </c>
      <c r="K128" s="144">
        <v>305</v>
      </c>
      <c r="L128" s="144">
        <v>305</v>
      </c>
      <c r="M128" s="144">
        <v>305</v>
      </c>
      <c r="N128" s="144">
        <v>314</v>
      </c>
      <c r="O128" s="144">
        <f t="shared" si="10"/>
        <v>3669</v>
      </c>
      <c r="Q128" s="231"/>
    </row>
    <row r="129" spans="1:15" ht="15">
      <c r="A129" s="5" t="s">
        <v>570</v>
      </c>
      <c r="B129" s="6" t="s">
        <v>571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144"/>
    </row>
    <row r="130" spans="1:15" ht="15">
      <c r="A130" s="5" t="s">
        <v>572</v>
      </c>
      <c r="B130" s="6" t="s">
        <v>573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144">
        <f t="shared" si="10"/>
        <v>0</v>
      </c>
    </row>
    <row r="131" spans="1:17" ht="15">
      <c r="A131" s="9" t="s">
        <v>993</v>
      </c>
      <c r="B131" s="10" t="s">
        <v>574</v>
      </c>
      <c r="C131" s="38">
        <f aca="true" t="shared" si="17" ref="C131:N131">SUM(C125:C130)</f>
        <v>13307</v>
      </c>
      <c r="D131" s="38">
        <f t="shared" si="17"/>
        <v>13307</v>
      </c>
      <c r="E131" s="38">
        <f t="shared" si="17"/>
        <v>13307</v>
      </c>
      <c r="F131" s="38">
        <f t="shared" si="17"/>
        <v>13307</v>
      </c>
      <c r="G131" s="38">
        <f t="shared" si="17"/>
        <v>13307</v>
      </c>
      <c r="H131" s="38">
        <f t="shared" si="17"/>
        <v>13307</v>
      </c>
      <c r="I131" s="38">
        <f t="shared" si="17"/>
        <v>13307</v>
      </c>
      <c r="J131" s="38">
        <f t="shared" si="17"/>
        <v>13307</v>
      </c>
      <c r="K131" s="38">
        <f t="shared" si="17"/>
        <v>13307</v>
      </c>
      <c r="L131" s="38">
        <f t="shared" si="17"/>
        <v>13307</v>
      </c>
      <c r="M131" s="38">
        <f t="shared" si="17"/>
        <v>13307</v>
      </c>
      <c r="N131" s="38">
        <f t="shared" si="17"/>
        <v>13336</v>
      </c>
      <c r="O131" s="143">
        <f t="shared" si="10"/>
        <v>159713</v>
      </c>
      <c r="Q131" s="231"/>
    </row>
    <row r="132" spans="1:15" ht="15">
      <c r="A132" s="5" t="s">
        <v>575</v>
      </c>
      <c r="B132" s="6" t="s">
        <v>576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144">
        <f t="shared" si="10"/>
        <v>0</v>
      </c>
    </row>
    <row r="133" spans="1:15" ht="30">
      <c r="A133" s="5" t="s">
        <v>577</v>
      </c>
      <c r="B133" s="6" t="s">
        <v>578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144">
        <f t="shared" si="10"/>
        <v>0</v>
      </c>
    </row>
    <row r="134" spans="1:15" ht="30">
      <c r="A134" s="5" t="s">
        <v>906</v>
      </c>
      <c r="B134" s="6" t="s">
        <v>579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144">
        <f t="shared" si="10"/>
        <v>0</v>
      </c>
    </row>
    <row r="135" spans="1:15" ht="30">
      <c r="A135" s="5" t="s">
        <v>907</v>
      </c>
      <c r="B135" s="6" t="s">
        <v>580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144">
        <f t="shared" si="10"/>
        <v>0</v>
      </c>
    </row>
    <row r="136" spans="1:17" ht="15">
      <c r="A136" s="5" t="s">
        <v>932</v>
      </c>
      <c r="B136" s="6" t="s">
        <v>581</v>
      </c>
      <c r="C136" s="53">
        <v>1389</v>
      </c>
      <c r="D136" s="53">
        <v>1389</v>
      </c>
      <c r="E136" s="53">
        <v>1389</v>
      </c>
      <c r="F136" s="53">
        <v>1389</v>
      </c>
      <c r="G136" s="53">
        <v>1389</v>
      </c>
      <c r="H136" s="53">
        <v>1389</v>
      </c>
      <c r="I136" s="53">
        <v>1389</v>
      </c>
      <c r="J136" s="53">
        <v>1389</v>
      </c>
      <c r="K136" s="53">
        <v>1389</v>
      </c>
      <c r="L136" s="53">
        <v>1389</v>
      </c>
      <c r="M136" s="53">
        <v>1389</v>
      </c>
      <c r="N136" s="53">
        <v>1391</v>
      </c>
      <c r="O136" s="144">
        <f aca="true" t="shared" si="18" ref="O136:O185">SUM(C136:N136)</f>
        <v>16670</v>
      </c>
      <c r="Q136" s="232"/>
    </row>
    <row r="137" spans="1:15" ht="15">
      <c r="A137" s="50" t="s">
        <v>994</v>
      </c>
      <c r="B137" s="65" t="s">
        <v>582</v>
      </c>
      <c r="C137" s="38">
        <f aca="true" t="shared" si="19" ref="C137:N137">SUM(C131:C136)</f>
        <v>14696</v>
      </c>
      <c r="D137" s="38">
        <f t="shared" si="19"/>
        <v>14696</v>
      </c>
      <c r="E137" s="38">
        <f t="shared" si="19"/>
        <v>14696</v>
      </c>
      <c r="F137" s="38">
        <f t="shared" si="19"/>
        <v>14696</v>
      </c>
      <c r="G137" s="38">
        <f t="shared" si="19"/>
        <v>14696</v>
      </c>
      <c r="H137" s="38">
        <f t="shared" si="19"/>
        <v>14696</v>
      </c>
      <c r="I137" s="38">
        <f t="shared" si="19"/>
        <v>14696</v>
      </c>
      <c r="J137" s="38">
        <f t="shared" si="19"/>
        <v>14696</v>
      </c>
      <c r="K137" s="38">
        <f t="shared" si="19"/>
        <v>14696</v>
      </c>
      <c r="L137" s="38">
        <f t="shared" si="19"/>
        <v>14696</v>
      </c>
      <c r="M137" s="38">
        <f t="shared" si="19"/>
        <v>14696</v>
      </c>
      <c r="N137" s="38">
        <f t="shared" si="19"/>
        <v>14727</v>
      </c>
      <c r="O137" s="143">
        <f t="shared" si="18"/>
        <v>176383</v>
      </c>
    </row>
    <row r="138" spans="1:15" ht="15">
      <c r="A138" s="5" t="s">
        <v>939</v>
      </c>
      <c r="B138" s="6" t="s">
        <v>591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144">
        <f t="shared" si="18"/>
        <v>0</v>
      </c>
    </row>
    <row r="139" spans="1:15" ht="15">
      <c r="A139" s="5" t="s">
        <v>940</v>
      </c>
      <c r="B139" s="6" t="s">
        <v>595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144">
        <f t="shared" si="18"/>
        <v>0</v>
      </c>
    </row>
    <row r="140" spans="1:15" ht="15">
      <c r="A140" s="9" t="s">
        <v>996</v>
      </c>
      <c r="B140" s="10" t="s">
        <v>596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144">
        <f t="shared" si="18"/>
        <v>0</v>
      </c>
    </row>
    <row r="141" spans="1:15" ht="15">
      <c r="A141" s="5" t="s">
        <v>941</v>
      </c>
      <c r="B141" s="6" t="s">
        <v>597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144">
        <f t="shared" si="18"/>
        <v>0</v>
      </c>
    </row>
    <row r="142" spans="1:15" ht="15">
      <c r="A142" s="5" t="s">
        <v>942</v>
      </c>
      <c r="B142" s="6" t="s">
        <v>598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144">
        <f t="shared" si="18"/>
        <v>0</v>
      </c>
    </row>
    <row r="143" spans="1:15" ht="15">
      <c r="A143" s="5" t="s">
        <v>943</v>
      </c>
      <c r="B143" s="6" t="s">
        <v>599</v>
      </c>
      <c r="C143" s="53"/>
      <c r="D143" s="53"/>
      <c r="E143" s="53">
        <v>12500</v>
      </c>
      <c r="F143" s="53"/>
      <c r="G143" s="53"/>
      <c r="H143" s="53"/>
      <c r="I143" s="53"/>
      <c r="J143" s="53">
        <v>1154</v>
      </c>
      <c r="K143" s="53">
        <v>11346</v>
      </c>
      <c r="L143" s="53"/>
      <c r="M143" s="53"/>
      <c r="N143" s="53"/>
      <c r="O143" s="144">
        <f t="shared" si="18"/>
        <v>25000</v>
      </c>
    </row>
    <row r="144" spans="1:15" ht="15">
      <c r="A144" s="5" t="s">
        <v>944</v>
      </c>
      <c r="B144" s="6" t="s">
        <v>600</v>
      </c>
      <c r="C144" s="53"/>
      <c r="D144" s="53"/>
      <c r="E144" s="53">
        <v>42500</v>
      </c>
      <c r="F144" s="53"/>
      <c r="G144" s="53"/>
      <c r="H144" s="53"/>
      <c r="I144" s="53"/>
      <c r="J144" s="53"/>
      <c r="K144" s="53">
        <v>42500</v>
      </c>
      <c r="L144" s="53"/>
      <c r="M144" s="53"/>
      <c r="N144" s="53"/>
      <c r="O144" s="144">
        <f t="shared" si="18"/>
        <v>85000</v>
      </c>
    </row>
    <row r="145" spans="1:15" ht="15">
      <c r="A145" s="5" t="s">
        <v>945</v>
      </c>
      <c r="B145" s="6" t="s">
        <v>603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144">
        <f t="shared" si="18"/>
        <v>0</v>
      </c>
    </row>
    <row r="146" spans="1:15" ht="15">
      <c r="A146" s="5" t="s">
        <v>604</v>
      </c>
      <c r="B146" s="6" t="s">
        <v>605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144">
        <f t="shared" si="18"/>
        <v>0</v>
      </c>
    </row>
    <row r="147" spans="1:15" ht="15">
      <c r="A147" s="5" t="s">
        <v>946</v>
      </c>
      <c r="B147" s="6" t="s">
        <v>606</v>
      </c>
      <c r="C147" s="53"/>
      <c r="D147" s="53"/>
      <c r="E147" s="53">
        <v>5000</v>
      </c>
      <c r="F147" s="53"/>
      <c r="G147" s="53"/>
      <c r="H147" s="53"/>
      <c r="I147" s="53"/>
      <c r="J147" s="53"/>
      <c r="K147" s="53">
        <v>5000</v>
      </c>
      <c r="L147" s="53"/>
      <c r="M147" s="53"/>
      <c r="N147" s="53"/>
      <c r="O147" s="144">
        <f t="shared" si="18"/>
        <v>10000</v>
      </c>
    </row>
    <row r="148" spans="1:15" ht="15">
      <c r="A148" s="5" t="s">
        <v>947</v>
      </c>
      <c r="B148" s="6" t="s">
        <v>611</v>
      </c>
      <c r="C148" s="53"/>
      <c r="D148" s="53"/>
      <c r="E148" s="53">
        <v>1000</v>
      </c>
      <c r="F148" s="53"/>
      <c r="G148" s="53"/>
      <c r="H148" s="53"/>
      <c r="I148" s="53"/>
      <c r="J148" s="53"/>
      <c r="K148" s="53">
        <v>1000</v>
      </c>
      <c r="L148" s="53"/>
      <c r="M148" s="53"/>
      <c r="N148" s="53"/>
      <c r="O148" s="144">
        <f t="shared" si="18"/>
        <v>2000</v>
      </c>
    </row>
    <row r="149" spans="1:15" ht="15">
      <c r="A149" s="9" t="s">
        <v>997</v>
      </c>
      <c r="B149" s="10" t="s">
        <v>627</v>
      </c>
      <c r="C149" s="53"/>
      <c r="D149" s="53"/>
      <c r="E149" s="53">
        <v>48500</v>
      </c>
      <c r="F149" s="53"/>
      <c r="G149" s="53"/>
      <c r="H149" s="53"/>
      <c r="I149" s="53"/>
      <c r="J149" s="53"/>
      <c r="K149" s="53">
        <v>48500</v>
      </c>
      <c r="L149" s="53"/>
      <c r="M149" s="53"/>
      <c r="N149" s="53"/>
      <c r="O149" s="144">
        <f t="shared" si="18"/>
        <v>97000</v>
      </c>
    </row>
    <row r="150" spans="1:15" ht="15">
      <c r="A150" s="5" t="s">
        <v>948</v>
      </c>
      <c r="B150" s="6" t="s">
        <v>628</v>
      </c>
      <c r="C150" s="53"/>
      <c r="D150" s="53"/>
      <c r="E150" s="53">
        <v>500</v>
      </c>
      <c r="F150" s="53"/>
      <c r="G150" s="53"/>
      <c r="H150" s="53"/>
      <c r="I150" s="53"/>
      <c r="J150" s="53"/>
      <c r="K150" s="53">
        <v>500</v>
      </c>
      <c r="L150" s="53"/>
      <c r="M150" s="53"/>
      <c r="N150" s="53"/>
      <c r="O150" s="144">
        <f t="shared" si="18"/>
        <v>1000</v>
      </c>
    </row>
    <row r="151" spans="1:15" ht="15">
      <c r="A151" s="50" t="s">
        <v>998</v>
      </c>
      <c r="B151" s="65" t="s">
        <v>629</v>
      </c>
      <c r="C151" s="148">
        <f aca="true" t="shared" si="20" ref="C151:N151">SUM(C140:C143,C149:C150)</f>
        <v>0</v>
      </c>
      <c r="D151" s="148">
        <f t="shared" si="20"/>
        <v>0</v>
      </c>
      <c r="E151" s="148">
        <f t="shared" si="20"/>
        <v>61500</v>
      </c>
      <c r="F151" s="148">
        <f t="shared" si="20"/>
        <v>0</v>
      </c>
      <c r="G151" s="148">
        <f t="shared" si="20"/>
        <v>0</v>
      </c>
      <c r="H151" s="148">
        <f t="shared" si="20"/>
        <v>0</v>
      </c>
      <c r="I151" s="148">
        <f t="shared" si="20"/>
        <v>0</v>
      </c>
      <c r="J151" s="148">
        <f t="shared" si="20"/>
        <v>1154</v>
      </c>
      <c r="K151" s="148">
        <f t="shared" si="20"/>
        <v>60346</v>
      </c>
      <c r="L151" s="148">
        <f t="shared" si="20"/>
        <v>0</v>
      </c>
      <c r="M151" s="148">
        <f t="shared" si="20"/>
        <v>0</v>
      </c>
      <c r="N151" s="148">
        <f t="shared" si="20"/>
        <v>0</v>
      </c>
      <c r="O151" s="143">
        <f t="shared" si="18"/>
        <v>123000</v>
      </c>
    </row>
    <row r="152" spans="1:15" ht="15">
      <c r="A152" s="17" t="s">
        <v>630</v>
      </c>
      <c r="B152" s="6" t="s">
        <v>631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144">
        <f t="shared" si="18"/>
        <v>0</v>
      </c>
    </row>
    <row r="153" spans="1:17" ht="15">
      <c r="A153" s="17" t="s">
        <v>951</v>
      </c>
      <c r="B153" s="6" t="s">
        <v>632</v>
      </c>
      <c r="C153" s="53">
        <v>377</v>
      </c>
      <c r="D153" s="53">
        <v>377</v>
      </c>
      <c r="E153" s="53">
        <v>377</v>
      </c>
      <c r="F153" s="53">
        <v>377</v>
      </c>
      <c r="G153" s="53">
        <v>377</v>
      </c>
      <c r="H153" s="53">
        <v>377</v>
      </c>
      <c r="I153" s="53">
        <v>377</v>
      </c>
      <c r="J153" s="53">
        <v>377</v>
      </c>
      <c r="K153" s="53">
        <v>377</v>
      </c>
      <c r="L153" s="53">
        <v>377</v>
      </c>
      <c r="M153" s="53">
        <v>377</v>
      </c>
      <c r="N153" s="53">
        <v>378</v>
      </c>
      <c r="O153" s="144">
        <f t="shared" si="18"/>
        <v>4525</v>
      </c>
      <c r="Q153" s="232"/>
    </row>
    <row r="154" spans="1:17" ht="15">
      <c r="A154" s="17" t="s">
        <v>952</v>
      </c>
      <c r="B154" s="6" t="s">
        <v>635</v>
      </c>
      <c r="C154" s="53">
        <v>645</v>
      </c>
      <c r="D154" s="53">
        <v>645</v>
      </c>
      <c r="E154" s="53">
        <v>645</v>
      </c>
      <c r="F154" s="53">
        <v>645</v>
      </c>
      <c r="G154" s="53">
        <v>645</v>
      </c>
      <c r="H154" s="53">
        <v>645</v>
      </c>
      <c r="I154" s="53">
        <v>645</v>
      </c>
      <c r="J154" s="53">
        <v>645</v>
      </c>
      <c r="K154" s="53">
        <v>645</v>
      </c>
      <c r="L154" s="53">
        <v>645</v>
      </c>
      <c r="M154" s="53">
        <v>645</v>
      </c>
      <c r="N154" s="53">
        <v>645</v>
      </c>
      <c r="O154" s="144">
        <f t="shared" si="18"/>
        <v>7740</v>
      </c>
      <c r="Q154" s="232"/>
    </row>
    <row r="155" spans="1:15" ht="15">
      <c r="A155" s="17" t="s">
        <v>971</v>
      </c>
      <c r="B155" s="6" t="s">
        <v>636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144">
        <f t="shared" si="18"/>
        <v>0</v>
      </c>
    </row>
    <row r="156" spans="1:17" ht="15">
      <c r="A156" s="17" t="s">
        <v>643</v>
      </c>
      <c r="B156" s="6" t="s">
        <v>644</v>
      </c>
      <c r="C156" s="53">
        <v>750</v>
      </c>
      <c r="D156" s="53">
        <v>750</v>
      </c>
      <c r="E156" s="53">
        <v>750</v>
      </c>
      <c r="F156" s="53">
        <v>750</v>
      </c>
      <c r="G156" s="53">
        <v>750</v>
      </c>
      <c r="H156" s="53">
        <v>400</v>
      </c>
      <c r="I156" s="53"/>
      <c r="J156" s="53"/>
      <c r="K156" s="53">
        <v>750</v>
      </c>
      <c r="L156" s="53">
        <v>750</v>
      </c>
      <c r="M156" s="53">
        <v>750</v>
      </c>
      <c r="N156" s="53">
        <v>726</v>
      </c>
      <c r="O156" s="144">
        <f t="shared" si="18"/>
        <v>7126</v>
      </c>
      <c r="Q156" s="232"/>
    </row>
    <row r="157" spans="1:17" ht="15">
      <c r="A157" s="17" t="s">
        <v>645</v>
      </c>
      <c r="B157" s="6" t="s">
        <v>646</v>
      </c>
      <c r="C157" s="53">
        <v>480</v>
      </c>
      <c r="D157" s="53">
        <v>460</v>
      </c>
      <c r="E157" s="53">
        <v>460</v>
      </c>
      <c r="F157" s="53">
        <v>460</v>
      </c>
      <c r="G157" s="53">
        <v>460</v>
      </c>
      <c r="H157" s="53">
        <v>360</v>
      </c>
      <c r="I157" s="53">
        <v>270</v>
      </c>
      <c r="J157" s="53">
        <v>270</v>
      </c>
      <c r="K157" s="53">
        <v>460</v>
      </c>
      <c r="L157" s="53">
        <v>460</v>
      </c>
      <c r="M157" s="53">
        <v>460</v>
      </c>
      <c r="N157" s="53">
        <v>287</v>
      </c>
      <c r="O157" s="144">
        <f t="shared" si="18"/>
        <v>4887</v>
      </c>
      <c r="Q157" s="231"/>
    </row>
    <row r="158" spans="1:15" ht="15">
      <c r="A158" s="17" t="s">
        <v>647</v>
      </c>
      <c r="B158" s="6" t="s">
        <v>648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144">
        <f t="shared" si="18"/>
        <v>0</v>
      </c>
    </row>
    <row r="159" spans="1:15" ht="15">
      <c r="A159" s="17" t="s">
        <v>972</v>
      </c>
      <c r="B159" s="6" t="s">
        <v>649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144">
        <f t="shared" si="18"/>
        <v>0</v>
      </c>
    </row>
    <row r="160" spans="1:15" ht="15">
      <c r="A160" s="17" t="s">
        <v>973</v>
      </c>
      <c r="B160" s="6" t="s">
        <v>651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144">
        <f t="shared" si="18"/>
        <v>0</v>
      </c>
    </row>
    <row r="161" spans="1:15" ht="15">
      <c r="A161" s="17" t="s">
        <v>974</v>
      </c>
      <c r="B161" s="6" t="s">
        <v>656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144">
        <f t="shared" si="18"/>
        <v>0</v>
      </c>
    </row>
    <row r="162" spans="1:15" ht="15">
      <c r="A162" s="64" t="s">
        <v>999</v>
      </c>
      <c r="B162" s="65" t="s">
        <v>661</v>
      </c>
      <c r="C162" s="148">
        <f aca="true" t="shared" si="21" ref="C162:N162">SUM(C152:C161)</f>
        <v>2252</v>
      </c>
      <c r="D162" s="148">
        <f t="shared" si="21"/>
        <v>2232</v>
      </c>
      <c r="E162" s="148">
        <f t="shared" si="21"/>
        <v>2232</v>
      </c>
      <c r="F162" s="148">
        <f t="shared" si="21"/>
        <v>2232</v>
      </c>
      <c r="G162" s="148">
        <f t="shared" si="21"/>
        <v>2232</v>
      </c>
      <c r="H162" s="148">
        <f t="shared" si="21"/>
        <v>1782</v>
      </c>
      <c r="I162" s="148">
        <f t="shared" si="21"/>
        <v>1292</v>
      </c>
      <c r="J162" s="148">
        <f t="shared" si="21"/>
        <v>1292</v>
      </c>
      <c r="K162" s="148">
        <f t="shared" si="21"/>
        <v>2232</v>
      </c>
      <c r="L162" s="148">
        <f t="shared" si="21"/>
        <v>2232</v>
      </c>
      <c r="M162" s="148">
        <f t="shared" si="21"/>
        <v>2232</v>
      </c>
      <c r="N162" s="148">
        <f t="shared" si="21"/>
        <v>2036</v>
      </c>
      <c r="O162" s="143">
        <f t="shared" si="18"/>
        <v>24278</v>
      </c>
    </row>
    <row r="163" spans="1:15" ht="30">
      <c r="A163" s="17" t="s">
        <v>673</v>
      </c>
      <c r="B163" s="6" t="s">
        <v>674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144">
        <f t="shared" si="18"/>
        <v>0</v>
      </c>
    </row>
    <row r="164" spans="1:15" ht="30">
      <c r="A164" s="5" t="s">
        <v>978</v>
      </c>
      <c r="B164" s="6" t="s">
        <v>675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144">
        <f t="shared" si="18"/>
        <v>0</v>
      </c>
    </row>
    <row r="165" spans="1:15" ht="15">
      <c r="A165" s="17" t="s">
        <v>979</v>
      </c>
      <c r="B165" s="6" t="s">
        <v>676</v>
      </c>
      <c r="C165" s="53"/>
      <c r="D165" s="53"/>
      <c r="E165" s="53"/>
      <c r="F165" s="53"/>
      <c r="G165" s="53"/>
      <c r="H165" s="53"/>
      <c r="I165" s="53"/>
      <c r="J165" s="53">
        <v>1000</v>
      </c>
      <c r="K165" s="53"/>
      <c r="L165" s="53"/>
      <c r="M165" s="53"/>
      <c r="N165" s="53"/>
      <c r="O165" s="144">
        <f t="shared" si="18"/>
        <v>1000</v>
      </c>
    </row>
    <row r="166" spans="1:15" ht="15">
      <c r="A166" s="50" t="s">
        <v>1001</v>
      </c>
      <c r="B166" s="65" t="s">
        <v>677</v>
      </c>
      <c r="C166" s="38">
        <f aca="true" t="shared" si="22" ref="C166:N166">SUM(C163:C165)</f>
        <v>0</v>
      </c>
      <c r="D166" s="38">
        <f t="shared" si="22"/>
        <v>0</v>
      </c>
      <c r="E166" s="38">
        <f t="shared" si="22"/>
        <v>0</v>
      </c>
      <c r="F166" s="38">
        <f t="shared" si="22"/>
        <v>0</v>
      </c>
      <c r="G166" s="38">
        <f t="shared" si="22"/>
        <v>0</v>
      </c>
      <c r="H166" s="38">
        <f t="shared" si="22"/>
        <v>0</v>
      </c>
      <c r="I166" s="38">
        <f t="shared" si="22"/>
        <v>0</v>
      </c>
      <c r="J166" s="38">
        <f t="shared" si="22"/>
        <v>1000</v>
      </c>
      <c r="K166" s="38">
        <f t="shared" si="22"/>
        <v>0</v>
      </c>
      <c r="L166" s="38">
        <f t="shared" si="22"/>
        <v>0</v>
      </c>
      <c r="M166" s="38">
        <f t="shared" si="22"/>
        <v>0</v>
      </c>
      <c r="N166" s="38">
        <f t="shared" si="22"/>
        <v>0</v>
      </c>
      <c r="O166" s="144">
        <f t="shared" si="18"/>
        <v>1000</v>
      </c>
    </row>
    <row r="167" spans="1:15" ht="15.75">
      <c r="A167" s="83" t="s">
        <v>73</v>
      </c>
      <c r="B167" s="88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144"/>
    </row>
    <row r="168" spans="1:15" ht="15">
      <c r="A168" s="5" t="s">
        <v>583</v>
      </c>
      <c r="B168" s="6" t="s">
        <v>584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144">
        <f t="shared" si="18"/>
        <v>0</v>
      </c>
    </row>
    <row r="169" spans="1:15" ht="30">
      <c r="A169" s="5" t="s">
        <v>585</v>
      </c>
      <c r="B169" s="6" t="s">
        <v>586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144">
        <f t="shared" si="18"/>
        <v>0</v>
      </c>
    </row>
    <row r="170" spans="1:15" ht="30">
      <c r="A170" s="5" t="s">
        <v>933</v>
      </c>
      <c r="B170" s="6" t="s">
        <v>587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144">
        <f t="shared" si="18"/>
        <v>0</v>
      </c>
    </row>
    <row r="171" spans="1:15" ht="30">
      <c r="A171" s="5" t="s">
        <v>934</v>
      </c>
      <c r="B171" s="6" t="s">
        <v>588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144">
        <f t="shared" si="18"/>
        <v>0</v>
      </c>
    </row>
    <row r="172" spans="1:15" ht="15">
      <c r="A172" s="5" t="s">
        <v>938</v>
      </c>
      <c r="B172" s="6" t="s">
        <v>589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144">
        <f t="shared" si="18"/>
        <v>0</v>
      </c>
    </row>
    <row r="173" spans="1:15" ht="15">
      <c r="A173" s="50" t="s">
        <v>995</v>
      </c>
      <c r="B173" s="65" t="s">
        <v>590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144">
        <f t="shared" si="18"/>
        <v>0</v>
      </c>
    </row>
    <row r="174" spans="1:15" ht="15">
      <c r="A174" s="17" t="s">
        <v>975</v>
      </c>
      <c r="B174" s="6" t="s">
        <v>662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144">
        <f t="shared" si="18"/>
        <v>0</v>
      </c>
    </row>
    <row r="175" spans="1:15" ht="15">
      <c r="A175" s="17" t="s">
        <v>976</v>
      </c>
      <c r="B175" s="6" t="s">
        <v>664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144">
        <f t="shared" si="18"/>
        <v>0</v>
      </c>
    </row>
    <row r="176" spans="1:15" ht="15">
      <c r="A176" s="17" t="s">
        <v>666</v>
      </c>
      <c r="B176" s="6" t="s">
        <v>667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144">
        <f t="shared" si="18"/>
        <v>0</v>
      </c>
    </row>
    <row r="177" spans="1:15" ht="15">
      <c r="A177" s="17" t="s">
        <v>977</v>
      </c>
      <c r="B177" s="6" t="s">
        <v>668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144">
        <f t="shared" si="18"/>
        <v>0</v>
      </c>
    </row>
    <row r="178" spans="1:15" ht="15">
      <c r="A178" s="17" t="s">
        <v>670</v>
      </c>
      <c r="B178" s="6" t="s">
        <v>671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144">
        <f t="shared" si="18"/>
        <v>0</v>
      </c>
    </row>
    <row r="179" spans="1:15" ht="15">
      <c r="A179" s="50" t="s">
        <v>1000</v>
      </c>
      <c r="B179" s="65" t="s">
        <v>672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144">
        <f t="shared" si="18"/>
        <v>0</v>
      </c>
    </row>
    <row r="180" spans="1:15" ht="30">
      <c r="A180" s="17" t="s">
        <v>687</v>
      </c>
      <c r="B180" s="6" t="s">
        <v>688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144">
        <f t="shared" si="18"/>
        <v>0</v>
      </c>
    </row>
    <row r="181" spans="1:15" ht="30">
      <c r="A181" s="5" t="s">
        <v>980</v>
      </c>
      <c r="B181" s="6" t="s">
        <v>689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>
        <v>70</v>
      </c>
      <c r="O181" s="144">
        <f t="shared" si="18"/>
        <v>70</v>
      </c>
    </row>
    <row r="182" spans="1:17" ht="15">
      <c r="A182" s="17" t="s">
        <v>982</v>
      </c>
      <c r="B182" s="6" t="s">
        <v>690</v>
      </c>
      <c r="C182" s="53">
        <v>16</v>
      </c>
      <c r="D182" s="53">
        <v>16</v>
      </c>
      <c r="E182" s="53">
        <v>16</v>
      </c>
      <c r="F182" s="53">
        <v>16</v>
      </c>
      <c r="G182" s="53">
        <v>16</v>
      </c>
      <c r="H182" s="53">
        <v>16</v>
      </c>
      <c r="I182" s="53">
        <v>16</v>
      </c>
      <c r="J182" s="53">
        <v>16</v>
      </c>
      <c r="K182" s="53">
        <v>16</v>
      </c>
      <c r="L182" s="53">
        <v>16</v>
      </c>
      <c r="M182" s="53">
        <v>16</v>
      </c>
      <c r="N182" s="53">
        <v>24</v>
      </c>
      <c r="O182" s="144">
        <f t="shared" si="18"/>
        <v>200</v>
      </c>
      <c r="Q182" s="232"/>
    </row>
    <row r="183" spans="1:15" ht="15">
      <c r="A183" s="50" t="s">
        <v>1003</v>
      </c>
      <c r="B183" s="65" t="s">
        <v>691</v>
      </c>
      <c r="C183" s="38">
        <f aca="true" t="shared" si="23" ref="C183:N183">SUM(C180:C182)</f>
        <v>16</v>
      </c>
      <c r="D183" s="38">
        <f t="shared" si="23"/>
        <v>16</v>
      </c>
      <c r="E183" s="38">
        <f t="shared" si="23"/>
        <v>16</v>
      </c>
      <c r="F183" s="38">
        <f t="shared" si="23"/>
        <v>16</v>
      </c>
      <c r="G183" s="38">
        <f t="shared" si="23"/>
        <v>16</v>
      </c>
      <c r="H183" s="38">
        <f t="shared" si="23"/>
        <v>16</v>
      </c>
      <c r="I183" s="38">
        <f t="shared" si="23"/>
        <v>16</v>
      </c>
      <c r="J183" s="38">
        <f t="shared" si="23"/>
        <v>16</v>
      </c>
      <c r="K183" s="38">
        <f t="shared" si="23"/>
        <v>16</v>
      </c>
      <c r="L183" s="38">
        <f t="shared" si="23"/>
        <v>16</v>
      </c>
      <c r="M183" s="38">
        <f t="shared" si="23"/>
        <v>16</v>
      </c>
      <c r="N183" s="38">
        <f t="shared" si="23"/>
        <v>94</v>
      </c>
      <c r="O183" s="144">
        <f t="shared" si="18"/>
        <v>270</v>
      </c>
    </row>
    <row r="184" spans="1:15" ht="15.75">
      <c r="A184" s="83" t="s">
        <v>72</v>
      </c>
      <c r="B184" s="88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144">
        <f t="shared" si="18"/>
        <v>0</v>
      </c>
    </row>
    <row r="185" spans="1:15" ht="15.75">
      <c r="A185" s="62" t="s">
        <v>1002</v>
      </c>
      <c r="B185" s="46" t="s">
        <v>692</v>
      </c>
      <c r="C185" s="148">
        <f aca="true" t="shared" si="24" ref="C185:N185">C183+C179+C173+C166+C162+C151+C137</f>
        <v>16964</v>
      </c>
      <c r="D185" s="148">
        <f t="shared" si="24"/>
        <v>16944</v>
      </c>
      <c r="E185" s="148">
        <f t="shared" si="24"/>
        <v>78444</v>
      </c>
      <c r="F185" s="148">
        <f t="shared" si="24"/>
        <v>16944</v>
      </c>
      <c r="G185" s="148">
        <f t="shared" si="24"/>
        <v>16944</v>
      </c>
      <c r="H185" s="148">
        <f t="shared" si="24"/>
        <v>16494</v>
      </c>
      <c r="I185" s="148">
        <f t="shared" si="24"/>
        <v>16004</v>
      </c>
      <c r="J185" s="148">
        <f t="shared" si="24"/>
        <v>18158</v>
      </c>
      <c r="K185" s="148">
        <f t="shared" si="24"/>
        <v>77290</v>
      </c>
      <c r="L185" s="148">
        <f t="shared" si="24"/>
        <v>16944</v>
      </c>
      <c r="M185" s="148">
        <f t="shared" si="24"/>
        <v>16944</v>
      </c>
      <c r="N185" s="148">
        <f t="shared" si="24"/>
        <v>16857</v>
      </c>
      <c r="O185" s="143">
        <f t="shared" si="18"/>
        <v>324931</v>
      </c>
    </row>
    <row r="186" spans="1:15" ht="15.75">
      <c r="A186" s="87" t="s">
        <v>182</v>
      </c>
      <c r="B186" s="86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144"/>
    </row>
    <row r="187" spans="1:15" ht="15.75">
      <c r="A187" s="87" t="s">
        <v>183</v>
      </c>
      <c r="B187" s="86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144"/>
    </row>
    <row r="188" spans="1:15" ht="15">
      <c r="A188" s="48" t="s">
        <v>984</v>
      </c>
      <c r="B188" s="5" t="s">
        <v>693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144">
        <f aca="true" t="shared" si="25" ref="O188:O215">SUM(C188:N188)</f>
        <v>0</v>
      </c>
    </row>
    <row r="189" spans="1:15" ht="15">
      <c r="A189" s="17" t="s">
        <v>694</v>
      </c>
      <c r="B189" s="5" t="s">
        <v>695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144">
        <f t="shared" si="25"/>
        <v>0</v>
      </c>
    </row>
    <row r="190" spans="1:15" ht="15">
      <c r="A190" s="48" t="s">
        <v>985</v>
      </c>
      <c r="B190" s="5" t="s">
        <v>696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144">
        <f t="shared" si="25"/>
        <v>0</v>
      </c>
    </row>
    <row r="191" spans="1:15" ht="15">
      <c r="A191" s="20" t="s">
        <v>1004</v>
      </c>
      <c r="B191" s="9" t="s">
        <v>697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144">
        <f t="shared" si="25"/>
        <v>0</v>
      </c>
    </row>
    <row r="192" spans="1:15" ht="15">
      <c r="A192" s="17" t="s">
        <v>986</v>
      </c>
      <c r="B192" s="5" t="s">
        <v>698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144">
        <f t="shared" si="25"/>
        <v>0</v>
      </c>
    </row>
    <row r="193" spans="1:15" ht="15">
      <c r="A193" s="48" t="s">
        <v>699</v>
      </c>
      <c r="B193" s="5" t="s">
        <v>700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144">
        <f t="shared" si="25"/>
        <v>0</v>
      </c>
    </row>
    <row r="194" spans="1:15" ht="15">
      <c r="A194" s="17" t="s">
        <v>987</v>
      </c>
      <c r="B194" s="5" t="s">
        <v>701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144">
        <f t="shared" si="25"/>
        <v>0</v>
      </c>
    </row>
    <row r="195" spans="1:15" ht="15">
      <c r="A195" s="48" t="s">
        <v>702</v>
      </c>
      <c r="B195" s="5" t="s">
        <v>703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144">
        <f t="shared" si="25"/>
        <v>0</v>
      </c>
    </row>
    <row r="196" spans="1:15" ht="15">
      <c r="A196" s="18" t="s">
        <v>1005</v>
      </c>
      <c r="B196" s="9" t="s">
        <v>704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144">
        <f t="shared" si="25"/>
        <v>0</v>
      </c>
    </row>
    <row r="197" spans="1:15" ht="15">
      <c r="A197" s="5" t="s">
        <v>180</v>
      </c>
      <c r="B197" s="5" t="s">
        <v>705</v>
      </c>
      <c r="C197" s="53">
        <v>11611</v>
      </c>
      <c r="D197" s="53">
        <v>5828</v>
      </c>
      <c r="E197" s="53"/>
      <c r="F197" s="53"/>
      <c r="G197" s="53">
        <v>837</v>
      </c>
      <c r="H197" s="53">
        <v>548</v>
      </c>
      <c r="I197" s="53">
        <v>12502</v>
      </c>
      <c r="J197" s="53">
        <v>8674</v>
      </c>
      <c r="K197" s="53"/>
      <c r="L197" s="53"/>
      <c r="M197" s="53"/>
      <c r="N197" s="53"/>
      <c r="O197" s="144">
        <f t="shared" si="25"/>
        <v>40000</v>
      </c>
    </row>
    <row r="198" spans="1:15" ht="15">
      <c r="A198" s="5" t="s">
        <v>181</v>
      </c>
      <c r="B198" s="5" t="s">
        <v>705</v>
      </c>
      <c r="C198" s="53">
        <v>0</v>
      </c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144"/>
    </row>
    <row r="199" spans="1:15" ht="15">
      <c r="A199" s="5" t="s">
        <v>178</v>
      </c>
      <c r="B199" s="5" t="s">
        <v>709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144">
        <f t="shared" si="25"/>
        <v>0</v>
      </c>
    </row>
    <row r="200" spans="1:15" ht="15">
      <c r="A200" s="5" t="s">
        <v>179</v>
      </c>
      <c r="B200" s="5" t="s">
        <v>709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144">
        <f t="shared" si="25"/>
        <v>0</v>
      </c>
    </row>
    <row r="201" spans="1:15" ht="15">
      <c r="A201" s="9" t="s">
        <v>1006</v>
      </c>
      <c r="B201" s="9" t="s">
        <v>710</v>
      </c>
      <c r="C201" s="53">
        <v>11611</v>
      </c>
      <c r="D201" s="53">
        <v>5828</v>
      </c>
      <c r="E201" s="53"/>
      <c r="F201" s="53"/>
      <c r="G201" s="53">
        <v>837</v>
      </c>
      <c r="H201" s="53">
        <v>548</v>
      </c>
      <c r="I201" s="53">
        <v>12502</v>
      </c>
      <c r="J201" s="53">
        <v>8674</v>
      </c>
      <c r="K201" s="53"/>
      <c r="L201" s="53"/>
      <c r="M201" s="53"/>
      <c r="N201" s="53"/>
      <c r="O201" s="144">
        <f t="shared" si="25"/>
        <v>40000</v>
      </c>
    </row>
    <row r="202" spans="1:15" ht="15">
      <c r="A202" s="48" t="s">
        <v>711</v>
      </c>
      <c r="B202" s="5" t="s">
        <v>712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144">
        <f t="shared" si="25"/>
        <v>0</v>
      </c>
    </row>
    <row r="203" spans="1:15" ht="15">
      <c r="A203" s="48" t="s">
        <v>714</v>
      </c>
      <c r="B203" s="5" t="s">
        <v>715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144">
        <f t="shared" si="25"/>
        <v>0</v>
      </c>
    </row>
    <row r="204" spans="1:15" ht="15">
      <c r="A204" s="48" t="s">
        <v>716</v>
      </c>
      <c r="B204" s="5" t="s">
        <v>717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144">
        <f t="shared" si="25"/>
        <v>0</v>
      </c>
    </row>
    <row r="205" spans="1:15" ht="15">
      <c r="A205" s="48" t="s">
        <v>718</v>
      </c>
      <c r="B205" s="5" t="s">
        <v>719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144">
        <f t="shared" si="25"/>
        <v>0</v>
      </c>
    </row>
    <row r="206" spans="1:15" ht="15">
      <c r="A206" s="17" t="s">
        <v>988</v>
      </c>
      <c r="B206" s="5" t="s">
        <v>720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144">
        <f t="shared" si="25"/>
        <v>0</v>
      </c>
    </row>
    <row r="207" spans="1:15" ht="15">
      <c r="A207" s="20" t="s">
        <v>1007</v>
      </c>
      <c r="B207" s="9" t="s">
        <v>725</v>
      </c>
      <c r="C207" s="53">
        <v>11611</v>
      </c>
      <c r="D207" s="53">
        <v>5828</v>
      </c>
      <c r="E207" s="53"/>
      <c r="F207" s="53"/>
      <c r="G207" s="53">
        <v>837</v>
      </c>
      <c r="H207" s="53">
        <v>548</v>
      </c>
      <c r="I207" s="53">
        <v>12502</v>
      </c>
      <c r="J207" s="53">
        <v>8674</v>
      </c>
      <c r="K207" s="53"/>
      <c r="L207" s="53"/>
      <c r="M207" s="53"/>
      <c r="N207" s="53"/>
      <c r="O207" s="144">
        <f t="shared" si="25"/>
        <v>40000</v>
      </c>
    </row>
    <row r="208" spans="1:15" ht="15">
      <c r="A208" s="17" t="s">
        <v>726</v>
      </c>
      <c r="B208" s="5" t="s">
        <v>727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144">
        <f t="shared" si="25"/>
        <v>0</v>
      </c>
    </row>
    <row r="209" spans="1:15" ht="15">
      <c r="A209" s="17" t="s">
        <v>728</v>
      </c>
      <c r="B209" s="5" t="s">
        <v>729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144">
        <f t="shared" si="25"/>
        <v>0</v>
      </c>
    </row>
    <row r="210" spans="1:15" ht="15">
      <c r="A210" s="48" t="s">
        <v>730</v>
      </c>
      <c r="B210" s="5" t="s">
        <v>731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144">
        <f t="shared" si="25"/>
        <v>0</v>
      </c>
    </row>
    <row r="211" spans="1:15" ht="15">
      <c r="A211" s="48" t="s">
        <v>989</v>
      </c>
      <c r="B211" s="5" t="s">
        <v>732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144">
        <f t="shared" si="25"/>
        <v>0</v>
      </c>
    </row>
    <row r="212" spans="1:15" ht="15">
      <c r="A212" s="18" t="s">
        <v>1008</v>
      </c>
      <c r="B212" s="9" t="s">
        <v>733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144">
        <f t="shared" si="25"/>
        <v>0</v>
      </c>
    </row>
    <row r="213" spans="1:15" ht="15">
      <c r="A213" s="20" t="s">
        <v>756</v>
      </c>
      <c r="B213" s="9" t="s">
        <v>757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144">
        <f t="shared" si="25"/>
        <v>0</v>
      </c>
    </row>
    <row r="214" spans="1:15" ht="15.75">
      <c r="A214" s="51" t="s">
        <v>1009</v>
      </c>
      <c r="B214" s="52" t="s">
        <v>758</v>
      </c>
      <c r="C214" s="53">
        <v>11611</v>
      </c>
      <c r="D214" s="53">
        <v>5828</v>
      </c>
      <c r="E214" s="53"/>
      <c r="F214" s="53"/>
      <c r="G214" s="53">
        <v>837</v>
      </c>
      <c r="H214" s="53">
        <v>548</v>
      </c>
      <c r="I214" s="53">
        <v>12502</v>
      </c>
      <c r="J214" s="53">
        <v>8674</v>
      </c>
      <c r="K214" s="53"/>
      <c r="L214" s="53"/>
      <c r="M214" s="53"/>
      <c r="N214" s="53"/>
      <c r="O214" s="144">
        <f t="shared" si="25"/>
        <v>40000</v>
      </c>
    </row>
    <row r="215" spans="1:15" ht="15.75">
      <c r="A215" s="56" t="s">
        <v>991</v>
      </c>
      <c r="B215" s="57"/>
      <c r="C215" s="38">
        <f aca="true" t="shared" si="26" ref="C215:N215">C185+C214</f>
        <v>28575</v>
      </c>
      <c r="D215" s="38">
        <f t="shared" si="26"/>
        <v>22772</v>
      </c>
      <c r="E215" s="38">
        <f t="shared" si="26"/>
        <v>78444</v>
      </c>
      <c r="F215" s="38">
        <f t="shared" si="26"/>
        <v>16944</v>
      </c>
      <c r="G215" s="38">
        <f t="shared" si="26"/>
        <v>17781</v>
      </c>
      <c r="H215" s="38">
        <f t="shared" si="26"/>
        <v>17042</v>
      </c>
      <c r="I215" s="38">
        <f t="shared" si="26"/>
        <v>28506</v>
      </c>
      <c r="J215" s="38">
        <f t="shared" si="26"/>
        <v>26832</v>
      </c>
      <c r="K215" s="38">
        <f t="shared" si="26"/>
        <v>77290</v>
      </c>
      <c r="L215" s="38">
        <f t="shared" si="26"/>
        <v>16944</v>
      </c>
      <c r="M215" s="38">
        <f t="shared" si="26"/>
        <v>16944</v>
      </c>
      <c r="N215" s="38">
        <f t="shared" si="26"/>
        <v>16857</v>
      </c>
      <c r="O215" s="143">
        <f t="shared" si="25"/>
        <v>364931</v>
      </c>
    </row>
    <row r="216" spans="2:15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2:15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">
      <c r="A218" t="s">
        <v>737</v>
      </c>
      <c r="B218" s="177"/>
      <c r="C218" s="177">
        <f>C215-C123</f>
        <v>0</v>
      </c>
      <c r="D218" s="177">
        <f aca="true" t="shared" si="27" ref="D218:N218">D215-D123</f>
        <v>0</v>
      </c>
      <c r="E218" s="177">
        <f t="shared" si="27"/>
        <v>39930</v>
      </c>
      <c r="F218" s="177">
        <f t="shared" si="27"/>
        <v>-14023</v>
      </c>
      <c r="G218" s="177">
        <f t="shared" si="27"/>
        <v>-12535</v>
      </c>
      <c r="H218" s="177">
        <f t="shared" si="27"/>
        <v>-13372</v>
      </c>
      <c r="I218" s="177">
        <f t="shared" si="27"/>
        <v>0</v>
      </c>
      <c r="J218" s="177">
        <f t="shared" si="27"/>
        <v>0</v>
      </c>
      <c r="K218" s="177">
        <f t="shared" si="27"/>
        <v>38129</v>
      </c>
      <c r="L218" s="177">
        <f t="shared" si="27"/>
        <v>-9817</v>
      </c>
      <c r="M218" s="177">
        <f t="shared" si="27"/>
        <v>-6063</v>
      </c>
      <c r="N218" s="177">
        <f t="shared" si="27"/>
        <v>-22249</v>
      </c>
      <c r="O218" s="4"/>
    </row>
    <row r="219" spans="2:15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7"/>
  <sheetViews>
    <sheetView zoomScalePageLayoutView="0" workbookViewId="0" topLeftCell="A1">
      <selection activeCell="I111" sqref="I111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19.00390625" style="0" customWidth="1"/>
  </cols>
  <sheetData>
    <row r="1" spans="1:9" ht="15">
      <c r="A1" s="176" t="s">
        <v>262</v>
      </c>
      <c r="B1" s="115"/>
      <c r="C1" s="115"/>
      <c r="D1" s="115"/>
      <c r="E1" s="115"/>
      <c r="F1" s="115"/>
      <c r="I1" t="s">
        <v>752</v>
      </c>
    </row>
    <row r="2" spans="1:15" ht="28.5" customHeight="1">
      <c r="A2" s="238" t="s">
        <v>357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26.25" customHeight="1">
      <c r="A3" s="242" t="s">
        <v>277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5" ht="15">
      <c r="A5" s="146" t="s">
        <v>739</v>
      </c>
    </row>
    <row r="6" spans="1:16" ht="25.5">
      <c r="A6" s="2" t="s">
        <v>366</v>
      </c>
      <c r="B6" s="3" t="s">
        <v>367</v>
      </c>
      <c r="C6" s="181" t="s">
        <v>250</v>
      </c>
      <c r="D6" s="181" t="s">
        <v>251</v>
      </c>
      <c r="E6" s="181" t="s">
        <v>252</v>
      </c>
      <c r="F6" s="181" t="s">
        <v>253</v>
      </c>
      <c r="G6" s="181" t="s">
        <v>254</v>
      </c>
      <c r="H6" s="181" t="s">
        <v>255</v>
      </c>
      <c r="I6" s="181" t="s">
        <v>256</v>
      </c>
      <c r="J6" s="181" t="s">
        <v>257</v>
      </c>
      <c r="K6" s="181" t="s">
        <v>258</v>
      </c>
      <c r="L6" s="181" t="s">
        <v>259</v>
      </c>
      <c r="M6" s="181" t="s">
        <v>260</v>
      </c>
      <c r="N6" s="181" t="s">
        <v>261</v>
      </c>
      <c r="O6" s="182" t="s">
        <v>238</v>
      </c>
      <c r="P6" s="177"/>
    </row>
    <row r="7" spans="1:17" ht="15">
      <c r="A7" s="39" t="s">
        <v>368</v>
      </c>
      <c r="B7" s="40" t="s">
        <v>369</v>
      </c>
      <c r="C7" s="144">
        <v>4585</v>
      </c>
      <c r="D7" s="144">
        <v>4585</v>
      </c>
      <c r="E7" s="144">
        <v>4585</v>
      </c>
      <c r="F7" s="144">
        <v>4585</v>
      </c>
      <c r="G7" s="144">
        <v>4585</v>
      </c>
      <c r="H7" s="144">
        <v>4585</v>
      </c>
      <c r="I7" s="144">
        <v>4585</v>
      </c>
      <c r="J7" s="144">
        <v>4585</v>
      </c>
      <c r="K7" s="144">
        <v>4585</v>
      </c>
      <c r="L7" s="144">
        <v>4585</v>
      </c>
      <c r="M7" s="144">
        <v>4585</v>
      </c>
      <c r="N7" s="144">
        <v>4585</v>
      </c>
      <c r="O7" s="144">
        <f>SUM(C7:N7)</f>
        <v>55020</v>
      </c>
      <c r="P7" s="177"/>
      <c r="Q7" s="231"/>
    </row>
    <row r="8" spans="1:16" ht="15">
      <c r="A8" s="39" t="s">
        <v>370</v>
      </c>
      <c r="B8" s="41" t="s">
        <v>371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>
        <f aca="true" t="shared" si="0" ref="O8:O71">SUM(C8:N8)</f>
        <v>0</v>
      </c>
      <c r="P8" s="177"/>
    </row>
    <row r="9" spans="1:16" ht="15">
      <c r="A9" s="39" t="s">
        <v>372</v>
      </c>
      <c r="B9" s="41" t="s">
        <v>373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>
        <f t="shared" si="0"/>
        <v>0</v>
      </c>
      <c r="P9" s="177"/>
    </row>
    <row r="10" spans="1:17" ht="15">
      <c r="A10" s="42" t="s">
        <v>374</v>
      </c>
      <c r="B10" s="41" t="s">
        <v>375</v>
      </c>
      <c r="C10" s="144">
        <v>12.5</v>
      </c>
      <c r="D10" s="144">
        <v>12.5</v>
      </c>
      <c r="E10" s="144">
        <v>12.5</v>
      </c>
      <c r="F10" s="144">
        <v>12.5</v>
      </c>
      <c r="G10" s="144">
        <v>12.5</v>
      </c>
      <c r="H10" s="144">
        <v>12.5</v>
      </c>
      <c r="I10" s="144">
        <v>12.5</v>
      </c>
      <c r="J10" s="144">
        <v>12.5</v>
      </c>
      <c r="K10" s="144">
        <v>12.5</v>
      </c>
      <c r="L10" s="144">
        <v>12.5</v>
      </c>
      <c r="M10" s="144">
        <v>12.5</v>
      </c>
      <c r="N10" s="144">
        <v>12.5</v>
      </c>
      <c r="O10" s="144">
        <f t="shared" si="0"/>
        <v>150</v>
      </c>
      <c r="P10" s="177"/>
      <c r="Q10" s="231"/>
    </row>
    <row r="11" spans="1:16" ht="15">
      <c r="A11" s="42" t="s">
        <v>376</v>
      </c>
      <c r="B11" s="41" t="s">
        <v>377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>
        <f t="shared" si="0"/>
        <v>0</v>
      </c>
      <c r="P11" s="177"/>
    </row>
    <row r="12" spans="1:16" ht="15">
      <c r="A12" s="42" t="s">
        <v>378</v>
      </c>
      <c r="B12" s="41" t="s">
        <v>379</v>
      </c>
      <c r="C12" s="144"/>
      <c r="D12" s="144"/>
      <c r="E12" s="144">
        <v>170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4">
        <f t="shared" si="0"/>
        <v>170</v>
      </c>
      <c r="P12" s="177"/>
    </row>
    <row r="13" spans="1:17" ht="15">
      <c r="A13" s="42" t="s">
        <v>380</v>
      </c>
      <c r="B13" s="41" t="s">
        <v>381</v>
      </c>
      <c r="C13" s="144">
        <v>184</v>
      </c>
      <c r="D13" s="144">
        <v>184</v>
      </c>
      <c r="E13" s="144">
        <v>184</v>
      </c>
      <c r="F13" s="144">
        <v>184</v>
      </c>
      <c r="G13" s="144">
        <v>184</v>
      </c>
      <c r="H13" s="144">
        <v>184</v>
      </c>
      <c r="I13" s="144">
        <v>184</v>
      </c>
      <c r="J13" s="144">
        <v>184</v>
      </c>
      <c r="K13" s="144">
        <v>184</v>
      </c>
      <c r="L13" s="144">
        <v>184</v>
      </c>
      <c r="M13" s="144">
        <v>184</v>
      </c>
      <c r="N13" s="144">
        <v>191</v>
      </c>
      <c r="O13" s="144">
        <f t="shared" si="0"/>
        <v>2215</v>
      </c>
      <c r="P13" s="177"/>
      <c r="Q13" s="231"/>
    </row>
    <row r="14" spans="1:16" ht="15">
      <c r="A14" s="42" t="s">
        <v>382</v>
      </c>
      <c r="B14" s="41" t="s">
        <v>383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>
        <f t="shared" si="0"/>
        <v>0</v>
      </c>
      <c r="P14" s="177"/>
    </row>
    <row r="15" spans="1:17" ht="15">
      <c r="A15" s="5" t="s">
        <v>384</v>
      </c>
      <c r="B15" s="41" t="s">
        <v>385</v>
      </c>
      <c r="C15" s="144">
        <v>25</v>
      </c>
      <c r="D15" s="144">
        <v>25</v>
      </c>
      <c r="E15" s="144">
        <v>25</v>
      </c>
      <c r="F15" s="144">
        <v>25</v>
      </c>
      <c r="G15" s="144">
        <v>25</v>
      </c>
      <c r="H15" s="144">
        <v>25</v>
      </c>
      <c r="I15" s="144">
        <v>25</v>
      </c>
      <c r="J15" s="144">
        <v>25</v>
      </c>
      <c r="K15" s="144">
        <v>25</v>
      </c>
      <c r="L15" s="144">
        <v>25</v>
      </c>
      <c r="M15" s="144">
        <v>25</v>
      </c>
      <c r="N15" s="144">
        <v>35</v>
      </c>
      <c r="O15" s="144">
        <f t="shared" si="0"/>
        <v>310</v>
      </c>
      <c r="P15" s="177"/>
      <c r="Q15" s="231"/>
    </row>
    <row r="16" spans="1:16" ht="15">
      <c r="A16" s="5" t="s">
        <v>386</v>
      </c>
      <c r="B16" s="41" t="s">
        <v>387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>
        <f t="shared" si="0"/>
        <v>0</v>
      </c>
      <c r="P16" s="177"/>
    </row>
    <row r="17" spans="1:16" ht="15">
      <c r="A17" s="5" t="s">
        <v>388</v>
      </c>
      <c r="B17" s="41" t="s">
        <v>389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>
        <f t="shared" si="0"/>
        <v>0</v>
      </c>
      <c r="P17" s="177"/>
    </row>
    <row r="18" spans="1:16" ht="15">
      <c r="A18" s="5" t="s">
        <v>390</v>
      </c>
      <c r="B18" s="41" t="s">
        <v>391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>
        <f t="shared" si="0"/>
        <v>0</v>
      </c>
      <c r="P18" s="177"/>
    </row>
    <row r="19" spans="1:16" ht="15">
      <c r="A19" s="5" t="s">
        <v>862</v>
      </c>
      <c r="B19" s="41" t="s">
        <v>392</v>
      </c>
      <c r="C19" s="144"/>
      <c r="D19" s="144"/>
      <c r="E19" s="144"/>
      <c r="F19" s="144"/>
      <c r="G19" s="144"/>
      <c r="H19" s="144"/>
      <c r="I19" s="144"/>
      <c r="J19" s="144">
        <v>110</v>
      </c>
      <c r="K19" s="144"/>
      <c r="L19" s="144"/>
      <c r="M19" s="144"/>
      <c r="N19" s="144"/>
      <c r="O19" s="144">
        <f t="shared" si="0"/>
        <v>110</v>
      </c>
      <c r="P19" s="177"/>
    </row>
    <row r="20" spans="1:16" ht="15">
      <c r="A20" s="43" t="s">
        <v>760</v>
      </c>
      <c r="B20" s="44" t="s">
        <v>394</v>
      </c>
      <c r="C20" s="144">
        <f aca="true" t="shared" si="1" ref="C20:N20">SUM(C7:C19)</f>
        <v>4806.5</v>
      </c>
      <c r="D20" s="144">
        <f t="shared" si="1"/>
        <v>4806.5</v>
      </c>
      <c r="E20" s="144">
        <f t="shared" si="1"/>
        <v>4976.5</v>
      </c>
      <c r="F20" s="144">
        <f t="shared" si="1"/>
        <v>4806.5</v>
      </c>
      <c r="G20" s="144">
        <f t="shared" si="1"/>
        <v>4806.5</v>
      </c>
      <c r="H20" s="144">
        <f t="shared" si="1"/>
        <v>4806.5</v>
      </c>
      <c r="I20" s="144">
        <f t="shared" si="1"/>
        <v>4806.5</v>
      </c>
      <c r="J20" s="144">
        <f t="shared" si="1"/>
        <v>4916.5</v>
      </c>
      <c r="K20" s="144">
        <f t="shared" si="1"/>
        <v>4806.5</v>
      </c>
      <c r="L20" s="144">
        <f t="shared" si="1"/>
        <v>4806.5</v>
      </c>
      <c r="M20" s="144">
        <f t="shared" si="1"/>
        <v>4806.5</v>
      </c>
      <c r="N20" s="144">
        <f t="shared" si="1"/>
        <v>4823.5</v>
      </c>
      <c r="O20" s="144">
        <f t="shared" si="0"/>
        <v>57975</v>
      </c>
      <c r="P20" s="177"/>
    </row>
    <row r="21" spans="1:16" ht="15">
      <c r="A21" s="5" t="s">
        <v>395</v>
      </c>
      <c r="B21" s="41" t="s">
        <v>396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>
        <f t="shared" si="0"/>
        <v>0</v>
      </c>
      <c r="P21" s="177"/>
    </row>
    <row r="22" spans="1:16" ht="15">
      <c r="A22" s="5" t="s">
        <v>397</v>
      </c>
      <c r="B22" s="41" t="s">
        <v>398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>
        <f t="shared" si="0"/>
        <v>0</v>
      </c>
      <c r="P22" s="177"/>
    </row>
    <row r="23" spans="1:16" ht="15">
      <c r="A23" s="6" t="s">
        <v>399</v>
      </c>
      <c r="B23" s="41" t="s">
        <v>400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>
        <f t="shared" si="0"/>
        <v>0</v>
      </c>
      <c r="P23" s="177"/>
    </row>
    <row r="24" spans="1:16" ht="15">
      <c r="A24" s="9" t="s">
        <v>761</v>
      </c>
      <c r="B24" s="44" t="s">
        <v>401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>
        <f t="shared" si="0"/>
        <v>0</v>
      </c>
      <c r="P24" s="177"/>
    </row>
    <row r="25" spans="1:16" ht="15">
      <c r="A25" s="66" t="s">
        <v>902</v>
      </c>
      <c r="B25" s="67" t="s">
        <v>402</v>
      </c>
      <c r="C25" s="143">
        <f aca="true" t="shared" si="2" ref="C25:N25">C20+C24</f>
        <v>4806.5</v>
      </c>
      <c r="D25" s="143">
        <f t="shared" si="2"/>
        <v>4806.5</v>
      </c>
      <c r="E25" s="143">
        <f t="shared" si="2"/>
        <v>4976.5</v>
      </c>
      <c r="F25" s="143">
        <f t="shared" si="2"/>
        <v>4806.5</v>
      </c>
      <c r="G25" s="143">
        <f t="shared" si="2"/>
        <v>4806.5</v>
      </c>
      <c r="H25" s="143">
        <f t="shared" si="2"/>
        <v>4806.5</v>
      </c>
      <c r="I25" s="143">
        <f t="shared" si="2"/>
        <v>4806.5</v>
      </c>
      <c r="J25" s="143">
        <f t="shared" si="2"/>
        <v>4916.5</v>
      </c>
      <c r="K25" s="143">
        <f t="shared" si="2"/>
        <v>4806.5</v>
      </c>
      <c r="L25" s="143">
        <f t="shared" si="2"/>
        <v>4806.5</v>
      </c>
      <c r="M25" s="143">
        <f t="shared" si="2"/>
        <v>4806.5</v>
      </c>
      <c r="N25" s="143">
        <f t="shared" si="2"/>
        <v>4823.5</v>
      </c>
      <c r="O25" s="144">
        <f t="shared" si="0"/>
        <v>57975</v>
      </c>
      <c r="P25" s="177"/>
    </row>
    <row r="26" spans="1:17" ht="15">
      <c r="A26" s="50" t="s">
        <v>863</v>
      </c>
      <c r="B26" s="67" t="s">
        <v>403</v>
      </c>
      <c r="C26" s="144">
        <v>1310</v>
      </c>
      <c r="D26" s="144">
        <v>1310</v>
      </c>
      <c r="E26" s="144">
        <v>1310</v>
      </c>
      <c r="F26" s="144">
        <v>1310</v>
      </c>
      <c r="G26" s="144">
        <v>1310</v>
      </c>
      <c r="H26" s="144">
        <v>1310</v>
      </c>
      <c r="I26" s="144">
        <v>1310</v>
      </c>
      <c r="J26" s="144">
        <v>1310</v>
      </c>
      <c r="K26" s="144">
        <v>1310</v>
      </c>
      <c r="L26" s="144">
        <v>1310</v>
      </c>
      <c r="M26" s="144">
        <v>1310</v>
      </c>
      <c r="N26" s="144">
        <v>1321</v>
      </c>
      <c r="O26" s="144">
        <f t="shared" si="0"/>
        <v>15731</v>
      </c>
      <c r="P26" s="177"/>
      <c r="Q26" s="231"/>
    </row>
    <row r="27" spans="1:17" ht="15">
      <c r="A27" s="5" t="s">
        <v>404</v>
      </c>
      <c r="B27" s="41" t="s">
        <v>405</v>
      </c>
      <c r="C27" s="144">
        <v>61</v>
      </c>
      <c r="D27" s="144">
        <v>61</v>
      </c>
      <c r="E27" s="144">
        <v>61</v>
      </c>
      <c r="F27" s="144">
        <v>61</v>
      </c>
      <c r="G27" s="144">
        <v>61</v>
      </c>
      <c r="H27" s="144">
        <v>61</v>
      </c>
      <c r="I27" s="144">
        <v>61</v>
      </c>
      <c r="J27" s="144">
        <v>61</v>
      </c>
      <c r="K27" s="144">
        <v>61</v>
      </c>
      <c r="L27" s="144">
        <v>61</v>
      </c>
      <c r="M27" s="144">
        <v>61</v>
      </c>
      <c r="N27" s="144">
        <v>69</v>
      </c>
      <c r="O27" s="144">
        <f t="shared" si="0"/>
        <v>740</v>
      </c>
      <c r="P27" s="177"/>
      <c r="Q27" s="231"/>
    </row>
    <row r="28" spans="1:17" ht="15">
      <c r="A28" s="5" t="s">
        <v>406</v>
      </c>
      <c r="B28" s="41" t="s">
        <v>407</v>
      </c>
      <c r="C28" s="144">
        <v>56</v>
      </c>
      <c r="D28" s="144">
        <v>56</v>
      </c>
      <c r="E28" s="144">
        <v>56</v>
      </c>
      <c r="F28" s="144">
        <v>56</v>
      </c>
      <c r="G28" s="144">
        <v>56</v>
      </c>
      <c r="H28" s="144">
        <v>56</v>
      </c>
      <c r="I28" s="144">
        <v>56</v>
      </c>
      <c r="J28" s="144">
        <v>56</v>
      </c>
      <c r="K28" s="144">
        <v>56</v>
      </c>
      <c r="L28" s="144">
        <v>56</v>
      </c>
      <c r="M28" s="144">
        <v>56</v>
      </c>
      <c r="N28" s="144">
        <v>64</v>
      </c>
      <c r="O28" s="144">
        <f t="shared" si="0"/>
        <v>680</v>
      </c>
      <c r="P28" s="177"/>
      <c r="Q28" s="231"/>
    </row>
    <row r="29" spans="1:16" ht="15">
      <c r="A29" s="5" t="s">
        <v>408</v>
      </c>
      <c r="B29" s="41" t="s">
        <v>409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>
        <f t="shared" si="0"/>
        <v>0</v>
      </c>
      <c r="P29" s="177"/>
    </row>
    <row r="30" spans="1:17" ht="15">
      <c r="A30" s="9" t="s">
        <v>771</v>
      </c>
      <c r="B30" s="44" t="s">
        <v>410</v>
      </c>
      <c r="C30" s="53">
        <f aca="true" t="shared" si="3" ref="C30:N30">SUM(C27:C29)</f>
        <v>117</v>
      </c>
      <c r="D30" s="53">
        <f t="shared" si="3"/>
        <v>117</v>
      </c>
      <c r="E30" s="53">
        <f t="shared" si="3"/>
        <v>117</v>
      </c>
      <c r="F30" s="53">
        <f t="shared" si="3"/>
        <v>117</v>
      </c>
      <c r="G30" s="53">
        <f t="shared" si="3"/>
        <v>117</v>
      </c>
      <c r="H30" s="53">
        <f t="shared" si="3"/>
        <v>117</v>
      </c>
      <c r="I30" s="53">
        <f t="shared" si="3"/>
        <v>117</v>
      </c>
      <c r="J30" s="53">
        <f t="shared" si="3"/>
        <v>117</v>
      </c>
      <c r="K30" s="53">
        <f t="shared" si="3"/>
        <v>117</v>
      </c>
      <c r="L30" s="53">
        <f t="shared" si="3"/>
        <v>117</v>
      </c>
      <c r="M30" s="53">
        <f t="shared" si="3"/>
        <v>117</v>
      </c>
      <c r="N30" s="53">
        <f t="shared" si="3"/>
        <v>133</v>
      </c>
      <c r="O30" s="144">
        <f t="shared" si="0"/>
        <v>1420</v>
      </c>
      <c r="P30" s="177"/>
      <c r="Q30" s="231"/>
    </row>
    <row r="31" spans="1:16" ht="15">
      <c r="A31" s="5" t="s">
        <v>411</v>
      </c>
      <c r="B31" s="41" t="s">
        <v>412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>
        <f t="shared" si="0"/>
        <v>0</v>
      </c>
      <c r="P31" s="177"/>
    </row>
    <row r="32" spans="1:16" ht="15">
      <c r="A32" s="5" t="s">
        <v>413</v>
      </c>
      <c r="B32" s="41" t="s">
        <v>414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>
        <f t="shared" si="0"/>
        <v>0</v>
      </c>
      <c r="P32" s="177"/>
    </row>
    <row r="33" spans="1:16" ht="15">
      <c r="A33" s="9" t="s">
        <v>903</v>
      </c>
      <c r="B33" s="44" t="s">
        <v>415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>
        <f t="shared" si="0"/>
        <v>0</v>
      </c>
      <c r="P33" s="177"/>
    </row>
    <row r="34" spans="1:17" ht="15">
      <c r="A34" s="5" t="s">
        <v>416</v>
      </c>
      <c r="B34" s="41" t="s">
        <v>417</v>
      </c>
      <c r="C34" s="144">
        <v>255</v>
      </c>
      <c r="D34" s="144">
        <v>255</v>
      </c>
      <c r="E34" s="144">
        <v>255</v>
      </c>
      <c r="F34" s="144">
        <v>255</v>
      </c>
      <c r="G34" s="144">
        <v>260</v>
      </c>
      <c r="H34" s="144">
        <v>260</v>
      </c>
      <c r="I34" s="144">
        <v>260</v>
      </c>
      <c r="J34" s="144">
        <v>260</v>
      </c>
      <c r="K34" s="144">
        <v>260</v>
      </c>
      <c r="L34" s="144">
        <v>260</v>
      </c>
      <c r="M34" s="144">
        <v>260</v>
      </c>
      <c r="N34" s="144">
        <v>260</v>
      </c>
      <c r="O34" s="144">
        <f t="shared" si="0"/>
        <v>3100</v>
      </c>
      <c r="P34" s="177"/>
      <c r="Q34" s="231"/>
    </row>
    <row r="35" spans="1:17" ht="15">
      <c r="A35" s="5" t="s">
        <v>418</v>
      </c>
      <c r="B35" s="41" t="s">
        <v>419</v>
      </c>
      <c r="C35" s="144">
        <v>909</v>
      </c>
      <c r="D35" s="144">
        <v>950</v>
      </c>
      <c r="E35" s="144">
        <v>950</v>
      </c>
      <c r="F35" s="144">
        <v>950</v>
      </c>
      <c r="G35" s="144">
        <v>950</v>
      </c>
      <c r="H35" s="144">
        <v>950</v>
      </c>
      <c r="I35" s="144">
        <v>700</v>
      </c>
      <c r="J35" s="144">
        <v>0</v>
      </c>
      <c r="K35" s="144">
        <v>391</v>
      </c>
      <c r="L35" s="144">
        <v>950</v>
      </c>
      <c r="M35" s="144">
        <v>950</v>
      </c>
      <c r="N35" s="144">
        <v>950</v>
      </c>
      <c r="O35" s="144">
        <f t="shared" si="0"/>
        <v>9600</v>
      </c>
      <c r="P35" s="177"/>
      <c r="Q35" s="231"/>
    </row>
    <row r="36" spans="1:16" ht="15">
      <c r="A36" s="5" t="s">
        <v>864</v>
      </c>
      <c r="B36" s="41" t="s">
        <v>420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>
        <f t="shared" si="0"/>
        <v>0</v>
      </c>
      <c r="P36" s="177"/>
    </row>
    <row r="37" spans="1:17" ht="15">
      <c r="A37" s="5" t="s">
        <v>422</v>
      </c>
      <c r="B37" s="41" t="s">
        <v>423</v>
      </c>
      <c r="C37" s="144">
        <v>46</v>
      </c>
      <c r="D37" s="144">
        <v>46</v>
      </c>
      <c r="E37" s="144">
        <v>46</v>
      </c>
      <c r="F37" s="144">
        <v>46</v>
      </c>
      <c r="G37" s="144">
        <v>46</v>
      </c>
      <c r="H37" s="144">
        <v>46</v>
      </c>
      <c r="I37" s="144">
        <v>46</v>
      </c>
      <c r="J37" s="144">
        <v>46</v>
      </c>
      <c r="K37" s="144">
        <v>46</v>
      </c>
      <c r="L37" s="144">
        <v>46</v>
      </c>
      <c r="M37" s="144">
        <v>46</v>
      </c>
      <c r="N37" s="144">
        <v>54</v>
      </c>
      <c r="O37" s="144">
        <f t="shared" si="0"/>
        <v>560</v>
      </c>
      <c r="P37" s="177"/>
      <c r="Q37" s="231"/>
    </row>
    <row r="38" spans="1:16" ht="15">
      <c r="A38" s="14" t="s">
        <v>865</v>
      </c>
      <c r="B38" s="41" t="s">
        <v>424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>
        <f t="shared" si="0"/>
        <v>0</v>
      </c>
      <c r="P38" s="177"/>
    </row>
    <row r="39" spans="1:17" ht="15">
      <c r="A39" s="6" t="s">
        <v>427</v>
      </c>
      <c r="B39" s="41" t="s">
        <v>428</v>
      </c>
      <c r="C39" s="144">
        <v>55</v>
      </c>
      <c r="D39" s="144">
        <v>55</v>
      </c>
      <c r="E39" s="144">
        <v>55</v>
      </c>
      <c r="F39" s="144">
        <v>55</v>
      </c>
      <c r="G39" s="144">
        <v>55</v>
      </c>
      <c r="H39" s="144">
        <v>55</v>
      </c>
      <c r="I39" s="144">
        <v>55</v>
      </c>
      <c r="J39" s="144">
        <v>55</v>
      </c>
      <c r="K39" s="144">
        <v>55</v>
      </c>
      <c r="L39" s="144">
        <v>55</v>
      </c>
      <c r="M39" s="144">
        <v>55</v>
      </c>
      <c r="N39" s="144">
        <v>55</v>
      </c>
      <c r="O39" s="144">
        <f t="shared" si="0"/>
        <v>660</v>
      </c>
      <c r="P39" s="177"/>
      <c r="Q39" s="231"/>
    </row>
    <row r="40" spans="1:17" ht="15">
      <c r="A40" s="5" t="s">
        <v>866</v>
      </c>
      <c r="B40" s="41" t="s">
        <v>429</v>
      </c>
      <c r="C40" s="144">
        <v>12</v>
      </c>
      <c r="D40" s="144">
        <v>12</v>
      </c>
      <c r="E40" s="144">
        <v>12</v>
      </c>
      <c r="F40" s="144">
        <v>12</v>
      </c>
      <c r="G40" s="144">
        <v>12</v>
      </c>
      <c r="H40" s="144">
        <v>12</v>
      </c>
      <c r="I40" s="144">
        <v>12</v>
      </c>
      <c r="J40" s="144">
        <v>12</v>
      </c>
      <c r="K40" s="144">
        <v>12</v>
      </c>
      <c r="L40" s="144">
        <v>12</v>
      </c>
      <c r="M40" s="144">
        <v>12</v>
      </c>
      <c r="N40" s="144">
        <v>18</v>
      </c>
      <c r="O40" s="144">
        <f t="shared" si="0"/>
        <v>150</v>
      </c>
      <c r="P40" s="177"/>
      <c r="Q40" s="231"/>
    </row>
    <row r="41" spans="1:17" ht="15">
      <c r="A41" s="9" t="s">
        <v>776</v>
      </c>
      <c r="B41" s="44" t="s">
        <v>431</v>
      </c>
      <c r="C41" s="53">
        <f aca="true" t="shared" si="4" ref="C41:N41">SUM(C34:C40)</f>
        <v>1277</v>
      </c>
      <c r="D41" s="53">
        <f t="shared" si="4"/>
        <v>1318</v>
      </c>
      <c r="E41" s="53">
        <f t="shared" si="4"/>
        <v>1318</v>
      </c>
      <c r="F41" s="53">
        <f t="shared" si="4"/>
        <v>1318</v>
      </c>
      <c r="G41" s="53">
        <f t="shared" si="4"/>
        <v>1323</v>
      </c>
      <c r="H41" s="53">
        <f t="shared" si="4"/>
        <v>1323</v>
      </c>
      <c r="I41" s="53">
        <f t="shared" si="4"/>
        <v>1073</v>
      </c>
      <c r="J41" s="53">
        <f t="shared" si="4"/>
        <v>373</v>
      </c>
      <c r="K41" s="53">
        <f t="shared" si="4"/>
        <v>764</v>
      </c>
      <c r="L41" s="53">
        <f t="shared" si="4"/>
        <v>1323</v>
      </c>
      <c r="M41" s="53">
        <f t="shared" si="4"/>
        <v>1323</v>
      </c>
      <c r="N41" s="53">
        <f t="shared" si="4"/>
        <v>1337</v>
      </c>
      <c r="O41" s="144">
        <f t="shared" si="0"/>
        <v>14070</v>
      </c>
      <c r="P41" s="177"/>
      <c r="Q41" s="231"/>
    </row>
    <row r="42" spans="1:17" ht="15">
      <c r="A42" s="5" t="s">
        <v>432</v>
      </c>
      <c r="B42" s="41" t="s">
        <v>433</v>
      </c>
      <c r="C42" s="144">
        <v>9</v>
      </c>
      <c r="D42" s="144">
        <v>9</v>
      </c>
      <c r="E42" s="144">
        <v>9</v>
      </c>
      <c r="F42" s="144">
        <v>9</v>
      </c>
      <c r="G42" s="144">
        <v>9</v>
      </c>
      <c r="H42" s="144">
        <v>9</v>
      </c>
      <c r="I42" s="144">
        <v>9</v>
      </c>
      <c r="J42" s="144">
        <v>0</v>
      </c>
      <c r="K42" s="144">
        <v>9</v>
      </c>
      <c r="L42" s="144">
        <v>9</v>
      </c>
      <c r="M42" s="144">
        <v>9</v>
      </c>
      <c r="N42" s="144">
        <v>10</v>
      </c>
      <c r="O42" s="144">
        <f t="shared" si="0"/>
        <v>100</v>
      </c>
      <c r="P42" s="177"/>
      <c r="Q42" s="231"/>
    </row>
    <row r="43" spans="1:16" ht="15">
      <c r="A43" s="5" t="s">
        <v>434</v>
      </c>
      <c r="B43" s="41" t="s">
        <v>435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>
        <f t="shared" si="0"/>
        <v>0</v>
      </c>
      <c r="P43" s="177"/>
    </row>
    <row r="44" spans="1:17" ht="15">
      <c r="A44" s="9" t="s">
        <v>777</v>
      </c>
      <c r="B44" s="44" t="s">
        <v>436</v>
      </c>
      <c r="C44" s="144">
        <v>9</v>
      </c>
      <c r="D44" s="144">
        <v>9</v>
      </c>
      <c r="E44" s="144">
        <v>9</v>
      </c>
      <c r="F44" s="144">
        <v>9</v>
      </c>
      <c r="G44" s="144">
        <v>9</v>
      </c>
      <c r="H44" s="144">
        <v>9</v>
      </c>
      <c r="I44" s="144">
        <v>9</v>
      </c>
      <c r="J44" s="144">
        <v>0</v>
      </c>
      <c r="K44" s="144">
        <v>9</v>
      </c>
      <c r="L44" s="144">
        <v>9</v>
      </c>
      <c r="M44" s="144">
        <v>9</v>
      </c>
      <c r="N44" s="144">
        <v>10</v>
      </c>
      <c r="O44" s="144">
        <f t="shared" si="0"/>
        <v>100</v>
      </c>
      <c r="P44" s="177"/>
      <c r="Q44" s="231"/>
    </row>
    <row r="45" spans="1:17" ht="15">
      <c r="A45" s="5" t="s">
        <v>437</v>
      </c>
      <c r="B45" s="41" t="s">
        <v>438</v>
      </c>
      <c r="C45" s="144">
        <v>349</v>
      </c>
      <c r="D45" s="144">
        <v>400</v>
      </c>
      <c r="E45" s="144">
        <v>400</v>
      </c>
      <c r="F45" s="144">
        <v>400</v>
      </c>
      <c r="G45" s="144">
        <v>400</v>
      </c>
      <c r="H45" s="144">
        <v>400</v>
      </c>
      <c r="I45" s="144">
        <v>300</v>
      </c>
      <c r="J45" s="144">
        <v>100</v>
      </c>
      <c r="K45" s="144">
        <v>150</v>
      </c>
      <c r="L45" s="144">
        <v>400</v>
      </c>
      <c r="M45" s="144">
        <v>400</v>
      </c>
      <c r="N45" s="144">
        <v>496</v>
      </c>
      <c r="O45" s="144">
        <f t="shared" si="0"/>
        <v>4195</v>
      </c>
      <c r="P45" s="177"/>
      <c r="Q45" s="231"/>
    </row>
    <row r="46" spans="1:16" ht="15">
      <c r="A46" s="5" t="s">
        <v>439</v>
      </c>
      <c r="B46" s="41" t="s">
        <v>440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>
        <f t="shared" si="0"/>
        <v>0</v>
      </c>
      <c r="P46" s="177"/>
    </row>
    <row r="47" spans="1:16" ht="15">
      <c r="A47" s="5" t="s">
        <v>867</v>
      </c>
      <c r="B47" s="41" t="s">
        <v>441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>
        <f t="shared" si="0"/>
        <v>0</v>
      </c>
      <c r="P47" s="177"/>
    </row>
    <row r="48" spans="1:17" ht="15">
      <c r="A48" s="5" t="s">
        <v>868</v>
      </c>
      <c r="B48" s="41" t="s">
        <v>443</v>
      </c>
      <c r="C48" s="144">
        <v>16.5</v>
      </c>
      <c r="D48" s="144">
        <v>16.5</v>
      </c>
      <c r="E48" s="144">
        <v>16.5</v>
      </c>
      <c r="F48" s="144">
        <v>16.5</v>
      </c>
      <c r="G48" s="144">
        <v>16.5</v>
      </c>
      <c r="H48" s="144">
        <v>16.5</v>
      </c>
      <c r="I48" s="144">
        <v>16.5</v>
      </c>
      <c r="J48" s="144">
        <v>16.5</v>
      </c>
      <c r="K48" s="144">
        <v>16.5</v>
      </c>
      <c r="L48" s="144">
        <v>16.5</v>
      </c>
      <c r="M48" s="144">
        <v>16.5</v>
      </c>
      <c r="N48" s="144">
        <v>18.5</v>
      </c>
      <c r="O48" s="144">
        <f t="shared" si="0"/>
        <v>200</v>
      </c>
      <c r="P48" s="177"/>
      <c r="Q48" s="231"/>
    </row>
    <row r="49" spans="1:17" ht="15">
      <c r="A49" s="5" t="s">
        <v>447</v>
      </c>
      <c r="B49" s="41" t="s">
        <v>448</v>
      </c>
      <c r="C49" s="144">
        <v>4</v>
      </c>
      <c r="D49" s="144">
        <v>4</v>
      </c>
      <c r="E49" s="144">
        <v>4</v>
      </c>
      <c r="F49" s="144">
        <v>4</v>
      </c>
      <c r="G49" s="144">
        <v>4</v>
      </c>
      <c r="H49" s="144">
        <v>4</v>
      </c>
      <c r="I49" s="144">
        <v>4</v>
      </c>
      <c r="J49" s="144">
        <v>4</v>
      </c>
      <c r="K49" s="144">
        <v>4</v>
      </c>
      <c r="L49" s="144">
        <v>4</v>
      </c>
      <c r="M49" s="144">
        <v>4</v>
      </c>
      <c r="N49" s="144">
        <v>6</v>
      </c>
      <c r="O49" s="144">
        <f t="shared" si="0"/>
        <v>50</v>
      </c>
      <c r="P49" s="177"/>
      <c r="Q49" s="231"/>
    </row>
    <row r="50" spans="1:17" ht="15">
      <c r="A50" s="9" t="s">
        <v>780</v>
      </c>
      <c r="B50" s="44" t="s">
        <v>449</v>
      </c>
      <c r="C50" s="53">
        <f aca="true" t="shared" si="5" ref="C50:N50">SUM(C45:C49)</f>
        <v>369.5</v>
      </c>
      <c r="D50" s="53">
        <f t="shared" si="5"/>
        <v>420.5</v>
      </c>
      <c r="E50" s="53">
        <f t="shared" si="5"/>
        <v>420.5</v>
      </c>
      <c r="F50" s="53">
        <f t="shared" si="5"/>
        <v>420.5</v>
      </c>
      <c r="G50" s="53">
        <f t="shared" si="5"/>
        <v>420.5</v>
      </c>
      <c r="H50" s="53">
        <f t="shared" si="5"/>
        <v>420.5</v>
      </c>
      <c r="I50" s="53">
        <f t="shared" si="5"/>
        <v>320.5</v>
      </c>
      <c r="J50" s="53">
        <f t="shared" si="5"/>
        <v>120.5</v>
      </c>
      <c r="K50" s="53">
        <f t="shared" si="5"/>
        <v>170.5</v>
      </c>
      <c r="L50" s="53">
        <f t="shared" si="5"/>
        <v>420.5</v>
      </c>
      <c r="M50" s="53">
        <f t="shared" si="5"/>
        <v>420.5</v>
      </c>
      <c r="N50" s="53">
        <f t="shared" si="5"/>
        <v>520.5</v>
      </c>
      <c r="O50" s="144">
        <f t="shared" si="0"/>
        <v>4445</v>
      </c>
      <c r="P50" s="177"/>
      <c r="Q50" s="231"/>
    </row>
    <row r="51" spans="1:17" ht="15">
      <c r="A51" s="50" t="s">
        <v>781</v>
      </c>
      <c r="B51" s="67" t="s">
        <v>450</v>
      </c>
      <c r="C51" s="143">
        <f aca="true" t="shared" si="6" ref="C51:N51">C30+C33+C41+C44+C50</f>
        <v>1772.5</v>
      </c>
      <c r="D51" s="143">
        <f t="shared" si="6"/>
        <v>1864.5</v>
      </c>
      <c r="E51" s="143">
        <f t="shared" si="6"/>
        <v>1864.5</v>
      </c>
      <c r="F51" s="143">
        <f t="shared" si="6"/>
        <v>1864.5</v>
      </c>
      <c r="G51" s="143">
        <f t="shared" si="6"/>
        <v>1869.5</v>
      </c>
      <c r="H51" s="143">
        <f t="shared" si="6"/>
        <v>1869.5</v>
      </c>
      <c r="I51" s="143">
        <f t="shared" si="6"/>
        <v>1519.5</v>
      </c>
      <c r="J51" s="143">
        <f t="shared" si="6"/>
        <v>610.5</v>
      </c>
      <c r="K51" s="143">
        <f t="shared" si="6"/>
        <v>1060.5</v>
      </c>
      <c r="L51" s="143">
        <f t="shared" si="6"/>
        <v>1869.5</v>
      </c>
      <c r="M51" s="143">
        <f t="shared" si="6"/>
        <v>1869.5</v>
      </c>
      <c r="N51" s="143">
        <f t="shared" si="6"/>
        <v>2000.5</v>
      </c>
      <c r="O51" s="144">
        <f t="shared" si="0"/>
        <v>20035</v>
      </c>
      <c r="P51" s="177"/>
      <c r="Q51" s="231"/>
    </row>
    <row r="52" spans="1:16" ht="15">
      <c r="A52" s="17" t="s">
        <v>451</v>
      </c>
      <c r="B52" s="41" t="s">
        <v>452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>
        <f t="shared" si="0"/>
        <v>0</v>
      </c>
      <c r="P52" s="177"/>
    </row>
    <row r="53" spans="1:16" ht="15">
      <c r="A53" s="17" t="s">
        <v>798</v>
      </c>
      <c r="B53" s="41" t="s">
        <v>453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>
        <f t="shared" si="0"/>
        <v>0</v>
      </c>
      <c r="P53" s="177"/>
    </row>
    <row r="54" spans="1:16" ht="15">
      <c r="A54" s="22" t="s">
        <v>869</v>
      </c>
      <c r="B54" s="41" t="s">
        <v>454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>
        <f t="shared" si="0"/>
        <v>0</v>
      </c>
      <c r="P54" s="177"/>
    </row>
    <row r="55" spans="1:16" ht="15">
      <c r="A55" s="22" t="s">
        <v>870</v>
      </c>
      <c r="B55" s="41" t="s">
        <v>455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>
        <f t="shared" si="0"/>
        <v>0</v>
      </c>
      <c r="P55" s="177"/>
    </row>
    <row r="56" spans="1:16" ht="15">
      <c r="A56" s="22" t="s">
        <v>871</v>
      </c>
      <c r="B56" s="41" t="s">
        <v>456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>
        <f t="shared" si="0"/>
        <v>0</v>
      </c>
      <c r="P56" s="177"/>
    </row>
    <row r="57" spans="1:16" ht="15">
      <c r="A57" s="17" t="s">
        <v>872</v>
      </c>
      <c r="B57" s="41" t="s">
        <v>457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>
        <f t="shared" si="0"/>
        <v>0</v>
      </c>
      <c r="P57" s="177"/>
    </row>
    <row r="58" spans="1:17" ht="15">
      <c r="A58" s="17" t="s">
        <v>873</v>
      </c>
      <c r="B58" s="41" t="s">
        <v>458</v>
      </c>
      <c r="C58" s="144">
        <v>25</v>
      </c>
      <c r="D58" s="144">
        <v>25</v>
      </c>
      <c r="E58" s="144">
        <v>25</v>
      </c>
      <c r="F58" s="144">
        <v>25</v>
      </c>
      <c r="G58" s="144">
        <v>25</v>
      </c>
      <c r="H58" s="144">
        <v>25</v>
      </c>
      <c r="I58" s="144">
        <v>25</v>
      </c>
      <c r="J58" s="144">
        <v>25</v>
      </c>
      <c r="K58" s="144">
        <v>25</v>
      </c>
      <c r="L58" s="144">
        <v>25</v>
      </c>
      <c r="M58" s="144">
        <v>25</v>
      </c>
      <c r="N58" s="144">
        <v>25</v>
      </c>
      <c r="O58" s="144">
        <f t="shared" si="0"/>
        <v>300</v>
      </c>
      <c r="P58" s="177"/>
      <c r="Q58" s="231"/>
    </row>
    <row r="59" spans="1:16" ht="15">
      <c r="A59" s="17" t="s">
        <v>874</v>
      </c>
      <c r="B59" s="41" t="s">
        <v>459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>
        <f t="shared" si="0"/>
        <v>0</v>
      </c>
      <c r="P59" s="177"/>
    </row>
    <row r="60" spans="1:16" ht="15">
      <c r="A60" s="64" t="s">
        <v>831</v>
      </c>
      <c r="B60" s="67" t="s">
        <v>460</v>
      </c>
      <c r="C60" s="143">
        <f aca="true" t="shared" si="7" ref="C60:N60">SUM(C52:C59)</f>
        <v>25</v>
      </c>
      <c r="D60" s="143">
        <f t="shared" si="7"/>
        <v>25</v>
      </c>
      <c r="E60" s="143">
        <f t="shared" si="7"/>
        <v>25</v>
      </c>
      <c r="F60" s="143">
        <f t="shared" si="7"/>
        <v>25</v>
      </c>
      <c r="G60" s="143">
        <f t="shared" si="7"/>
        <v>25</v>
      </c>
      <c r="H60" s="143">
        <f t="shared" si="7"/>
        <v>25</v>
      </c>
      <c r="I60" s="143">
        <f t="shared" si="7"/>
        <v>25</v>
      </c>
      <c r="J60" s="143">
        <f t="shared" si="7"/>
        <v>25</v>
      </c>
      <c r="K60" s="143">
        <f t="shared" si="7"/>
        <v>25</v>
      </c>
      <c r="L60" s="143">
        <f t="shared" si="7"/>
        <v>25</v>
      </c>
      <c r="M60" s="143">
        <f t="shared" si="7"/>
        <v>25</v>
      </c>
      <c r="N60" s="143">
        <f t="shared" si="7"/>
        <v>25</v>
      </c>
      <c r="O60" s="144">
        <f t="shared" si="0"/>
        <v>300</v>
      </c>
      <c r="P60" s="177"/>
    </row>
    <row r="61" spans="1:16" ht="15">
      <c r="A61" s="16" t="s">
        <v>885</v>
      </c>
      <c r="B61" s="41" t="s">
        <v>461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>
        <f t="shared" si="0"/>
        <v>0</v>
      </c>
      <c r="P61" s="177"/>
    </row>
    <row r="62" spans="1:16" ht="15">
      <c r="A62" s="16" t="s">
        <v>463</v>
      </c>
      <c r="B62" s="41" t="s">
        <v>464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>
        <f t="shared" si="0"/>
        <v>0</v>
      </c>
      <c r="P62" s="177"/>
    </row>
    <row r="63" spans="1:16" ht="15">
      <c r="A63" s="16" t="s">
        <v>465</v>
      </c>
      <c r="B63" s="41" t="s">
        <v>466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>
        <f t="shared" si="0"/>
        <v>0</v>
      </c>
      <c r="P63" s="177"/>
    </row>
    <row r="64" spans="1:16" ht="15">
      <c r="A64" s="16" t="s">
        <v>833</v>
      </c>
      <c r="B64" s="41" t="s">
        <v>467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>
        <f t="shared" si="0"/>
        <v>0</v>
      </c>
      <c r="P64" s="177"/>
    </row>
    <row r="65" spans="1:16" ht="15">
      <c r="A65" s="16" t="s">
        <v>886</v>
      </c>
      <c r="B65" s="41" t="s">
        <v>468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>
        <f t="shared" si="0"/>
        <v>0</v>
      </c>
      <c r="P65" s="177"/>
    </row>
    <row r="66" spans="1:16" ht="15">
      <c r="A66" s="16" t="s">
        <v>835</v>
      </c>
      <c r="B66" s="41" t="s">
        <v>469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>
        <f t="shared" si="0"/>
        <v>0</v>
      </c>
      <c r="P66" s="177"/>
    </row>
    <row r="67" spans="1:16" ht="15">
      <c r="A67" s="16" t="s">
        <v>887</v>
      </c>
      <c r="B67" s="41" t="s">
        <v>470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>
        <f t="shared" si="0"/>
        <v>0</v>
      </c>
      <c r="P67" s="177"/>
    </row>
    <row r="68" spans="1:16" ht="15">
      <c r="A68" s="16" t="s">
        <v>888</v>
      </c>
      <c r="B68" s="41" t="s">
        <v>472</v>
      </c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>
        <f t="shared" si="0"/>
        <v>0</v>
      </c>
      <c r="P68" s="177"/>
    </row>
    <row r="69" spans="1:16" ht="15">
      <c r="A69" s="16" t="s">
        <v>473</v>
      </c>
      <c r="B69" s="41" t="s">
        <v>474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>
        <f t="shared" si="0"/>
        <v>0</v>
      </c>
      <c r="P69" s="177"/>
    </row>
    <row r="70" spans="1:16" ht="15">
      <c r="A70" s="29" t="s">
        <v>475</v>
      </c>
      <c r="B70" s="41" t="s">
        <v>476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>
        <f t="shared" si="0"/>
        <v>0</v>
      </c>
      <c r="P70" s="177"/>
    </row>
    <row r="71" spans="1:16" ht="15">
      <c r="A71" s="16" t="s">
        <v>889</v>
      </c>
      <c r="B71" s="41" t="s">
        <v>477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>
        <f t="shared" si="0"/>
        <v>0</v>
      </c>
      <c r="P71" s="177"/>
    </row>
    <row r="72" spans="1:16" ht="15">
      <c r="A72" s="29" t="s">
        <v>184</v>
      </c>
      <c r="B72" s="41" t="s">
        <v>478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>
        <f aca="true" t="shared" si="8" ref="O72:O135">SUM(C72:N72)</f>
        <v>0</v>
      </c>
      <c r="P72" s="177"/>
    </row>
    <row r="73" spans="1:16" ht="15">
      <c r="A73" s="29" t="s">
        <v>185</v>
      </c>
      <c r="B73" s="41" t="s">
        <v>478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>
        <f t="shared" si="8"/>
        <v>0</v>
      </c>
      <c r="P73" s="177"/>
    </row>
    <row r="74" spans="1:16" ht="15">
      <c r="A74" s="64" t="s">
        <v>839</v>
      </c>
      <c r="B74" s="67" t="s">
        <v>479</v>
      </c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>
        <f t="shared" si="8"/>
        <v>0</v>
      </c>
      <c r="P74" s="177"/>
    </row>
    <row r="75" spans="1:16" ht="15.75">
      <c r="A75" s="83" t="s">
        <v>73</v>
      </c>
      <c r="B75" s="67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77"/>
    </row>
    <row r="76" spans="1:16" ht="15">
      <c r="A76" s="45" t="s">
        <v>480</v>
      </c>
      <c r="B76" s="41" t="s">
        <v>481</v>
      </c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>
        <f t="shared" si="8"/>
        <v>0</v>
      </c>
      <c r="P76" s="177"/>
    </row>
    <row r="77" spans="1:16" ht="15">
      <c r="A77" s="45" t="s">
        <v>890</v>
      </c>
      <c r="B77" s="41" t="s">
        <v>482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>
        <f t="shared" si="8"/>
        <v>0</v>
      </c>
      <c r="P77" s="177"/>
    </row>
    <row r="78" spans="1:16" ht="15">
      <c r="A78" s="45" t="s">
        <v>484</v>
      </c>
      <c r="B78" s="41" t="s">
        <v>485</v>
      </c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>
        <f t="shared" si="8"/>
        <v>0</v>
      </c>
      <c r="P78" s="177"/>
    </row>
    <row r="79" spans="1:16" ht="15">
      <c r="A79" s="45" t="s">
        <v>486</v>
      </c>
      <c r="B79" s="41" t="s">
        <v>487</v>
      </c>
      <c r="C79" s="144"/>
      <c r="D79" s="144"/>
      <c r="E79" s="144">
        <v>240</v>
      </c>
      <c r="F79" s="144"/>
      <c r="G79" s="144"/>
      <c r="H79" s="144"/>
      <c r="I79" s="144"/>
      <c r="J79" s="144"/>
      <c r="K79" s="144"/>
      <c r="L79" s="144"/>
      <c r="M79" s="144"/>
      <c r="N79" s="144"/>
      <c r="O79" s="144">
        <f t="shared" si="8"/>
        <v>240</v>
      </c>
      <c r="P79" s="177"/>
    </row>
    <row r="80" spans="1:16" ht="15">
      <c r="A80" s="6" t="s">
        <v>492</v>
      </c>
      <c r="B80" s="41" t="s">
        <v>493</v>
      </c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>
        <f t="shared" si="8"/>
        <v>0</v>
      </c>
      <c r="P80" s="177"/>
    </row>
    <row r="81" spans="1:16" ht="15">
      <c r="A81" s="6" t="s">
        <v>494</v>
      </c>
      <c r="B81" s="41" t="s">
        <v>495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>
        <f t="shared" si="8"/>
        <v>0</v>
      </c>
      <c r="P81" s="177"/>
    </row>
    <row r="82" spans="1:16" ht="15">
      <c r="A82" s="6" t="s">
        <v>496</v>
      </c>
      <c r="B82" s="41" t="s">
        <v>497</v>
      </c>
      <c r="C82" s="144"/>
      <c r="D82" s="144"/>
      <c r="E82" s="144">
        <v>65</v>
      </c>
      <c r="F82" s="144"/>
      <c r="G82" s="144"/>
      <c r="H82" s="144"/>
      <c r="I82" s="144"/>
      <c r="J82" s="144"/>
      <c r="K82" s="144"/>
      <c r="L82" s="144"/>
      <c r="M82" s="144"/>
      <c r="N82" s="144"/>
      <c r="O82" s="144">
        <f t="shared" si="8"/>
        <v>65</v>
      </c>
      <c r="P82" s="177"/>
    </row>
    <row r="83" spans="1:16" ht="15">
      <c r="A83" s="65" t="s">
        <v>841</v>
      </c>
      <c r="B83" s="67" t="s">
        <v>498</v>
      </c>
      <c r="C83" s="143">
        <f>SUM(C76:C82)</f>
        <v>0</v>
      </c>
      <c r="D83" s="144"/>
      <c r="E83" s="143">
        <f>SUM(E76:E82)</f>
        <v>305</v>
      </c>
      <c r="F83" s="143"/>
      <c r="G83" s="143"/>
      <c r="H83" s="143"/>
      <c r="I83" s="143"/>
      <c r="J83" s="143"/>
      <c r="K83" s="143">
        <f>SUM(K76:K82)</f>
        <v>0</v>
      </c>
      <c r="L83" s="144"/>
      <c r="M83" s="144"/>
      <c r="N83" s="144"/>
      <c r="O83" s="144">
        <f t="shared" si="8"/>
        <v>305</v>
      </c>
      <c r="P83" s="177"/>
    </row>
    <row r="84" spans="1:16" ht="15">
      <c r="A84" s="17" t="s">
        <v>499</v>
      </c>
      <c r="B84" s="41" t="s">
        <v>500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>
        <f t="shared" si="8"/>
        <v>0</v>
      </c>
      <c r="P84" s="177"/>
    </row>
    <row r="85" spans="1:16" ht="15">
      <c r="A85" s="17" t="s">
        <v>501</v>
      </c>
      <c r="B85" s="41" t="s">
        <v>502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>
        <f t="shared" si="8"/>
        <v>0</v>
      </c>
      <c r="P85" s="177"/>
    </row>
    <row r="86" spans="1:16" ht="15">
      <c r="A86" s="17" t="s">
        <v>503</v>
      </c>
      <c r="B86" s="41" t="s">
        <v>504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>
        <f t="shared" si="8"/>
        <v>0</v>
      </c>
      <c r="P86" s="177"/>
    </row>
    <row r="87" spans="1:16" ht="15">
      <c r="A87" s="17" t="s">
        <v>505</v>
      </c>
      <c r="B87" s="41" t="s">
        <v>506</v>
      </c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>
        <f t="shared" si="8"/>
        <v>0</v>
      </c>
      <c r="P87" s="177"/>
    </row>
    <row r="88" spans="1:16" ht="15">
      <c r="A88" s="64" t="s">
        <v>842</v>
      </c>
      <c r="B88" s="67" t="s">
        <v>507</v>
      </c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>
        <f t="shared" si="8"/>
        <v>0</v>
      </c>
      <c r="P88" s="177"/>
    </row>
    <row r="89" spans="1:16" ht="30">
      <c r="A89" s="17" t="s">
        <v>508</v>
      </c>
      <c r="B89" s="41" t="s">
        <v>509</v>
      </c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>
        <f t="shared" si="8"/>
        <v>0</v>
      </c>
      <c r="P89" s="177"/>
    </row>
    <row r="90" spans="1:16" ht="30">
      <c r="A90" s="17" t="s">
        <v>891</v>
      </c>
      <c r="B90" s="41" t="s">
        <v>510</v>
      </c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>
        <f t="shared" si="8"/>
        <v>0</v>
      </c>
      <c r="P90" s="177"/>
    </row>
    <row r="91" spans="1:16" ht="30">
      <c r="A91" s="17" t="s">
        <v>892</v>
      </c>
      <c r="B91" s="41" t="s">
        <v>511</v>
      </c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>
        <f t="shared" si="8"/>
        <v>0</v>
      </c>
      <c r="P91" s="177"/>
    </row>
    <row r="92" spans="1:16" ht="15">
      <c r="A92" s="17" t="s">
        <v>893</v>
      </c>
      <c r="B92" s="41" t="s">
        <v>512</v>
      </c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>
        <f t="shared" si="8"/>
        <v>0</v>
      </c>
      <c r="P92" s="177"/>
    </row>
    <row r="93" spans="1:16" ht="30">
      <c r="A93" s="17" t="s">
        <v>894</v>
      </c>
      <c r="B93" s="41" t="s">
        <v>513</v>
      </c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>
        <f t="shared" si="8"/>
        <v>0</v>
      </c>
      <c r="P93" s="177"/>
    </row>
    <row r="94" spans="1:16" ht="30">
      <c r="A94" s="17" t="s">
        <v>895</v>
      </c>
      <c r="B94" s="41" t="s">
        <v>514</v>
      </c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>
        <f t="shared" si="8"/>
        <v>0</v>
      </c>
      <c r="P94" s="177"/>
    </row>
    <row r="95" spans="1:16" ht="15">
      <c r="A95" s="17" t="s">
        <v>515</v>
      </c>
      <c r="B95" s="41" t="s">
        <v>516</v>
      </c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>
        <f t="shared" si="8"/>
        <v>0</v>
      </c>
      <c r="P95" s="177"/>
    </row>
    <row r="96" spans="1:16" ht="15">
      <c r="A96" s="17" t="s">
        <v>896</v>
      </c>
      <c r="B96" s="41" t="s">
        <v>517</v>
      </c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>
        <f t="shared" si="8"/>
        <v>0</v>
      </c>
      <c r="P96" s="177"/>
    </row>
    <row r="97" spans="1:16" ht="15">
      <c r="A97" s="64" t="s">
        <v>843</v>
      </c>
      <c r="B97" s="67" t="s">
        <v>518</v>
      </c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>
        <f t="shared" si="8"/>
        <v>0</v>
      </c>
      <c r="P97" s="177"/>
    </row>
    <row r="98" spans="1:16" ht="15.75">
      <c r="A98" s="83" t="s">
        <v>72</v>
      </c>
      <c r="B98" s="67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77"/>
    </row>
    <row r="99" spans="1:16" ht="15.75">
      <c r="A99" s="46" t="s">
        <v>904</v>
      </c>
      <c r="B99" s="47" t="s">
        <v>519</v>
      </c>
      <c r="C99" s="143">
        <f aca="true" t="shared" si="9" ref="C99:N99">C25+C26+C51+C60+C74+C83+C88+C97</f>
        <v>7914</v>
      </c>
      <c r="D99" s="143">
        <f t="shared" si="9"/>
        <v>8006</v>
      </c>
      <c r="E99" s="143">
        <f t="shared" si="9"/>
        <v>8481</v>
      </c>
      <c r="F99" s="143">
        <f t="shared" si="9"/>
        <v>8006</v>
      </c>
      <c r="G99" s="143">
        <f t="shared" si="9"/>
        <v>8011</v>
      </c>
      <c r="H99" s="143">
        <f t="shared" si="9"/>
        <v>8011</v>
      </c>
      <c r="I99" s="143">
        <f t="shared" si="9"/>
        <v>7661</v>
      </c>
      <c r="J99" s="143">
        <f t="shared" si="9"/>
        <v>6862</v>
      </c>
      <c r="K99" s="143">
        <f t="shared" si="9"/>
        <v>7202</v>
      </c>
      <c r="L99" s="143">
        <f t="shared" si="9"/>
        <v>8011</v>
      </c>
      <c r="M99" s="143">
        <f t="shared" si="9"/>
        <v>8011</v>
      </c>
      <c r="N99" s="143">
        <f t="shared" si="9"/>
        <v>8170</v>
      </c>
      <c r="O99" s="144">
        <f t="shared" si="8"/>
        <v>94346</v>
      </c>
      <c r="P99" s="177"/>
    </row>
    <row r="100" spans="1:16" ht="15">
      <c r="A100" s="17" t="s">
        <v>897</v>
      </c>
      <c r="B100" s="5" t="s">
        <v>520</v>
      </c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>
        <f t="shared" si="8"/>
        <v>0</v>
      </c>
      <c r="P100" s="177"/>
    </row>
    <row r="101" spans="1:16" ht="15">
      <c r="A101" s="17" t="s">
        <v>523</v>
      </c>
      <c r="B101" s="5" t="s">
        <v>524</v>
      </c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>
        <f t="shared" si="8"/>
        <v>0</v>
      </c>
      <c r="P101" s="177"/>
    </row>
    <row r="102" spans="1:16" ht="15">
      <c r="A102" s="17" t="s">
        <v>898</v>
      </c>
      <c r="B102" s="5" t="s">
        <v>525</v>
      </c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>
        <f t="shared" si="8"/>
        <v>0</v>
      </c>
      <c r="P102" s="177"/>
    </row>
    <row r="103" spans="1:16" ht="15">
      <c r="A103" s="20" t="s">
        <v>850</v>
      </c>
      <c r="B103" s="9" t="s">
        <v>527</v>
      </c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>
        <f t="shared" si="8"/>
        <v>0</v>
      </c>
      <c r="P103" s="177"/>
    </row>
    <row r="104" spans="1:16" ht="15">
      <c r="A104" s="48" t="s">
        <v>899</v>
      </c>
      <c r="B104" s="5" t="s">
        <v>528</v>
      </c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>
        <f t="shared" si="8"/>
        <v>0</v>
      </c>
      <c r="P104" s="177"/>
    </row>
    <row r="105" spans="1:16" ht="15">
      <c r="A105" s="48" t="s">
        <v>856</v>
      </c>
      <c r="B105" s="5" t="s">
        <v>531</v>
      </c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>
        <f t="shared" si="8"/>
        <v>0</v>
      </c>
      <c r="P105" s="177"/>
    </row>
    <row r="106" spans="1:16" ht="15">
      <c r="A106" s="17" t="s">
        <v>532</v>
      </c>
      <c r="B106" s="5" t="s">
        <v>533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>
        <f t="shared" si="8"/>
        <v>0</v>
      </c>
      <c r="P106" s="177"/>
    </row>
    <row r="107" spans="1:16" ht="15">
      <c r="A107" s="17" t="s">
        <v>900</v>
      </c>
      <c r="B107" s="5" t="s">
        <v>534</v>
      </c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>
        <f t="shared" si="8"/>
        <v>0</v>
      </c>
      <c r="P107" s="177"/>
    </row>
    <row r="108" spans="1:16" ht="15">
      <c r="A108" s="18" t="s">
        <v>853</v>
      </c>
      <c r="B108" s="9" t="s">
        <v>535</v>
      </c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>
        <f t="shared" si="8"/>
        <v>0</v>
      </c>
      <c r="P108" s="177"/>
    </row>
    <row r="109" spans="1:16" ht="15">
      <c r="A109" s="48" t="s">
        <v>536</v>
      </c>
      <c r="B109" s="5" t="s">
        <v>537</v>
      </c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>
        <f t="shared" si="8"/>
        <v>0</v>
      </c>
      <c r="P109" s="177"/>
    </row>
    <row r="110" spans="1:16" ht="15">
      <c r="A110" s="48" t="s">
        <v>538</v>
      </c>
      <c r="B110" s="5" t="s">
        <v>539</v>
      </c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>
        <f t="shared" si="8"/>
        <v>0</v>
      </c>
      <c r="P110" s="177"/>
    </row>
    <row r="111" spans="1:16" ht="15">
      <c r="A111" s="18" t="s">
        <v>540</v>
      </c>
      <c r="B111" s="9" t="s">
        <v>541</v>
      </c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>
        <f t="shared" si="8"/>
        <v>0</v>
      </c>
      <c r="P111" s="177"/>
    </row>
    <row r="112" spans="1:16" ht="15">
      <c r="A112" s="48" t="s">
        <v>542</v>
      </c>
      <c r="B112" s="5" t="s">
        <v>543</v>
      </c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>
        <f t="shared" si="8"/>
        <v>0</v>
      </c>
      <c r="P112" s="177"/>
    </row>
    <row r="113" spans="1:16" ht="15">
      <c r="A113" s="48" t="s">
        <v>544</v>
      </c>
      <c r="B113" s="5" t="s">
        <v>545</v>
      </c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>
        <f t="shared" si="8"/>
        <v>0</v>
      </c>
      <c r="P113" s="177"/>
    </row>
    <row r="114" spans="1:16" ht="15">
      <c r="A114" s="48" t="s">
        <v>546</v>
      </c>
      <c r="B114" s="5" t="s">
        <v>547</v>
      </c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>
        <f t="shared" si="8"/>
        <v>0</v>
      </c>
      <c r="P114" s="177"/>
    </row>
    <row r="115" spans="1:16" ht="15">
      <c r="A115" s="49" t="s">
        <v>854</v>
      </c>
      <c r="B115" s="50" t="s">
        <v>548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>
        <f t="shared" si="8"/>
        <v>0</v>
      </c>
      <c r="P115" s="177"/>
    </row>
    <row r="116" spans="1:16" ht="15">
      <c r="A116" s="48" t="s">
        <v>549</v>
      </c>
      <c r="B116" s="5" t="s">
        <v>550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>
        <f t="shared" si="8"/>
        <v>0</v>
      </c>
      <c r="P116" s="177"/>
    </row>
    <row r="117" spans="1:16" ht="15">
      <c r="A117" s="17" t="s">
        <v>551</v>
      </c>
      <c r="B117" s="5" t="s">
        <v>552</v>
      </c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>
        <f t="shared" si="8"/>
        <v>0</v>
      </c>
      <c r="P117" s="177"/>
    </row>
    <row r="118" spans="1:16" ht="15">
      <c r="A118" s="48" t="s">
        <v>901</v>
      </c>
      <c r="B118" s="5" t="s">
        <v>553</v>
      </c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>
        <f t="shared" si="8"/>
        <v>0</v>
      </c>
      <c r="P118" s="177"/>
    </row>
    <row r="119" spans="1:16" ht="15">
      <c r="A119" s="48" t="s">
        <v>859</v>
      </c>
      <c r="B119" s="5" t="s">
        <v>554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>
        <f t="shared" si="8"/>
        <v>0</v>
      </c>
      <c r="P119" s="177"/>
    </row>
    <row r="120" spans="1:16" ht="15">
      <c r="A120" s="49" t="s">
        <v>860</v>
      </c>
      <c r="B120" s="50" t="s">
        <v>558</v>
      </c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>
        <f t="shared" si="8"/>
        <v>0</v>
      </c>
      <c r="P120" s="177"/>
    </row>
    <row r="121" spans="1:16" ht="15">
      <c r="A121" s="17" t="s">
        <v>559</v>
      </c>
      <c r="B121" s="5" t="s">
        <v>560</v>
      </c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>
        <f t="shared" si="8"/>
        <v>0</v>
      </c>
      <c r="P121" s="177"/>
    </row>
    <row r="122" spans="1:16" ht="15.75">
      <c r="A122" s="51" t="s">
        <v>905</v>
      </c>
      <c r="B122" s="52" t="s">
        <v>561</v>
      </c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>
        <f t="shared" si="8"/>
        <v>0</v>
      </c>
      <c r="P122" s="177"/>
    </row>
    <row r="123" spans="1:16" ht="15.75">
      <c r="A123" s="179" t="s">
        <v>990</v>
      </c>
      <c r="B123" s="175"/>
      <c r="C123" s="143">
        <f aca="true" t="shared" si="10" ref="C123:N123">C99+C122</f>
        <v>7914</v>
      </c>
      <c r="D123" s="143">
        <f t="shared" si="10"/>
        <v>8006</v>
      </c>
      <c r="E123" s="143">
        <f t="shared" si="10"/>
        <v>8481</v>
      </c>
      <c r="F123" s="143">
        <f t="shared" si="10"/>
        <v>8006</v>
      </c>
      <c r="G123" s="143">
        <f t="shared" si="10"/>
        <v>8011</v>
      </c>
      <c r="H123" s="143">
        <f t="shared" si="10"/>
        <v>8011</v>
      </c>
      <c r="I123" s="143">
        <f t="shared" si="10"/>
        <v>7661</v>
      </c>
      <c r="J123" s="143">
        <f t="shared" si="10"/>
        <v>6862</v>
      </c>
      <c r="K123" s="143">
        <f t="shared" si="10"/>
        <v>7202</v>
      </c>
      <c r="L123" s="143">
        <f t="shared" si="10"/>
        <v>8011</v>
      </c>
      <c r="M123" s="143">
        <f t="shared" si="10"/>
        <v>8011</v>
      </c>
      <c r="N123" s="143">
        <f t="shared" si="10"/>
        <v>8170</v>
      </c>
      <c r="O123" s="144">
        <f t="shared" si="8"/>
        <v>94346</v>
      </c>
      <c r="P123" s="177"/>
    </row>
    <row r="124" spans="1:16" ht="25.5">
      <c r="A124" s="2" t="s">
        <v>366</v>
      </c>
      <c r="B124" s="3" t="s">
        <v>983</v>
      </c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77"/>
    </row>
    <row r="125" spans="1:16" ht="15">
      <c r="A125" s="42" t="s">
        <v>562</v>
      </c>
      <c r="B125" s="6" t="s">
        <v>563</v>
      </c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>
        <f t="shared" si="8"/>
        <v>0</v>
      </c>
      <c r="P125" s="177"/>
    </row>
    <row r="126" spans="1:16" ht="15">
      <c r="A126" s="5" t="s">
        <v>564</v>
      </c>
      <c r="B126" s="6" t="s">
        <v>565</v>
      </c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>
        <f t="shared" si="8"/>
        <v>0</v>
      </c>
      <c r="P126" s="177"/>
    </row>
    <row r="127" spans="1:16" ht="15">
      <c r="A127" s="5" t="s">
        <v>566</v>
      </c>
      <c r="B127" s="6" t="s">
        <v>567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>
        <f t="shared" si="8"/>
        <v>0</v>
      </c>
      <c r="P127" s="177"/>
    </row>
    <row r="128" spans="1:16" ht="15">
      <c r="A128" s="5" t="s">
        <v>568</v>
      </c>
      <c r="B128" s="6" t="s">
        <v>569</v>
      </c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>
        <f t="shared" si="8"/>
        <v>0</v>
      </c>
      <c r="P128" s="177"/>
    </row>
    <row r="129" spans="1:16" ht="15">
      <c r="A129" s="5" t="s">
        <v>570</v>
      </c>
      <c r="B129" s="6" t="s">
        <v>571</v>
      </c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>
        <f t="shared" si="8"/>
        <v>0</v>
      </c>
      <c r="P129" s="177"/>
    </row>
    <row r="130" spans="1:16" ht="15">
      <c r="A130" s="5" t="s">
        <v>572</v>
      </c>
      <c r="B130" s="6" t="s">
        <v>573</v>
      </c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>
        <f t="shared" si="8"/>
        <v>0</v>
      </c>
      <c r="P130" s="177"/>
    </row>
    <row r="131" spans="1:16" ht="15">
      <c r="A131" s="9" t="s">
        <v>993</v>
      </c>
      <c r="B131" s="10" t="s">
        <v>574</v>
      </c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>
        <f t="shared" si="8"/>
        <v>0</v>
      </c>
      <c r="P131" s="177"/>
    </row>
    <row r="132" spans="1:16" ht="15">
      <c r="A132" s="5" t="s">
        <v>575</v>
      </c>
      <c r="B132" s="6" t="s">
        <v>576</v>
      </c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>
        <f t="shared" si="8"/>
        <v>0</v>
      </c>
      <c r="P132" s="177"/>
    </row>
    <row r="133" spans="1:16" ht="30">
      <c r="A133" s="5" t="s">
        <v>577</v>
      </c>
      <c r="B133" s="6" t="s">
        <v>578</v>
      </c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>
        <f t="shared" si="8"/>
        <v>0</v>
      </c>
      <c r="P133" s="177"/>
    </row>
    <row r="134" spans="1:16" ht="30">
      <c r="A134" s="5" t="s">
        <v>906</v>
      </c>
      <c r="B134" s="6" t="s">
        <v>579</v>
      </c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>
        <f t="shared" si="8"/>
        <v>0</v>
      </c>
      <c r="P134" s="177"/>
    </row>
    <row r="135" spans="1:16" ht="30">
      <c r="A135" s="5" t="s">
        <v>907</v>
      </c>
      <c r="B135" s="6" t="s">
        <v>580</v>
      </c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>
        <f t="shared" si="8"/>
        <v>0</v>
      </c>
      <c r="P135" s="177"/>
    </row>
    <row r="136" spans="1:16" ht="15">
      <c r="A136" s="5" t="s">
        <v>932</v>
      </c>
      <c r="B136" s="6" t="s">
        <v>581</v>
      </c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>
        <f aca="true" t="shared" si="11" ref="O136:O185">SUM(C136:N136)</f>
        <v>0</v>
      </c>
      <c r="P136" s="177"/>
    </row>
    <row r="137" spans="1:16" ht="15">
      <c r="A137" s="50" t="s">
        <v>994</v>
      </c>
      <c r="B137" s="65" t="s">
        <v>582</v>
      </c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>
        <f t="shared" si="11"/>
        <v>0</v>
      </c>
      <c r="P137" s="177"/>
    </row>
    <row r="138" spans="1:16" ht="15">
      <c r="A138" s="5" t="s">
        <v>939</v>
      </c>
      <c r="B138" s="6" t="s">
        <v>591</v>
      </c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>
        <f t="shared" si="11"/>
        <v>0</v>
      </c>
      <c r="P138" s="177"/>
    </row>
    <row r="139" spans="1:16" ht="15">
      <c r="A139" s="5" t="s">
        <v>940</v>
      </c>
      <c r="B139" s="6" t="s">
        <v>595</v>
      </c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>
        <f t="shared" si="11"/>
        <v>0</v>
      </c>
      <c r="P139" s="177"/>
    </row>
    <row r="140" spans="1:16" ht="15">
      <c r="A140" s="9" t="s">
        <v>996</v>
      </c>
      <c r="B140" s="10" t="s">
        <v>596</v>
      </c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>
        <f t="shared" si="11"/>
        <v>0</v>
      </c>
      <c r="P140" s="177"/>
    </row>
    <row r="141" spans="1:16" ht="15">
      <c r="A141" s="5" t="s">
        <v>941</v>
      </c>
      <c r="B141" s="6" t="s">
        <v>597</v>
      </c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>
        <f t="shared" si="11"/>
        <v>0</v>
      </c>
      <c r="P141" s="177"/>
    </row>
    <row r="142" spans="1:16" ht="15">
      <c r="A142" s="5" t="s">
        <v>942</v>
      </c>
      <c r="B142" s="6" t="s">
        <v>598</v>
      </c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>
        <f t="shared" si="11"/>
        <v>0</v>
      </c>
      <c r="P142" s="177"/>
    </row>
    <row r="143" spans="1:16" ht="15">
      <c r="A143" s="5" t="s">
        <v>943</v>
      </c>
      <c r="B143" s="6" t="s">
        <v>599</v>
      </c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>
        <f t="shared" si="11"/>
        <v>0</v>
      </c>
      <c r="P143" s="177"/>
    </row>
    <row r="144" spans="1:16" ht="15">
      <c r="A144" s="5" t="s">
        <v>944</v>
      </c>
      <c r="B144" s="6" t="s">
        <v>600</v>
      </c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>
        <f t="shared" si="11"/>
        <v>0</v>
      </c>
      <c r="P144" s="177"/>
    </row>
    <row r="145" spans="1:16" ht="15">
      <c r="A145" s="5" t="s">
        <v>945</v>
      </c>
      <c r="B145" s="6" t="s">
        <v>603</v>
      </c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>
        <f t="shared" si="11"/>
        <v>0</v>
      </c>
      <c r="P145" s="177"/>
    </row>
    <row r="146" spans="1:16" ht="15">
      <c r="A146" s="5" t="s">
        <v>604</v>
      </c>
      <c r="B146" s="6" t="s">
        <v>605</v>
      </c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>
        <f t="shared" si="11"/>
        <v>0</v>
      </c>
      <c r="P146" s="177"/>
    </row>
    <row r="147" spans="1:16" ht="15">
      <c r="A147" s="5" t="s">
        <v>946</v>
      </c>
      <c r="B147" s="6" t="s">
        <v>606</v>
      </c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>
        <f t="shared" si="11"/>
        <v>0</v>
      </c>
      <c r="P147" s="177"/>
    </row>
    <row r="148" spans="1:16" ht="15">
      <c r="A148" s="5" t="s">
        <v>947</v>
      </c>
      <c r="B148" s="6" t="s">
        <v>611</v>
      </c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>
        <f t="shared" si="11"/>
        <v>0</v>
      </c>
      <c r="P148" s="177"/>
    </row>
    <row r="149" spans="1:16" ht="15">
      <c r="A149" s="9" t="s">
        <v>997</v>
      </c>
      <c r="B149" s="10" t="s">
        <v>627</v>
      </c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>
        <f t="shared" si="11"/>
        <v>0</v>
      </c>
      <c r="P149" s="177"/>
    </row>
    <row r="150" spans="1:16" ht="15">
      <c r="A150" s="5" t="s">
        <v>948</v>
      </c>
      <c r="B150" s="6" t="s">
        <v>628</v>
      </c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>
        <f t="shared" si="11"/>
        <v>0</v>
      </c>
      <c r="P150" s="177"/>
    </row>
    <row r="151" spans="1:16" ht="15">
      <c r="A151" s="50" t="s">
        <v>998</v>
      </c>
      <c r="B151" s="65" t="s">
        <v>629</v>
      </c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>
        <f t="shared" si="11"/>
        <v>0</v>
      </c>
      <c r="P151" s="177"/>
    </row>
    <row r="152" spans="1:16" ht="15">
      <c r="A152" s="17" t="s">
        <v>630</v>
      </c>
      <c r="B152" s="6" t="s">
        <v>631</v>
      </c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>
        <f t="shared" si="11"/>
        <v>0</v>
      </c>
      <c r="P152" s="177"/>
    </row>
    <row r="153" spans="1:16" ht="15">
      <c r="A153" s="17" t="s">
        <v>951</v>
      </c>
      <c r="B153" s="6" t="s">
        <v>632</v>
      </c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>
        <f t="shared" si="11"/>
        <v>0</v>
      </c>
      <c r="P153" s="177"/>
    </row>
    <row r="154" spans="1:16" ht="15">
      <c r="A154" s="17" t="s">
        <v>952</v>
      </c>
      <c r="B154" s="6" t="s">
        <v>635</v>
      </c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>
        <f t="shared" si="11"/>
        <v>0</v>
      </c>
      <c r="P154" s="177"/>
    </row>
    <row r="155" spans="1:16" ht="15">
      <c r="A155" s="17" t="s">
        <v>971</v>
      </c>
      <c r="B155" s="6" t="s">
        <v>636</v>
      </c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>
        <f t="shared" si="11"/>
        <v>0</v>
      </c>
      <c r="P155" s="177"/>
    </row>
    <row r="156" spans="1:17" ht="15">
      <c r="A156" s="17" t="s">
        <v>643</v>
      </c>
      <c r="B156" s="6" t="s">
        <v>644</v>
      </c>
      <c r="C156" s="144">
        <v>110</v>
      </c>
      <c r="D156" s="144">
        <v>110</v>
      </c>
      <c r="E156" s="144">
        <v>110</v>
      </c>
      <c r="F156" s="144">
        <v>110</v>
      </c>
      <c r="G156" s="144">
        <v>110</v>
      </c>
      <c r="H156" s="144">
        <v>110</v>
      </c>
      <c r="I156" s="144">
        <v>110</v>
      </c>
      <c r="J156" s="144">
        <v>0</v>
      </c>
      <c r="K156" s="144">
        <v>106</v>
      </c>
      <c r="L156" s="144">
        <v>110</v>
      </c>
      <c r="M156" s="144">
        <v>110</v>
      </c>
      <c r="N156" s="144">
        <v>110</v>
      </c>
      <c r="O156" s="144">
        <f t="shared" si="11"/>
        <v>1206</v>
      </c>
      <c r="P156" s="177"/>
      <c r="Q156" s="231"/>
    </row>
    <row r="157" spans="1:17" ht="15">
      <c r="A157" s="17" t="s">
        <v>645</v>
      </c>
      <c r="B157" s="6" t="s">
        <v>646</v>
      </c>
      <c r="C157" s="144">
        <v>30</v>
      </c>
      <c r="D157" s="144">
        <v>30</v>
      </c>
      <c r="E157" s="144">
        <v>30</v>
      </c>
      <c r="F157" s="144">
        <v>30</v>
      </c>
      <c r="G157" s="144">
        <v>30</v>
      </c>
      <c r="H157" s="144">
        <v>30</v>
      </c>
      <c r="I157" s="144">
        <v>30</v>
      </c>
      <c r="J157" s="144">
        <v>0</v>
      </c>
      <c r="K157" s="144">
        <v>26</v>
      </c>
      <c r="L157" s="144">
        <v>30</v>
      </c>
      <c r="M157" s="144">
        <v>30</v>
      </c>
      <c r="N157" s="144">
        <v>30</v>
      </c>
      <c r="O157" s="144">
        <f t="shared" si="11"/>
        <v>326</v>
      </c>
      <c r="P157" s="177"/>
      <c r="Q157" s="231"/>
    </row>
    <row r="158" spans="1:16" ht="15">
      <c r="A158" s="17" t="s">
        <v>647</v>
      </c>
      <c r="B158" s="6" t="s">
        <v>648</v>
      </c>
      <c r="C158" s="144"/>
      <c r="D158" s="144">
        <v>300</v>
      </c>
      <c r="E158" s="144"/>
      <c r="F158" s="144"/>
      <c r="G158" s="144">
        <v>70</v>
      </c>
      <c r="H158" s="144"/>
      <c r="I158" s="144"/>
      <c r="J158" s="144">
        <v>60</v>
      </c>
      <c r="K158" s="144"/>
      <c r="L158" s="144"/>
      <c r="M158" s="144">
        <v>70</v>
      </c>
      <c r="N158" s="144"/>
      <c r="O158" s="144">
        <f t="shared" si="11"/>
        <v>500</v>
      </c>
      <c r="P158" s="177"/>
    </row>
    <row r="159" spans="1:16" ht="15">
      <c r="A159" s="17" t="s">
        <v>972</v>
      </c>
      <c r="B159" s="6" t="s">
        <v>649</v>
      </c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>
        <f t="shared" si="11"/>
        <v>0</v>
      </c>
      <c r="P159" s="177"/>
    </row>
    <row r="160" spans="1:16" ht="15">
      <c r="A160" s="17" t="s">
        <v>973</v>
      </c>
      <c r="B160" s="6" t="s">
        <v>651</v>
      </c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>
        <f t="shared" si="11"/>
        <v>0</v>
      </c>
      <c r="P160" s="177"/>
    </row>
    <row r="161" spans="1:16" ht="15">
      <c r="A161" s="17" t="s">
        <v>974</v>
      </c>
      <c r="B161" s="6" t="s">
        <v>656</v>
      </c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>
        <f t="shared" si="11"/>
        <v>0</v>
      </c>
      <c r="P161" s="177"/>
    </row>
    <row r="162" spans="1:16" ht="15">
      <c r="A162" s="64" t="s">
        <v>999</v>
      </c>
      <c r="B162" s="65" t="s">
        <v>661</v>
      </c>
      <c r="C162" s="144">
        <f>SUM(C152:C161)</f>
        <v>140</v>
      </c>
      <c r="D162" s="144">
        <f aca="true" t="shared" si="12" ref="D162:N162">SUM(D152:D161)</f>
        <v>440</v>
      </c>
      <c r="E162" s="144">
        <f t="shared" si="12"/>
        <v>140</v>
      </c>
      <c r="F162" s="144">
        <f t="shared" si="12"/>
        <v>140</v>
      </c>
      <c r="G162" s="144">
        <f t="shared" si="12"/>
        <v>210</v>
      </c>
      <c r="H162" s="144">
        <f t="shared" si="12"/>
        <v>140</v>
      </c>
      <c r="I162" s="144">
        <f t="shared" si="12"/>
        <v>140</v>
      </c>
      <c r="J162" s="144">
        <f t="shared" si="12"/>
        <v>60</v>
      </c>
      <c r="K162" s="144">
        <f t="shared" si="12"/>
        <v>132</v>
      </c>
      <c r="L162" s="144">
        <f t="shared" si="12"/>
        <v>140</v>
      </c>
      <c r="M162" s="144">
        <f t="shared" si="12"/>
        <v>210</v>
      </c>
      <c r="N162" s="144">
        <f t="shared" si="12"/>
        <v>140</v>
      </c>
      <c r="O162" s="144">
        <f t="shared" si="11"/>
        <v>2032</v>
      </c>
      <c r="P162" s="177"/>
    </row>
    <row r="163" spans="1:16" ht="30">
      <c r="A163" s="17" t="s">
        <v>673</v>
      </c>
      <c r="B163" s="6" t="s">
        <v>674</v>
      </c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>
        <f t="shared" si="11"/>
        <v>0</v>
      </c>
      <c r="P163" s="177"/>
    </row>
    <row r="164" spans="1:16" ht="30">
      <c r="A164" s="5" t="s">
        <v>978</v>
      </c>
      <c r="B164" s="6" t="s">
        <v>675</v>
      </c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>
        <f t="shared" si="11"/>
        <v>0</v>
      </c>
      <c r="P164" s="177"/>
    </row>
    <row r="165" spans="1:16" ht="15">
      <c r="A165" s="17" t="s">
        <v>979</v>
      </c>
      <c r="B165" s="6" t="s">
        <v>676</v>
      </c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>
        <f t="shared" si="11"/>
        <v>0</v>
      </c>
      <c r="P165" s="177"/>
    </row>
    <row r="166" spans="1:16" ht="15">
      <c r="A166" s="50" t="s">
        <v>1001</v>
      </c>
      <c r="B166" s="65" t="s">
        <v>677</v>
      </c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>
        <f t="shared" si="11"/>
        <v>0</v>
      </c>
      <c r="P166" s="177"/>
    </row>
    <row r="167" spans="1:16" ht="15.75">
      <c r="A167" s="83" t="s">
        <v>73</v>
      </c>
      <c r="B167" s="88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77"/>
    </row>
    <row r="168" spans="1:16" ht="15">
      <c r="A168" s="5" t="s">
        <v>583</v>
      </c>
      <c r="B168" s="6" t="s">
        <v>584</v>
      </c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>
        <f t="shared" si="11"/>
        <v>0</v>
      </c>
      <c r="P168" s="177"/>
    </row>
    <row r="169" spans="1:16" ht="30">
      <c r="A169" s="5" t="s">
        <v>585</v>
      </c>
      <c r="B169" s="6" t="s">
        <v>586</v>
      </c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>
        <f t="shared" si="11"/>
        <v>0</v>
      </c>
      <c r="P169" s="177"/>
    </row>
    <row r="170" spans="1:16" ht="30">
      <c r="A170" s="5" t="s">
        <v>933</v>
      </c>
      <c r="B170" s="6" t="s">
        <v>587</v>
      </c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>
        <f t="shared" si="11"/>
        <v>0</v>
      </c>
      <c r="P170" s="177"/>
    </row>
    <row r="171" spans="1:16" ht="30">
      <c r="A171" s="5" t="s">
        <v>934</v>
      </c>
      <c r="B171" s="6" t="s">
        <v>588</v>
      </c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>
        <f t="shared" si="11"/>
        <v>0</v>
      </c>
      <c r="P171" s="177"/>
    </row>
    <row r="172" spans="1:16" ht="15">
      <c r="A172" s="5" t="s">
        <v>938</v>
      </c>
      <c r="B172" s="6" t="s">
        <v>589</v>
      </c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>
        <f t="shared" si="11"/>
        <v>0</v>
      </c>
      <c r="P172" s="177"/>
    </row>
    <row r="173" spans="1:16" ht="15">
      <c r="A173" s="50" t="s">
        <v>995</v>
      </c>
      <c r="B173" s="65" t="s">
        <v>590</v>
      </c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>
        <f t="shared" si="11"/>
        <v>0</v>
      </c>
      <c r="P173" s="177"/>
    </row>
    <row r="174" spans="1:16" ht="15">
      <c r="A174" s="17" t="s">
        <v>975</v>
      </c>
      <c r="B174" s="6" t="s">
        <v>662</v>
      </c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>
        <f t="shared" si="11"/>
        <v>0</v>
      </c>
      <c r="P174" s="177"/>
    </row>
    <row r="175" spans="1:16" ht="15">
      <c r="A175" s="17" t="s">
        <v>976</v>
      </c>
      <c r="B175" s="6" t="s">
        <v>664</v>
      </c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>
        <f t="shared" si="11"/>
        <v>0</v>
      </c>
      <c r="P175" s="177"/>
    </row>
    <row r="176" spans="1:16" ht="15">
      <c r="A176" s="17" t="s">
        <v>666</v>
      </c>
      <c r="B176" s="6" t="s">
        <v>667</v>
      </c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>
        <f t="shared" si="11"/>
        <v>0</v>
      </c>
      <c r="P176" s="177"/>
    </row>
    <row r="177" spans="1:16" ht="15">
      <c r="A177" s="17" t="s">
        <v>977</v>
      </c>
      <c r="B177" s="6" t="s">
        <v>668</v>
      </c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>
        <f t="shared" si="11"/>
        <v>0</v>
      </c>
      <c r="P177" s="177"/>
    </row>
    <row r="178" spans="1:16" ht="15">
      <c r="A178" s="17" t="s">
        <v>670</v>
      </c>
      <c r="B178" s="6" t="s">
        <v>671</v>
      </c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>
        <f t="shared" si="11"/>
        <v>0</v>
      </c>
      <c r="P178" s="177"/>
    </row>
    <row r="179" spans="1:16" ht="15">
      <c r="A179" s="50" t="s">
        <v>1000</v>
      </c>
      <c r="B179" s="65" t="s">
        <v>672</v>
      </c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>
        <f t="shared" si="11"/>
        <v>0</v>
      </c>
      <c r="P179" s="177"/>
    </row>
    <row r="180" spans="1:16" ht="30">
      <c r="A180" s="17" t="s">
        <v>687</v>
      </c>
      <c r="B180" s="6" t="s">
        <v>688</v>
      </c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>
        <f t="shared" si="11"/>
        <v>0</v>
      </c>
      <c r="P180" s="177"/>
    </row>
    <row r="181" spans="1:16" ht="30">
      <c r="A181" s="5" t="s">
        <v>980</v>
      </c>
      <c r="B181" s="6" t="s">
        <v>689</v>
      </c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>
        <f t="shared" si="11"/>
        <v>0</v>
      </c>
      <c r="P181" s="177"/>
    </row>
    <row r="182" spans="1:16" ht="15">
      <c r="A182" s="17" t="s">
        <v>982</v>
      </c>
      <c r="B182" s="6" t="s">
        <v>690</v>
      </c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>
        <f t="shared" si="11"/>
        <v>0</v>
      </c>
      <c r="P182" s="177"/>
    </row>
    <row r="183" spans="1:16" ht="15">
      <c r="A183" s="50" t="s">
        <v>1003</v>
      </c>
      <c r="B183" s="65" t="s">
        <v>691</v>
      </c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>
        <f t="shared" si="11"/>
        <v>0</v>
      </c>
      <c r="P183" s="177"/>
    </row>
    <row r="184" spans="1:16" ht="15.75">
      <c r="A184" s="83" t="s">
        <v>72</v>
      </c>
      <c r="B184" s="88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>
        <f t="shared" si="11"/>
        <v>0</v>
      </c>
      <c r="P184" s="177"/>
    </row>
    <row r="185" spans="1:16" ht="15.75">
      <c r="A185" s="62" t="s">
        <v>1002</v>
      </c>
      <c r="B185" s="46" t="s">
        <v>692</v>
      </c>
      <c r="C185" s="144">
        <f>C162</f>
        <v>140</v>
      </c>
      <c r="D185" s="144">
        <f aca="true" t="shared" si="13" ref="D185:N185">D162</f>
        <v>440</v>
      </c>
      <c r="E185" s="144">
        <f t="shared" si="13"/>
        <v>140</v>
      </c>
      <c r="F185" s="144">
        <f t="shared" si="13"/>
        <v>140</v>
      </c>
      <c r="G185" s="144">
        <f t="shared" si="13"/>
        <v>210</v>
      </c>
      <c r="H185" s="144">
        <f t="shared" si="13"/>
        <v>140</v>
      </c>
      <c r="I185" s="144">
        <f t="shared" si="13"/>
        <v>140</v>
      </c>
      <c r="J185" s="144">
        <f t="shared" si="13"/>
        <v>60</v>
      </c>
      <c r="K185" s="144">
        <f t="shared" si="13"/>
        <v>132</v>
      </c>
      <c r="L185" s="144">
        <f t="shared" si="13"/>
        <v>140</v>
      </c>
      <c r="M185" s="144">
        <f t="shared" si="13"/>
        <v>210</v>
      </c>
      <c r="N185" s="144">
        <f t="shared" si="13"/>
        <v>140</v>
      </c>
      <c r="O185" s="144">
        <f t="shared" si="11"/>
        <v>2032</v>
      </c>
      <c r="P185" s="177"/>
    </row>
    <row r="186" spans="1:16" ht="15.75">
      <c r="A186" s="180" t="s">
        <v>182</v>
      </c>
      <c r="B186" s="86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77"/>
    </row>
    <row r="187" spans="1:16" ht="15.75">
      <c r="A187" s="180" t="s">
        <v>183</v>
      </c>
      <c r="B187" s="86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77"/>
    </row>
    <row r="188" spans="1:16" ht="15">
      <c r="A188" s="48" t="s">
        <v>984</v>
      </c>
      <c r="B188" s="5" t="s">
        <v>693</v>
      </c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>
        <f aca="true" t="shared" si="14" ref="O188:O215">SUM(C188:N188)</f>
        <v>0</v>
      </c>
      <c r="P188" s="177"/>
    </row>
    <row r="189" spans="1:16" ht="15">
      <c r="A189" s="17" t="s">
        <v>694</v>
      </c>
      <c r="B189" s="5" t="s">
        <v>695</v>
      </c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>
        <f t="shared" si="14"/>
        <v>0</v>
      </c>
      <c r="P189" s="177"/>
    </row>
    <row r="190" spans="1:16" ht="15">
      <c r="A190" s="48" t="s">
        <v>985</v>
      </c>
      <c r="B190" s="5" t="s">
        <v>696</v>
      </c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>
        <f t="shared" si="14"/>
        <v>0</v>
      </c>
      <c r="P190" s="177"/>
    </row>
    <row r="191" spans="1:16" ht="15">
      <c r="A191" s="20" t="s">
        <v>1004</v>
      </c>
      <c r="B191" s="9" t="s">
        <v>697</v>
      </c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>
        <f t="shared" si="14"/>
        <v>0</v>
      </c>
      <c r="P191" s="177"/>
    </row>
    <row r="192" spans="1:16" ht="15">
      <c r="A192" s="17" t="s">
        <v>986</v>
      </c>
      <c r="B192" s="5" t="s">
        <v>698</v>
      </c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>
        <f t="shared" si="14"/>
        <v>0</v>
      </c>
      <c r="P192" s="177"/>
    </row>
    <row r="193" spans="1:16" ht="15">
      <c r="A193" s="48" t="s">
        <v>699</v>
      </c>
      <c r="B193" s="5" t="s">
        <v>700</v>
      </c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>
        <f t="shared" si="14"/>
        <v>0</v>
      </c>
      <c r="P193" s="177"/>
    </row>
    <row r="194" spans="1:16" ht="15">
      <c r="A194" s="17" t="s">
        <v>987</v>
      </c>
      <c r="B194" s="5" t="s">
        <v>701</v>
      </c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>
        <f t="shared" si="14"/>
        <v>0</v>
      </c>
      <c r="P194" s="177"/>
    </row>
    <row r="195" spans="1:16" ht="15">
      <c r="A195" s="48" t="s">
        <v>702</v>
      </c>
      <c r="B195" s="5" t="s">
        <v>703</v>
      </c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>
        <f t="shared" si="14"/>
        <v>0</v>
      </c>
      <c r="P195" s="177"/>
    </row>
    <row r="196" spans="1:16" ht="15">
      <c r="A196" s="18" t="s">
        <v>1005</v>
      </c>
      <c r="B196" s="9" t="s">
        <v>704</v>
      </c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>
        <f t="shared" si="14"/>
        <v>0</v>
      </c>
      <c r="P196" s="177"/>
    </row>
    <row r="197" spans="1:16" ht="15">
      <c r="A197" s="5" t="s">
        <v>180</v>
      </c>
      <c r="B197" s="5" t="s">
        <v>705</v>
      </c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>
        <v>32</v>
      </c>
      <c r="O197" s="144">
        <f t="shared" si="14"/>
        <v>32</v>
      </c>
      <c r="P197" s="177"/>
    </row>
    <row r="198" spans="1:16" ht="15">
      <c r="A198" s="5" t="s">
        <v>181</v>
      </c>
      <c r="B198" s="5" t="s">
        <v>705</v>
      </c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>
        <f t="shared" si="14"/>
        <v>0</v>
      </c>
      <c r="P198" s="177"/>
    </row>
    <row r="199" spans="1:16" ht="15">
      <c r="A199" s="5" t="s">
        <v>178</v>
      </c>
      <c r="B199" s="5" t="s">
        <v>709</v>
      </c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>
        <f t="shared" si="14"/>
        <v>0</v>
      </c>
      <c r="P199" s="177"/>
    </row>
    <row r="200" spans="1:16" ht="15">
      <c r="A200" s="5" t="s">
        <v>179</v>
      </c>
      <c r="B200" s="5" t="s">
        <v>709</v>
      </c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>
        <f t="shared" si="14"/>
        <v>0</v>
      </c>
      <c r="P200" s="177"/>
    </row>
    <row r="201" spans="1:16" ht="15">
      <c r="A201" s="9" t="s">
        <v>1006</v>
      </c>
      <c r="B201" s="9" t="s">
        <v>710</v>
      </c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>
        <v>32</v>
      </c>
      <c r="O201" s="144">
        <f t="shared" si="14"/>
        <v>32</v>
      </c>
      <c r="P201" s="177"/>
    </row>
    <row r="202" spans="1:16" ht="15">
      <c r="A202" s="48" t="s">
        <v>711</v>
      </c>
      <c r="B202" s="5" t="s">
        <v>712</v>
      </c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>
        <f t="shared" si="14"/>
        <v>0</v>
      </c>
      <c r="P202" s="177"/>
    </row>
    <row r="203" spans="1:16" ht="15">
      <c r="A203" s="48" t="s">
        <v>714</v>
      </c>
      <c r="B203" s="5" t="s">
        <v>715</v>
      </c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>
        <f t="shared" si="14"/>
        <v>0</v>
      </c>
      <c r="P203" s="177"/>
    </row>
    <row r="204" spans="1:17" ht="15">
      <c r="A204" s="48" t="s">
        <v>716</v>
      </c>
      <c r="B204" s="5" t="s">
        <v>717</v>
      </c>
      <c r="C204" s="144">
        <v>7774</v>
      </c>
      <c r="D204" s="144">
        <v>7566</v>
      </c>
      <c r="E204" s="144">
        <v>8341</v>
      </c>
      <c r="F204" s="144">
        <v>7866</v>
      </c>
      <c r="G204" s="144">
        <v>7801</v>
      </c>
      <c r="H204" s="144">
        <v>7871</v>
      </c>
      <c r="I204" s="144">
        <v>7521</v>
      </c>
      <c r="J204" s="144">
        <v>6802</v>
      </c>
      <c r="K204" s="144">
        <v>7070</v>
      </c>
      <c r="L204" s="144">
        <v>7871</v>
      </c>
      <c r="M204" s="144">
        <v>7801</v>
      </c>
      <c r="N204" s="144">
        <v>7998</v>
      </c>
      <c r="O204" s="144">
        <f t="shared" si="14"/>
        <v>92282</v>
      </c>
      <c r="P204" s="177"/>
      <c r="Q204" s="231"/>
    </row>
    <row r="205" spans="1:16" ht="15">
      <c r="A205" s="48" t="s">
        <v>718</v>
      </c>
      <c r="B205" s="5" t="s">
        <v>719</v>
      </c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>
        <f t="shared" si="14"/>
        <v>0</v>
      </c>
      <c r="P205" s="177"/>
    </row>
    <row r="206" spans="1:16" ht="15">
      <c r="A206" s="17" t="s">
        <v>988</v>
      </c>
      <c r="B206" s="5" t="s">
        <v>720</v>
      </c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>
        <f t="shared" si="14"/>
        <v>0</v>
      </c>
      <c r="P206" s="177"/>
    </row>
    <row r="207" spans="1:16" ht="15">
      <c r="A207" s="20" t="s">
        <v>1007</v>
      </c>
      <c r="B207" s="9" t="s">
        <v>725</v>
      </c>
      <c r="C207" s="144">
        <f aca="true" t="shared" si="15" ref="C207:M207">C204</f>
        <v>7774</v>
      </c>
      <c r="D207" s="144">
        <f t="shared" si="15"/>
        <v>7566</v>
      </c>
      <c r="E207" s="144">
        <f t="shared" si="15"/>
        <v>8341</v>
      </c>
      <c r="F207" s="144">
        <f t="shared" si="15"/>
        <v>7866</v>
      </c>
      <c r="G207" s="144">
        <f t="shared" si="15"/>
        <v>7801</v>
      </c>
      <c r="H207" s="144">
        <f t="shared" si="15"/>
        <v>7871</v>
      </c>
      <c r="I207" s="144">
        <f t="shared" si="15"/>
        <v>7521</v>
      </c>
      <c r="J207" s="144">
        <f t="shared" si="15"/>
        <v>6802</v>
      </c>
      <c r="K207" s="144">
        <f t="shared" si="15"/>
        <v>7070</v>
      </c>
      <c r="L207" s="144">
        <f t="shared" si="15"/>
        <v>7871</v>
      </c>
      <c r="M207" s="144">
        <f t="shared" si="15"/>
        <v>7801</v>
      </c>
      <c r="N207" s="144">
        <v>8030</v>
      </c>
      <c r="O207" s="144">
        <f t="shared" si="14"/>
        <v>92314</v>
      </c>
      <c r="P207" s="177"/>
    </row>
    <row r="208" spans="1:16" ht="15">
      <c r="A208" s="17" t="s">
        <v>726</v>
      </c>
      <c r="B208" s="5" t="s">
        <v>727</v>
      </c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>
        <f t="shared" si="14"/>
        <v>0</v>
      </c>
      <c r="P208" s="177"/>
    </row>
    <row r="209" spans="1:16" ht="15">
      <c r="A209" s="17" t="s">
        <v>728</v>
      </c>
      <c r="B209" s="5" t="s">
        <v>729</v>
      </c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>
        <f t="shared" si="14"/>
        <v>0</v>
      </c>
      <c r="P209" s="177"/>
    </row>
    <row r="210" spans="1:16" ht="15">
      <c r="A210" s="48" t="s">
        <v>730</v>
      </c>
      <c r="B210" s="5" t="s">
        <v>731</v>
      </c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>
        <f t="shared" si="14"/>
        <v>0</v>
      </c>
      <c r="P210" s="177"/>
    </row>
    <row r="211" spans="1:16" ht="15">
      <c r="A211" s="48" t="s">
        <v>989</v>
      </c>
      <c r="B211" s="5" t="s">
        <v>732</v>
      </c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>
        <f t="shared" si="14"/>
        <v>0</v>
      </c>
      <c r="P211" s="177"/>
    </row>
    <row r="212" spans="1:16" ht="15">
      <c r="A212" s="18" t="s">
        <v>1008</v>
      </c>
      <c r="B212" s="9" t="s">
        <v>733</v>
      </c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>
        <f t="shared" si="14"/>
        <v>0</v>
      </c>
      <c r="P212" s="177"/>
    </row>
    <row r="213" spans="1:16" ht="15">
      <c r="A213" s="20" t="s">
        <v>756</v>
      </c>
      <c r="B213" s="9" t="s">
        <v>757</v>
      </c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>
        <f t="shared" si="14"/>
        <v>0</v>
      </c>
      <c r="P213" s="177"/>
    </row>
    <row r="214" spans="1:16" ht="15.75">
      <c r="A214" s="51" t="s">
        <v>1009</v>
      </c>
      <c r="B214" s="52" t="s">
        <v>758</v>
      </c>
      <c r="C214" s="144">
        <f aca="true" t="shared" si="16" ref="C214:M214">C207</f>
        <v>7774</v>
      </c>
      <c r="D214" s="144">
        <f t="shared" si="16"/>
        <v>7566</v>
      </c>
      <c r="E214" s="144">
        <f t="shared" si="16"/>
        <v>8341</v>
      </c>
      <c r="F214" s="144">
        <f t="shared" si="16"/>
        <v>7866</v>
      </c>
      <c r="G214" s="144">
        <f t="shared" si="16"/>
        <v>7801</v>
      </c>
      <c r="H214" s="144">
        <f t="shared" si="16"/>
        <v>7871</v>
      </c>
      <c r="I214" s="144">
        <f t="shared" si="16"/>
        <v>7521</v>
      </c>
      <c r="J214" s="144">
        <f t="shared" si="16"/>
        <v>6802</v>
      </c>
      <c r="K214" s="144">
        <f t="shared" si="16"/>
        <v>7070</v>
      </c>
      <c r="L214" s="144">
        <f t="shared" si="16"/>
        <v>7871</v>
      </c>
      <c r="M214" s="144">
        <f t="shared" si="16"/>
        <v>7801</v>
      </c>
      <c r="N214" s="144">
        <f>N207</f>
        <v>8030</v>
      </c>
      <c r="O214" s="144">
        <f t="shared" si="14"/>
        <v>92314</v>
      </c>
      <c r="P214" s="177"/>
    </row>
    <row r="215" spans="1:16" ht="15.75">
      <c r="A215" s="179" t="s">
        <v>991</v>
      </c>
      <c r="B215" s="175"/>
      <c r="C215" s="144">
        <f>C185+C214</f>
        <v>7914</v>
      </c>
      <c r="D215" s="144">
        <f aca="true" t="shared" si="17" ref="D215:N215">D185+D214</f>
        <v>8006</v>
      </c>
      <c r="E215" s="144">
        <f t="shared" si="17"/>
        <v>8481</v>
      </c>
      <c r="F215" s="144">
        <f t="shared" si="17"/>
        <v>8006</v>
      </c>
      <c r="G215" s="144">
        <f t="shared" si="17"/>
        <v>8011</v>
      </c>
      <c r="H215" s="144">
        <f t="shared" si="17"/>
        <v>8011</v>
      </c>
      <c r="I215" s="144">
        <f t="shared" si="17"/>
        <v>7661</v>
      </c>
      <c r="J215" s="144">
        <f t="shared" si="17"/>
        <v>6862</v>
      </c>
      <c r="K215" s="144">
        <f t="shared" si="17"/>
        <v>7202</v>
      </c>
      <c r="L215" s="144">
        <f t="shared" si="17"/>
        <v>8011</v>
      </c>
      <c r="M215" s="144">
        <f t="shared" si="17"/>
        <v>8011</v>
      </c>
      <c r="N215" s="144">
        <f t="shared" si="17"/>
        <v>8170</v>
      </c>
      <c r="O215" s="144">
        <f t="shared" si="14"/>
        <v>94346</v>
      </c>
      <c r="P215" s="177"/>
    </row>
    <row r="216" spans="2:16" ht="15"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</row>
    <row r="217" spans="2:16" ht="15"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</row>
    <row r="218" spans="1:16" ht="15">
      <c r="A218" t="s">
        <v>737</v>
      </c>
      <c r="B218" s="177"/>
      <c r="C218" s="177">
        <f>C215-C123</f>
        <v>0</v>
      </c>
      <c r="D218" s="177">
        <f aca="true" t="shared" si="18" ref="D218:N218">D215-D123</f>
        <v>0</v>
      </c>
      <c r="E218" s="177">
        <f t="shared" si="18"/>
        <v>0</v>
      </c>
      <c r="F218" s="177">
        <f t="shared" si="18"/>
        <v>0</v>
      </c>
      <c r="G218" s="177">
        <f t="shared" si="18"/>
        <v>0</v>
      </c>
      <c r="H218" s="177">
        <f t="shared" si="18"/>
        <v>0</v>
      </c>
      <c r="I218" s="177">
        <f t="shared" si="18"/>
        <v>0</v>
      </c>
      <c r="J218" s="177">
        <f t="shared" si="18"/>
        <v>0</v>
      </c>
      <c r="K218" s="177">
        <f t="shared" si="18"/>
        <v>0</v>
      </c>
      <c r="L218" s="177">
        <f t="shared" si="18"/>
        <v>0</v>
      </c>
      <c r="M218" s="177">
        <f t="shared" si="18"/>
        <v>0</v>
      </c>
      <c r="N218" s="177">
        <f t="shared" si="18"/>
        <v>0</v>
      </c>
      <c r="O218" s="177"/>
      <c r="P218" s="177"/>
    </row>
    <row r="219" spans="2:16" ht="15"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</row>
    <row r="220" spans="2:16" ht="15"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</row>
    <row r="221" spans="2:16" ht="15"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</row>
    <row r="222" spans="2:16" ht="15"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</row>
    <row r="223" spans="2:16" ht="15"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</row>
    <row r="224" spans="2:16" ht="15"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</row>
    <row r="225" spans="2:16" ht="15"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</row>
    <row r="226" spans="2:16" ht="15"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</row>
    <row r="227" spans="2:16" ht="15"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7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9" ht="15">
      <c r="A1" s="176" t="s">
        <v>262</v>
      </c>
      <c r="B1" s="115"/>
      <c r="C1" s="115"/>
      <c r="D1" s="115"/>
      <c r="E1" s="115"/>
      <c r="F1" s="115"/>
      <c r="I1" t="s">
        <v>753</v>
      </c>
    </row>
    <row r="2" spans="1:15" ht="28.5" customHeight="1">
      <c r="A2" s="238" t="s">
        <v>357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26.25" customHeight="1">
      <c r="A3" s="242" t="s">
        <v>277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5" ht="15">
      <c r="A5" s="146" t="s">
        <v>76</v>
      </c>
    </row>
    <row r="6" spans="1:16" ht="25.5">
      <c r="A6" s="2" t="s">
        <v>366</v>
      </c>
      <c r="B6" s="3" t="s">
        <v>367</v>
      </c>
      <c r="C6" s="181" t="s">
        <v>250</v>
      </c>
      <c r="D6" s="181" t="s">
        <v>251</v>
      </c>
      <c r="E6" s="181" t="s">
        <v>252</v>
      </c>
      <c r="F6" s="181" t="s">
        <v>253</v>
      </c>
      <c r="G6" s="181" t="s">
        <v>254</v>
      </c>
      <c r="H6" s="181" t="s">
        <v>255</v>
      </c>
      <c r="I6" s="181" t="s">
        <v>256</v>
      </c>
      <c r="J6" s="181" t="s">
        <v>257</v>
      </c>
      <c r="K6" s="181" t="s">
        <v>258</v>
      </c>
      <c r="L6" s="181" t="s">
        <v>259</v>
      </c>
      <c r="M6" s="181" t="s">
        <v>260</v>
      </c>
      <c r="N6" s="181" t="s">
        <v>261</v>
      </c>
      <c r="O6" s="182" t="s">
        <v>238</v>
      </c>
      <c r="P6" s="177"/>
    </row>
    <row r="7" spans="1:17" ht="15">
      <c r="A7" s="39" t="s">
        <v>368</v>
      </c>
      <c r="B7" s="40" t="s">
        <v>369</v>
      </c>
      <c r="C7" s="144">
        <v>2167</v>
      </c>
      <c r="D7" s="144">
        <v>2167</v>
      </c>
      <c r="E7" s="144">
        <v>2167</v>
      </c>
      <c r="F7" s="144">
        <v>2167</v>
      </c>
      <c r="G7" s="144">
        <v>2167</v>
      </c>
      <c r="H7" s="144">
        <v>2167</v>
      </c>
      <c r="I7" s="144">
        <v>2167</v>
      </c>
      <c r="J7" s="144">
        <v>2167</v>
      </c>
      <c r="K7" s="144">
        <v>2167</v>
      </c>
      <c r="L7" s="144">
        <v>2167</v>
      </c>
      <c r="M7" s="144">
        <v>2167</v>
      </c>
      <c r="N7" s="144">
        <v>2177</v>
      </c>
      <c r="O7" s="144">
        <f aca="true" t="shared" si="0" ref="O7:O38">SUM(C7:N7)</f>
        <v>26014</v>
      </c>
      <c r="P7" s="177"/>
      <c r="Q7" s="231"/>
    </row>
    <row r="8" spans="1:16" ht="15">
      <c r="A8" s="39" t="s">
        <v>370</v>
      </c>
      <c r="B8" s="41" t="s">
        <v>371</v>
      </c>
      <c r="C8" s="144"/>
      <c r="D8" s="144"/>
      <c r="E8" s="144"/>
      <c r="F8" s="144"/>
      <c r="G8" s="144"/>
      <c r="H8" s="144"/>
      <c r="I8" s="144">
        <v>2055</v>
      </c>
      <c r="J8" s="144"/>
      <c r="K8" s="144"/>
      <c r="L8" s="144"/>
      <c r="M8" s="144"/>
      <c r="N8" s="144"/>
      <c r="O8" s="144">
        <f t="shared" si="0"/>
        <v>2055</v>
      </c>
      <c r="P8" s="177"/>
    </row>
    <row r="9" spans="1:16" ht="15">
      <c r="A9" s="39" t="s">
        <v>372</v>
      </c>
      <c r="B9" s="41" t="s">
        <v>373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>
        <f t="shared" si="0"/>
        <v>0</v>
      </c>
      <c r="P9" s="177"/>
    </row>
    <row r="10" spans="1:16" ht="15">
      <c r="A10" s="42" t="s">
        <v>374</v>
      </c>
      <c r="B10" s="41" t="s">
        <v>375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>
        <f t="shared" si="0"/>
        <v>0</v>
      </c>
      <c r="P10" s="177"/>
    </row>
    <row r="11" spans="1:16" ht="15">
      <c r="A11" s="42" t="s">
        <v>376</v>
      </c>
      <c r="B11" s="41" t="s">
        <v>377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>
        <f t="shared" si="0"/>
        <v>0</v>
      </c>
      <c r="P11" s="177"/>
    </row>
    <row r="12" spans="1:16" ht="15">
      <c r="A12" s="42" t="s">
        <v>378</v>
      </c>
      <c r="B12" s="41" t="s">
        <v>379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>
        <f t="shared" si="0"/>
        <v>0</v>
      </c>
      <c r="P12" s="177"/>
    </row>
    <row r="13" spans="1:17" ht="15">
      <c r="A13" s="42" t="s">
        <v>380</v>
      </c>
      <c r="B13" s="41" t="s">
        <v>381</v>
      </c>
      <c r="C13" s="144">
        <v>110</v>
      </c>
      <c r="D13" s="144">
        <v>110</v>
      </c>
      <c r="E13" s="144">
        <v>110</v>
      </c>
      <c r="F13" s="144">
        <v>110</v>
      </c>
      <c r="G13" s="144">
        <v>110</v>
      </c>
      <c r="H13" s="144">
        <v>110</v>
      </c>
      <c r="I13" s="144">
        <v>110</v>
      </c>
      <c r="J13" s="144">
        <v>110</v>
      </c>
      <c r="K13" s="144">
        <v>110</v>
      </c>
      <c r="L13" s="144">
        <v>110</v>
      </c>
      <c r="M13" s="144">
        <v>110</v>
      </c>
      <c r="N13" s="144">
        <v>190</v>
      </c>
      <c r="O13" s="144">
        <f t="shared" si="0"/>
        <v>1400</v>
      </c>
      <c r="P13" s="177"/>
      <c r="Q13" s="231"/>
    </row>
    <row r="14" spans="1:16" ht="15">
      <c r="A14" s="42" t="s">
        <v>382</v>
      </c>
      <c r="B14" s="41" t="s">
        <v>383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>
        <f t="shared" si="0"/>
        <v>0</v>
      </c>
      <c r="P14" s="177"/>
    </row>
    <row r="15" spans="1:17" ht="15">
      <c r="A15" s="5" t="s">
        <v>384</v>
      </c>
      <c r="B15" s="41" t="s">
        <v>385</v>
      </c>
      <c r="C15" s="144">
        <v>20</v>
      </c>
      <c r="D15" s="144">
        <v>20</v>
      </c>
      <c r="E15" s="144">
        <v>20</v>
      </c>
      <c r="F15" s="144">
        <v>20</v>
      </c>
      <c r="G15" s="144">
        <v>20</v>
      </c>
      <c r="H15" s="144">
        <v>20</v>
      </c>
      <c r="I15" s="144">
        <v>20</v>
      </c>
      <c r="J15" s="144">
        <v>20</v>
      </c>
      <c r="K15" s="144">
        <v>20</v>
      </c>
      <c r="L15" s="144">
        <v>20</v>
      </c>
      <c r="M15" s="144">
        <v>20</v>
      </c>
      <c r="N15" s="144">
        <v>30</v>
      </c>
      <c r="O15" s="144">
        <f t="shared" si="0"/>
        <v>250</v>
      </c>
      <c r="P15" s="177"/>
      <c r="Q15" s="231"/>
    </row>
    <row r="16" spans="1:16" ht="15">
      <c r="A16" s="5" t="s">
        <v>386</v>
      </c>
      <c r="B16" s="41" t="s">
        <v>387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>
        <f t="shared" si="0"/>
        <v>0</v>
      </c>
      <c r="P16" s="177"/>
    </row>
    <row r="17" spans="1:16" ht="15">
      <c r="A17" s="5" t="s">
        <v>388</v>
      </c>
      <c r="B17" s="41" t="s">
        <v>389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>
        <f t="shared" si="0"/>
        <v>0</v>
      </c>
      <c r="P17" s="177"/>
    </row>
    <row r="18" spans="1:16" ht="15">
      <c r="A18" s="5" t="s">
        <v>390</v>
      </c>
      <c r="B18" s="41" t="s">
        <v>391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>
        <f t="shared" si="0"/>
        <v>0</v>
      </c>
      <c r="P18" s="177"/>
    </row>
    <row r="19" spans="1:16" ht="15">
      <c r="A19" s="5" t="s">
        <v>862</v>
      </c>
      <c r="B19" s="41" t="s">
        <v>392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>
        <f t="shared" si="0"/>
        <v>0</v>
      </c>
      <c r="P19" s="177"/>
    </row>
    <row r="20" spans="1:16" ht="15">
      <c r="A20" s="43" t="s">
        <v>760</v>
      </c>
      <c r="B20" s="44" t="s">
        <v>394</v>
      </c>
      <c r="C20" s="144">
        <f aca="true" t="shared" si="1" ref="C20:N20">SUM(C7:C19)</f>
        <v>2297</v>
      </c>
      <c r="D20" s="144">
        <f t="shared" si="1"/>
        <v>2297</v>
      </c>
      <c r="E20" s="144">
        <f t="shared" si="1"/>
        <v>2297</v>
      </c>
      <c r="F20" s="144">
        <f t="shared" si="1"/>
        <v>2297</v>
      </c>
      <c r="G20" s="144">
        <f t="shared" si="1"/>
        <v>2297</v>
      </c>
      <c r="H20" s="144">
        <f t="shared" si="1"/>
        <v>2297</v>
      </c>
      <c r="I20" s="144">
        <f t="shared" si="1"/>
        <v>4352</v>
      </c>
      <c r="J20" s="144">
        <f t="shared" si="1"/>
        <v>2297</v>
      </c>
      <c r="K20" s="144">
        <f t="shared" si="1"/>
        <v>2297</v>
      </c>
      <c r="L20" s="144">
        <f t="shared" si="1"/>
        <v>2297</v>
      </c>
      <c r="M20" s="144">
        <f t="shared" si="1"/>
        <v>2297</v>
      </c>
      <c r="N20" s="144">
        <f t="shared" si="1"/>
        <v>2397</v>
      </c>
      <c r="O20" s="144">
        <f t="shared" si="0"/>
        <v>29719</v>
      </c>
      <c r="P20" s="177"/>
    </row>
    <row r="21" spans="1:17" ht="15">
      <c r="A21" s="5" t="s">
        <v>395</v>
      </c>
      <c r="B21" s="41" t="s">
        <v>396</v>
      </c>
      <c r="C21" s="144">
        <v>695</v>
      </c>
      <c r="D21" s="144">
        <v>695</v>
      </c>
      <c r="E21" s="144">
        <v>695</v>
      </c>
      <c r="F21" s="144">
        <v>695</v>
      </c>
      <c r="G21" s="144">
        <v>695</v>
      </c>
      <c r="H21" s="144">
        <v>695</v>
      </c>
      <c r="I21" s="144">
        <v>695</v>
      </c>
      <c r="J21" s="144">
        <v>695</v>
      </c>
      <c r="K21" s="144">
        <v>695</v>
      </c>
      <c r="L21" s="144">
        <v>695</v>
      </c>
      <c r="M21" s="144">
        <v>695</v>
      </c>
      <c r="N21" s="144">
        <v>700</v>
      </c>
      <c r="O21" s="144">
        <f t="shared" si="0"/>
        <v>8345</v>
      </c>
      <c r="P21" s="177"/>
      <c r="Q21" s="231"/>
    </row>
    <row r="22" spans="1:17" ht="15">
      <c r="A22" s="5" t="s">
        <v>397</v>
      </c>
      <c r="B22" s="41" t="s">
        <v>398</v>
      </c>
      <c r="C22" s="144">
        <v>155</v>
      </c>
      <c r="D22" s="144">
        <v>155</v>
      </c>
      <c r="E22" s="144">
        <v>155</v>
      </c>
      <c r="F22" s="144">
        <v>155</v>
      </c>
      <c r="G22" s="144">
        <v>155</v>
      </c>
      <c r="H22" s="144">
        <v>155</v>
      </c>
      <c r="I22" s="144">
        <v>155</v>
      </c>
      <c r="J22" s="144">
        <v>155</v>
      </c>
      <c r="K22" s="144">
        <v>155</v>
      </c>
      <c r="L22" s="144">
        <v>155</v>
      </c>
      <c r="M22" s="144">
        <v>155</v>
      </c>
      <c r="N22" s="144">
        <v>155</v>
      </c>
      <c r="O22" s="144">
        <f t="shared" si="0"/>
        <v>1860</v>
      </c>
      <c r="P22" s="177"/>
      <c r="Q22" s="231"/>
    </row>
    <row r="23" spans="1:16" ht="15">
      <c r="A23" s="6" t="s">
        <v>399</v>
      </c>
      <c r="B23" s="41" t="s">
        <v>400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>
        <f t="shared" si="0"/>
        <v>0</v>
      </c>
      <c r="P23" s="177"/>
    </row>
    <row r="24" spans="1:16" ht="15">
      <c r="A24" s="9" t="s">
        <v>761</v>
      </c>
      <c r="B24" s="44" t="s">
        <v>401</v>
      </c>
      <c r="C24" s="144">
        <v>850</v>
      </c>
      <c r="D24" s="144">
        <v>850</v>
      </c>
      <c r="E24" s="144">
        <v>850</v>
      </c>
      <c r="F24" s="144">
        <v>850</v>
      </c>
      <c r="G24" s="144">
        <v>850</v>
      </c>
      <c r="H24" s="144">
        <v>850</v>
      </c>
      <c r="I24" s="144">
        <v>850</v>
      </c>
      <c r="J24" s="144">
        <v>850</v>
      </c>
      <c r="K24" s="144">
        <v>850</v>
      </c>
      <c r="L24" s="144">
        <v>850</v>
      </c>
      <c r="M24" s="144">
        <v>850</v>
      </c>
      <c r="N24" s="144">
        <v>855</v>
      </c>
      <c r="O24" s="144">
        <f t="shared" si="0"/>
        <v>10205</v>
      </c>
      <c r="P24" s="177"/>
    </row>
    <row r="25" spans="1:16" ht="15">
      <c r="A25" s="66" t="s">
        <v>902</v>
      </c>
      <c r="B25" s="67" t="s">
        <v>402</v>
      </c>
      <c r="C25" s="143">
        <f aca="true" t="shared" si="2" ref="C25:N25">C20+C24</f>
        <v>3147</v>
      </c>
      <c r="D25" s="143">
        <f t="shared" si="2"/>
        <v>3147</v>
      </c>
      <c r="E25" s="143">
        <f t="shared" si="2"/>
        <v>3147</v>
      </c>
      <c r="F25" s="143">
        <f t="shared" si="2"/>
        <v>3147</v>
      </c>
      <c r="G25" s="143">
        <f t="shared" si="2"/>
        <v>3147</v>
      </c>
      <c r="H25" s="143">
        <f t="shared" si="2"/>
        <v>3147</v>
      </c>
      <c r="I25" s="143">
        <f t="shared" si="2"/>
        <v>5202</v>
      </c>
      <c r="J25" s="143">
        <f t="shared" si="2"/>
        <v>3147</v>
      </c>
      <c r="K25" s="143">
        <f t="shared" si="2"/>
        <v>3147</v>
      </c>
      <c r="L25" s="143">
        <f t="shared" si="2"/>
        <v>3147</v>
      </c>
      <c r="M25" s="143">
        <f t="shared" si="2"/>
        <v>3147</v>
      </c>
      <c r="N25" s="143">
        <f t="shared" si="2"/>
        <v>3252</v>
      </c>
      <c r="O25" s="144">
        <f t="shared" si="0"/>
        <v>39924</v>
      </c>
      <c r="P25" s="177"/>
    </row>
    <row r="26" spans="1:17" ht="15">
      <c r="A26" s="50" t="s">
        <v>863</v>
      </c>
      <c r="B26" s="67" t="s">
        <v>403</v>
      </c>
      <c r="C26" s="144">
        <v>905</v>
      </c>
      <c r="D26" s="144">
        <v>905</v>
      </c>
      <c r="E26" s="144">
        <v>905</v>
      </c>
      <c r="F26" s="144">
        <v>905</v>
      </c>
      <c r="G26" s="144">
        <v>905</v>
      </c>
      <c r="H26" s="144">
        <v>905</v>
      </c>
      <c r="I26" s="144">
        <v>905</v>
      </c>
      <c r="J26" s="144">
        <v>905</v>
      </c>
      <c r="K26" s="144">
        <v>905</v>
      </c>
      <c r="L26" s="144">
        <v>905</v>
      </c>
      <c r="M26" s="144">
        <v>905</v>
      </c>
      <c r="N26" s="144">
        <v>905</v>
      </c>
      <c r="O26" s="144">
        <f t="shared" si="0"/>
        <v>10860</v>
      </c>
      <c r="P26" s="177"/>
      <c r="Q26" s="231"/>
    </row>
    <row r="27" spans="1:17" ht="15">
      <c r="A27" s="5" t="s">
        <v>404</v>
      </c>
      <c r="B27" s="41" t="s">
        <v>405</v>
      </c>
      <c r="C27" s="144">
        <v>41</v>
      </c>
      <c r="D27" s="144">
        <v>41</v>
      </c>
      <c r="E27" s="144">
        <v>41</v>
      </c>
      <c r="F27" s="144">
        <v>41</v>
      </c>
      <c r="G27" s="144">
        <v>41</v>
      </c>
      <c r="H27" s="144">
        <v>41</v>
      </c>
      <c r="I27" s="144">
        <v>41</v>
      </c>
      <c r="J27" s="144">
        <v>41</v>
      </c>
      <c r="K27" s="144">
        <v>41</v>
      </c>
      <c r="L27" s="144">
        <v>41</v>
      </c>
      <c r="M27" s="144">
        <v>41</v>
      </c>
      <c r="N27" s="144">
        <v>49</v>
      </c>
      <c r="O27" s="144">
        <f t="shared" si="0"/>
        <v>500</v>
      </c>
      <c r="P27" s="177"/>
      <c r="Q27" s="231"/>
    </row>
    <row r="28" spans="1:17" ht="15">
      <c r="A28" s="5" t="s">
        <v>406</v>
      </c>
      <c r="B28" s="41" t="s">
        <v>407</v>
      </c>
      <c r="C28" s="144">
        <v>41</v>
      </c>
      <c r="D28" s="144">
        <v>41</v>
      </c>
      <c r="E28" s="144">
        <v>41</v>
      </c>
      <c r="F28" s="144">
        <v>41</v>
      </c>
      <c r="G28" s="144">
        <v>41</v>
      </c>
      <c r="H28" s="144">
        <v>41</v>
      </c>
      <c r="I28" s="144">
        <v>41</v>
      </c>
      <c r="J28" s="144">
        <v>41</v>
      </c>
      <c r="K28" s="144">
        <v>41</v>
      </c>
      <c r="L28" s="144">
        <v>41</v>
      </c>
      <c r="M28" s="144">
        <v>41</v>
      </c>
      <c r="N28" s="144">
        <v>49</v>
      </c>
      <c r="O28" s="144">
        <f t="shared" si="0"/>
        <v>500</v>
      </c>
      <c r="P28" s="177"/>
      <c r="Q28" s="231"/>
    </row>
    <row r="29" spans="1:16" ht="15">
      <c r="A29" s="5" t="s">
        <v>408</v>
      </c>
      <c r="B29" s="41" t="s">
        <v>409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>
        <f t="shared" si="0"/>
        <v>0</v>
      </c>
      <c r="P29" s="177"/>
    </row>
    <row r="30" spans="1:17" ht="15">
      <c r="A30" s="9" t="s">
        <v>771</v>
      </c>
      <c r="B30" s="44" t="s">
        <v>410</v>
      </c>
      <c r="C30" s="53">
        <f aca="true" t="shared" si="3" ref="C30:N30">SUM(C27:C29)</f>
        <v>82</v>
      </c>
      <c r="D30" s="53">
        <f t="shared" si="3"/>
        <v>82</v>
      </c>
      <c r="E30" s="53">
        <f t="shared" si="3"/>
        <v>82</v>
      </c>
      <c r="F30" s="53">
        <f t="shared" si="3"/>
        <v>82</v>
      </c>
      <c r="G30" s="53">
        <f t="shared" si="3"/>
        <v>82</v>
      </c>
      <c r="H30" s="53">
        <f t="shared" si="3"/>
        <v>82</v>
      </c>
      <c r="I30" s="53">
        <f t="shared" si="3"/>
        <v>82</v>
      </c>
      <c r="J30" s="53">
        <f t="shared" si="3"/>
        <v>82</v>
      </c>
      <c r="K30" s="53">
        <f t="shared" si="3"/>
        <v>82</v>
      </c>
      <c r="L30" s="53">
        <f t="shared" si="3"/>
        <v>82</v>
      </c>
      <c r="M30" s="53">
        <f t="shared" si="3"/>
        <v>82</v>
      </c>
      <c r="N30" s="53">
        <f t="shared" si="3"/>
        <v>98</v>
      </c>
      <c r="O30" s="144">
        <f t="shared" si="0"/>
        <v>1000</v>
      </c>
      <c r="P30" s="177"/>
      <c r="Q30" s="231"/>
    </row>
    <row r="31" spans="1:16" ht="15">
      <c r="A31" s="5" t="s">
        <v>411</v>
      </c>
      <c r="B31" s="41" t="s">
        <v>412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>
        <f t="shared" si="0"/>
        <v>0</v>
      </c>
      <c r="P31" s="177"/>
    </row>
    <row r="32" spans="1:16" ht="15">
      <c r="A32" s="5" t="s">
        <v>413</v>
      </c>
      <c r="B32" s="41" t="s">
        <v>414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>
        <f t="shared" si="0"/>
        <v>0</v>
      </c>
      <c r="P32" s="177"/>
    </row>
    <row r="33" spans="1:16" ht="15">
      <c r="A33" s="9" t="s">
        <v>903</v>
      </c>
      <c r="B33" s="44" t="s">
        <v>415</v>
      </c>
      <c r="C33" s="53">
        <f aca="true" t="shared" si="4" ref="C33:N33">SUM(C31:C32)</f>
        <v>0</v>
      </c>
      <c r="D33" s="53">
        <f t="shared" si="4"/>
        <v>0</v>
      </c>
      <c r="E33" s="53">
        <f t="shared" si="4"/>
        <v>0</v>
      </c>
      <c r="F33" s="53">
        <f t="shared" si="4"/>
        <v>0</v>
      </c>
      <c r="G33" s="53">
        <f t="shared" si="4"/>
        <v>0</v>
      </c>
      <c r="H33" s="53">
        <f t="shared" si="4"/>
        <v>0</v>
      </c>
      <c r="I33" s="53">
        <f t="shared" si="4"/>
        <v>0</v>
      </c>
      <c r="J33" s="53">
        <f t="shared" si="4"/>
        <v>0</v>
      </c>
      <c r="K33" s="53">
        <f t="shared" si="4"/>
        <v>0</v>
      </c>
      <c r="L33" s="53">
        <f t="shared" si="4"/>
        <v>0</v>
      </c>
      <c r="M33" s="53">
        <f t="shared" si="4"/>
        <v>0</v>
      </c>
      <c r="N33" s="53">
        <f t="shared" si="4"/>
        <v>0</v>
      </c>
      <c r="O33" s="144">
        <f t="shared" si="0"/>
        <v>0</v>
      </c>
      <c r="P33" s="177"/>
    </row>
    <row r="34" spans="1:17" ht="15">
      <c r="A34" s="5" t="s">
        <v>416</v>
      </c>
      <c r="B34" s="41" t="s">
        <v>417</v>
      </c>
      <c r="C34" s="144">
        <v>91</v>
      </c>
      <c r="D34" s="144">
        <v>91</v>
      </c>
      <c r="E34" s="144">
        <v>91</v>
      </c>
      <c r="F34" s="144">
        <v>91</v>
      </c>
      <c r="G34" s="144">
        <v>91</v>
      </c>
      <c r="H34" s="144">
        <v>91</v>
      </c>
      <c r="I34" s="144">
        <v>91</v>
      </c>
      <c r="J34" s="144">
        <v>91</v>
      </c>
      <c r="K34" s="144">
        <v>91</v>
      </c>
      <c r="L34" s="144">
        <v>91</v>
      </c>
      <c r="M34" s="144">
        <v>91</v>
      </c>
      <c r="N34" s="144">
        <v>99</v>
      </c>
      <c r="O34" s="144">
        <f t="shared" si="0"/>
        <v>1100</v>
      </c>
      <c r="P34" s="177"/>
      <c r="Q34" s="231"/>
    </row>
    <row r="35" spans="1:16" ht="15">
      <c r="A35" s="5" t="s">
        <v>418</v>
      </c>
      <c r="B35" s="41" t="s">
        <v>419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>
        <f t="shared" si="0"/>
        <v>0</v>
      </c>
      <c r="P35" s="177"/>
    </row>
    <row r="36" spans="1:16" ht="15">
      <c r="A36" s="5" t="s">
        <v>864</v>
      </c>
      <c r="B36" s="41" t="s">
        <v>420</v>
      </c>
      <c r="C36" s="144">
        <v>30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>
        <f t="shared" si="0"/>
        <v>30</v>
      </c>
      <c r="P36" s="177"/>
    </row>
    <row r="37" spans="1:17" ht="15">
      <c r="A37" s="5" t="s">
        <v>422</v>
      </c>
      <c r="B37" s="41" t="s">
        <v>423</v>
      </c>
      <c r="C37" s="144">
        <v>66</v>
      </c>
      <c r="D37" s="144">
        <v>66</v>
      </c>
      <c r="E37" s="144">
        <v>66</v>
      </c>
      <c r="F37" s="144">
        <v>66</v>
      </c>
      <c r="G37" s="144">
        <v>66</v>
      </c>
      <c r="H37" s="144">
        <v>66</v>
      </c>
      <c r="I37" s="144">
        <v>66</v>
      </c>
      <c r="J37" s="144">
        <v>66</v>
      </c>
      <c r="K37" s="144">
        <v>66</v>
      </c>
      <c r="L37" s="144">
        <v>66</v>
      </c>
      <c r="M37" s="144">
        <v>66</v>
      </c>
      <c r="N37" s="144">
        <v>74</v>
      </c>
      <c r="O37" s="144">
        <f t="shared" si="0"/>
        <v>800</v>
      </c>
      <c r="P37" s="177"/>
      <c r="Q37" s="231"/>
    </row>
    <row r="38" spans="1:16" ht="15">
      <c r="A38" s="14" t="s">
        <v>865</v>
      </c>
      <c r="B38" s="41" t="s">
        <v>424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>
        <f t="shared" si="0"/>
        <v>0</v>
      </c>
      <c r="P38" s="177"/>
    </row>
    <row r="39" spans="1:17" ht="15">
      <c r="A39" s="6" t="s">
        <v>427</v>
      </c>
      <c r="B39" s="41" t="s">
        <v>428</v>
      </c>
      <c r="C39" s="144">
        <v>238</v>
      </c>
      <c r="D39" s="144">
        <v>238</v>
      </c>
      <c r="E39" s="144">
        <v>238</v>
      </c>
      <c r="F39" s="144">
        <v>238</v>
      </c>
      <c r="G39" s="144">
        <v>238</v>
      </c>
      <c r="H39" s="144">
        <v>238</v>
      </c>
      <c r="I39" s="144">
        <v>238</v>
      </c>
      <c r="J39" s="144">
        <v>238</v>
      </c>
      <c r="K39" s="144">
        <v>238</v>
      </c>
      <c r="L39" s="144">
        <v>238</v>
      </c>
      <c r="M39" s="144">
        <v>238</v>
      </c>
      <c r="N39" s="144">
        <v>238</v>
      </c>
      <c r="O39" s="144">
        <f aca="true" t="shared" si="5" ref="O39:O70">SUM(C39:N39)</f>
        <v>2856</v>
      </c>
      <c r="P39" s="177"/>
      <c r="Q39" s="231"/>
    </row>
    <row r="40" spans="1:17" ht="15">
      <c r="A40" s="5" t="s">
        <v>866</v>
      </c>
      <c r="B40" s="41" t="s">
        <v>429</v>
      </c>
      <c r="C40" s="144">
        <v>83</v>
      </c>
      <c r="D40" s="144">
        <v>83</v>
      </c>
      <c r="E40" s="144">
        <v>83</v>
      </c>
      <c r="F40" s="144">
        <v>83</v>
      </c>
      <c r="G40" s="144">
        <v>83</v>
      </c>
      <c r="H40" s="144">
        <v>83</v>
      </c>
      <c r="I40" s="144">
        <v>83</v>
      </c>
      <c r="J40" s="144">
        <v>83</v>
      </c>
      <c r="K40" s="144">
        <v>83</v>
      </c>
      <c r="L40" s="144">
        <v>83</v>
      </c>
      <c r="M40" s="144">
        <v>83</v>
      </c>
      <c r="N40" s="144">
        <v>87</v>
      </c>
      <c r="O40" s="144">
        <f t="shared" si="5"/>
        <v>1000</v>
      </c>
      <c r="P40" s="177"/>
      <c r="Q40" s="231"/>
    </row>
    <row r="41" spans="1:17" ht="15">
      <c r="A41" s="9" t="s">
        <v>776</v>
      </c>
      <c r="B41" s="44" t="s">
        <v>431</v>
      </c>
      <c r="C41" s="53">
        <f>SUM(C34:C40)</f>
        <v>508</v>
      </c>
      <c r="D41" s="53">
        <v>479</v>
      </c>
      <c r="E41" s="53">
        <v>479</v>
      </c>
      <c r="F41" s="53">
        <v>479</v>
      </c>
      <c r="G41" s="53">
        <v>479</v>
      </c>
      <c r="H41" s="53">
        <v>479</v>
      </c>
      <c r="I41" s="53">
        <v>479</v>
      </c>
      <c r="J41" s="53">
        <v>479</v>
      </c>
      <c r="K41" s="53">
        <v>479</v>
      </c>
      <c r="L41" s="53">
        <v>479</v>
      </c>
      <c r="M41" s="53">
        <v>479</v>
      </c>
      <c r="N41" s="53">
        <v>497</v>
      </c>
      <c r="O41" s="144">
        <f t="shared" si="5"/>
        <v>5795</v>
      </c>
      <c r="P41" s="177"/>
      <c r="Q41" s="231"/>
    </row>
    <row r="42" spans="1:17" ht="15">
      <c r="A42" s="5" t="s">
        <v>432</v>
      </c>
      <c r="B42" s="41" t="s">
        <v>433</v>
      </c>
      <c r="C42" s="144">
        <v>16</v>
      </c>
      <c r="D42" s="144">
        <v>16</v>
      </c>
      <c r="E42" s="144">
        <v>16</v>
      </c>
      <c r="F42" s="144">
        <v>16</v>
      </c>
      <c r="G42" s="144">
        <v>16</v>
      </c>
      <c r="H42" s="144">
        <v>16</v>
      </c>
      <c r="I42" s="144">
        <v>16</v>
      </c>
      <c r="J42" s="144">
        <v>16</v>
      </c>
      <c r="K42" s="144">
        <v>16</v>
      </c>
      <c r="L42" s="144">
        <v>16</v>
      </c>
      <c r="M42" s="144">
        <v>16</v>
      </c>
      <c r="N42" s="144">
        <v>24</v>
      </c>
      <c r="O42" s="144">
        <f t="shared" si="5"/>
        <v>200</v>
      </c>
      <c r="P42" s="177"/>
      <c r="Q42" s="231"/>
    </row>
    <row r="43" spans="1:16" ht="15">
      <c r="A43" s="5" t="s">
        <v>434</v>
      </c>
      <c r="B43" s="41" t="s">
        <v>435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>
        <f t="shared" si="5"/>
        <v>0</v>
      </c>
      <c r="P43" s="177"/>
    </row>
    <row r="44" spans="1:17" ht="15">
      <c r="A44" s="9" t="s">
        <v>777</v>
      </c>
      <c r="B44" s="44" t="s">
        <v>436</v>
      </c>
      <c r="C44" s="144">
        <v>16</v>
      </c>
      <c r="D44" s="144">
        <v>16</v>
      </c>
      <c r="E44" s="144">
        <v>16</v>
      </c>
      <c r="F44" s="144">
        <v>16</v>
      </c>
      <c r="G44" s="144">
        <v>16</v>
      </c>
      <c r="H44" s="144">
        <v>16</v>
      </c>
      <c r="I44" s="144">
        <v>16</v>
      </c>
      <c r="J44" s="144">
        <v>16</v>
      </c>
      <c r="K44" s="144">
        <v>16</v>
      </c>
      <c r="L44" s="144">
        <v>16</v>
      </c>
      <c r="M44" s="144">
        <v>16</v>
      </c>
      <c r="N44" s="144">
        <v>24</v>
      </c>
      <c r="O44" s="144">
        <f t="shared" si="5"/>
        <v>200</v>
      </c>
      <c r="P44" s="177"/>
      <c r="Q44" s="231"/>
    </row>
    <row r="45" spans="1:17" ht="15">
      <c r="A45" s="5" t="s">
        <v>437</v>
      </c>
      <c r="B45" s="41" t="s">
        <v>438</v>
      </c>
      <c r="C45" s="144">
        <v>168</v>
      </c>
      <c r="D45" s="144">
        <v>168</v>
      </c>
      <c r="E45" s="144">
        <v>168</v>
      </c>
      <c r="F45" s="144">
        <v>168</v>
      </c>
      <c r="G45" s="144">
        <v>168</v>
      </c>
      <c r="H45" s="144">
        <v>168</v>
      </c>
      <c r="I45" s="144">
        <v>168</v>
      </c>
      <c r="J45" s="144">
        <v>168</v>
      </c>
      <c r="K45" s="144">
        <v>168</v>
      </c>
      <c r="L45" s="144">
        <v>168</v>
      </c>
      <c r="M45" s="144">
        <v>168</v>
      </c>
      <c r="N45" s="144">
        <v>167</v>
      </c>
      <c r="O45" s="144">
        <f t="shared" si="5"/>
        <v>2015</v>
      </c>
      <c r="P45" s="177"/>
      <c r="Q45" s="231"/>
    </row>
    <row r="46" spans="1:16" ht="15">
      <c r="A46" s="5" t="s">
        <v>439</v>
      </c>
      <c r="B46" s="41" t="s">
        <v>440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>
        <f t="shared" si="5"/>
        <v>0</v>
      </c>
      <c r="P46" s="177"/>
    </row>
    <row r="47" spans="1:16" ht="15">
      <c r="A47" s="5" t="s">
        <v>867</v>
      </c>
      <c r="B47" s="41" t="s">
        <v>441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>
        <f t="shared" si="5"/>
        <v>0</v>
      </c>
      <c r="P47" s="177"/>
    </row>
    <row r="48" spans="1:17" ht="15">
      <c r="A48" s="5" t="s">
        <v>868</v>
      </c>
      <c r="B48" s="41" t="s">
        <v>443</v>
      </c>
      <c r="C48" s="144">
        <v>25</v>
      </c>
      <c r="D48" s="144">
        <v>25</v>
      </c>
      <c r="E48" s="144">
        <v>25</v>
      </c>
      <c r="F48" s="144">
        <v>25</v>
      </c>
      <c r="G48" s="144">
        <v>25</v>
      </c>
      <c r="H48" s="144">
        <v>25</v>
      </c>
      <c r="I48" s="144">
        <v>25</v>
      </c>
      <c r="J48" s="144">
        <v>25</v>
      </c>
      <c r="K48" s="144">
        <v>25</v>
      </c>
      <c r="L48" s="144">
        <v>25</v>
      </c>
      <c r="M48" s="144">
        <v>25</v>
      </c>
      <c r="N48" s="144">
        <v>25</v>
      </c>
      <c r="O48" s="144">
        <f t="shared" si="5"/>
        <v>300</v>
      </c>
      <c r="P48" s="177"/>
      <c r="Q48" s="231"/>
    </row>
    <row r="49" spans="1:17" ht="15">
      <c r="A49" s="5" t="s">
        <v>447</v>
      </c>
      <c r="B49" s="41" t="s">
        <v>448</v>
      </c>
      <c r="C49" s="144">
        <v>66</v>
      </c>
      <c r="D49" s="144">
        <v>66</v>
      </c>
      <c r="E49" s="144">
        <v>66</v>
      </c>
      <c r="F49" s="144">
        <v>66</v>
      </c>
      <c r="G49" s="144">
        <v>66</v>
      </c>
      <c r="H49" s="144">
        <v>66</v>
      </c>
      <c r="I49" s="144">
        <v>66</v>
      </c>
      <c r="J49" s="144">
        <v>66</v>
      </c>
      <c r="K49" s="144">
        <v>66</v>
      </c>
      <c r="L49" s="144">
        <v>66</v>
      </c>
      <c r="M49" s="144">
        <v>66</v>
      </c>
      <c r="N49" s="144">
        <v>74</v>
      </c>
      <c r="O49" s="144">
        <f t="shared" si="5"/>
        <v>800</v>
      </c>
      <c r="P49" s="177"/>
      <c r="Q49" s="231"/>
    </row>
    <row r="50" spans="1:17" ht="15">
      <c r="A50" s="9" t="s">
        <v>780</v>
      </c>
      <c r="B50" s="44" t="s">
        <v>449</v>
      </c>
      <c r="C50" s="53">
        <f aca="true" t="shared" si="6" ref="C50:N50">SUM(C45:C49)</f>
        <v>259</v>
      </c>
      <c r="D50" s="53">
        <f t="shared" si="6"/>
        <v>259</v>
      </c>
      <c r="E50" s="53">
        <f t="shared" si="6"/>
        <v>259</v>
      </c>
      <c r="F50" s="53">
        <f t="shared" si="6"/>
        <v>259</v>
      </c>
      <c r="G50" s="53">
        <f t="shared" si="6"/>
        <v>259</v>
      </c>
      <c r="H50" s="53">
        <f t="shared" si="6"/>
        <v>259</v>
      </c>
      <c r="I50" s="53">
        <f t="shared" si="6"/>
        <v>259</v>
      </c>
      <c r="J50" s="53">
        <f t="shared" si="6"/>
        <v>259</v>
      </c>
      <c r="K50" s="53">
        <f t="shared" si="6"/>
        <v>259</v>
      </c>
      <c r="L50" s="53">
        <f t="shared" si="6"/>
        <v>259</v>
      </c>
      <c r="M50" s="53">
        <f t="shared" si="6"/>
        <v>259</v>
      </c>
      <c r="N50" s="53">
        <f t="shared" si="6"/>
        <v>266</v>
      </c>
      <c r="O50" s="144">
        <f t="shared" si="5"/>
        <v>3115</v>
      </c>
      <c r="P50" s="177"/>
      <c r="Q50" s="231"/>
    </row>
    <row r="51" spans="1:17" ht="15">
      <c r="A51" s="50" t="s">
        <v>781</v>
      </c>
      <c r="B51" s="67" t="s">
        <v>450</v>
      </c>
      <c r="C51" s="143">
        <f aca="true" t="shared" si="7" ref="C51:N51">C30+C33+C41+C44+C50</f>
        <v>865</v>
      </c>
      <c r="D51" s="143">
        <f t="shared" si="7"/>
        <v>836</v>
      </c>
      <c r="E51" s="143">
        <f t="shared" si="7"/>
        <v>836</v>
      </c>
      <c r="F51" s="143">
        <f t="shared" si="7"/>
        <v>836</v>
      </c>
      <c r="G51" s="143">
        <f t="shared" si="7"/>
        <v>836</v>
      </c>
      <c r="H51" s="143">
        <f t="shared" si="7"/>
        <v>836</v>
      </c>
      <c r="I51" s="143">
        <f t="shared" si="7"/>
        <v>836</v>
      </c>
      <c r="J51" s="143">
        <f t="shared" si="7"/>
        <v>836</v>
      </c>
      <c r="K51" s="143">
        <f t="shared" si="7"/>
        <v>836</v>
      </c>
      <c r="L51" s="143">
        <f t="shared" si="7"/>
        <v>836</v>
      </c>
      <c r="M51" s="143">
        <f t="shared" si="7"/>
        <v>836</v>
      </c>
      <c r="N51" s="143">
        <f t="shared" si="7"/>
        <v>885</v>
      </c>
      <c r="O51" s="144">
        <f t="shared" si="5"/>
        <v>10110</v>
      </c>
      <c r="P51" s="177"/>
      <c r="Q51" s="231"/>
    </row>
    <row r="52" spans="1:16" ht="15">
      <c r="A52" s="17" t="s">
        <v>451</v>
      </c>
      <c r="B52" s="41" t="s">
        <v>452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>
        <f t="shared" si="5"/>
        <v>0</v>
      </c>
      <c r="P52" s="177"/>
    </row>
    <row r="53" spans="1:16" ht="15">
      <c r="A53" s="17" t="s">
        <v>798</v>
      </c>
      <c r="B53" s="41" t="s">
        <v>453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>
        <f t="shared" si="5"/>
        <v>0</v>
      </c>
      <c r="P53" s="177"/>
    </row>
    <row r="54" spans="1:16" ht="15">
      <c r="A54" s="22" t="s">
        <v>869</v>
      </c>
      <c r="B54" s="41" t="s">
        <v>454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>
        <f t="shared" si="5"/>
        <v>0</v>
      </c>
      <c r="P54" s="177"/>
    </row>
    <row r="55" spans="1:16" ht="15">
      <c r="A55" s="22" t="s">
        <v>870</v>
      </c>
      <c r="B55" s="41" t="s">
        <v>455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>
        <f t="shared" si="5"/>
        <v>0</v>
      </c>
      <c r="P55" s="177"/>
    </row>
    <row r="56" spans="1:16" ht="15">
      <c r="A56" s="22" t="s">
        <v>871</v>
      </c>
      <c r="B56" s="41" t="s">
        <v>456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>
        <f t="shared" si="5"/>
        <v>0</v>
      </c>
      <c r="P56" s="177"/>
    </row>
    <row r="57" spans="1:16" ht="15">
      <c r="A57" s="17" t="s">
        <v>872</v>
      </c>
      <c r="B57" s="41" t="s">
        <v>457</v>
      </c>
      <c r="C57" s="144">
        <v>3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>
        <f t="shared" si="5"/>
        <v>3</v>
      </c>
      <c r="P57" s="177"/>
    </row>
    <row r="58" spans="1:17" ht="15">
      <c r="A58" s="17" t="s">
        <v>873</v>
      </c>
      <c r="B58" s="41" t="s">
        <v>458</v>
      </c>
      <c r="C58" s="144">
        <v>100</v>
      </c>
      <c r="D58" s="144"/>
      <c r="E58" s="144"/>
      <c r="F58" s="144">
        <v>100</v>
      </c>
      <c r="G58" s="144"/>
      <c r="H58" s="144"/>
      <c r="I58" s="144"/>
      <c r="J58" s="144">
        <v>100</v>
      </c>
      <c r="K58" s="144"/>
      <c r="L58" s="144"/>
      <c r="M58" s="144"/>
      <c r="N58" s="144">
        <v>100</v>
      </c>
      <c r="O58" s="144">
        <f t="shared" si="5"/>
        <v>400</v>
      </c>
      <c r="P58" s="177"/>
      <c r="Q58" s="231"/>
    </row>
    <row r="59" spans="1:16" ht="15">
      <c r="A59" s="17" t="s">
        <v>874</v>
      </c>
      <c r="B59" s="41" t="s">
        <v>459</v>
      </c>
      <c r="C59" s="144"/>
      <c r="D59" s="144"/>
      <c r="E59" s="144">
        <v>516</v>
      </c>
      <c r="F59" s="144"/>
      <c r="G59" s="144"/>
      <c r="H59" s="144"/>
      <c r="I59" s="144"/>
      <c r="J59" s="144"/>
      <c r="K59" s="144"/>
      <c r="L59" s="144"/>
      <c r="M59" s="144"/>
      <c r="N59" s="144"/>
      <c r="O59" s="144">
        <f t="shared" si="5"/>
        <v>516</v>
      </c>
      <c r="P59" s="177"/>
    </row>
    <row r="60" spans="1:16" ht="15">
      <c r="A60" s="64" t="s">
        <v>831</v>
      </c>
      <c r="B60" s="67" t="s">
        <v>460</v>
      </c>
      <c r="C60" s="143">
        <f aca="true" t="shared" si="8" ref="C60:N60">SUM(C52:C59)</f>
        <v>103</v>
      </c>
      <c r="D60" s="143">
        <f t="shared" si="8"/>
        <v>0</v>
      </c>
      <c r="E60" s="143">
        <f t="shared" si="8"/>
        <v>516</v>
      </c>
      <c r="F60" s="143">
        <f t="shared" si="8"/>
        <v>100</v>
      </c>
      <c r="G60" s="143">
        <f t="shared" si="8"/>
        <v>0</v>
      </c>
      <c r="H60" s="143">
        <f t="shared" si="8"/>
        <v>0</v>
      </c>
      <c r="I60" s="143">
        <f t="shared" si="8"/>
        <v>0</v>
      </c>
      <c r="J60" s="143">
        <f t="shared" si="8"/>
        <v>100</v>
      </c>
      <c r="K60" s="143">
        <f t="shared" si="8"/>
        <v>0</v>
      </c>
      <c r="L60" s="143">
        <f t="shared" si="8"/>
        <v>0</v>
      </c>
      <c r="M60" s="143">
        <f t="shared" si="8"/>
        <v>0</v>
      </c>
      <c r="N60" s="143">
        <f t="shared" si="8"/>
        <v>100</v>
      </c>
      <c r="O60" s="144">
        <f t="shared" si="5"/>
        <v>919</v>
      </c>
      <c r="P60" s="177"/>
    </row>
    <row r="61" spans="1:16" ht="15">
      <c r="A61" s="16" t="s">
        <v>885</v>
      </c>
      <c r="B61" s="41" t="s">
        <v>461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>
        <f t="shared" si="5"/>
        <v>0</v>
      </c>
      <c r="P61" s="177"/>
    </row>
    <row r="62" spans="1:16" ht="15">
      <c r="A62" s="16" t="s">
        <v>463</v>
      </c>
      <c r="B62" s="41" t="s">
        <v>464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>
        <f t="shared" si="5"/>
        <v>0</v>
      </c>
      <c r="P62" s="177"/>
    </row>
    <row r="63" spans="1:16" ht="15">
      <c r="A63" s="16" t="s">
        <v>465</v>
      </c>
      <c r="B63" s="41" t="s">
        <v>466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>
        <f t="shared" si="5"/>
        <v>0</v>
      </c>
      <c r="P63" s="177"/>
    </row>
    <row r="64" spans="1:16" ht="15">
      <c r="A64" s="16" t="s">
        <v>833</v>
      </c>
      <c r="B64" s="41" t="s">
        <v>467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>
        <f t="shared" si="5"/>
        <v>0</v>
      </c>
      <c r="P64" s="177"/>
    </row>
    <row r="65" spans="1:16" ht="15">
      <c r="A65" s="16" t="s">
        <v>886</v>
      </c>
      <c r="B65" s="41" t="s">
        <v>468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>
        <f t="shared" si="5"/>
        <v>0</v>
      </c>
      <c r="P65" s="177"/>
    </row>
    <row r="66" spans="1:16" ht="15">
      <c r="A66" s="16" t="s">
        <v>835</v>
      </c>
      <c r="B66" s="41" t="s">
        <v>469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>
        <f t="shared" si="5"/>
        <v>0</v>
      </c>
      <c r="P66" s="177"/>
    </row>
    <row r="67" spans="1:16" ht="15">
      <c r="A67" s="16" t="s">
        <v>887</v>
      </c>
      <c r="B67" s="41" t="s">
        <v>470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>
        <f t="shared" si="5"/>
        <v>0</v>
      </c>
      <c r="P67" s="177"/>
    </row>
    <row r="68" spans="1:16" ht="15">
      <c r="A68" s="16" t="s">
        <v>888</v>
      </c>
      <c r="B68" s="41" t="s">
        <v>472</v>
      </c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>
        <f t="shared" si="5"/>
        <v>0</v>
      </c>
      <c r="P68" s="177"/>
    </row>
    <row r="69" spans="1:16" ht="15">
      <c r="A69" s="16" t="s">
        <v>473</v>
      </c>
      <c r="B69" s="41" t="s">
        <v>474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>
        <f t="shared" si="5"/>
        <v>0</v>
      </c>
      <c r="P69" s="177"/>
    </row>
    <row r="70" spans="1:16" ht="15">
      <c r="A70" s="29" t="s">
        <v>475</v>
      </c>
      <c r="B70" s="41" t="s">
        <v>476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>
        <f t="shared" si="5"/>
        <v>0</v>
      </c>
      <c r="P70" s="177"/>
    </row>
    <row r="71" spans="1:16" ht="15">
      <c r="A71" s="16" t="s">
        <v>889</v>
      </c>
      <c r="B71" s="41" t="s">
        <v>477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>
        <f>SUM(C71:N71)</f>
        <v>0</v>
      </c>
      <c r="P71" s="177"/>
    </row>
    <row r="72" spans="1:16" ht="15">
      <c r="A72" s="29" t="s">
        <v>184</v>
      </c>
      <c r="B72" s="41" t="s">
        <v>478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>
        <f aca="true" t="shared" si="9" ref="O72:O135">SUM(C72:N72)</f>
        <v>0</v>
      </c>
      <c r="P72" s="177"/>
    </row>
    <row r="73" spans="1:16" ht="15">
      <c r="A73" s="29" t="s">
        <v>185</v>
      </c>
      <c r="B73" s="41" t="s">
        <v>478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>
        <f t="shared" si="9"/>
        <v>0</v>
      </c>
      <c r="P73" s="177"/>
    </row>
    <row r="74" spans="1:16" ht="15">
      <c r="A74" s="64" t="s">
        <v>839</v>
      </c>
      <c r="B74" s="67" t="s">
        <v>479</v>
      </c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>
        <f t="shared" si="9"/>
        <v>0</v>
      </c>
      <c r="P74" s="177"/>
    </row>
    <row r="75" spans="1:16" ht="15.75">
      <c r="A75" s="83" t="s">
        <v>73</v>
      </c>
      <c r="B75" s="67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77"/>
    </row>
    <row r="76" spans="1:16" ht="15">
      <c r="A76" s="45" t="s">
        <v>480</v>
      </c>
      <c r="B76" s="41" t="s">
        <v>481</v>
      </c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>
        <f t="shared" si="9"/>
        <v>0</v>
      </c>
      <c r="P76" s="177"/>
    </row>
    <row r="77" spans="1:16" ht="15">
      <c r="A77" s="45" t="s">
        <v>890</v>
      </c>
      <c r="B77" s="41" t="s">
        <v>482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>
        <f t="shared" si="9"/>
        <v>0</v>
      </c>
      <c r="P77" s="177"/>
    </row>
    <row r="78" spans="1:16" ht="15">
      <c r="A78" s="45" t="s">
        <v>484</v>
      </c>
      <c r="B78" s="41" t="s">
        <v>485</v>
      </c>
      <c r="C78" s="144"/>
      <c r="D78" s="144"/>
      <c r="E78" s="144">
        <v>441</v>
      </c>
      <c r="F78" s="144"/>
      <c r="G78" s="144"/>
      <c r="H78" s="144"/>
      <c r="I78" s="144"/>
      <c r="J78" s="144"/>
      <c r="K78" s="144"/>
      <c r="L78" s="144"/>
      <c r="M78" s="144"/>
      <c r="N78" s="144"/>
      <c r="O78" s="144">
        <f t="shared" si="9"/>
        <v>441</v>
      </c>
      <c r="P78" s="177"/>
    </row>
    <row r="79" spans="1:16" ht="15">
      <c r="A79" s="45" t="s">
        <v>486</v>
      </c>
      <c r="B79" s="41" t="s">
        <v>487</v>
      </c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>
        <f t="shared" si="9"/>
        <v>0</v>
      </c>
      <c r="P79" s="177"/>
    </row>
    <row r="80" spans="1:16" ht="15">
      <c r="A80" s="6" t="s">
        <v>492</v>
      </c>
      <c r="B80" s="41" t="s">
        <v>493</v>
      </c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>
        <f t="shared" si="9"/>
        <v>0</v>
      </c>
      <c r="P80" s="177"/>
    </row>
    <row r="81" spans="1:16" ht="15">
      <c r="A81" s="6" t="s">
        <v>494</v>
      </c>
      <c r="B81" s="41" t="s">
        <v>495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>
        <f t="shared" si="9"/>
        <v>0</v>
      </c>
      <c r="P81" s="177"/>
    </row>
    <row r="82" spans="1:16" ht="15">
      <c r="A82" s="6" t="s">
        <v>496</v>
      </c>
      <c r="B82" s="41" t="s">
        <v>497</v>
      </c>
      <c r="C82" s="144"/>
      <c r="D82" s="144"/>
      <c r="E82" s="144">
        <v>119</v>
      </c>
      <c r="F82" s="144"/>
      <c r="G82" s="144"/>
      <c r="H82" s="144"/>
      <c r="I82" s="144"/>
      <c r="J82" s="144"/>
      <c r="K82" s="144"/>
      <c r="L82" s="144"/>
      <c r="M82" s="144"/>
      <c r="N82" s="144"/>
      <c r="O82" s="144">
        <f t="shared" si="9"/>
        <v>119</v>
      </c>
      <c r="P82" s="177"/>
    </row>
    <row r="83" spans="1:16" ht="15">
      <c r="A83" s="65" t="s">
        <v>841</v>
      </c>
      <c r="B83" s="67" t="s">
        <v>498</v>
      </c>
      <c r="C83" s="144"/>
      <c r="D83" s="144"/>
      <c r="E83" s="143">
        <f>SUM(E76:E82)</f>
        <v>560</v>
      </c>
      <c r="F83" s="143">
        <f>SUM(F76:F82)</f>
        <v>0</v>
      </c>
      <c r="G83" s="144"/>
      <c r="H83" s="144"/>
      <c r="I83" s="144"/>
      <c r="J83" s="144"/>
      <c r="K83" s="144"/>
      <c r="L83" s="144"/>
      <c r="M83" s="144"/>
      <c r="N83" s="144"/>
      <c r="O83" s="144">
        <f t="shared" si="9"/>
        <v>560</v>
      </c>
      <c r="P83" s="177"/>
    </row>
    <row r="84" spans="1:16" ht="15">
      <c r="A84" s="17" t="s">
        <v>499</v>
      </c>
      <c r="B84" s="41" t="s">
        <v>500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>
        <f t="shared" si="9"/>
        <v>0</v>
      </c>
      <c r="P84" s="177"/>
    </row>
    <row r="85" spans="1:16" ht="15">
      <c r="A85" s="17" t="s">
        <v>501</v>
      </c>
      <c r="B85" s="41" t="s">
        <v>502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>
        <f t="shared" si="9"/>
        <v>0</v>
      </c>
      <c r="P85" s="177"/>
    </row>
    <row r="86" spans="1:16" ht="15">
      <c r="A86" s="17" t="s">
        <v>503</v>
      </c>
      <c r="B86" s="41" t="s">
        <v>504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>
        <f t="shared" si="9"/>
        <v>0</v>
      </c>
      <c r="P86" s="177"/>
    </row>
    <row r="87" spans="1:16" ht="15">
      <c r="A87" s="17" t="s">
        <v>505</v>
      </c>
      <c r="B87" s="41" t="s">
        <v>506</v>
      </c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>
        <f t="shared" si="9"/>
        <v>0</v>
      </c>
      <c r="P87" s="177"/>
    </row>
    <row r="88" spans="1:16" ht="15">
      <c r="A88" s="64" t="s">
        <v>842</v>
      </c>
      <c r="B88" s="67" t="s">
        <v>507</v>
      </c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>
        <f t="shared" si="9"/>
        <v>0</v>
      </c>
      <c r="P88" s="177"/>
    </row>
    <row r="89" spans="1:16" ht="30">
      <c r="A89" s="17" t="s">
        <v>508</v>
      </c>
      <c r="B89" s="41" t="s">
        <v>509</v>
      </c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>
        <f t="shared" si="9"/>
        <v>0</v>
      </c>
      <c r="P89" s="177"/>
    </row>
    <row r="90" spans="1:16" ht="30">
      <c r="A90" s="17" t="s">
        <v>891</v>
      </c>
      <c r="B90" s="41" t="s">
        <v>510</v>
      </c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>
        <f t="shared" si="9"/>
        <v>0</v>
      </c>
      <c r="P90" s="177"/>
    </row>
    <row r="91" spans="1:16" ht="30">
      <c r="A91" s="17" t="s">
        <v>892</v>
      </c>
      <c r="B91" s="41" t="s">
        <v>511</v>
      </c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>
        <f t="shared" si="9"/>
        <v>0</v>
      </c>
      <c r="P91" s="177"/>
    </row>
    <row r="92" spans="1:16" ht="15">
      <c r="A92" s="17" t="s">
        <v>893</v>
      </c>
      <c r="B92" s="41" t="s">
        <v>512</v>
      </c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>
        <f t="shared" si="9"/>
        <v>0</v>
      </c>
      <c r="P92" s="177"/>
    </row>
    <row r="93" spans="1:16" ht="30">
      <c r="A93" s="17" t="s">
        <v>894</v>
      </c>
      <c r="B93" s="41" t="s">
        <v>513</v>
      </c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>
        <f t="shared" si="9"/>
        <v>0</v>
      </c>
      <c r="P93" s="177"/>
    </row>
    <row r="94" spans="1:16" ht="30">
      <c r="A94" s="17" t="s">
        <v>895</v>
      </c>
      <c r="B94" s="41" t="s">
        <v>514</v>
      </c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>
        <f t="shared" si="9"/>
        <v>0</v>
      </c>
      <c r="P94" s="177"/>
    </row>
    <row r="95" spans="1:16" ht="15">
      <c r="A95" s="17" t="s">
        <v>515</v>
      </c>
      <c r="B95" s="41" t="s">
        <v>516</v>
      </c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>
        <f t="shared" si="9"/>
        <v>0</v>
      </c>
      <c r="P95" s="177"/>
    </row>
    <row r="96" spans="1:16" ht="15">
      <c r="A96" s="17" t="s">
        <v>896</v>
      </c>
      <c r="B96" s="41" t="s">
        <v>517</v>
      </c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>
        <f t="shared" si="9"/>
        <v>0</v>
      </c>
      <c r="P96" s="177"/>
    </row>
    <row r="97" spans="1:16" ht="15">
      <c r="A97" s="64" t="s">
        <v>843</v>
      </c>
      <c r="B97" s="67" t="s">
        <v>518</v>
      </c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>
        <f t="shared" si="9"/>
        <v>0</v>
      </c>
      <c r="P97" s="177"/>
    </row>
    <row r="98" spans="1:16" ht="15.75">
      <c r="A98" s="83" t="s">
        <v>72</v>
      </c>
      <c r="B98" s="67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77"/>
    </row>
    <row r="99" spans="1:16" ht="15.75">
      <c r="A99" s="46" t="s">
        <v>904</v>
      </c>
      <c r="B99" s="47" t="s">
        <v>519</v>
      </c>
      <c r="C99" s="143">
        <f aca="true" t="shared" si="10" ref="C99:N99">C25+C26+C51+C60+C74+C83+C88+C97</f>
        <v>5020</v>
      </c>
      <c r="D99" s="143">
        <f t="shared" si="10"/>
        <v>4888</v>
      </c>
      <c r="E99" s="143">
        <f t="shared" si="10"/>
        <v>5964</v>
      </c>
      <c r="F99" s="143">
        <f t="shared" si="10"/>
        <v>4988</v>
      </c>
      <c r="G99" s="143">
        <f t="shared" si="10"/>
        <v>4888</v>
      </c>
      <c r="H99" s="143">
        <f t="shared" si="10"/>
        <v>4888</v>
      </c>
      <c r="I99" s="143">
        <f t="shared" si="10"/>
        <v>6943</v>
      </c>
      <c r="J99" s="143">
        <f t="shared" si="10"/>
        <v>4988</v>
      </c>
      <c r="K99" s="143">
        <f t="shared" si="10"/>
        <v>4888</v>
      </c>
      <c r="L99" s="143">
        <f t="shared" si="10"/>
        <v>4888</v>
      </c>
      <c r="M99" s="143">
        <f t="shared" si="10"/>
        <v>4888</v>
      </c>
      <c r="N99" s="143">
        <f t="shared" si="10"/>
        <v>5142</v>
      </c>
      <c r="O99" s="144">
        <f t="shared" si="9"/>
        <v>62373</v>
      </c>
      <c r="P99" s="177"/>
    </row>
    <row r="100" spans="1:16" ht="15">
      <c r="A100" s="17" t="s">
        <v>897</v>
      </c>
      <c r="B100" s="5" t="s">
        <v>520</v>
      </c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>
        <f t="shared" si="9"/>
        <v>0</v>
      </c>
      <c r="P100" s="177"/>
    </row>
    <row r="101" spans="1:16" ht="15">
      <c r="A101" s="17" t="s">
        <v>523</v>
      </c>
      <c r="B101" s="5" t="s">
        <v>524</v>
      </c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>
        <f t="shared" si="9"/>
        <v>0</v>
      </c>
      <c r="P101" s="177"/>
    </row>
    <row r="102" spans="1:16" ht="15">
      <c r="A102" s="17" t="s">
        <v>898</v>
      </c>
      <c r="B102" s="5" t="s">
        <v>525</v>
      </c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>
        <f t="shared" si="9"/>
        <v>0</v>
      </c>
      <c r="P102" s="177"/>
    </row>
    <row r="103" spans="1:16" ht="15">
      <c r="A103" s="20" t="s">
        <v>850</v>
      </c>
      <c r="B103" s="9" t="s">
        <v>527</v>
      </c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>
        <f t="shared" si="9"/>
        <v>0</v>
      </c>
      <c r="P103" s="177"/>
    </row>
    <row r="104" spans="1:16" ht="15">
      <c r="A104" s="48" t="s">
        <v>899</v>
      </c>
      <c r="B104" s="5" t="s">
        <v>528</v>
      </c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>
        <f t="shared" si="9"/>
        <v>0</v>
      </c>
      <c r="P104" s="177"/>
    </row>
    <row r="105" spans="1:16" ht="15">
      <c r="A105" s="48" t="s">
        <v>856</v>
      </c>
      <c r="B105" s="5" t="s">
        <v>531</v>
      </c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>
        <f t="shared" si="9"/>
        <v>0</v>
      </c>
      <c r="P105" s="177"/>
    </row>
    <row r="106" spans="1:16" ht="15">
      <c r="A106" s="17" t="s">
        <v>532</v>
      </c>
      <c r="B106" s="5" t="s">
        <v>533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>
        <f t="shared" si="9"/>
        <v>0</v>
      </c>
      <c r="P106" s="177"/>
    </row>
    <row r="107" spans="1:16" ht="15">
      <c r="A107" s="17" t="s">
        <v>900</v>
      </c>
      <c r="B107" s="5" t="s">
        <v>534</v>
      </c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>
        <f t="shared" si="9"/>
        <v>0</v>
      </c>
      <c r="P107" s="177"/>
    </row>
    <row r="108" spans="1:16" ht="15">
      <c r="A108" s="18" t="s">
        <v>853</v>
      </c>
      <c r="B108" s="9" t="s">
        <v>535</v>
      </c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>
        <f t="shared" si="9"/>
        <v>0</v>
      </c>
      <c r="P108" s="177"/>
    </row>
    <row r="109" spans="1:16" ht="15">
      <c r="A109" s="48" t="s">
        <v>536</v>
      </c>
      <c r="B109" s="5" t="s">
        <v>537</v>
      </c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>
        <f t="shared" si="9"/>
        <v>0</v>
      </c>
      <c r="P109" s="177"/>
    </row>
    <row r="110" spans="1:16" ht="15">
      <c r="A110" s="48" t="s">
        <v>538</v>
      </c>
      <c r="B110" s="5" t="s">
        <v>539</v>
      </c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>
        <f t="shared" si="9"/>
        <v>0</v>
      </c>
      <c r="P110" s="177"/>
    </row>
    <row r="111" spans="1:16" ht="15">
      <c r="A111" s="18" t="s">
        <v>540</v>
      </c>
      <c r="B111" s="9" t="s">
        <v>541</v>
      </c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>
        <f t="shared" si="9"/>
        <v>0</v>
      </c>
      <c r="P111" s="177"/>
    </row>
    <row r="112" spans="1:16" ht="15">
      <c r="A112" s="48" t="s">
        <v>542</v>
      </c>
      <c r="B112" s="5" t="s">
        <v>543</v>
      </c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>
        <f t="shared" si="9"/>
        <v>0</v>
      </c>
      <c r="P112" s="177"/>
    </row>
    <row r="113" spans="1:16" ht="15">
      <c r="A113" s="48" t="s">
        <v>544</v>
      </c>
      <c r="B113" s="5" t="s">
        <v>545</v>
      </c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>
        <f t="shared" si="9"/>
        <v>0</v>
      </c>
      <c r="P113" s="177"/>
    </row>
    <row r="114" spans="1:16" ht="15">
      <c r="A114" s="48" t="s">
        <v>546</v>
      </c>
      <c r="B114" s="5" t="s">
        <v>547</v>
      </c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>
        <f t="shared" si="9"/>
        <v>0</v>
      </c>
      <c r="P114" s="177"/>
    </row>
    <row r="115" spans="1:16" ht="15">
      <c r="A115" s="49" t="s">
        <v>854</v>
      </c>
      <c r="B115" s="50" t="s">
        <v>548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>
        <f t="shared" si="9"/>
        <v>0</v>
      </c>
      <c r="P115" s="177"/>
    </row>
    <row r="116" spans="1:16" ht="15">
      <c r="A116" s="48" t="s">
        <v>549</v>
      </c>
      <c r="B116" s="5" t="s">
        <v>550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>
        <f t="shared" si="9"/>
        <v>0</v>
      </c>
      <c r="P116" s="177"/>
    </row>
    <row r="117" spans="1:16" ht="15">
      <c r="A117" s="17" t="s">
        <v>551</v>
      </c>
      <c r="B117" s="5" t="s">
        <v>552</v>
      </c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>
        <f t="shared" si="9"/>
        <v>0</v>
      </c>
      <c r="P117" s="177"/>
    </row>
    <row r="118" spans="1:16" ht="15">
      <c r="A118" s="48" t="s">
        <v>901</v>
      </c>
      <c r="B118" s="5" t="s">
        <v>553</v>
      </c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>
        <f t="shared" si="9"/>
        <v>0</v>
      </c>
      <c r="P118" s="177"/>
    </row>
    <row r="119" spans="1:16" ht="15">
      <c r="A119" s="48" t="s">
        <v>859</v>
      </c>
      <c r="B119" s="5" t="s">
        <v>554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>
        <f t="shared" si="9"/>
        <v>0</v>
      </c>
      <c r="P119" s="177"/>
    </row>
    <row r="120" spans="1:16" ht="15">
      <c r="A120" s="49" t="s">
        <v>860</v>
      </c>
      <c r="B120" s="50" t="s">
        <v>558</v>
      </c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>
        <f t="shared" si="9"/>
        <v>0</v>
      </c>
      <c r="P120" s="177"/>
    </row>
    <row r="121" spans="1:16" ht="15">
      <c r="A121" s="17" t="s">
        <v>559</v>
      </c>
      <c r="B121" s="5" t="s">
        <v>560</v>
      </c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>
        <f t="shared" si="9"/>
        <v>0</v>
      </c>
      <c r="P121" s="177"/>
    </row>
    <row r="122" spans="1:16" ht="15.75">
      <c r="A122" s="51" t="s">
        <v>905</v>
      </c>
      <c r="B122" s="52" t="s">
        <v>561</v>
      </c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>
        <f t="shared" si="9"/>
        <v>0</v>
      </c>
      <c r="P122" s="177"/>
    </row>
    <row r="123" spans="1:16" ht="15.75">
      <c r="A123" s="179" t="s">
        <v>990</v>
      </c>
      <c r="B123" s="175"/>
      <c r="C123" s="143">
        <f aca="true" t="shared" si="11" ref="C123:N123">C99+C122</f>
        <v>5020</v>
      </c>
      <c r="D123" s="143">
        <f t="shared" si="11"/>
        <v>4888</v>
      </c>
      <c r="E123" s="143">
        <f t="shared" si="11"/>
        <v>5964</v>
      </c>
      <c r="F123" s="143">
        <f t="shared" si="11"/>
        <v>4988</v>
      </c>
      <c r="G123" s="143">
        <f t="shared" si="11"/>
        <v>4888</v>
      </c>
      <c r="H123" s="143">
        <f t="shared" si="11"/>
        <v>4888</v>
      </c>
      <c r="I123" s="143">
        <f t="shared" si="11"/>
        <v>6943</v>
      </c>
      <c r="J123" s="143">
        <f t="shared" si="11"/>
        <v>4988</v>
      </c>
      <c r="K123" s="143">
        <f t="shared" si="11"/>
        <v>4888</v>
      </c>
      <c r="L123" s="143">
        <f t="shared" si="11"/>
        <v>4888</v>
      </c>
      <c r="M123" s="143">
        <f t="shared" si="11"/>
        <v>4888</v>
      </c>
      <c r="N123" s="143">
        <f t="shared" si="11"/>
        <v>5142</v>
      </c>
      <c r="O123" s="143">
        <f t="shared" si="9"/>
        <v>62373</v>
      </c>
      <c r="P123" s="177"/>
    </row>
    <row r="124" spans="1:16" ht="25.5">
      <c r="A124" s="2" t="s">
        <v>366</v>
      </c>
      <c r="B124" s="3" t="s">
        <v>983</v>
      </c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77"/>
    </row>
    <row r="125" spans="1:16" ht="15">
      <c r="A125" s="42" t="s">
        <v>562</v>
      </c>
      <c r="B125" s="6" t="s">
        <v>563</v>
      </c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>
        <f t="shared" si="9"/>
        <v>0</v>
      </c>
      <c r="P125" s="177"/>
    </row>
    <row r="126" spans="1:16" ht="15">
      <c r="A126" s="5" t="s">
        <v>564</v>
      </c>
      <c r="B126" s="6" t="s">
        <v>565</v>
      </c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>
        <f t="shared" si="9"/>
        <v>0</v>
      </c>
      <c r="P126" s="177"/>
    </row>
    <row r="127" spans="1:16" ht="15">
      <c r="A127" s="5" t="s">
        <v>566</v>
      </c>
      <c r="B127" s="6" t="s">
        <v>567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>
        <f t="shared" si="9"/>
        <v>0</v>
      </c>
      <c r="P127" s="177"/>
    </row>
    <row r="128" spans="1:16" ht="15">
      <c r="A128" s="5" t="s">
        <v>568</v>
      </c>
      <c r="B128" s="6" t="s">
        <v>569</v>
      </c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>
        <f t="shared" si="9"/>
        <v>0</v>
      </c>
      <c r="P128" s="177"/>
    </row>
    <row r="129" spans="1:16" ht="15">
      <c r="A129" s="5" t="s">
        <v>570</v>
      </c>
      <c r="B129" s="6" t="s">
        <v>571</v>
      </c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>
        <f t="shared" si="9"/>
        <v>0</v>
      </c>
      <c r="P129" s="177"/>
    </row>
    <row r="130" spans="1:16" ht="15">
      <c r="A130" s="5" t="s">
        <v>572</v>
      </c>
      <c r="B130" s="6" t="s">
        <v>573</v>
      </c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>
        <f t="shared" si="9"/>
        <v>0</v>
      </c>
      <c r="P130" s="177"/>
    </row>
    <row r="131" spans="1:16" ht="15">
      <c r="A131" s="9" t="s">
        <v>993</v>
      </c>
      <c r="B131" s="10" t="s">
        <v>574</v>
      </c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>
        <f t="shared" si="9"/>
        <v>0</v>
      </c>
      <c r="P131" s="177"/>
    </row>
    <row r="132" spans="1:16" ht="15">
      <c r="A132" s="5" t="s">
        <v>575</v>
      </c>
      <c r="B132" s="6" t="s">
        <v>576</v>
      </c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>
        <f t="shared" si="9"/>
        <v>0</v>
      </c>
      <c r="P132" s="177"/>
    </row>
    <row r="133" spans="1:16" ht="30">
      <c r="A133" s="5" t="s">
        <v>577</v>
      </c>
      <c r="B133" s="6" t="s">
        <v>578</v>
      </c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>
        <f t="shared" si="9"/>
        <v>0</v>
      </c>
      <c r="P133" s="177"/>
    </row>
    <row r="134" spans="1:16" ht="30">
      <c r="A134" s="5" t="s">
        <v>906</v>
      </c>
      <c r="B134" s="6" t="s">
        <v>579</v>
      </c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>
        <f t="shared" si="9"/>
        <v>0</v>
      </c>
      <c r="P134" s="177"/>
    </row>
    <row r="135" spans="1:16" ht="30">
      <c r="A135" s="5" t="s">
        <v>907</v>
      </c>
      <c r="B135" s="6" t="s">
        <v>580</v>
      </c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>
        <f t="shared" si="9"/>
        <v>0</v>
      </c>
      <c r="P135" s="177"/>
    </row>
    <row r="136" spans="1:16" ht="15">
      <c r="A136" s="5" t="s">
        <v>932</v>
      </c>
      <c r="B136" s="6" t="s">
        <v>581</v>
      </c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>
        <f aca="true" t="shared" si="12" ref="O136:O185">SUM(C136:N136)</f>
        <v>0</v>
      </c>
      <c r="P136" s="177"/>
    </row>
    <row r="137" spans="1:16" ht="15">
      <c r="A137" s="50" t="s">
        <v>994</v>
      </c>
      <c r="B137" s="65" t="s">
        <v>582</v>
      </c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>
        <f t="shared" si="12"/>
        <v>0</v>
      </c>
      <c r="P137" s="177"/>
    </row>
    <row r="138" spans="1:16" ht="15">
      <c r="A138" s="5" t="s">
        <v>939</v>
      </c>
      <c r="B138" s="6" t="s">
        <v>591</v>
      </c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>
        <f t="shared" si="12"/>
        <v>0</v>
      </c>
      <c r="P138" s="177"/>
    </row>
    <row r="139" spans="1:16" ht="15">
      <c r="A139" s="5" t="s">
        <v>940</v>
      </c>
      <c r="B139" s="6" t="s">
        <v>595</v>
      </c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>
        <f t="shared" si="12"/>
        <v>0</v>
      </c>
      <c r="P139" s="177"/>
    </row>
    <row r="140" spans="1:16" ht="15">
      <c r="A140" s="9" t="s">
        <v>996</v>
      </c>
      <c r="B140" s="10" t="s">
        <v>596</v>
      </c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>
        <f t="shared" si="12"/>
        <v>0</v>
      </c>
      <c r="P140" s="177"/>
    </row>
    <row r="141" spans="1:16" ht="15">
      <c r="A141" s="5" t="s">
        <v>941</v>
      </c>
      <c r="B141" s="6" t="s">
        <v>597</v>
      </c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>
        <f t="shared" si="12"/>
        <v>0</v>
      </c>
      <c r="P141" s="177"/>
    </row>
    <row r="142" spans="1:16" ht="15">
      <c r="A142" s="5" t="s">
        <v>942</v>
      </c>
      <c r="B142" s="6" t="s">
        <v>598</v>
      </c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>
        <f t="shared" si="12"/>
        <v>0</v>
      </c>
      <c r="P142" s="177"/>
    </row>
    <row r="143" spans="1:16" ht="15">
      <c r="A143" s="5" t="s">
        <v>943</v>
      </c>
      <c r="B143" s="6" t="s">
        <v>599</v>
      </c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>
        <f t="shared" si="12"/>
        <v>0</v>
      </c>
      <c r="P143" s="177"/>
    </row>
    <row r="144" spans="1:16" ht="15">
      <c r="A144" s="5" t="s">
        <v>944</v>
      </c>
      <c r="B144" s="6" t="s">
        <v>600</v>
      </c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>
        <f t="shared" si="12"/>
        <v>0</v>
      </c>
      <c r="P144" s="177"/>
    </row>
    <row r="145" spans="1:16" ht="15">
      <c r="A145" s="5" t="s">
        <v>945</v>
      </c>
      <c r="B145" s="6" t="s">
        <v>603</v>
      </c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>
        <f t="shared" si="12"/>
        <v>0</v>
      </c>
      <c r="P145" s="177"/>
    </row>
    <row r="146" spans="1:16" ht="15">
      <c r="A146" s="5" t="s">
        <v>604</v>
      </c>
      <c r="B146" s="6" t="s">
        <v>605</v>
      </c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>
        <f t="shared" si="12"/>
        <v>0</v>
      </c>
      <c r="P146" s="177"/>
    </row>
    <row r="147" spans="1:16" ht="15">
      <c r="A147" s="5" t="s">
        <v>946</v>
      </c>
      <c r="B147" s="6" t="s">
        <v>606</v>
      </c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>
        <f t="shared" si="12"/>
        <v>0</v>
      </c>
      <c r="P147" s="177"/>
    </row>
    <row r="148" spans="1:16" ht="15">
      <c r="A148" s="5" t="s">
        <v>947</v>
      </c>
      <c r="B148" s="6" t="s">
        <v>611</v>
      </c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>
        <f t="shared" si="12"/>
        <v>0</v>
      </c>
      <c r="P148" s="177"/>
    </row>
    <row r="149" spans="1:16" ht="15">
      <c r="A149" s="9" t="s">
        <v>997</v>
      </c>
      <c r="B149" s="10" t="s">
        <v>627</v>
      </c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>
        <f t="shared" si="12"/>
        <v>0</v>
      </c>
      <c r="P149" s="177"/>
    </row>
    <row r="150" spans="1:16" ht="15">
      <c r="A150" s="5" t="s">
        <v>948</v>
      </c>
      <c r="B150" s="6" t="s">
        <v>628</v>
      </c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>
        <f t="shared" si="12"/>
        <v>0</v>
      </c>
      <c r="P150" s="177"/>
    </row>
    <row r="151" spans="1:16" ht="15">
      <c r="A151" s="50" t="s">
        <v>998</v>
      </c>
      <c r="B151" s="65" t="s">
        <v>629</v>
      </c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>
        <f t="shared" si="12"/>
        <v>0</v>
      </c>
      <c r="P151" s="177"/>
    </row>
    <row r="152" spans="1:16" ht="15">
      <c r="A152" s="17" t="s">
        <v>630</v>
      </c>
      <c r="B152" s="6" t="s">
        <v>631</v>
      </c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>
        <f t="shared" si="12"/>
        <v>0</v>
      </c>
      <c r="P152" s="177"/>
    </row>
    <row r="153" spans="1:16" ht="15">
      <c r="A153" s="17" t="s">
        <v>951</v>
      </c>
      <c r="B153" s="6" t="s">
        <v>632</v>
      </c>
      <c r="C153" s="144"/>
      <c r="D153" s="144"/>
      <c r="E153" s="144"/>
      <c r="F153" s="144"/>
      <c r="G153" s="144"/>
      <c r="H153" s="144">
        <v>50</v>
      </c>
      <c r="I153" s="144">
        <v>50</v>
      </c>
      <c r="J153" s="144">
        <v>50</v>
      </c>
      <c r="K153" s="144">
        <v>50</v>
      </c>
      <c r="L153" s="144"/>
      <c r="M153" s="144"/>
      <c r="N153" s="144"/>
      <c r="O153" s="144">
        <f t="shared" si="12"/>
        <v>200</v>
      </c>
      <c r="P153" s="177"/>
    </row>
    <row r="154" spans="1:16" ht="15">
      <c r="A154" s="17" t="s">
        <v>952</v>
      </c>
      <c r="B154" s="6" t="s">
        <v>635</v>
      </c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>
        <f t="shared" si="12"/>
        <v>0</v>
      </c>
      <c r="P154" s="177"/>
    </row>
    <row r="155" spans="1:16" ht="15">
      <c r="A155" s="17" t="s">
        <v>971</v>
      </c>
      <c r="B155" s="6" t="s">
        <v>636</v>
      </c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>
        <f t="shared" si="12"/>
        <v>0</v>
      </c>
      <c r="P155" s="177"/>
    </row>
    <row r="156" spans="1:16" ht="15">
      <c r="A156" s="17" t="s">
        <v>643</v>
      </c>
      <c r="B156" s="6" t="s">
        <v>644</v>
      </c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>
        <f t="shared" si="12"/>
        <v>0</v>
      </c>
      <c r="P156" s="177"/>
    </row>
    <row r="157" spans="1:16" ht="15">
      <c r="A157" s="17" t="s">
        <v>645</v>
      </c>
      <c r="B157" s="6" t="s">
        <v>646</v>
      </c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>
        <f t="shared" si="12"/>
        <v>0</v>
      </c>
      <c r="P157" s="177"/>
    </row>
    <row r="158" spans="1:16" ht="15">
      <c r="A158" s="17" t="s">
        <v>647</v>
      </c>
      <c r="B158" s="6" t="s">
        <v>648</v>
      </c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>
        <f t="shared" si="12"/>
        <v>0</v>
      </c>
      <c r="P158" s="177"/>
    </row>
    <row r="159" spans="1:16" ht="15">
      <c r="A159" s="17" t="s">
        <v>972</v>
      </c>
      <c r="B159" s="6" t="s">
        <v>649</v>
      </c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>
        <f t="shared" si="12"/>
        <v>0</v>
      </c>
      <c r="P159" s="177"/>
    </row>
    <row r="160" spans="1:16" ht="15">
      <c r="A160" s="17" t="s">
        <v>973</v>
      </c>
      <c r="B160" s="6" t="s">
        <v>651</v>
      </c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>
        <f t="shared" si="12"/>
        <v>0</v>
      </c>
      <c r="P160" s="177"/>
    </row>
    <row r="161" spans="1:16" ht="15">
      <c r="A161" s="17" t="s">
        <v>974</v>
      </c>
      <c r="B161" s="6" t="s">
        <v>656</v>
      </c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>
        <f t="shared" si="12"/>
        <v>0</v>
      </c>
      <c r="P161" s="177"/>
    </row>
    <row r="162" spans="1:16" ht="15">
      <c r="A162" s="64" t="s">
        <v>999</v>
      </c>
      <c r="B162" s="65" t="s">
        <v>661</v>
      </c>
      <c r="C162" s="144"/>
      <c r="D162" s="144"/>
      <c r="E162" s="144"/>
      <c r="F162" s="144"/>
      <c r="G162" s="144"/>
      <c r="H162" s="144">
        <v>50</v>
      </c>
      <c r="I162" s="144">
        <v>50</v>
      </c>
      <c r="J162" s="144">
        <v>50</v>
      </c>
      <c r="K162" s="144">
        <v>50</v>
      </c>
      <c r="L162" s="144"/>
      <c r="M162" s="144"/>
      <c r="N162" s="144"/>
      <c r="O162" s="144">
        <f t="shared" si="12"/>
        <v>200</v>
      </c>
      <c r="P162" s="177"/>
    </row>
    <row r="163" spans="1:16" ht="30">
      <c r="A163" s="17" t="s">
        <v>673</v>
      </c>
      <c r="B163" s="6" t="s">
        <v>674</v>
      </c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>
        <f t="shared" si="12"/>
        <v>0</v>
      </c>
      <c r="P163" s="177"/>
    </row>
    <row r="164" spans="1:16" ht="30">
      <c r="A164" s="5" t="s">
        <v>978</v>
      </c>
      <c r="B164" s="6" t="s">
        <v>675</v>
      </c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>
        <f t="shared" si="12"/>
        <v>0</v>
      </c>
      <c r="P164" s="177"/>
    </row>
    <row r="165" spans="1:16" ht="15">
      <c r="A165" s="17" t="s">
        <v>979</v>
      </c>
      <c r="B165" s="6" t="s">
        <v>676</v>
      </c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>
        <f t="shared" si="12"/>
        <v>0</v>
      </c>
      <c r="P165" s="177"/>
    </row>
    <row r="166" spans="1:16" ht="15">
      <c r="A166" s="50" t="s">
        <v>1001</v>
      </c>
      <c r="B166" s="65" t="s">
        <v>677</v>
      </c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>
        <f t="shared" si="12"/>
        <v>0</v>
      </c>
      <c r="P166" s="177"/>
    </row>
    <row r="167" spans="1:16" ht="15.75">
      <c r="A167" s="83" t="s">
        <v>73</v>
      </c>
      <c r="B167" s="88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77"/>
    </row>
    <row r="168" spans="1:16" ht="15">
      <c r="A168" s="5" t="s">
        <v>583</v>
      </c>
      <c r="B168" s="6" t="s">
        <v>584</v>
      </c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>
        <f t="shared" si="12"/>
        <v>0</v>
      </c>
      <c r="P168" s="177"/>
    </row>
    <row r="169" spans="1:16" ht="30">
      <c r="A169" s="5" t="s">
        <v>585</v>
      </c>
      <c r="B169" s="6" t="s">
        <v>586</v>
      </c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>
        <f t="shared" si="12"/>
        <v>0</v>
      </c>
      <c r="P169" s="177"/>
    </row>
    <row r="170" spans="1:16" ht="30">
      <c r="A170" s="5" t="s">
        <v>933</v>
      </c>
      <c r="B170" s="6" t="s">
        <v>587</v>
      </c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>
        <f t="shared" si="12"/>
        <v>0</v>
      </c>
      <c r="P170" s="177"/>
    </row>
    <row r="171" spans="1:16" ht="30">
      <c r="A171" s="5" t="s">
        <v>934</v>
      </c>
      <c r="B171" s="6" t="s">
        <v>588</v>
      </c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>
        <f t="shared" si="12"/>
        <v>0</v>
      </c>
      <c r="P171" s="177"/>
    </row>
    <row r="172" spans="1:16" ht="15">
      <c r="A172" s="5" t="s">
        <v>938</v>
      </c>
      <c r="B172" s="6" t="s">
        <v>589</v>
      </c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>
        <f t="shared" si="12"/>
        <v>0</v>
      </c>
      <c r="P172" s="177"/>
    </row>
    <row r="173" spans="1:16" ht="15">
      <c r="A173" s="50" t="s">
        <v>995</v>
      </c>
      <c r="B173" s="65" t="s">
        <v>590</v>
      </c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>
        <f t="shared" si="12"/>
        <v>0</v>
      </c>
      <c r="P173" s="177"/>
    </row>
    <row r="174" spans="1:16" ht="15">
      <c r="A174" s="17" t="s">
        <v>975</v>
      </c>
      <c r="B174" s="6" t="s">
        <v>662</v>
      </c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>
        <f t="shared" si="12"/>
        <v>0</v>
      </c>
      <c r="P174" s="177"/>
    </row>
    <row r="175" spans="1:16" ht="15">
      <c r="A175" s="17" t="s">
        <v>976</v>
      </c>
      <c r="B175" s="6" t="s">
        <v>664</v>
      </c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>
        <f t="shared" si="12"/>
        <v>0</v>
      </c>
      <c r="P175" s="177"/>
    </row>
    <row r="176" spans="1:16" ht="15">
      <c r="A176" s="17" t="s">
        <v>666</v>
      </c>
      <c r="B176" s="6" t="s">
        <v>667</v>
      </c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>
        <f t="shared" si="12"/>
        <v>0</v>
      </c>
      <c r="P176" s="177"/>
    </row>
    <row r="177" spans="1:16" ht="15">
      <c r="A177" s="17" t="s">
        <v>977</v>
      </c>
      <c r="B177" s="6" t="s">
        <v>668</v>
      </c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>
        <f t="shared" si="12"/>
        <v>0</v>
      </c>
      <c r="P177" s="177"/>
    </row>
    <row r="178" spans="1:16" ht="15">
      <c r="A178" s="17" t="s">
        <v>670</v>
      </c>
      <c r="B178" s="6" t="s">
        <v>671</v>
      </c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>
        <f t="shared" si="12"/>
        <v>0</v>
      </c>
      <c r="P178" s="177"/>
    </row>
    <row r="179" spans="1:16" ht="15">
      <c r="A179" s="50" t="s">
        <v>1000</v>
      </c>
      <c r="B179" s="65" t="s">
        <v>672</v>
      </c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>
        <f t="shared" si="12"/>
        <v>0</v>
      </c>
      <c r="P179" s="177"/>
    </row>
    <row r="180" spans="1:16" ht="30">
      <c r="A180" s="17" t="s">
        <v>687</v>
      </c>
      <c r="B180" s="6" t="s">
        <v>688</v>
      </c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>
        <f t="shared" si="12"/>
        <v>0</v>
      </c>
      <c r="P180" s="177"/>
    </row>
    <row r="181" spans="1:16" ht="30">
      <c r="A181" s="5" t="s">
        <v>980</v>
      </c>
      <c r="B181" s="6" t="s">
        <v>689</v>
      </c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>
        <f t="shared" si="12"/>
        <v>0</v>
      </c>
      <c r="P181" s="177"/>
    </row>
    <row r="182" spans="1:16" ht="15">
      <c r="A182" s="17" t="s">
        <v>982</v>
      </c>
      <c r="B182" s="6" t="s">
        <v>690</v>
      </c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>
        <f t="shared" si="12"/>
        <v>0</v>
      </c>
      <c r="P182" s="177"/>
    </row>
    <row r="183" spans="1:16" ht="15">
      <c r="A183" s="50" t="s">
        <v>1003</v>
      </c>
      <c r="B183" s="65" t="s">
        <v>691</v>
      </c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>
        <f t="shared" si="12"/>
        <v>0</v>
      </c>
      <c r="P183" s="177"/>
    </row>
    <row r="184" spans="1:16" ht="15.75">
      <c r="A184" s="83" t="s">
        <v>72</v>
      </c>
      <c r="B184" s="88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>
        <f t="shared" si="12"/>
        <v>0</v>
      </c>
      <c r="P184" s="177"/>
    </row>
    <row r="185" spans="1:16" ht="15.75">
      <c r="A185" s="62" t="s">
        <v>1002</v>
      </c>
      <c r="B185" s="46" t="s">
        <v>692</v>
      </c>
      <c r="C185" s="144"/>
      <c r="D185" s="144"/>
      <c r="E185" s="144"/>
      <c r="F185" s="144"/>
      <c r="G185" s="144"/>
      <c r="H185" s="144">
        <v>50</v>
      </c>
      <c r="I185" s="144">
        <v>50</v>
      </c>
      <c r="J185" s="144">
        <v>50</v>
      </c>
      <c r="K185" s="144">
        <v>50</v>
      </c>
      <c r="L185" s="144"/>
      <c r="M185" s="144"/>
      <c r="N185" s="144"/>
      <c r="O185" s="144">
        <f t="shared" si="12"/>
        <v>200</v>
      </c>
      <c r="P185" s="177"/>
    </row>
    <row r="186" spans="1:16" ht="15.75">
      <c r="A186" s="180" t="s">
        <v>182</v>
      </c>
      <c r="B186" s="86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77"/>
    </row>
    <row r="187" spans="1:16" ht="15.75">
      <c r="A187" s="180" t="s">
        <v>183</v>
      </c>
      <c r="B187" s="86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77"/>
    </row>
    <row r="188" spans="1:16" ht="15">
      <c r="A188" s="48" t="s">
        <v>984</v>
      </c>
      <c r="B188" s="5" t="s">
        <v>693</v>
      </c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>
        <f aca="true" t="shared" si="13" ref="O188:O215">SUM(C188:N188)</f>
        <v>0</v>
      </c>
      <c r="P188" s="177"/>
    </row>
    <row r="189" spans="1:16" ht="15">
      <c r="A189" s="17" t="s">
        <v>694</v>
      </c>
      <c r="B189" s="5" t="s">
        <v>695</v>
      </c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>
        <f t="shared" si="13"/>
        <v>0</v>
      </c>
      <c r="P189" s="177"/>
    </row>
    <row r="190" spans="1:16" ht="15">
      <c r="A190" s="48" t="s">
        <v>985</v>
      </c>
      <c r="B190" s="5" t="s">
        <v>696</v>
      </c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>
        <f t="shared" si="13"/>
        <v>0</v>
      </c>
      <c r="P190" s="177"/>
    </row>
    <row r="191" spans="1:16" ht="15">
      <c r="A191" s="20" t="s">
        <v>1004</v>
      </c>
      <c r="B191" s="9" t="s">
        <v>697</v>
      </c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>
        <f t="shared" si="13"/>
        <v>0</v>
      </c>
      <c r="P191" s="177"/>
    </row>
    <row r="192" spans="1:16" ht="15">
      <c r="A192" s="17" t="s">
        <v>986</v>
      </c>
      <c r="B192" s="5" t="s">
        <v>698</v>
      </c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>
        <f t="shared" si="13"/>
        <v>0</v>
      </c>
      <c r="P192" s="177"/>
    </row>
    <row r="193" spans="1:16" ht="15">
      <c r="A193" s="48" t="s">
        <v>699</v>
      </c>
      <c r="B193" s="5" t="s">
        <v>700</v>
      </c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>
        <f t="shared" si="13"/>
        <v>0</v>
      </c>
      <c r="P193" s="177"/>
    </row>
    <row r="194" spans="1:16" ht="15">
      <c r="A194" s="17" t="s">
        <v>987</v>
      </c>
      <c r="B194" s="5" t="s">
        <v>701</v>
      </c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>
        <f t="shared" si="13"/>
        <v>0</v>
      </c>
      <c r="P194" s="177"/>
    </row>
    <row r="195" spans="1:16" ht="15">
      <c r="A195" s="48" t="s">
        <v>702</v>
      </c>
      <c r="B195" s="5" t="s">
        <v>703</v>
      </c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>
        <f t="shared" si="13"/>
        <v>0</v>
      </c>
      <c r="P195" s="177"/>
    </row>
    <row r="196" spans="1:16" ht="15">
      <c r="A196" s="18" t="s">
        <v>1005</v>
      </c>
      <c r="B196" s="9" t="s">
        <v>704</v>
      </c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>
        <f t="shared" si="13"/>
        <v>0</v>
      </c>
      <c r="P196" s="177"/>
    </row>
    <row r="197" spans="1:16" ht="15">
      <c r="A197" s="5" t="s">
        <v>180</v>
      </c>
      <c r="B197" s="5" t="s">
        <v>705</v>
      </c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>
        <v>35</v>
      </c>
      <c r="O197" s="144">
        <f t="shared" si="13"/>
        <v>35</v>
      </c>
      <c r="P197" s="177"/>
    </row>
    <row r="198" spans="1:16" ht="15">
      <c r="A198" s="5" t="s">
        <v>181</v>
      </c>
      <c r="B198" s="5" t="s">
        <v>705</v>
      </c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>
        <f t="shared" si="13"/>
        <v>0</v>
      </c>
      <c r="P198" s="177"/>
    </row>
    <row r="199" spans="1:16" ht="15">
      <c r="A199" s="5" t="s">
        <v>178</v>
      </c>
      <c r="B199" s="5" t="s">
        <v>709</v>
      </c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>
        <f t="shared" si="13"/>
        <v>0</v>
      </c>
      <c r="P199" s="177"/>
    </row>
    <row r="200" spans="1:16" ht="15">
      <c r="A200" s="5" t="s">
        <v>179</v>
      </c>
      <c r="B200" s="5" t="s">
        <v>709</v>
      </c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>
        <f t="shared" si="13"/>
        <v>0</v>
      </c>
      <c r="P200" s="177"/>
    </row>
    <row r="201" spans="1:16" ht="15">
      <c r="A201" s="9" t="s">
        <v>1006</v>
      </c>
      <c r="B201" s="9" t="s">
        <v>710</v>
      </c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>
        <v>35</v>
      </c>
      <c r="O201" s="144">
        <f t="shared" si="13"/>
        <v>35</v>
      </c>
      <c r="P201" s="177"/>
    </row>
    <row r="202" spans="1:16" ht="15">
      <c r="A202" s="48" t="s">
        <v>711</v>
      </c>
      <c r="B202" s="5" t="s">
        <v>712</v>
      </c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>
        <f t="shared" si="13"/>
        <v>0</v>
      </c>
      <c r="P202" s="177"/>
    </row>
    <row r="203" spans="1:16" ht="15">
      <c r="A203" s="48" t="s">
        <v>714</v>
      </c>
      <c r="B203" s="5" t="s">
        <v>715</v>
      </c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>
        <f t="shared" si="13"/>
        <v>0</v>
      </c>
      <c r="P203" s="177"/>
    </row>
    <row r="204" spans="1:17" ht="15">
      <c r="A204" s="48" t="s">
        <v>716</v>
      </c>
      <c r="B204" s="5" t="s">
        <v>717</v>
      </c>
      <c r="C204" s="144">
        <v>5020</v>
      </c>
      <c r="D204" s="144">
        <v>4888</v>
      </c>
      <c r="E204" s="144">
        <v>5964</v>
      </c>
      <c r="F204" s="144">
        <v>4988</v>
      </c>
      <c r="G204" s="144">
        <v>4888</v>
      </c>
      <c r="H204" s="144">
        <v>4838</v>
      </c>
      <c r="I204" s="144">
        <v>6893</v>
      </c>
      <c r="J204" s="144">
        <v>4938</v>
      </c>
      <c r="K204" s="144">
        <v>4838</v>
      </c>
      <c r="L204" s="144">
        <v>4888</v>
      </c>
      <c r="M204" s="144">
        <v>4888</v>
      </c>
      <c r="N204" s="144">
        <v>5107</v>
      </c>
      <c r="O204" s="144">
        <f t="shared" si="13"/>
        <v>62138</v>
      </c>
      <c r="P204" s="177"/>
      <c r="Q204" s="231"/>
    </row>
    <row r="205" spans="1:16" ht="15">
      <c r="A205" s="48" t="s">
        <v>718</v>
      </c>
      <c r="B205" s="5" t="s">
        <v>719</v>
      </c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>
        <f t="shared" si="13"/>
        <v>0</v>
      </c>
      <c r="P205" s="177"/>
    </row>
    <row r="206" spans="1:16" ht="15">
      <c r="A206" s="17" t="s">
        <v>988</v>
      </c>
      <c r="B206" s="5" t="s">
        <v>720</v>
      </c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>
        <f t="shared" si="13"/>
        <v>0</v>
      </c>
      <c r="P206" s="177"/>
    </row>
    <row r="207" spans="1:17" ht="15">
      <c r="A207" s="20" t="s">
        <v>1007</v>
      </c>
      <c r="B207" s="9" t="s">
        <v>725</v>
      </c>
      <c r="C207" s="144">
        <v>5020</v>
      </c>
      <c r="D207" s="144">
        <v>4888</v>
      </c>
      <c r="E207" s="144">
        <v>5964</v>
      </c>
      <c r="F207" s="144">
        <v>4988</v>
      </c>
      <c r="G207" s="144">
        <v>4888</v>
      </c>
      <c r="H207" s="144">
        <v>4838</v>
      </c>
      <c r="I207" s="144">
        <v>6893</v>
      </c>
      <c r="J207" s="144">
        <v>4938</v>
      </c>
      <c r="K207" s="144">
        <v>4838</v>
      </c>
      <c r="L207" s="144">
        <v>4888</v>
      </c>
      <c r="M207" s="144">
        <v>4888</v>
      </c>
      <c r="N207" s="144">
        <v>5142</v>
      </c>
      <c r="O207" s="144">
        <f t="shared" si="13"/>
        <v>62173</v>
      </c>
      <c r="P207" s="177"/>
      <c r="Q207" s="231"/>
    </row>
    <row r="208" spans="1:16" ht="15">
      <c r="A208" s="17" t="s">
        <v>726</v>
      </c>
      <c r="B208" s="5" t="s">
        <v>727</v>
      </c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>
        <f t="shared" si="13"/>
        <v>0</v>
      </c>
      <c r="P208" s="177"/>
    </row>
    <row r="209" spans="1:16" ht="15">
      <c r="A209" s="17" t="s">
        <v>728</v>
      </c>
      <c r="B209" s="5" t="s">
        <v>729</v>
      </c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>
        <f t="shared" si="13"/>
        <v>0</v>
      </c>
      <c r="P209" s="177"/>
    </row>
    <row r="210" spans="1:16" ht="15">
      <c r="A210" s="48" t="s">
        <v>730</v>
      </c>
      <c r="B210" s="5" t="s">
        <v>731</v>
      </c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>
        <f t="shared" si="13"/>
        <v>0</v>
      </c>
      <c r="P210" s="177"/>
    </row>
    <row r="211" spans="1:16" ht="15">
      <c r="A211" s="48" t="s">
        <v>989</v>
      </c>
      <c r="B211" s="5" t="s">
        <v>732</v>
      </c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>
        <f t="shared" si="13"/>
        <v>0</v>
      </c>
      <c r="P211" s="177"/>
    </row>
    <row r="212" spans="1:16" ht="15">
      <c r="A212" s="18" t="s">
        <v>1008</v>
      </c>
      <c r="B212" s="9" t="s">
        <v>733</v>
      </c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>
        <f t="shared" si="13"/>
        <v>0</v>
      </c>
      <c r="P212" s="177"/>
    </row>
    <row r="213" spans="1:16" ht="15">
      <c r="A213" s="20" t="s">
        <v>756</v>
      </c>
      <c r="B213" s="9" t="s">
        <v>757</v>
      </c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>
        <f t="shared" si="13"/>
        <v>0</v>
      </c>
      <c r="P213" s="177"/>
    </row>
    <row r="214" spans="1:16" ht="15.75">
      <c r="A214" s="51" t="s">
        <v>1009</v>
      </c>
      <c r="B214" s="52" t="s">
        <v>758</v>
      </c>
      <c r="C214" s="144">
        <f aca="true" t="shared" si="14" ref="C214:M214">C207</f>
        <v>5020</v>
      </c>
      <c r="D214" s="144">
        <f t="shared" si="14"/>
        <v>4888</v>
      </c>
      <c r="E214" s="144">
        <f t="shared" si="14"/>
        <v>5964</v>
      </c>
      <c r="F214" s="144">
        <f t="shared" si="14"/>
        <v>4988</v>
      </c>
      <c r="G214" s="144">
        <f t="shared" si="14"/>
        <v>4888</v>
      </c>
      <c r="H214" s="144">
        <f t="shared" si="14"/>
        <v>4838</v>
      </c>
      <c r="I214" s="144">
        <f t="shared" si="14"/>
        <v>6893</v>
      </c>
      <c r="J214" s="144">
        <f t="shared" si="14"/>
        <v>4938</v>
      </c>
      <c r="K214" s="144">
        <f t="shared" si="14"/>
        <v>4838</v>
      </c>
      <c r="L214" s="144">
        <f t="shared" si="14"/>
        <v>4888</v>
      </c>
      <c r="M214" s="144">
        <f t="shared" si="14"/>
        <v>4888</v>
      </c>
      <c r="N214" s="144">
        <f>N207</f>
        <v>5142</v>
      </c>
      <c r="O214" s="144">
        <f t="shared" si="13"/>
        <v>62173</v>
      </c>
      <c r="P214" s="177"/>
    </row>
    <row r="215" spans="1:16" ht="15.75">
      <c r="A215" s="179" t="s">
        <v>991</v>
      </c>
      <c r="B215" s="175"/>
      <c r="C215" s="148">
        <f>C185+C214</f>
        <v>5020</v>
      </c>
      <c r="D215" s="148">
        <f aca="true" t="shared" si="15" ref="D215:N215">D185+D214</f>
        <v>4888</v>
      </c>
      <c r="E215" s="148">
        <f t="shared" si="15"/>
        <v>5964</v>
      </c>
      <c r="F215" s="148">
        <f t="shared" si="15"/>
        <v>4988</v>
      </c>
      <c r="G215" s="148">
        <f t="shared" si="15"/>
        <v>4888</v>
      </c>
      <c r="H215" s="148">
        <f t="shared" si="15"/>
        <v>4888</v>
      </c>
      <c r="I215" s="148">
        <f t="shared" si="15"/>
        <v>6943</v>
      </c>
      <c r="J215" s="148">
        <f t="shared" si="15"/>
        <v>4988</v>
      </c>
      <c r="K215" s="148">
        <f t="shared" si="15"/>
        <v>4888</v>
      </c>
      <c r="L215" s="148">
        <f t="shared" si="15"/>
        <v>4888</v>
      </c>
      <c r="M215" s="148">
        <f t="shared" si="15"/>
        <v>4888</v>
      </c>
      <c r="N215" s="148">
        <f t="shared" si="15"/>
        <v>5142</v>
      </c>
      <c r="O215" s="144">
        <f t="shared" si="13"/>
        <v>62373</v>
      </c>
      <c r="P215" s="177"/>
    </row>
    <row r="216" spans="2:16" ht="15"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</row>
    <row r="217" spans="2:16" ht="15"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</row>
    <row r="218" spans="1:16" ht="15">
      <c r="A218" t="s">
        <v>737</v>
      </c>
      <c r="B218" s="177"/>
      <c r="C218" s="177">
        <f>C215-C123</f>
        <v>0</v>
      </c>
      <c r="D218" s="177">
        <f aca="true" t="shared" si="16" ref="D218:N218">D215-D123</f>
        <v>0</v>
      </c>
      <c r="E218" s="177">
        <f t="shared" si="16"/>
        <v>0</v>
      </c>
      <c r="F218" s="177">
        <f t="shared" si="16"/>
        <v>0</v>
      </c>
      <c r="G218" s="177">
        <f t="shared" si="16"/>
        <v>0</v>
      </c>
      <c r="H218" s="177">
        <f t="shared" si="16"/>
        <v>0</v>
      </c>
      <c r="I218" s="177">
        <f t="shared" si="16"/>
        <v>0</v>
      </c>
      <c r="J218" s="177">
        <f t="shared" si="16"/>
        <v>0</v>
      </c>
      <c r="K218" s="177">
        <f t="shared" si="16"/>
        <v>0</v>
      </c>
      <c r="L218" s="177">
        <f t="shared" si="16"/>
        <v>0</v>
      </c>
      <c r="M218" s="177">
        <f t="shared" si="16"/>
        <v>0</v>
      </c>
      <c r="N218" s="177">
        <f t="shared" si="16"/>
        <v>0</v>
      </c>
      <c r="O218" s="177"/>
      <c r="P218" s="177"/>
    </row>
    <row r="219" spans="2:16" ht="15"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</row>
    <row r="220" spans="2:16" ht="15"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</row>
    <row r="221" spans="2:16" ht="15"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</row>
    <row r="222" spans="2:16" ht="15"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</row>
    <row r="223" spans="2:16" ht="15"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</row>
    <row r="224" spans="2:16" ht="15"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</row>
    <row r="225" spans="2:16" ht="15"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</row>
    <row r="226" spans="2:16" ht="15"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</row>
    <row r="227" spans="2:16" ht="15"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7"/>
  <sheetViews>
    <sheetView zoomScalePageLayoutView="0" workbookViewId="0" topLeftCell="A1">
      <selection activeCell="G185" sqref="G18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9" ht="15">
      <c r="A1" s="176" t="s">
        <v>262</v>
      </c>
      <c r="B1" s="115"/>
      <c r="C1" s="115"/>
      <c r="D1" s="115"/>
      <c r="E1" s="115"/>
      <c r="F1" s="115"/>
      <c r="I1" t="s">
        <v>754</v>
      </c>
    </row>
    <row r="2" spans="1:15" ht="28.5" customHeight="1">
      <c r="A2" s="238" t="s">
        <v>357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26.25" customHeight="1">
      <c r="A3" s="242" t="s">
        <v>277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5" ht="15">
      <c r="A5" s="146" t="s">
        <v>959</v>
      </c>
    </row>
    <row r="6" spans="1:16" ht="25.5">
      <c r="A6" s="2" t="s">
        <v>366</v>
      </c>
      <c r="B6" s="3" t="s">
        <v>367</v>
      </c>
      <c r="C6" s="181" t="s">
        <v>250</v>
      </c>
      <c r="D6" s="181" t="s">
        <v>251</v>
      </c>
      <c r="E6" s="181" t="s">
        <v>252</v>
      </c>
      <c r="F6" s="181" t="s">
        <v>253</v>
      </c>
      <c r="G6" s="181" t="s">
        <v>254</v>
      </c>
      <c r="H6" s="181" t="s">
        <v>255</v>
      </c>
      <c r="I6" s="181" t="s">
        <v>256</v>
      </c>
      <c r="J6" s="181" t="s">
        <v>257</v>
      </c>
      <c r="K6" s="181" t="s">
        <v>258</v>
      </c>
      <c r="L6" s="181" t="s">
        <v>259</v>
      </c>
      <c r="M6" s="181" t="s">
        <v>260</v>
      </c>
      <c r="N6" s="181" t="s">
        <v>261</v>
      </c>
      <c r="O6" s="182" t="s">
        <v>238</v>
      </c>
      <c r="P6" s="177"/>
    </row>
    <row r="7" spans="1:17" ht="15">
      <c r="A7" s="39" t="s">
        <v>368</v>
      </c>
      <c r="B7" s="40" t="s">
        <v>369</v>
      </c>
      <c r="C7" s="144">
        <v>310</v>
      </c>
      <c r="D7" s="144">
        <v>310</v>
      </c>
      <c r="E7" s="144">
        <v>310</v>
      </c>
      <c r="F7" s="144">
        <v>310</v>
      </c>
      <c r="G7" s="144">
        <v>310</v>
      </c>
      <c r="H7" s="144">
        <v>310</v>
      </c>
      <c r="I7" s="144">
        <v>310</v>
      </c>
      <c r="J7" s="144">
        <v>310</v>
      </c>
      <c r="K7" s="144">
        <v>310</v>
      </c>
      <c r="L7" s="144">
        <v>310</v>
      </c>
      <c r="M7" s="144">
        <v>310</v>
      </c>
      <c r="N7" s="144">
        <v>310</v>
      </c>
      <c r="O7" s="144">
        <f>SUM(C7:N7)</f>
        <v>3720</v>
      </c>
      <c r="P7" s="177"/>
      <c r="Q7" s="231"/>
    </row>
    <row r="8" spans="1:16" ht="15">
      <c r="A8" s="39" t="s">
        <v>370</v>
      </c>
      <c r="B8" s="41" t="s">
        <v>371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>
        <f aca="true" t="shared" si="0" ref="O8:O71">SUM(C8:N8)</f>
        <v>0</v>
      </c>
      <c r="P8" s="177"/>
    </row>
    <row r="9" spans="1:16" ht="15">
      <c r="A9" s="39" t="s">
        <v>372</v>
      </c>
      <c r="B9" s="41" t="s">
        <v>373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>
        <f t="shared" si="0"/>
        <v>0</v>
      </c>
      <c r="P9" s="177"/>
    </row>
    <row r="10" spans="1:16" ht="15">
      <c r="A10" s="42" t="s">
        <v>374</v>
      </c>
      <c r="B10" s="41" t="s">
        <v>375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>
        <f t="shared" si="0"/>
        <v>0</v>
      </c>
      <c r="P10" s="177"/>
    </row>
    <row r="11" spans="1:16" ht="15">
      <c r="A11" s="42" t="s">
        <v>376</v>
      </c>
      <c r="B11" s="41" t="s">
        <v>377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>
        <f t="shared" si="0"/>
        <v>0</v>
      </c>
      <c r="P11" s="177"/>
    </row>
    <row r="12" spans="1:16" ht="15">
      <c r="A12" s="42" t="s">
        <v>378</v>
      </c>
      <c r="B12" s="41" t="s">
        <v>379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>
        <f t="shared" si="0"/>
        <v>0</v>
      </c>
      <c r="P12" s="177"/>
    </row>
    <row r="13" spans="1:17" ht="15">
      <c r="A13" s="42" t="s">
        <v>380</v>
      </c>
      <c r="B13" s="41" t="s">
        <v>381</v>
      </c>
      <c r="C13" s="144">
        <v>12</v>
      </c>
      <c r="D13" s="144">
        <v>12</v>
      </c>
      <c r="E13" s="144">
        <v>12</v>
      </c>
      <c r="F13" s="144">
        <v>12</v>
      </c>
      <c r="G13" s="144">
        <v>12</v>
      </c>
      <c r="H13" s="144">
        <v>12</v>
      </c>
      <c r="I13" s="144">
        <v>12</v>
      </c>
      <c r="J13" s="144">
        <v>12</v>
      </c>
      <c r="K13" s="144">
        <v>12</v>
      </c>
      <c r="L13" s="144">
        <v>12</v>
      </c>
      <c r="M13" s="144">
        <v>12</v>
      </c>
      <c r="N13" s="144">
        <v>52</v>
      </c>
      <c r="O13" s="144">
        <f t="shared" si="0"/>
        <v>184</v>
      </c>
      <c r="P13" s="177"/>
      <c r="Q13" s="231"/>
    </row>
    <row r="14" spans="1:16" ht="15">
      <c r="A14" s="42" t="s">
        <v>382</v>
      </c>
      <c r="B14" s="41" t="s">
        <v>383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>
        <f t="shared" si="0"/>
        <v>0</v>
      </c>
      <c r="P14" s="177"/>
    </row>
    <row r="15" spans="1:16" ht="15">
      <c r="A15" s="5" t="s">
        <v>384</v>
      </c>
      <c r="B15" s="41" t="s">
        <v>385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>
        <f t="shared" si="0"/>
        <v>0</v>
      </c>
      <c r="P15" s="177"/>
    </row>
    <row r="16" spans="1:16" ht="15">
      <c r="A16" s="5" t="s">
        <v>386</v>
      </c>
      <c r="B16" s="41" t="s">
        <v>387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>
        <f t="shared" si="0"/>
        <v>0</v>
      </c>
      <c r="P16" s="177"/>
    </row>
    <row r="17" spans="1:16" ht="15">
      <c r="A17" s="5" t="s">
        <v>388</v>
      </c>
      <c r="B17" s="41" t="s">
        <v>389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>
        <f t="shared" si="0"/>
        <v>0</v>
      </c>
      <c r="P17" s="177"/>
    </row>
    <row r="18" spans="1:16" ht="15">
      <c r="A18" s="5" t="s">
        <v>390</v>
      </c>
      <c r="B18" s="41" t="s">
        <v>391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>
        <f t="shared" si="0"/>
        <v>0</v>
      </c>
      <c r="P18" s="177"/>
    </row>
    <row r="19" spans="1:16" ht="15">
      <c r="A19" s="5" t="s">
        <v>862</v>
      </c>
      <c r="B19" s="41" t="s">
        <v>392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>
        <f t="shared" si="0"/>
        <v>0</v>
      </c>
      <c r="P19" s="177"/>
    </row>
    <row r="20" spans="1:16" ht="15">
      <c r="A20" s="43" t="s">
        <v>760</v>
      </c>
      <c r="B20" s="44" t="s">
        <v>394</v>
      </c>
      <c r="C20" s="144">
        <f>SUM(C7:C19)</f>
        <v>322</v>
      </c>
      <c r="D20" s="144">
        <f aca="true" t="shared" si="1" ref="D20:N20">SUM(D7:D19)</f>
        <v>322</v>
      </c>
      <c r="E20" s="144">
        <f t="shared" si="1"/>
        <v>322</v>
      </c>
      <c r="F20" s="144">
        <f t="shared" si="1"/>
        <v>322</v>
      </c>
      <c r="G20" s="144">
        <f t="shared" si="1"/>
        <v>322</v>
      </c>
      <c r="H20" s="144">
        <f t="shared" si="1"/>
        <v>322</v>
      </c>
      <c r="I20" s="144">
        <f t="shared" si="1"/>
        <v>322</v>
      </c>
      <c r="J20" s="144">
        <f t="shared" si="1"/>
        <v>322</v>
      </c>
      <c r="K20" s="144">
        <f t="shared" si="1"/>
        <v>322</v>
      </c>
      <c r="L20" s="144">
        <f t="shared" si="1"/>
        <v>322</v>
      </c>
      <c r="M20" s="144">
        <f t="shared" si="1"/>
        <v>322</v>
      </c>
      <c r="N20" s="144">
        <f t="shared" si="1"/>
        <v>362</v>
      </c>
      <c r="O20" s="144">
        <f t="shared" si="0"/>
        <v>3904</v>
      </c>
      <c r="P20" s="177"/>
    </row>
    <row r="21" spans="1:16" ht="15">
      <c r="A21" s="5" t="s">
        <v>395</v>
      </c>
      <c r="B21" s="41" t="s">
        <v>396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>
        <f t="shared" si="0"/>
        <v>0</v>
      </c>
      <c r="P21" s="177"/>
    </row>
    <row r="22" spans="1:17" ht="15">
      <c r="A22" s="5" t="s">
        <v>397</v>
      </c>
      <c r="B22" s="41" t="s">
        <v>398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77"/>
      <c r="Q22" s="231"/>
    </row>
    <row r="23" spans="1:17" ht="15">
      <c r="A23" s="6" t="s">
        <v>399</v>
      </c>
      <c r="B23" s="41" t="s">
        <v>400</v>
      </c>
      <c r="C23" s="144">
        <v>65</v>
      </c>
      <c r="D23" s="144">
        <v>65</v>
      </c>
      <c r="E23" s="144">
        <v>65</v>
      </c>
      <c r="F23" s="144">
        <v>65</v>
      </c>
      <c r="G23" s="144">
        <v>65</v>
      </c>
      <c r="H23" s="144">
        <v>65</v>
      </c>
      <c r="I23" s="144">
        <v>65</v>
      </c>
      <c r="J23" s="144">
        <v>65</v>
      </c>
      <c r="K23" s="144">
        <v>65</v>
      </c>
      <c r="L23" s="144">
        <v>65</v>
      </c>
      <c r="M23" s="144">
        <v>65</v>
      </c>
      <c r="N23" s="144">
        <v>85</v>
      </c>
      <c r="O23" s="144">
        <f t="shared" si="0"/>
        <v>800</v>
      </c>
      <c r="P23" s="177"/>
      <c r="Q23" s="231"/>
    </row>
    <row r="24" spans="1:17" ht="15">
      <c r="A24" s="9" t="s">
        <v>761</v>
      </c>
      <c r="B24" s="44" t="s">
        <v>401</v>
      </c>
      <c r="C24" s="144">
        <v>65</v>
      </c>
      <c r="D24" s="144">
        <v>65</v>
      </c>
      <c r="E24" s="144">
        <v>65</v>
      </c>
      <c r="F24" s="144">
        <v>65</v>
      </c>
      <c r="G24" s="144">
        <v>65</v>
      </c>
      <c r="H24" s="144">
        <v>65</v>
      </c>
      <c r="I24" s="144">
        <v>65</v>
      </c>
      <c r="J24" s="144">
        <v>65</v>
      </c>
      <c r="K24" s="144">
        <v>65</v>
      </c>
      <c r="L24" s="144">
        <v>65</v>
      </c>
      <c r="M24" s="144">
        <v>65</v>
      </c>
      <c r="N24" s="144">
        <v>85</v>
      </c>
      <c r="O24" s="144">
        <f t="shared" si="0"/>
        <v>800</v>
      </c>
      <c r="P24" s="177"/>
      <c r="Q24" s="231"/>
    </row>
    <row r="25" spans="1:17" ht="15">
      <c r="A25" s="66" t="s">
        <v>902</v>
      </c>
      <c r="B25" s="67" t="s">
        <v>402</v>
      </c>
      <c r="C25" s="143">
        <f aca="true" t="shared" si="2" ref="C25:N25">C20+C24</f>
        <v>387</v>
      </c>
      <c r="D25" s="143">
        <f t="shared" si="2"/>
        <v>387</v>
      </c>
      <c r="E25" s="143">
        <f t="shared" si="2"/>
        <v>387</v>
      </c>
      <c r="F25" s="143">
        <f t="shared" si="2"/>
        <v>387</v>
      </c>
      <c r="G25" s="143">
        <f t="shared" si="2"/>
        <v>387</v>
      </c>
      <c r="H25" s="143">
        <f t="shared" si="2"/>
        <v>387</v>
      </c>
      <c r="I25" s="143">
        <f t="shared" si="2"/>
        <v>387</v>
      </c>
      <c r="J25" s="143">
        <f t="shared" si="2"/>
        <v>387</v>
      </c>
      <c r="K25" s="143">
        <f t="shared" si="2"/>
        <v>387</v>
      </c>
      <c r="L25" s="143">
        <f t="shared" si="2"/>
        <v>387</v>
      </c>
      <c r="M25" s="143">
        <f t="shared" si="2"/>
        <v>387</v>
      </c>
      <c r="N25" s="143">
        <f t="shared" si="2"/>
        <v>447</v>
      </c>
      <c r="O25" s="144">
        <f t="shared" si="0"/>
        <v>4704</v>
      </c>
      <c r="P25" s="177"/>
      <c r="Q25" s="231"/>
    </row>
    <row r="26" spans="1:17" ht="15">
      <c r="A26" s="50" t="s">
        <v>863</v>
      </c>
      <c r="B26" s="67" t="s">
        <v>403</v>
      </c>
      <c r="C26" s="144">
        <v>108</v>
      </c>
      <c r="D26" s="144">
        <v>108</v>
      </c>
      <c r="E26" s="144">
        <v>108</v>
      </c>
      <c r="F26" s="144">
        <v>108</v>
      </c>
      <c r="G26" s="144">
        <v>108</v>
      </c>
      <c r="H26" s="144">
        <v>108</v>
      </c>
      <c r="I26" s="144">
        <v>108</v>
      </c>
      <c r="J26" s="144">
        <v>108</v>
      </c>
      <c r="K26" s="144">
        <v>108</v>
      </c>
      <c r="L26" s="144">
        <v>108</v>
      </c>
      <c r="M26" s="144">
        <v>108</v>
      </c>
      <c r="N26" s="144">
        <v>118</v>
      </c>
      <c r="O26" s="144">
        <f t="shared" si="0"/>
        <v>1306</v>
      </c>
      <c r="P26" s="177"/>
      <c r="Q26" s="231"/>
    </row>
    <row r="27" spans="1:16" ht="15">
      <c r="A27" s="5" t="s">
        <v>404</v>
      </c>
      <c r="B27" s="41" t="s">
        <v>405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>
        <f t="shared" si="0"/>
        <v>0</v>
      </c>
      <c r="P27" s="177"/>
    </row>
    <row r="28" spans="1:17" ht="15">
      <c r="A28" s="5" t="s">
        <v>406</v>
      </c>
      <c r="B28" s="41" t="s">
        <v>407</v>
      </c>
      <c r="C28" s="144">
        <v>25</v>
      </c>
      <c r="D28" s="144">
        <v>25</v>
      </c>
      <c r="E28" s="144">
        <v>25</v>
      </c>
      <c r="F28" s="144">
        <v>25</v>
      </c>
      <c r="G28" s="144">
        <v>25</v>
      </c>
      <c r="H28" s="144">
        <v>25</v>
      </c>
      <c r="I28" s="144">
        <v>25</v>
      </c>
      <c r="J28" s="144">
        <v>25</v>
      </c>
      <c r="K28" s="144">
        <v>25</v>
      </c>
      <c r="L28" s="144">
        <v>25</v>
      </c>
      <c r="M28" s="144">
        <v>25</v>
      </c>
      <c r="N28" s="144">
        <v>25</v>
      </c>
      <c r="O28" s="144">
        <f t="shared" si="0"/>
        <v>300</v>
      </c>
      <c r="P28" s="177"/>
      <c r="Q28" s="231"/>
    </row>
    <row r="29" spans="1:16" ht="15">
      <c r="A29" s="5" t="s">
        <v>408</v>
      </c>
      <c r="B29" s="41" t="s">
        <v>409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>
        <f t="shared" si="0"/>
        <v>0</v>
      </c>
      <c r="P29" s="177"/>
    </row>
    <row r="30" spans="1:17" ht="15">
      <c r="A30" s="9" t="s">
        <v>771</v>
      </c>
      <c r="B30" s="44" t="s">
        <v>410</v>
      </c>
      <c r="C30" s="53">
        <f aca="true" t="shared" si="3" ref="C30:N30">SUM(C27:C29)</f>
        <v>25</v>
      </c>
      <c r="D30" s="53">
        <f t="shared" si="3"/>
        <v>25</v>
      </c>
      <c r="E30" s="53">
        <f t="shared" si="3"/>
        <v>25</v>
      </c>
      <c r="F30" s="53">
        <f t="shared" si="3"/>
        <v>25</v>
      </c>
      <c r="G30" s="53">
        <f t="shared" si="3"/>
        <v>25</v>
      </c>
      <c r="H30" s="53">
        <f t="shared" si="3"/>
        <v>25</v>
      </c>
      <c r="I30" s="53">
        <f t="shared" si="3"/>
        <v>25</v>
      </c>
      <c r="J30" s="53">
        <f t="shared" si="3"/>
        <v>25</v>
      </c>
      <c r="K30" s="53">
        <f t="shared" si="3"/>
        <v>25</v>
      </c>
      <c r="L30" s="53">
        <f t="shared" si="3"/>
        <v>25</v>
      </c>
      <c r="M30" s="53">
        <f t="shared" si="3"/>
        <v>25</v>
      </c>
      <c r="N30" s="53">
        <f t="shared" si="3"/>
        <v>25</v>
      </c>
      <c r="O30" s="144">
        <f t="shared" si="0"/>
        <v>300</v>
      </c>
      <c r="P30" s="177"/>
      <c r="Q30" s="231"/>
    </row>
    <row r="31" spans="1:16" ht="15">
      <c r="A31" s="5" t="s">
        <v>411</v>
      </c>
      <c r="B31" s="41" t="s">
        <v>412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>
        <f t="shared" si="0"/>
        <v>0</v>
      </c>
      <c r="P31" s="177"/>
    </row>
    <row r="32" spans="1:16" ht="15">
      <c r="A32" s="5" t="s">
        <v>413</v>
      </c>
      <c r="B32" s="41" t="s">
        <v>414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>
        <f t="shared" si="0"/>
        <v>0</v>
      </c>
      <c r="P32" s="177"/>
    </row>
    <row r="33" spans="1:16" ht="15">
      <c r="A33" s="9" t="s">
        <v>903</v>
      </c>
      <c r="B33" s="44" t="s">
        <v>415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144">
        <f t="shared" si="0"/>
        <v>0</v>
      </c>
      <c r="P33" s="177"/>
    </row>
    <row r="34" spans="1:17" ht="15">
      <c r="A34" s="5" t="s">
        <v>416</v>
      </c>
      <c r="B34" s="41" t="s">
        <v>417</v>
      </c>
      <c r="C34" s="144">
        <v>229</v>
      </c>
      <c r="D34" s="144">
        <v>229</v>
      </c>
      <c r="E34" s="144">
        <v>229</v>
      </c>
      <c r="F34" s="144">
        <v>229</v>
      </c>
      <c r="G34" s="144">
        <v>229</v>
      </c>
      <c r="H34" s="144">
        <v>229</v>
      </c>
      <c r="I34" s="144">
        <v>229</v>
      </c>
      <c r="J34" s="144">
        <v>229</v>
      </c>
      <c r="K34" s="144">
        <v>229</v>
      </c>
      <c r="L34" s="144">
        <v>229</v>
      </c>
      <c r="M34" s="144">
        <v>229</v>
      </c>
      <c r="N34" s="144">
        <v>231</v>
      </c>
      <c r="O34" s="144">
        <f t="shared" si="0"/>
        <v>2750</v>
      </c>
      <c r="P34" s="177"/>
      <c r="Q34" s="231"/>
    </row>
    <row r="35" spans="1:16" ht="15">
      <c r="A35" s="5" t="s">
        <v>418</v>
      </c>
      <c r="B35" s="41" t="s">
        <v>419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>
        <f t="shared" si="0"/>
        <v>0</v>
      </c>
      <c r="P35" s="177"/>
    </row>
    <row r="36" spans="1:16" ht="15">
      <c r="A36" s="5" t="s">
        <v>864</v>
      </c>
      <c r="B36" s="41" t="s">
        <v>420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>
        <f t="shared" si="0"/>
        <v>0</v>
      </c>
      <c r="P36" s="177"/>
    </row>
    <row r="37" spans="1:17" ht="15">
      <c r="A37" s="5" t="s">
        <v>422</v>
      </c>
      <c r="B37" s="41" t="s">
        <v>423</v>
      </c>
      <c r="C37" s="144">
        <v>33</v>
      </c>
      <c r="D37" s="144">
        <v>33</v>
      </c>
      <c r="E37" s="144">
        <v>33</v>
      </c>
      <c r="F37" s="144">
        <v>33</v>
      </c>
      <c r="G37" s="144">
        <v>33</v>
      </c>
      <c r="H37" s="144">
        <v>33</v>
      </c>
      <c r="I37" s="144">
        <v>33</v>
      </c>
      <c r="J37" s="144">
        <v>33</v>
      </c>
      <c r="K37" s="144">
        <v>33</v>
      </c>
      <c r="L37" s="144">
        <v>33</v>
      </c>
      <c r="M37" s="144">
        <v>33</v>
      </c>
      <c r="N37" s="144">
        <v>37</v>
      </c>
      <c r="O37" s="144">
        <f t="shared" si="0"/>
        <v>400</v>
      </c>
      <c r="P37" s="177"/>
      <c r="Q37" s="231"/>
    </row>
    <row r="38" spans="1:16" ht="15">
      <c r="A38" s="14" t="s">
        <v>865</v>
      </c>
      <c r="B38" s="41" t="s">
        <v>424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>
        <f t="shared" si="0"/>
        <v>0</v>
      </c>
      <c r="P38" s="177"/>
    </row>
    <row r="39" spans="1:17" ht="15">
      <c r="A39" s="6" t="s">
        <v>427</v>
      </c>
      <c r="B39" s="41" t="s">
        <v>428</v>
      </c>
      <c r="C39" s="144">
        <v>8</v>
      </c>
      <c r="D39" s="144">
        <v>8</v>
      </c>
      <c r="E39" s="144">
        <v>8</v>
      </c>
      <c r="F39" s="144">
        <v>8</v>
      </c>
      <c r="G39" s="144">
        <v>8</v>
      </c>
      <c r="H39" s="144">
        <v>8</v>
      </c>
      <c r="I39" s="144">
        <v>8</v>
      </c>
      <c r="J39" s="144">
        <v>8</v>
      </c>
      <c r="K39" s="144">
        <v>8</v>
      </c>
      <c r="L39" s="144">
        <v>8</v>
      </c>
      <c r="M39" s="144">
        <v>8</v>
      </c>
      <c r="N39" s="144">
        <v>12</v>
      </c>
      <c r="O39" s="144">
        <f t="shared" si="0"/>
        <v>100</v>
      </c>
      <c r="P39" s="177"/>
      <c r="Q39" s="231"/>
    </row>
    <row r="40" spans="1:17" ht="15">
      <c r="A40" s="5" t="s">
        <v>866</v>
      </c>
      <c r="B40" s="41" t="s">
        <v>429</v>
      </c>
      <c r="C40" s="144">
        <v>8</v>
      </c>
      <c r="D40" s="144">
        <v>8</v>
      </c>
      <c r="E40" s="144">
        <v>8</v>
      </c>
      <c r="F40" s="144">
        <v>8</v>
      </c>
      <c r="G40" s="144">
        <v>8</v>
      </c>
      <c r="H40" s="144">
        <v>8</v>
      </c>
      <c r="I40" s="144">
        <v>8</v>
      </c>
      <c r="J40" s="144">
        <v>8</v>
      </c>
      <c r="K40" s="144">
        <v>8</v>
      </c>
      <c r="L40" s="144">
        <v>8</v>
      </c>
      <c r="M40" s="144">
        <v>8</v>
      </c>
      <c r="N40" s="144">
        <v>12</v>
      </c>
      <c r="O40" s="144">
        <f t="shared" si="0"/>
        <v>100</v>
      </c>
      <c r="P40" s="177"/>
      <c r="Q40" s="231"/>
    </row>
    <row r="41" spans="1:17" ht="15">
      <c r="A41" s="9" t="s">
        <v>776</v>
      </c>
      <c r="B41" s="44" t="s">
        <v>431</v>
      </c>
      <c r="C41" s="53">
        <f aca="true" t="shared" si="4" ref="C41:N41">SUM(C34:C40)</f>
        <v>278</v>
      </c>
      <c r="D41" s="53">
        <f t="shared" si="4"/>
        <v>278</v>
      </c>
      <c r="E41" s="53">
        <f t="shared" si="4"/>
        <v>278</v>
      </c>
      <c r="F41" s="53">
        <f t="shared" si="4"/>
        <v>278</v>
      </c>
      <c r="G41" s="53">
        <f t="shared" si="4"/>
        <v>278</v>
      </c>
      <c r="H41" s="53">
        <f t="shared" si="4"/>
        <v>278</v>
      </c>
      <c r="I41" s="53">
        <f t="shared" si="4"/>
        <v>278</v>
      </c>
      <c r="J41" s="53">
        <f t="shared" si="4"/>
        <v>278</v>
      </c>
      <c r="K41" s="53">
        <f t="shared" si="4"/>
        <v>278</v>
      </c>
      <c r="L41" s="53">
        <f t="shared" si="4"/>
        <v>278</v>
      </c>
      <c r="M41" s="53">
        <f t="shared" si="4"/>
        <v>278</v>
      </c>
      <c r="N41" s="53">
        <f t="shared" si="4"/>
        <v>292</v>
      </c>
      <c r="O41" s="144">
        <f t="shared" si="0"/>
        <v>3350</v>
      </c>
      <c r="P41" s="177"/>
      <c r="Q41" s="231"/>
    </row>
    <row r="42" spans="1:16" ht="15">
      <c r="A42" s="5" t="s">
        <v>432</v>
      </c>
      <c r="B42" s="41" t="s">
        <v>433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>
        <f t="shared" si="0"/>
        <v>0</v>
      </c>
      <c r="P42" s="177"/>
    </row>
    <row r="43" spans="1:16" ht="15">
      <c r="A43" s="5" t="s">
        <v>434</v>
      </c>
      <c r="B43" s="41" t="s">
        <v>435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>
        <f t="shared" si="0"/>
        <v>0</v>
      </c>
      <c r="P43" s="177"/>
    </row>
    <row r="44" spans="1:16" ht="15">
      <c r="A44" s="9" t="s">
        <v>777</v>
      </c>
      <c r="B44" s="44" t="s">
        <v>436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>
        <f t="shared" si="0"/>
        <v>0</v>
      </c>
      <c r="P44" s="177"/>
    </row>
    <row r="45" spans="1:17" ht="15">
      <c r="A45" s="5" t="s">
        <v>437</v>
      </c>
      <c r="B45" s="41" t="s">
        <v>438</v>
      </c>
      <c r="C45" s="144">
        <v>131</v>
      </c>
      <c r="D45" s="144">
        <v>131</v>
      </c>
      <c r="E45" s="144">
        <v>131</v>
      </c>
      <c r="F45" s="144">
        <v>131</v>
      </c>
      <c r="G45" s="144">
        <v>131</v>
      </c>
      <c r="H45" s="144">
        <v>131</v>
      </c>
      <c r="I45" s="144">
        <v>131</v>
      </c>
      <c r="J45" s="144">
        <v>131</v>
      </c>
      <c r="K45" s="144">
        <v>131</v>
      </c>
      <c r="L45" s="144">
        <v>131</v>
      </c>
      <c r="M45" s="144">
        <v>131</v>
      </c>
      <c r="N45" s="144">
        <v>139</v>
      </c>
      <c r="O45" s="144">
        <f t="shared" si="0"/>
        <v>1580</v>
      </c>
      <c r="P45" s="177"/>
      <c r="Q45" s="231"/>
    </row>
    <row r="46" spans="1:16" ht="15">
      <c r="A46" s="5" t="s">
        <v>439</v>
      </c>
      <c r="B46" s="41" t="s">
        <v>440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>
        <f t="shared" si="0"/>
        <v>0</v>
      </c>
      <c r="P46" s="177"/>
    </row>
    <row r="47" spans="1:16" ht="15">
      <c r="A47" s="5" t="s">
        <v>867</v>
      </c>
      <c r="B47" s="41" t="s">
        <v>441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>
        <f t="shared" si="0"/>
        <v>0</v>
      </c>
      <c r="P47" s="177"/>
    </row>
    <row r="48" spans="1:17" ht="15">
      <c r="A48" s="5" t="s">
        <v>868</v>
      </c>
      <c r="B48" s="41" t="s">
        <v>443</v>
      </c>
      <c r="C48" s="144">
        <v>4</v>
      </c>
      <c r="D48" s="144">
        <v>4</v>
      </c>
      <c r="E48" s="144">
        <v>4</v>
      </c>
      <c r="F48" s="144">
        <v>4</v>
      </c>
      <c r="G48" s="144">
        <v>4</v>
      </c>
      <c r="H48" s="144">
        <v>4</v>
      </c>
      <c r="I48" s="144">
        <v>4</v>
      </c>
      <c r="J48" s="144">
        <v>4</v>
      </c>
      <c r="K48" s="144">
        <v>4</v>
      </c>
      <c r="L48" s="144">
        <v>4</v>
      </c>
      <c r="M48" s="144">
        <v>4</v>
      </c>
      <c r="N48" s="144">
        <v>6</v>
      </c>
      <c r="O48" s="144">
        <f t="shared" si="0"/>
        <v>50</v>
      </c>
      <c r="P48" s="177"/>
      <c r="Q48" s="231"/>
    </row>
    <row r="49" spans="1:17" ht="15">
      <c r="A49" s="5" t="s">
        <v>447</v>
      </c>
      <c r="B49" s="41" t="s">
        <v>448</v>
      </c>
      <c r="C49" s="144">
        <v>100</v>
      </c>
      <c r="D49" s="144">
        <v>50</v>
      </c>
      <c r="E49" s="144">
        <v>50</v>
      </c>
      <c r="F49" s="144">
        <v>50</v>
      </c>
      <c r="G49" s="144">
        <v>500</v>
      </c>
      <c r="H49" s="144">
        <v>50</v>
      </c>
      <c r="I49" s="144">
        <v>50</v>
      </c>
      <c r="J49" s="144">
        <v>950</v>
      </c>
      <c r="K49" s="144">
        <v>50</v>
      </c>
      <c r="L49" s="144">
        <v>50</v>
      </c>
      <c r="M49" s="144">
        <v>50</v>
      </c>
      <c r="N49" s="144">
        <v>50</v>
      </c>
      <c r="O49" s="144">
        <f t="shared" si="0"/>
        <v>2000</v>
      </c>
      <c r="P49" s="177"/>
      <c r="Q49" s="231"/>
    </row>
    <row r="50" spans="1:17" ht="15">
      <c r="A50" s="9" t="s">
        <v>780</v>
      </c>
      <c r="B50" s="44" t="s">
        <v>449</v>
      </c>
      <c r="C50" s="144">
        <f>SUM(C45:C49)</f>
        <v>235</v>
      </c>
      <c r="D50" s="144">
        <f aca="true" t="shared" si="5" ref="D50:N50">SUM(D45:D49)</f>
        <v>185</v>
      </c>
      <c r="E50" s="144">
        <f t="shared" si="5"/>
        <v>185</v>
      </c>
      <c r="F50" s="144">
        <f t="shared" si="5"/>
        <v>185</v>
      </c>
      <c r="G50" s="144">
        <f t="shared" si="5"/>
        <v>635</v>
      </c>
      <c r="H50" s="144">
        <f t="shared" si="5"/>
        <v>185</v>
      </c>
      <c r="I50" s="144">
        <f t="shared" si="5"/>
        <v>185</v>
      </c>
      <c r="J50" s="144">
        <f t="shared" si="5"/>
        <v>1085</v>
      </c>
      <c r="K50" s="144">
        <f t="shared" si="5"/>
        <v>185</v>
      </c>
      <c r="L50" s="144">
        <f t="shared" si="5"/>
        <v>185</v>
      </c>
      <c r="M50" s="144">
        <f t="shared" si="5"/>
        <v>185</v>
      </c>
      <c r="N50" s="144">
        <f t="shared" si="5"/>
        <v>195</v>
      </c>
      <c r="O50" s="144">
        <f t="shared" si="0"/>
        <v>3630</v>
      </c>
      <c r="P50" s="177"/>
      <c r="Q50" s="231"/>
    </row>
    <row r="51" spans="1:17" ht="15">
      <c r="A51" s="50" t="s">
        <v>781</v>
      </c>
      <c r="B51" s="67" t="s">
        <v>450</v>
      </c>
      <c r="C51" s="143">
        <f aca="true" t="shared" si="6" ref="C51:N51">C30+C33+C41+C44+C50</f>
        <v>538</v>
      </c>
      <c r="D51" s="143">
        <f t="shared" si="6"/>
        <v>488</v>
      </c>
      <c r="E51" s="143">
        <f t="shared" si="6"/>
        <v>488</v>
      </c>
      <c r="F51" s="143">
        <f t="shared" si="6"/>
        <v>488</v>
      </c>
      <c r="G51" s="143">
        <f t="shared" si="6"/>
        <v>938</v>
      </c>
      <c r="H51" s="143">
        <f t="shared" si="6"/>
        <v>488</v>
      </c>
      <c r="I51" s="143">
        <f t="shared" si="6"/>
        <v>488</v>
      </c>
      <c r="J51" s="143">
        <f t="shared" si="6"/>
        <v>1388</v>
      </c>
      <c r="K51" s="143">
        <f t="shared" si="6"/>
        <v>488</v>
      </c>
      <c r="L51" s="143">
        <f t="shared" si="6"/>
        <v>488</v>
      </c>
      <c r="M51" s="143">
        <f t="shared" si="6"/>
        <v>488</v>
      </c>
      <c r="N51" s="143">
        <f t="shared" si="6"/>
        <v>512</v>
      </c>
      <c r="O51" s="144">
        <f t="shared" si="0"/>
        <v>7280</v>
      </c>
      <c r="P51" s="177"/>
      <c r="Q51" s="231"/>
    </row>
    <row r="52" spans="1:16" ht="15">
      <c r="A52" s="17" t="s">
        <v>451</v>
      </c>
      <c r="B52" s="41" t="s">
        <v>452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>
        <f t="shared" si="0"/>
        <v>0</v>
      </c>
      <c r="P52" s="177"/>
    </row>
    <row r="53" spans="1:16" ht="15">
      <c r="A53" s="17" t="s">
        <v>798</v>
      </c>
      <c r="B53" s="41" t="s">
        <v>453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>
        <f t="shared" si="0"/>
        <v>0</v>
      </c>
      <c r="P53" s="177"/>
    </row>
    <row r="54" spans="1:16" ht="15">
      <c r="A54" s="22" t="s">
        <v>869</v>
      </c>
      <c r="B54" s="41" t="s">
        <v>454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>
        <f t="shared" si="0"/>
        <v>0</v>
      </c>
      <c r="P54" s="177"/>
    </row>
    <row r="55" spans="1:16" ht="15">
      <c r="A55" s="22" t="s">
        <v>870</v>
      </c>
      <c r="B55" s="41" t="s">
        <v>455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>
        <f t="shared" si="0"/>
        <v>0</v>
      </c>
      <c r="P55" s="177"/>
    </row>
    <row r="56" spans="1:16" ht="15">
      <c r="A56" s="22" t="s">
        <v>871</v>
      </c>
      <c r="B56" s="41" t="s">
        <v>456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>
        <f t="shared" si="0"/>
        <v>0</v>
      </c>
      <c r="P56" s="177"/>
    </row>
    <row r="57" spans="1:16" ht="15">
      <c r="A57" s="17" t="s">
        <v>872</v>
      </c>
      <c r="B57" s="41" t="s">
        <v>457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>
        <f t="shared" si="0"/>
        <v>0</v>
      </c>
      <c r="P57" s="177"/>
    </row>
    <row r="58" spans="1:16" ht="15">
      <c r="A58" s="17" t="s">
        <v>873</v>
      </c>
      <c r="B58" s="41" t="s">
        <v>458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>
        <f t="shared" si="0"/>
        <v>0</v>
      </c>
      <c r="P58" s="177"/>
    </row>
    <row r="59" spans="1:16" ht="15">
      <c r="A59" s="17" t="s">
        <v>874</v>
      </c>
      <c r="B59" s="41" t="s">
        <v>459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>
        <f t="shared" si="0"/>
        <v>0</v>
      </c>
      <c r="P59" s="177"/>
    </row>
    <row r="60" spans="1:16" ht="15">
      <c r="A60" s="64" t="s">
        <v>831</v>
      </c>
      <c r="B60" s="67" t="s">
        <v>460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>
        <f t="shared" si="0"/>
        <v>0</v>
      </c>
      <c r="P60" s="177"/>
    </row>
    <row r="61" spans="1:16" ht="15">
      <c r="A61" s="16" t="s">
        <v>885</v>
      </c>
      <c r="B61" s="41" t="s">
        <v>461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>
        <f t="shared" si="0"/>
        <v>0</v>
      </c>
      <c r="P61" s="177"/>
    </row>
    <row r="62" spans="1:16" ht="15">
      <c r="A62" s="16" t="s">
        <v>463</v>
      </c>
      <c r="B62" s="41" t="s">
        <v>464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>
        <f t="shared" si="0"/>
        <v>0</v>
      </c>
      <c r="P62" s="177"/>
    </row>
    <row r="63" spans="1:16" ht="15">
      <c r="A63" s="16" t="s">
        <v>465</v>
      </c>
      <c r="B63" s="41" t="s">
        <v>466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>
        <f t="shared" si="0"/>
        <v>0</v>
      </c>
      <c r="P63" s="177"/>
    </row>
    <row r="64" spans="1:16" ht="15">
      <c r="A64" s="16" t="s">
        <v>833</v>
      </c>
      <c r="B64" s="41" t="s">
        <v>467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>
        <f t="shared" si="0"/>
        <v>0</v>
      </c>
      <c r="P64" s="177"/>
    </row>
    <row r="65" spans="1:16" ht="15">
      <c r="A65" s="16" t="s">
        <v>886</v>
      </c>
      <c r="B65" s="41" t="s">
        <v>468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>
        <f t="shared" si="0"/>
        <v>0</v>
      </c>
      <c r="P65" s="177"/>
    </row>
    <row r="66" spans="1:16" ht="15">
      <c r="A66" s="16" t="s">
        <v>835</v>
      </c>
      <c r="B66" s="41" t="s">
        <v>469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>
        <f t="shared" si="0"/>
        <v>0</v>
      </c>
      <c r="P66" s="177"/>
    </row>
    <row r="67" spans="1:16" ht="15">
      <c r="A67" s="16" t="s">
        <v>887</v>
      </c>
      <c r="B67" s="41" t="s">
        <v>470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>
        <f t="shared" si="0"/>
        <v>0</v>
      </c>
      <c r="P67" s="177"/>
    </row>
    <row r="68" spans="1:16" ht="15">
      <c r="A68" s="16" t="s">
        <v>888</v>
      </c>
      <c r="B68" s="41" t="s">
        <v>472</v>
      </c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>
        <f t="shared" si="0"/>
        <v>0</v>
      </c>
      <c r="P68" s="177"/>
    </row>
    <row r="69" spans="1:16" ht="15">
      <c r="A69" s="16" t="s">
        <v>473</v>
      </c>
      <c r="B69" s="41" t="s">
        <v>474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>
        <f t="shared" si="0"/>
        <v>0</v>
      </c>
      <c r="P69" s="177"/>
    </row>
    <row r="70" spans="1:16" ht="15">
      <c r="A70" s="29" t="s">
        <v>475</v>
      </c>
      <c r="B70" s="41" t="s">
        <v>476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>
        <f t="shared" si="0"/>
        <v>0</v>
      </c>
      <c r="P70" s="177"/>
    </row>
    <row r="71" spans="1:16" ht="15">
      <c r="A71" s="16" t="s">
        <v>889</v>
      </c>
      <c r="B71" s="41" t="s">
        <v>477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>
        <f t="shared" si="0"/>
        <v>0</v>
      </c>
      <c r="P71" s="177"/>
    </row>
    <row r="72" spans="1:16" ht="15">
      <c r="A72" s="29" t="s">
        <v>184</v>
      </c>
      <c r="B72" s="41" t="s">
        <v>478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>
        <f aca="true" t="shared" si="7" ref="O72:O135">SUM(C72:N72)</f>
        <v>0</v>
      </c>
      <c r="P72" s="177"/>
    </row>
    <row r="73" spans="1:16" ht="15">
      <c r="A73" s="29" t="s">
        <v>185</v>
      </c>
      <c r="B73" s="41" t="s">
        <v>478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>
        <f t="shared" si="7"/>
        <v>0</v>
      </c>
      <c r="P73" s="177"/>
    </row>
    <row r="74" spans="1:16" ht="15">
      <c r="A74" s="64" t="s">
        <v>839</v>
      </c>
      <c r="B74" s="67" t="s">
        <v>479</v>
      </c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>
        <f t="shared" si="7"/>
        <v>0</v>
      </c>
      <c r="P74" s="177"/>
    </row>
    <row r="75" spans="1:16" ht="15.75">
      <c r="A75" s="83" t="s">
        <v>73</v>
      </c>
      <c r="B75" s="67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77"/>
    </row>
    <row r="76" spans="1:16" ht="15">
      <c r="A76" s="45" t="s">
        <v>480</v>
      </c>
      <c r="B76" s="41" t="s">
        <v>481</v>
      </c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>
        <f t="shared" si="7"/>
        <v>0</v>
      </c>
      <c r="P76" s="177"/>
    </row>
    <row r="77" spans="1:16" ht="15">
      <c r="A77" s="45" t="s">
        <v>890</v>
      </c>
      <c r="B77" s="41" t="s">
        <v>482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>
        <f t="shared" si="7"/>
        <v>0</v>
      </c>
      <c r="P77" s="177"/>
    </row>
    <row r="78" spans="1:16" ht="15">
      <c r="A78" s="45" t="s">
        <v>484</v>
      </c>
      <c r="B78" s="41" t="s">
        <v>485</v>
      </c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>
        <f t="shared" si="7"/>
        <v>0</v>
      </c>
      <c r="P78" s="177"/>
    </row>
    <row r="79" spans="1:16" ht="15">
      <c r="A79" s="45" t="s">
        <v>486</v>
      </c>
      <c r="B79" s="41" t="s">
        <v>487</v>
      </c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>
        <f t="shared" si="7"/>
        <v>0</v>
      </c>
      <c r="P79" s="177"/>
    </row>
    <row r="80" spans="1:16" ht="15">
      <c r="A80" s="6" t="s">
        <v>492</v>
      </c>
      <c r="B80" s="41" t="s">
        <v>493</v>
      </c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>
        <f t="shared" si="7"/>
        <v>0</v>
      </c>
      <c r="P80" s="177"/>
    </row>
    <row r="81" spans="1:16" ht="15">
      <c r="A81" s="6" t="s">
        <v>494</v>
      </c>
      <c r="B81" s="41" t="s">
        <v>495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>
        <f t="shared" si="7"/>
        <v>0</v>
      </c>
      <c r="P81" s="177"/>
    </row>
    <row r="82" spans="1:16" ht="15">
      <c r="A82" s="6" t="s">
        <v>496</v>
      </c>
      <c r="B82" s="41" t="s">
        <v>497</v>
      </c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>
        <f t="shared" si="7"/>
        <v>0</v>
      </c>
      <c r="P82" s="177"/>
    </row>
    <row r="83" spans="1:16" ht="15">
      <c r="A83" s="65" t="s">
        <v>841</v>
      </c>
      <c r="B83" s="67" t="s">
        <v>498</v>
      </c>
      <c r="C83" s="143">
        <f aca="true" t="shared" si="8" ref="C83:N83">SUM(C76:C82)</f>
        <v>0</v>
      </c>
      <c r="D83" s="143">
        <f t="shared" si="8"/>
        <v>0</v>
      </c>
      <c r="E83" s="143">
        <f t="shared" si="8"/>
        <v>0</v>
      </c>
      <c r="F83" s="143">
        <f t="shared" si="8"/>
        <v>0</v>
      </c>
      <c r="G83" s="143">
        <f t="shared" si="8"/>
        <v>0</v>
      </c>
      <c r="H83" s="143">
        <f t="shared" si="8"/>
        <v>0</v>
      </c>
      <c r="I83" s="143">
        <f t="shared" si="8"/>
        <v>0</v>
      </c>
      <c r="J83" s="143">
        <f t="shared" si="8"/>
        <v>0</v>
      </c>
      <c r="K83" s="143">
        <f t="shared" si="8"/>
        <v>0</v>
      </c>
      <c r="L83" s="143">
        <f t="shared" si="8"/>
        <v>0</v>
      </c>
      <c r="M83" s="143">
        <f t="shared" si="8"/>
        <v>0</v>
      </c>
      <c r="N83" s="143">
        <f t="shared" si="8"/>
        <v>0</v>
      </c>
      <c r="O83" s="144">
        <f t="shared" si="7"/>
        <v>0</v>
      </c>
      <c r="P83" s="177"/>
    </row>
    <row r="84" spans="1:16" ht="15">
      <c r="A84" s="17" t="s">
        <v>499</v>
      </c>
      <c r="B84" s="41" t="s">
        <v>500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>
        <f t="shared" si="7"/>
        <v>0</v>
      </c>
      <c r="P84" s="177"/>
    </row>
    <row r="85" spans="1:16" ht="15">
      <c r="A85" s="17" t="s">
        <v>501</v>
      </c>
      <c r="B85" s="41" t="s">
        <v>502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>
        <f t="shared" si="7"/>
        <v>0</v>
      </c>
      <c r="P85" s="177"/>
    </row>
    <row r="86" spans="1:16" ht="15">
      <c r="A86" s="17" t="s">
        <v>503</v>
      </c>
      <c r="B86" s="41" t="s">
        <v>504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>
        <f t="shared" si="7"/>
        <v>0</v>
      </c>
      <c r="P86" s="177"/>
    </row>
    <row r="87" spans="1:16" ht="15">
      <c r="A87" s="17" t="s">
        <v>505</v>
      </c>
      <c r="B87" s="41" t="s">
        <v>506</v>
      </c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>
        <f t="shared" si="7"/>
        <v>0</v>
      </c>
      <c r="P87" s="177"/>
    </row>
    <row r="88" spans="1:16" ht="15">
      <c r="A88" s="64" t="s">
        <v>842</v>
      </c>
      <c r="B88" s="67" t="s">
        <v>507</v>
      </c>
      <c r="C88" s="144"/>
      <c r="D88" s="144"/>
      <c r="E88" s="144"/>
      <c r="F88" s="144"/>
      <c r="G88" s="144"/>
      <c r="H88" s="144"/>
      <c r="I88" s="144"/>
      <c r="J88" s="144"/>
      <c r="K88" s="143"/>
      <c r="L88" s="144"/>
      <c r="M88" s="144"/>
      <c r="N88" s="144"/>
      <c r="O88" s="144">
        <f t="shared" si="7"/>
        <v>0</v>
      </c>
      <c r="P88" s="177"/>
    </row>
    <row r="89" spans="1:16" ht="30">
      <c r="A89" s="17" t="s">
        <v>508</v>
      </c>
      <c r="B89" s="41" t="s">
        <v>509</v>
      </c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>
        <f t="shared" si="7"/>
        <v>0</v>
      </c>
      <c r="P89" s="177"/>
    </row>
    <row r="90" spans="1:16" ht="30">
      <c r="A90" s="17" t="s">
        <v>891</v>
      </c>
      <c r="B90" s="41" t="s">
        <v>510</v>
      </c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>
        <f t="shared" si="7"/>
        <v>0</v>
      </c>
      <c r="P90" s="177"/>
    </row>
    <row r="91" spans="1:16" ht="30">
      <c r="A91" s="17" t="s">
        <v>892</v>
      </c>
      <c r="B91" s="41" t="s">
        <v>511</v>
      </c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>
        <f t="shared" si="7"/>
        <v>0</v>
      </c>
      <c r="P91" s="177"/>
    </row>
    <row r="92" spans="1:16" ht="15">
      <c r="A92" s="17" t="s">
        <v>893</v>
      </c>
      <c r="B92" s="41" t="s">
        <v>512</v>
      </c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>
        <f t="shared" si="7"/>
        <v>0</v>
      </c>
      <c r="P92" s="177"/>
    </row>
    <row r="93" spans="1:16" ht="30">
      <c r="A93" s="17" t="s">
        <v>894</v>
      </c>
      <c r="B93" s="41" t="s">
        <v>513</v>
      </c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>
        <f t="shared" si="7"/>
        <v>0</v>
      </c>
      <c r="P93" s="177"/>
    </row>
    <row r="94" spans="1:16" ht="30">
      <c r="A94" s="17" t="s">
        <v>895</v>
      </c>
      <c r="B94" s="41" t="s">
        <v>514</v>
      </c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>
        <f t="shared" si="7"/>
        <v>0</v>
      </c>
      <c r="P94" s="177"/>
    </row>
    <row r="95" spans="1:16" ht="15">
      <c r="A95" s="17" t="s">
        <v>515</v>
      </c>
      <c r="B95" s="41" t="s">
        <v>516</v>
      </c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>
        <f t="shared" si="7"/>
        <v>0</v>
      </c>
      <c r="P95" s="177"/>
    </row>
    <row r="96" spans="1:16" ht="15">
      <c r="A96" s="17" t="s">
        <v>896</v>
      </c>
      <c r="B96" s="41" t="s">
        <v>517</v>
      </c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>
        <f t="shared" si="7"/>
        <v>0</v>
      </c>
      <c r="P96" s="177"/>
    </row>
    <row r="97" spans="1:16" ht="15">
      <c r="A97" s="64" t="s">
        <v>843</v>
      </c>
      <c r="B97" s="67" t="s">
        <v>518</v>
      </c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>
        <f t="shared" si="7"/>
        <v>0</v>
      </c>
      <c r="P97" s="177"/>
    </row>
    <row r="98" spans="1:16" ht="15.75">
      <c r="A98" s="83" t="s">
        <v>72</v>
      </c>
      <c r="B98" s="67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77"/>
    </row>
    <row r="99" spans="1:16" ht="15.75">
      <c r="A99" s="46" t="s">
        <v>904</v>
      </c>
      <c r="B99" s="47" t="s">
        <v>519</v>
      </c>
      <c r="C99" s="143">
        <f aca="true" t="shared" si="9" ref="C99:N99">C25+C26+C51+C60+C74+C83+C88+C97</f>
        <v>1033</v>
      </c>
      <c r="D99" s="143">
        <f t="shared" si="9"/>
        <v>983</v>
      </c>
      <c r="E99" s="143">
        <f t="shared" si="9"/>
        <v>983</v>
      </c>
      <c r="F99" s="143">
        <f t="shared" si="9"/>
        <v>983</v>
      </c>
      <c r="G99" s="143">
        <f t="shared" si="9"/>
        <v>1433</v>
      </c>
      <c r="H99" s="143">
        <f t="shared" si="9"/>
        <v>983</v>
      </c>
      <c r="I99" s="143">
        <f t="shared" si="9"/>
        <v>983</v>
      </c>
      <c r="J99" s="143">
        <f t="shared" si="9"/>
        <v>1883</v>
      </c>
      <c r="K99" s="143">
        <f t="shared" si="9"/>
        <v>983</v>
      </c>
      <c r="L99" s="143">
        <f t="shared" si="9"/>
        <v>983</v>
      </c>
      <c r="M99" s="143">
        <f t="shared" si="9"/>
        <v>983</v>
      </c>
      <c r="N99" s="143">
        <f t="shared" si="9"/>
        <v>1077</v>
      </c>
      <c r="O99" s="144">
        <f t="shared" si="7"/>
        <v>13290</v>
      </c>
      <c r="P99" s="177"/>
    </row>
    <row r="100" spans="1:16" ht="15">
      <c r="A100" s="17" t="s">
        <v>897</v>
      </c>
      <c r="B100" s="5" t="s">
        <v>520</v>
      </c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>
        <f t="shared" si="7"/>
        <v>0</v>
      </c>
      <c r="P100" s="177"/>
    </row>
    <row r="101" spans="1:16" ht="15">
      <c r="A101" s="17" t="s">
        <v>523</v>
      </c>
      <c r="B101" s="5" t="s">
        <v>524</v>
      </c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>
        <f t="shared" si="7"/>
        <v>0</v>
      </c>
      <c r="P101" s="177"/>
    </row>
    <row r="102" spans="1:16" ht="15">
      <c r="A102" s="17" t="s">
        <v>898</v>
      </c>
      <c r="B102" s="5" t="s">
        <v>525</v>
      </c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>
        <f t="shared" si="7"/>
        <v>0</v>
      </c>
      <c r="P102" s="177"/>
    </row>
    <row r="103" spans="1:16" ht="15">
      <c r="A103" s="20" t="s">
        <v>850</v>
      </c>
      <c r="B103" s="9" t="s">
        <v>527</v>
      </c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>
        <f t="shared" si="7"/>
        <v>0</v>
      </c>
      <c r="P103" s="177"/>
    </row>
    <row r="104" spans="1:16" ht="15">
      <c r="A104" s="48" t="s">
        <v>899</v>
      </c>
      <c r="B104" s="5" t="s">
        <v>528</v>
      </c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>
        <f t="shared" si="7"/>
        <v>0</v>
      </c>
      <c r="P104" s="177"/>
    </row>
    <row r="105" spans="1:16" ht="15">
      <c r="A105" s="48" t="s">
        <v>856</v>
      </c>
      <c r="B105" s="5" t="s">
        <v>531</v>
      </c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>
        <f t="shared" si="7"/>
        <v>0</v>
      </c>
      <c r="P105" s="177"/>
    </row>
    <row r="106" spans="1:16" ht="15">
      <c r="A106" s="17" t="s">
        <v>532</v>
      </c>
      <c r="B106" s="5" t="s">
        <v>533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>
        <f t="shared" si="7"/>
        <v>0</v>
      </c>
      <c r="P106" s="177"/>
    </row>
    <row r="107" spans="1:16" ht="15">
      <c r="A107" s="17" t="s">
        <v>900</v>
      </c>
      <c r="B107" s="5" t="s">
        <v>534</v>
      </c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>
        <f t="shared" si="7"/>
        <v>0</v>
      </c>
      <c r="P107" s="177"/>
    </row>
    <row r="108" spans="1:16" ht="15">
      <c r="A108" s="18" t="s">
        <v>853</v>
      </c>
      <c r="B108" s="9" t="s">
        <v>535</v>
      </c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>
        <f t="shared" si="7"/>
        <v>0</v>
      </c>
      <c r="P108" s="177"/>
    </row>
    <row r="109" spans="1:16" ht="15">
      <c r="A109" s="48" t="s">
        <v>536</v>
      </c>
      <c r="B109" s="5" t="s">
        <v>537</v>
      </c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>
        <f t="shared" si="7"/>
        <v>0</v>
      </c>
      <c r="P109" s="177"/>
    </row>
    <row r="110" spans="1:16" ht="15">
      <c r="A110" s="48" t="s">
        <v>538</v>
      </c>
      <c r="B110" s="5" t="s">
        <v>539</v>
      </c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>
        <f t="shared" si="7"/>
        <v>0</v>
      </c>
      <c r="P110" s="177"/>
    </row>
    <row r="111" spans="1:16" ht="15">
      <c r="A111" s="18" t="s">
        <v>540</v>
      </c>
      <c r="B111" s="9" t="s">
        <v>541</v>
      </c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>
        <f t="shared" si="7"/>
        <v>0</v>
      </c>
      <c r="P111" s="177"/>
    </row>
    <row r="112" spans="1:16" ht="15">
      <c r="A112" s="48" t="s">
        <v>542</v>
      </c>
      <c r="B112" s="5" t="s">
        <v>543</v>
      </c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>
        <f t="shared" si="7"/>
        <v>0</v>
      </c>
      <c r="P112" s="177"/>
    </row>
    <row r="113" spans="1:16" ht="15">
      <c r="A113" s="48" t="s">
        <v>544</v>
      </c>
      <c r="B113" s="5" t="s">
        <v>545</v>
      </c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>
        <f t="shared" si="7"/>
        <v>0</v>
      </c>
      <c r="P113" s="177"/>
    </row>
    <row r="114" spans="1:16" ht="15">
      <c r="A114" s="48" t="s">
        <v>546</v>
      </c>
      <c r="B114" s="5" t="s">
        <v>547</v>
      </c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>
        <f t="shared" si="7"/>
        <v>0</v>
      </c>
      <c r="P114" s="177"/>
    </row>
    <row r="115" spans="1:16" ht="15">
      <c r="A115" s="49" t="s">
        <v>854</v>
      </c>
      <c r="B115" s="50" t="s">
        <v>548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>
        <f t="shared" si="7"/>
        <v>0</v>
      </c>
      <c r="P115" s="177"/>
    </row>
    <row r="116" spans="1:16" ht="15">
      <c r="A116" s="48" t="s">
        <v>549</v>
      </c>
      <c r="B116" s="5" t="s">
        <v>550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>
        <f t="shared" si="7"/>
        <v>0</v>
      </c>
      <c r="P116" s="177"/>
    </row>
    <row r="117" spans="1:16" ht="15">
      <c r="A117" s="17" t="s">
        <v>551</v>
      </c>
      <c r="B117" s="5" t="s">
        <v>552</v>
      </c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>
        <f t="shared" si="7"/>
        <v>0</v>
      </c>
      <c r="P117" s="177"/>
    </row>
    <row r="118" spans="1:16" ht="15">
      <c r="A118" s="48" t="s">
        <v>901</v>
      </c>
      <c r="B118" s="5" t="s">
        <v>553</v>
      </c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>
        <f t="shared" si="7"/>
        <v>0</v>
      </c>
      <c r="P118" s="177"/>
    </row>
    <row r="119" spans="1:16" ht="15">
      <c r="A119" s="48" t="s">
        <v>859</v>
      </c>
      <c r="B119" s="5" t="s">
        <v>554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>
        <f t="shared" si="7"/>
        <v>0</v>
      </c>
      <c r="P119" s="177"/>
    </row>
    <row r="120" spans="1:16" ht="15">
      <c r="A120" s="49" t="s">
        <v>860</v>
      </c>
      <c r="B120" s="50" t="s">
        <v>558</v>
      </c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>
        <f t="shared" si="7"/>
        <v>0</v>
      </c>
      <c r="P120" s="177"/>
    </row>
    <row r="121" spans="1:16" ht="15">
      <c r="A121" s="17" t="s">
        <v>559</v>
      </c>
      <c r="B121" s="5" t="s">
        <v>560</v>
      </c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>
        <f t="shared" si="7"/>
        <v>0</v>
      </c>
      <c r="P121" s="177"/>
    </row>
    <row r="122" spans="1:16" ht="15.75">
      <c r="A122" s="51" t="s">
        <v>905</v>
      </c>
      <c r="B122" s="52" t="s">
        <v>561</v>
      </c>
      <c r="C122" s="18">
        <f aca="true" t="shared" si="10" ref="C122:N122">C103+C108+C111+C115+C120+C121</f>
        <v>0</v>
      </c>
      <c r="D122" s="18">
        <f t="shared" si="10"/>
        <v>0</v>
      </c>
      <c r="E122" s="18">
        <f t="shared" si="10"/>
        <v>0</v>
      </c>
      <c r="F122" s="18">
        <f t="shared" si="10"/>
        <v>0</v>
      </c>
      <c r="G122" s="18">
        <f t="shared" si="10"/>
        <v>0</v>
      </c>
      <c r="H122" s="18">
        <f t="shared" si="10"/>
        <v>0</v>
      </c>
      <c r="I122" s="18">
        <f t="shared" si="10"/>
        <v>0</v>
      </c>
      <c r="J122" s="18">
        <f t="shared" si="10"/>
        <v>0</v>
      </c>
      <c r="K122" s="18">
        <f t="shared" si="10"/>
        <v>0</v>
      </c>
      <c r="L122" s="18">
        <f t="shared" si="10"/>
        <v>0</v>
      </c>
      <c r="M122" s="18">
        <f t="shared" si="10"/>
        <v>0</v>
      </c>
      <c r="N122" s="18">
        <f t="shared" si="10"/>
        <v>0</v>
      </c>
      <c r="O122" s="144">
        <f t="shared" si="7"/>
        <v>0</v>
      </c>
      <c r="P122" s="177"/>
    </row>
    <row r="123" spans="1:16" ht="15.75">
      <c r="A123" s="179" t="s">
        <v>990</v>
      </c>
      <c r="B123" s="175"/>
      <c r="C123" s="143">
        <f aca="true" t="shared" si="11" ref="C123:N123">C99+C122</f>
        <v>1033</v>
      </c>
      <c r="D123" s="143">
        <f t="shared" si="11"/>
        <v>983</v>
      </c>
      <c r="E123" s="143">
        <f t="shared" si="11"/>
        <v>983</v>
      </c>
      <c r="F123" s="143">
        <f t="shared" si="11"/>
        <v>983</v>
      </c>
      <c r="G123" s="143">
        <f t="shared" si="11"/>
        <v>1433</v>
      </c>
      <c r="H123" s="143">
        <f t="shared" si="11"/>
        <v>983</v>
      </c>
      <c r="I123" s="143">
        <f t="shared" si="11"/>
        <v>983</v>
      </c>
      <c r="J123" s="143">
        <f t="shared" si="11"/>
        <v>1883</v>
      </c>
      <c r="K123" s="143">
        <f t="shared" si="11"/>
        <v>983</v>
      </c>
      <c r="L123" s="143">
        <f t="shared" si="11"/>
        <v>983</v>
      </c>
      <c r="M123" s="143">
        <f t="shared" si="11"/>
        <v>983</v>
      </c>
      <c r="N123" s="143">
        <f t="shared" si="11"/>
        <v>1077</v>
      </c>
      <c r="O123" s="144">
        <f t="shared" si="7"/>
        <v>13290</v>
      </c>
      <c r="P123" s="177"/>
    </row>
    <row r="124" spans="1:16" ht="25.5">
      <c r="A124" s="2" t="s">
        <v>366</v>
      </c>
      <c r="B124" s="3" t="s">
        <v>983</v>
      </c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77"/>
    </row>
    <row r="125" spans="1:16" ht="15">
      <c r="A125" s="42" t="s">
        <v>562</v>
      </c>
      <c r="B125" s="6" t="s">
        <v>563</v>
      </c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>
        <f t="shared" si="7"/>
        <v>0</v>
      </c>
      <c r="P125" s="177"/>
    </row>
    <row r="126" spans="1:16" ht="15">
      <c r="A126" s="5" t="s">
        <v>564</v>
      </c>
      <c r="B126" s="6" t="s">
        <v>565</v>
      </c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>
        <f t="shared" si="7"/>
        <v>0</v>
      </c>
      <c r="P126" s="177"/>
    </row>
    <row r="127" spans="1:16" ht="15">
      <c r="A127" s="5" t="s">
        <v>566</v>
      </c>
      <c r="B127" s="6" t="s">
        <v>567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>
        <f t="shared" si="7"/>
        <v>0</v>
      </c>
      <c r="P127" s="177"/>
    </row>
    <row r="128" spans="1:16" ht="15">
      <c r="A128" s="5" t="s">
        <v>568</v>
      </c>
      <c r="B128" s="6" t="s">
        <v>569</v>
      </c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>
        <f t="shared" si="7"/>
        <v>0</v>
      </c>
      <c r="P128" s="177"/>
    </row>
    <row r="129" spans="1:16" ht="15">
      <c r="A129" s="5" t="s">
        <v>570</v>
      </c>
      <c r="B129" s="6" t="s">
        <v>571</v>
      </c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>
        <f t="shared" si="7"/>
        <v>0</v>
      </c>
      <c r="P129" s="177"/>
    </row>
    <row r="130" spans="1:16" ht="15">
      <c r="A130" s="5" t="s">
        <v>572</v>
      </c>
      <c r="B130" s="6" t="s">
        <v>573</v>
      </c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>
        <f t="shared" si="7"/>
        <v>0</v>
      </c>
      <c r="P130" s="177"/>
    </row>
    <row r="131" spans="1:16" ht="15">
      <c r="A131" s="9" t="s">
        <v>993</v>
      </c>
      <c r="B131" s="10" t="s">
        <v>574</v>
      </c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>
        <f t="shared" si="7"/>
        <v>0</v>
      </c>
      <c r="P131" s="177"/>
    </row>
    <row r="132" spans="1:16" ht="15">
      <c r="A132" s="5" t="s">
        <v>575</v>
      </c>
      <c r="B132" s="6" t="s">
        <v>576</v>
      </c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>
        <f t="shared" si="7"/>
        <v>0</v>
      </c>
      <c r="P132" s="177"/>
    </row>
    <row r="133" spans="1:16" ht="30">
      <c r="A133" s="5" t="s">
        <v>577</v>
      </c>
      <c r="B133" s="6" t="s">
        <v>578</v>
      </c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>
        <f t="shared" si="7"/>
        <v>0</v>
      </c>
      <c r="P133" s="177"/>
    </row>
    <row r="134" spans="1:16" ht="30">
      <c r="A134" s="5" t="s">
        <v>906</v>
      </c>
      <c r="B134" s="6" t="s">
        <v>579</v>
      </c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>
        <f t="shared" si="7"/>
        <v>0</v>
      </c>
      <c r="P134" s="177"/>
    </row>
    <row r="135" spans="1:16" ht="30">
      <c r="A135" s="5" t="s">
        <v>907</v>
      </c>
      <c r="B135" s="6" t="s">
        <v>580</v>
      </c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>
        <f t="shared" si="7"/>
        <v>0</v>
      </c>
      <c r="P135" s="177"/>
    </row>
    <row r="136" spans="1:16" ht="15">
      <c r="A136" s="5" t="s">
        <v>932</v>
      </c>
      <c r="B136" s="6" t="s">
        <v>581</v>
      </c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>
        <f aca="true" t="shared" si="12" ref="O136:O185">SUM(C136:N136)</f>
        <v>0</v>
      </c>
      <c r="P136" s="177"/>
    </row>
    <row r="137" spans="1:16" ht="15">
      <c r="A137" s="50" t="s">
        <v>994</v>
      </c>
      <c r="B137" s="65" t="s">
        <v>582</v>
      </c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>
        <f t="shared" si="12"/>
        <v>0</v>
      </c>
      <c r="P137" s="177"/>
    </row>
    <row r="138" spans="1:16" ht="15">
      <c r="A138" s="5" t="s">
        <v>939</v>
      </c>
      <c r="B138" s="6" t="s">
        <v>591</v>
      </c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>
        <f t="shared" si="12"/>
        <v>0</v>
      </c>
      <c r="P138" s="177"/>
    </row>
    <row r="139" spans="1:16" ht="15">
      <c r="A139" s="5" t="s">
        <v>940</v>
      </c>
      <c r="B139" s="6" t="s">
        <v>595</v>
      </c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>
        <f t="shared" si="12"/>
        <v>0</v>
      </c>
      <c r="P139" s="177"/>
    </row>
    <row r="140" spans="1:16" ht="15">
      <c r="A140" s="9" t="s">
        <v>996</v>
      </c>
      <c r="B140" s="10" t="s">
        <v>596</v>
      </c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>
        <f t="shared" si="12"/>
        <v>0</v>
      </c>
      <c r="P140" s="177"/>
    </row>
    <row r="141" spans="1:16" ht="15">
      <c r="A141" s="5" t="s">
        <v>941</v>
      </c>
      <c r="B141" s="6" t="s">
        <v>597</v>
      </c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>
        <f t="shared" si="12"/>
        <v>0</v>
      </c>
      <c r="P141" s="177"/>
    </row>
    <row r="142" spans="1:16" ht="15">
      <c r="A142" s="5" t="s">
        <v>942</v>
      </c>
      <c r="B142" s="6" t="s">
        <v>598</v>
      </c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>
        <f t="shared" si="12"/>
        <v>0</v>
      </c>
      <c r="P142" s="177"/>
    </row>
    <row r="143" spans="1:16" ht="15">
      <c r="A143" s="5" t="s">
        <v>943</v>
      </c>
      <c r="B143" s="6" t="s">
        <v>599</v>
      </c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>
        <f t="shared" si="12"/>
        <v>0</v>
      </c>
      <c r="P143" s="177"/>
    </row>
    <row r="144" spans="1:16" ht="15">
      <c r="A144" s="5" t="s">
        <v>944</v>
      </c>
      <c r="B144" s="6" t="s">
        <v>600</v>
      </c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>
        <f t="shared" si="12"/>
        <v>0</v>
      </c>
      <c r="P144" s="177"/>
    </row>
    <row r="145" spans="1:16" ht="15">
      <c r="A145" s="5" t="s">
        <v>945</v>
      </c>
      <c r="B145" s="6" t="s">
        <v>603</v>
      </c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>
        <f t="shared" si="12"/>
        <v>0</v>
      </c>
      <c r="P145" s="177"/>
    </row>
    <row r="146" spans="1:16" ht="15">
      <c r="A146" s="5" t="s">
        <v>604</v>
      </c>
      <c r="B146" s="6" t="s">
        <v>605</v>
      </c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>
        <f t="shared" si="12"/>
        <v>0</v>
      </c>
      <c r="P146" s="177"/>
    </row>
    <row r="147" spans="1:16" ht="15">
      <c r="A147" s="5" t="s">
        <v>946</v>
      </c>
      <c r="B147" s="6" t="s">
        <v>606</v>
      </c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>
        <f t="shared" si="12"/>
        <v>0</v>
      </c>
      <c r="P147" s="177"/>
    </row>
    <row r="148" spans="1:16" ht="15">
      <c r="A148" s="5" t="s">
        <v>947</v>
      </c>
      <c r="B148" s="6" t="s">
        <v>611</v>
      </c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>
        <f t="shared" si="12"/>
        <v>0</v>
      </c>
      <c r="P148" s="177"/>
    </row>
    <row r="149" spans="1:16" ht="15">
      <c r="A149" s="9" t="s">
        <v>997</v>
      </c>
      <c r="B149" s="10" t="s">
        <v>627</v>
      </c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>
        <f t="shared" si="12"/>
        <v>0</v>
      </c>
      <c r="P149" s="177"/>
    </row>
    <row r="150" spans="1:16" ht="15">
      <c r="A150" s="5" t="s">
        <v>948</v>
      </c>
      <c r="B150" s="6" t="s">
        <v>628</v>
      </c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>
        <f t="shared" si="12"/>
        <v>0</v>
      </c>
      <c r="P150" s="177"/>
    </row>
    <row r="151" spans="1:16" ht="15">
      <c r="A151" s="50" t="s">
        <v>998</v>
      </c>
      <c r="B151" s="65" t="s">
        <v>629</v>
      </c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>
        <f t="shared" si="12"/>
        <v>0</v>
      </c>
      <c r="P151" s="177"/>
    </row>
    <row r="152" spans="1:16" ht="15">
      <c r="A152" s="17" t="s">
        <v>630</v>
      </c>
      <c r="B152" s="6" t="s">
        <v>631</v>
      </c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>
        <f t="shared" si="12"/>
        <v>0</v>
      </c>
      <c r="P152" s="177"/>
    </row>
    <row r="153" spans="1:17" ht="15">
      <c r="A153" s="17" t="s">
        <v>951</v>
      </c>
      <c r="B153" s="6" t="s">
        <v>632</v>
      </c>
      <c r="C153" s="144">
        <v>20</v>
      </c>
      <c r="D153" s="144">
        <v>20</v>
      </c>
      <c r="E153" s="144">
        <v>20</v>
      </c>
      <c r="F153" s="144">
        <v>20</v>
      </c>
      <c r="G153" s="144">
        <v>20</v>
      </c>
      <c r="H153" s="144">
        <v>20</v>
      </c>
      <c r="I153" s="144">
        <v>20</v>
      </c>
      <c r="J153" s="144">
        <v>20</v>
      </c>
      <c r="K153" s="144">
        <v>20</v>
      </c>
      <c r="L153" s="144">
        <v>20</v>
      </c>
      <c r="M153" s="144">
        <v>20</v>
      </c>
      <c r="N153" s="144">
        <v>30</v>
      </c>
      <c r="O153" s="144">
        <f t="shared" si="12"/>
        <v>250</v>
      </c>
      <c r="P153" s="177"/>
      <c r="Q153" s="231"/>
    </row>
    <row r="154" spans="1:16" ht="15">
      <c r="A154" s="17" t="s">
        <v>952</v>
      </c>
      <c r="B154" s="6" t="s">
        <v>635</v>
      </c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>
        <f t="shared" si="12"/>
        <v>0</v>
      </c>
      <c r="P154" s="177"/>
    </row>
    <row r="155" spans="1:16" ht="15">
      <c r="A155" s="17" t="s">
        <v>971</v>
      </c>
      <c r="B155" s="6" t="s">
        <v>636</v>
      </c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>
        <f t="shared" si="12"/>
        <v>0</v>
      </c>
      <c r="P155" s="177"/>
    </row>
    <row r="156" spans="1:16" ht="15">
      <c r="A156" s="17" t="s">
        <v>643</v>
      </c>
      <c r="B156" s="6" t="s">
        <v>644</v>
      </c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>
        <f t="shared" si="12"/>
        <v>0</v>
      </c>
      <c r="P156" s="177"/>
    </row>
    <row r="157" spans="1:16" ht="15">
      <c r="A157" s="17" t="s">
        <v>645</v>
      </c>
      <c r="B157" s="6" t="s">
        <v>646</v>
      </c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>
        <f t="shared" si="12"/>
        <v>0</v>
      </c>
      <c r="P157" s="177"/>
    </row>
    <row r="158" spans="1:16" ht="15">
      <c r="A158" s="17" t="s">
        <v>647</v>
      </c>
      <c r="B158" s="6" t="s">
        <v>648</v>
      </c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>
        <f t="shared" si="12"/>
        <v>0</v>
      </c>
      <c r="P158" s="177"/>
    </row>
    <row r="159" spans="1:16" ht="15">
      <c r="A159" s="17" t="s">
        <v>972</v>
      </c>
      <c r="B159" s="6" t="s">
        <v>649</v>
      </c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>
        <f t="shared" si="12"/>
        <v>0</v>
      </c>
      <c r="P159" s="177"/>
    </row>
    <row r="160" spans="1:16" ht="15">
      <c r="A160" s="17" t="s">
        <v>973</v>
      </c>
      <c r="B160" s="6" t="s">
        <v>651</v>
      </c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>
        <f t="shared" si="12"/>
        <v>0</v>
      </c>
      <c r="P160" s="177"/>
    </row>
    <row r="161" spans="1:16" ht="15">
      <c r="A161" s="17" t="s">
        <v>974</v>
      </c>
      <c r="B161" s="6" t="s">
        <v>656</v>
      </c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>
        <f t="shared" si="12"/>
        <v>0</v>
      </c>
      <c r="P161" s="177"/>
    </row>
    <row r="162" spans="1:16" ht="15">
      <c r="A162" s="64" t="s">
        <v>999</v>
      </c>
      <c r="B162" s="65" t="s">
        <v>661</v>
      </c>
      <c r="C162" s="144">
        <f>SUM(C152:C161)</f>
        <v>20</v>
      </c>
      <c r="D162" s="144">
        <f aca="true" t="shared" si="13" ref="D162:N162">SUM(D152:D161)</f>
        <v>20</v>
      </c>
      <c r="E162" s="144">
        <f t="shared" si="13"/>
        <v>20</v>
      </c>
      <c r="F162" s="144">
        <f t="shared" si="13"/>
        <v>20</v>
      </c>
      <c r="G162" s="144">
        <f t="shared" si="13"/>
        <v>20</v>
      </c>
      <c r="H162" s="144">
        <f t="shared" si="13"/>
        <v>20</v>
      </c>
      <c r="I162" s="144">
        <f t="shared" si="13"/>
        <v>20</v>
      </c>
      <c r="J162" s="144">
        <f t="shared" si="13"/>
        <v>20</v>
      </c>
      <c r="K162" s="144">
        <f t="shared" si="13"/>
        <v>20</v>
      </c>
      <c r="L162" s="144">
        <f t="shared" si="13"/>
        <v>20</v>
      </c>
      <c r="M162" s="144">
        <f t="shared" si="13"/>
        <v>20</v>
      </c>
      <c r="N162" s="144">
        <f t="shared" si="13"/>
        <v>30</v>
      </c>
      <c r="O162" s="144">
        <f t="shared" si="12"/>
        <v>250</v>
      </c>
      <c r="P162" s="177"/>
    </row>
    <row r="163" spans="1:16" ht="30">
      <c r="A163" s="17" t="s">
        <v>673</v>
      </c>
      <c r="B163" s="6" t="s">
        <v>674</v>
      </c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>
        <f t="shared" si="12"/>
        <v>0</v>
      </c>
      <c r="P163" s="177"/>
    </row>
    <row r="164" spans="1:16" ht="30">
      <c r="A164" s="5" t="s">
        <v>978</v>
      </c>
      <c r="B164" s="6" t="s">
        <v>675</v>
      </c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>
        <f t="shared" si="12"/>
        <v>0</v>
      </c>
      <c r="P164" s="177"/>
    </row>
    <row r="165" spans="1:16" ht="15">
      <c r="A165" s="17" t="s">
        <v>979</v>
      </c>
      <c r="B165" s="6" t="s">
        <v>676</v>
      </c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>
        <f t="shared" si="12"/>
        <v>0</v>
      </c>
      <c r="P165" s="177"/>
    </row>
    <row r="166" spans="1:16" ht="15">
      <c r="A166" s="50" t="s">
        <v>1001</v>
      </c>
      <c r="B166" s="65" t="s">
        <v>677</v>
      </c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>
        <f t="shared" si="12"/>
        <v>0</v>
      </c>
      <c r="P166" s="177"/>
    </row>
    <row r="167" spans="1:16" ht="15.75">
      <c r="A167" s="83" t="s">
        <v>73</v>
      </c>
      <c r="B167" s="88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77"/>
    </row>
    <row r="168" spans="1:16" ht="15">
      <c r="A168" s="5" t="s">
        <v>583</v>
      </c>
      <c r="B168" s="6" t="s">
        <v>584</v>
      </c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>
        <f t="shared" si="12"/>
        <v>0</v>
      </c>
      <c r="P168" s="177"/>
    </row>
    <row r="169" spans="1:16" ht="30">
      <c r="A169" s="5" t="s">
        <v>585</v>
      </c>
      <c r="B169" s="6" t="s">
        <v>586</v>
      </c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>
        <f t="shared" si="12"/>
        <v>0</v>
      </c>
      <c r="P169" s="177"/>
    </row>
    <row r="170" spans="1:16" ht="30">
      <c r="A170" s="5" t="s">
        <v>933</v>
      </c>
      <c r="B170" s="6" t="s">
        <v>587</v>
      </c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>
        <f t="shared" si="12"/>
        <v>0</v>
      </c>
      <c r="P170" s="177"/>
    </row>
    <row r="171" spans="1:16" ht="30">
      <c r="A171" s="5" t="s">
        <v>934</v>
      </c>
      <c r="B171" s="6" t="s">
        <v>588</v>
      </c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>
        <f t="shared" si="12"/>
        <v>0</v>
      </c>
      <c r="P171" s="177"/>
    </row>
    <row r="172" spans="1:16" ht="15">
      <c r="A172" s="5" t="s">
        <v>938</v>
      </c>
      <c r="B172" s="6" t="s">
        <v>589</v>
      </c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>
        <f t="shared" si="12"/>
        <v>0</v>
      </c>
      <c r="P172" s="177"/>
    </row>
    <row r="173" spans="1:16" ht="15">
      <c r="A173" s="50" t="s">
        <v>995</v>
      </c>
      <c r="B173" s="65" t="s">
        <v>590</v>
      </c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>
        <f t="shared" si="12"/>
        <v>0</v>
      </c>
      <c r="P173" s="177"/>
    </row>
    <row r="174" spans="1:16" ht="15">
      <c r="A174" s="17" t="s">
        <v>975</v>
      </c>
      <c r="B174" s="6" t="s">
        <v>662</v>
      </c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>
        <f t="shared" si="12"/>
        <v>0</v>
      </c>
      <c r="P174" s="177"/>
    </row>
    <row r="175" spans="1:16" ht="15">
      <c r="A175" s="17" t="s">
        <v>976</v>
      </c>
      <c r="B175" s="6" t="s">
        <v>664</v>
      </c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>
        <f t="shared" si="12"/>
        <v>0</v>
      </c>
      <c r="P175" s="177"/>
    </row>
    <row r="176" spans="1:16" ht="15">
      <c r="A176" s="17" t="s">
        <v>666</v>
      </c>
      <c r="B176" s="6" t="s">
        <v>667</v>
      </c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>
        <f t="shared" si="12"/>
        <v>0</v>
      </c>
      <c r="P176" s="177"/>
    </row>
    <row r="177" spans="1:16" ht="15">
      <c r="A177" s="17" t="s">
        <v>977</v>
      </c>
      <c r="B177" s="6" t="s">
        <v>668</v>
      </c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>
        <f t="shared" si="12"/>
        <v>0</v>
      </c>
      <c r="P177" s="177"/>
    </row>
    <row r="178" spans="1:16" ht="15">
      <c r="A178" s="17" t="s">
        <v>670</v>
      </c>
      <c r="B178" s="6" t="s">
        <v>671</v>
      </c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>
        <f t="shared" si="12"/>
        <v>0</v>
      </c>
      <c r="P178" s="177"/>
    </row>
    <row r="179" spans="1:16" ht="15">
      <c r="A179" s="50" t="s">
        <v>1000</v>
      </c>
      <c r="B179" s="65" t="s">
        <v>672</v>
      </c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>
        <f t="shared" si="12"/>
        <v>0</v>
      </c>
      <c r="P179" s="177"/>
    </row>
    <row r="180" spans="1:16" ht="30">
      <c r="A180" s="17" t="s">
        <v>687</v>
      </c>
      <c r="B180" s="6" t="s">
        <v>688</v>
      </c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>
        <f t="shared" si="12"/>
        <v>0</v>
      </c>
      <c r="P180" s="177"/>
    </row>
    <row r="181" spans="1:16" ht="30">
      <c r="A181" s="5" t="s">
        <v>980</v>
      </c>
      <c r="B181" s="6" t="s">
        <v>689</v>
      </c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>
        <f t="shared" si="12"/>
        <v>0</v>
      </c>
      <c r="P181" s="177"/>
    </row>
    <row r="182" spans="1:16" ht="15">
      <c r="A182" s="17" t="s">
        <v>982</v>
      </c>
      <c r="B182" s="6" t="s">
        <v>690</v>
      </c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>
        <f t="shared" si="12"/>
        <v>0</v>
      </c>
      <c r="P182" s="177"/>
    </row>
    <row r="183" spans="1:16" ht="15">
      <c r="A183" s="50" t="s">
        <v>1003</v>
      </c>
      <c r="B183" s="65" t="s">
        <v>691</v>
      </c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>
        <f t="shared" si="12"/>
        <v>0</v>
      </c>
      <c r="P183" s="177"/>
    </row>
    <row r="184" spans="1:16" ht="15.75">
      <c r="A184" s="83" t="s">
        <v>72</v>
      </c>
      <c r="B184" s="88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>
        <f t="shared" si="12"/>
        <v>0</v>
      </c>
      <c r="P184" s="177"/>
    </row>
    <row r="185" spans="1:17" ht="15.75">
      <c r="A185" s="62" t="s">
        <v>1002</v>
      </c>
      <c r="B185" s="46" t="s">
        <v>692</v>
      </c>
      <c r="C185" s="144">
        <v>20</v>
      </c>
      <c r="D185" s="144">
        <v>20</v>
      </c>
      <c r="E185" s="144">
        <v>20</v>
      </c>
      <c r="F185" s="144">
        <v>20</v>
      </c>
      <c r="G185" s="144">
        <v>20</v>
      </c>
      <c r="H185" s="144">
        <v>20</v>
      </c>
      <c r="I185" s="144">
        <v>20</v>
      </c>
      <c r="J185" s="144">
        <v>20</v>
      </c>
      <c r="K185" s="144">
        <v>20</v>
      </c>
      <c r="L185" s="144">
        <v>20</v>
      </c>
      <c r="M185" s="144">
        <v>20</v>
      </c>
      <c r="N185" s="144">
        <v>30</v>
      </c>
      <c r="O185" s="144">
        <f t="shared" si="12"/>
        <v>250</v>
      </c>
      <c r="P185" s="177"/>
      <c r="Q185" s="231"/>
    </row>
    <row r="186" spans="1:16" ht="15.75">
      <c r="A186" s="180" t="s">
        <v>182</v>
      </c>
      <c r="B186" s="86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77"/>
    </row>
    <row r="187" spans="1:16" ht="15.75">
      <c r="A187" s="180" t="s">
        <v>183</v>
      </c>
      <c r="B187" s="86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77"/>
    </row>
    <row r="188" spans="1:16" ht="15">
      <c r="A188" s="48" t="s">
        <v>984</v>
      </c>
      <c r="B188" s="5" t="s">
        <v>693</v>
      </c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>
        <f aca="true" t="shared" si="14" ref="O188:O215">SUM(C188:N188)</f>
        <v>0</v>
      </c>
      <c r="P188" s="177"/>
    </row>
    <row r="189" spans="1:16" ht="15">
      <c r="A189" s="17" t="s">
        <v>694</v>
      </c>
      <c r="B189" s="5" t="s">
        <v>695</v>
      </c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>
        <f t="shared" si="14"/>
        <v>0</v>
      </c>
      <c r="P189" s="177"/>
    </row>
    <row r="190" spans="1:16" ht="15">
      <c r="A190" s="48" t="s">
        <v>985</v>
      </c>
      <c r="B190" s="5" t="s">
        <v>696</v>
      </c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>
        <f t="shared" si="14"/>
        <v>0</v>
      </c>
      <c r="P190" s="177"/>
    </row>
    <row r="191" spans="1:16" ht="15">
      <c r="A191" s="20" t="s">
        <v>1004</v>
      </c>
      <c r="B191" s="9" t="s">
        <v>697</v>
      </c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>
        <f t="shared" si="14"/>
        <v>0</v>
      </c>
      <c r="P191" s="177"/>
    </row>
    <row r="192" spans="1:16" ht="15">
      <c r="A192" s="17" t="s">
        <v>986</v>
      </c>
      <c r="B192" s="5" t="s">
        <v>698</v>
      </c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>
        <f t="shared" si="14"/>
        <v>0</v>
      </c>
      <c r="P192" s="177"/>
    </row>
    <row r="193" spans="1:16" ht="15">
      <c r="A193" s="48" t="s">
        <v>699</v>
      </c>
      <c r="B193" s="5" t="s">
        <v>700</v>
      </c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>
        <f t="shared" si="14"/>
        <v>0</v>
      </c>
      <c r="P193" s="177"/>
    </row>
    <row r="194" spans="1:16" ht="15">
      <c r="A194" s="17" t="s">
        <v>987</v>
      </c>
      <c r="B194" s="5" t="s">
        <v>701</v>
      </c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>
        <f t="shared" si="14"/>
        <v>0</v>
      </c>
      <c r="P194" s="177"/>
    </row>
    <row r="195" spans="1:16" ht="15">
      <c r="A195" s="48" t="s">
        <v>702</v>
      </c>
      <c r="B195" s="5" t="s">
        <v>703</v>
      </c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>
        <f t="shared" si="14"/>
        <v>0</v>
      </c>
      <c r="P195" s="177"/>
    </row>
    <row r="196" spans="1:16" ht="15">
      <c r="A196" s="18" t="s">
        <v>1005</v>
      </c>
      <c r="B196" s="9" t="s">
        <v>704</v>
      </c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>
        <f t="shared" si="14"/>
        <v>0</v>
      </c>
      <c r="P196" s="177"/>
    </row>
    <row r="197" spans="1:16" ht="15">
      <c r="A197" s="5" t="s">
        <v>180</v>
      </c>
      <c r="B197" s="5" t="s">
        <v>705</v>
      </c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>
        <v>143</v>
      </c>
      <c r="O197" s="144">
        <f t="shared" si="14"/>
        <v>143</v>
      </c>
      <c r="P197" s="177"/>
    </row>
    <row r="198" spans="1:16" ht="15">
      <c r="A198" s="5" t="s">
        <v>181</v>
      </c>
      <c r="B198" s="5" t="s">
        <v>705</v>
      </c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>
        <f t="shared" si="14"/>
        <v>0</v>
      </c>
      <c r="P198" s="177"/>
    </row>
    <row r="199" spans="1:16" ht="15">
      <c r="A199" s="5" t="s">
        <v>178</v>
      </c>
      <c r="B199" s="5" t="s">
        <v>709</v>
      </c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>
        <f t="shared" si="14"/>
        <v>0</v>
      </c>
      <c r="P199" s="177"/>
    </row>
    <row r="200" spans="1:16" ht="15">
      <c r="A200" s="5" t="s">
        <v>179</v>
      </c>
      <c r="B200" s="5" t="s">
        <v>709</v>
      </c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>
        <f t="shared" si="14"/>
        <v>0</v>
      </c>
      <c r="P200" s="177"/>
    </row>
    <row r="201" spans="1:16" ht="15">
      <c r="A201" s="9" t="s">
        <v>1006</v>
      </c>
      <c r="B201" s="9" t="s">
        <v>710</v>
      </c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>
        <v>143</v>
      </c>
      <c r="O201" s="144">
        <f t="shared" si="14"/>
        <v>143</v>
      </c>
      <c r="P201" s="177"/>
    </row>
    <row r="202" spans="1:16" ht="15">
      <c r="A202" s="48" t="s">
        <v>711</v>
      </c>
      <c r="B202" s="5" t="s">
        <v>712</v>
      </c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>
        <f t="shared" si="14"/>
        <v>0</v>
      </c>
      <c r="P202" s="177"/>
    </row>
    <row r="203" spans="1:16" ht="15">
      <c r="A203" s="48" t="s">
        <v>714</v>
      </c>
      <c r="B203" s="5" t="s">
        <v>715</v>
      </c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>
        <f t="shared" si="14"/>
        <v>0</v>
      </c>
      <c r="P203" s="177"/>
    </row>
    <row r="204" spans="1:17" ht="15">
      <c r="A204" s="48" t="s">
        <v>716</v>
      </c>
      <c r="B204" s="5" t="s">
        <v>717</v>
      </c>
      <c r="C204" s="144">
        <v>1013</v>
      </c>
      <c r="D204" s="144">
        <v>963</v>
      </c>
      <c r="E204" s="144">
        <v>963</v>
      </c>
      <c r="F204" s="144">
        <v>963</v>
      </c>
      <c r="G204" s="144">
        <v>1413</v>
      </c>
      <c r="H204" s="144">
        <v>963</v>
      </c>
      <c r="I204" s="144">
        <v>963</v>
      </c>
      <c r="J204" s="144">
        <v>1863</v>
      </c>
      <c r="K204" s="144">
        <v>963</v>
      </c>
      <c r="L204" s="144">
        <v>963</v>
      </c>
      <c r="M204" s="144">
        <v>963</v>
      </c>
      <c r="N204" s="144">
        <v>904</v>
      </c>
      <c r="O204" s="144">
        <f t="shared" si="14"/>
        <v>12897</v>
      </c>
      <c r="P204" s="177"/>
      <c r="Q204" s="231"/>
    </row>
    <row r="205" spans="1:16" ht="15">
      <c r="A205" s="48" t="s">
        <v>718</v>
      </c>
      <c r="B205" s="5" t="s">
        <v>719</v>
      </c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>
        <f t="shared" si="14"/>
        <v>0</v>
      </c>
      <c r="P205" s="177"/>
    </row>
    <row r="206" spans="1:16" ht="15">
      <c r="A206" s="17" t="s">
        <v>988</v>
      </c>
      <c r="B206" s="5" t="s">
        <v>720</v>
      </c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>
        <f t="shared" si="14"/>
        <v>0</v>
      </c>
      <c r="P206" s="177"/>
    </row>
    <row r="207" spans="1:17" ht="15">
      <c r="A207" s="20" t="s">
        <v>1007</v>
      </c>
      <c r="B207" s="9" t="s">
        <v>725</v>
      </c>
      <c r="C207" s="144">
        <v>1013</v>
      </c>
      <c r="D207" s="144">
        <v>963</v>
      </c>
      <c r="E207" s="144">
        <v>963</v>
      </c>
      <c r="F207" s="144">
        <v>963</v>
      </c>
      <c r="G207" s="144">
        <v>1413</v>
      </c>
      <c r="H207" s="144">
        <v>963</v>
      </c>
      <c r="I207" s="144">
        <v>963</v>
      </c>
      <c r="J207" s="144">
        <v>1863</v>
      </c>
      <c r="K207" s="144">
        <v>963</v>
      </c>
      <c r="L207" s="144">
        <v>963</v>
      </c>
      <c r="M207" s="144">
        <v>963</v>
      </c>
      <c r="N207" s="144">
        <v>1047</v>
      </c>
      <c r="O207" s="144">
        <f t="shared" si="14"/>
        <v>13040</v>
      </c>
      <c r="P207" s="177"/>
      <c r="Q207" s="231"/>
    </row>
    <row r="208" spans="1:16" ht="15">
      <c r="A208" s="17" t="s">
        <v>726</v>
      </c>
      <c r="B208" s="5" t="s">
        <v>727</v>
      </c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>
        <f t="shared" si="14"/>
        <v>0</v>
      </c>
      <c r="P208" s="177"/>
    </row>
    <row r="209" spans="1:16" ht="15">
      <c r="A209" s="17" t="s">
        <v>728</v>
      </c>
      <c r="B209" s="5" t="s">
        <v>729</v>
      </c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>
        <f t="shared" si="14"/>
        <v>0</v>
      </c>
      <c r="P209" s="177"/>
    </row>
    <row r="210" spans="1:16" ht="15">
      <c r="A210" s="48" t="s">
        <v>730</v>
      </c>
      <c r="B210" s="5" t="s">
        <v>731</v>
      </c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>
        <f t="shared" si="14"/>
        <v>0</v>
      </c>
      <c r="P210" s="177"/>
    </row>
    <row r="211" spans="1:16" ht="15">
      <c r="A211" s="48" t="s">
        <v>989</v>
      </c>
      <c r="B211" s="5" t="s">
        <v>732</v>
      </c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>
        <f t="shared" si="14"/>
        <v>0</v>
      </c>
      <c r="P211" s="177"/>
    </row>
    <row r="212" spans="1:16" ht="15">
      <c r="A212" s="18" t="s">
        <v>1008</v>
      </c>
      <c r="B212" s="9" t="s">
        <v>733</v>
      </c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>
        <f t="shared" si="14"/>
        <v>0</v>
      </c>
      <c r="P212" s="177"/>
    </row>
    <row r="213" spans="1:16" ht="15">
      <c r="A213" s="20" t="s">
        <v>756</v>
      </c>
      <c r="B213" s="9" t="s">
        <v>757</v>
      </c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>
        <f t="shared" si="14"/>
        <v>0</v>
      </c>
      <c r="P213" s="177"/>
    </row>
    <row r="214" spans="1:16" ht="15.75">
      <c r="A214" s="51" t="s">
        <v>1009</v>
      </c>
      <c r="B214" s="52" t="s">
        <v>758</v>
      </c>
      <c r="C214" s="148">
        <f aca="true" t="shared" si="15" ref="C214:N214">C207</f>
        <v>1013</v>
      </c>
      <c r="D214" s="148">
        <f t="shared" si="15"/>
        <v>963</v>
      </c>
      <c r="E214" s="148">
        <f t="shared" si="15"/>
        <v>963</v>
      </c>
      <c r="F214" s="148">
        <f t="shared" si="15"/>
        <v>963</v>
      </c>
      <c r="G214" s="148">
        <f t="shared" si="15"/>
        <v>1413</v>
      </c>
      <c r="H214" s="148">
        <f t="shared" si="15"/>
        <v>963</v>
      </c>
      <c r="I214" s="148">
        <f t="shared" si="15"/>
        <v>963</v>
      </c>
      <c r="J214" s="148">
        <f t="shared" si="15"/>
        <v>1863</v>
      </c>
      <c r="K214" s="148">
        <f t="shared" si="15"/>
        <v>963</v>
      </c>
      <c r="L214" s="148">
        <f t="shared" si="15"/>
        <v>963</v>
      </c>
      <c r="M214" s="148">
        <f t="shared" si="15"/>
        <v>963</v>
      </c>
      <c r="N214" s="148">
        <f t="shared" si="15"/>
        <v>1047</v>
      </c>
      <c r="O214" s="144">
        <f t="shared" si="14"/>
        <v>13040</v>
      </c>
      <c r="P214" s="177"/>
    </row>
    <row r="215" spans="1:16" ht="15.75">
      <c r="A215" s="179" t="s">
        <v>991</v>
      </c>
      <c r="B215" s="175"/>
      <c r="C215" s="148">
        <f>C185+C214</f>
        <v>1033</v>
      </c>
      <c r="D215" s="148">
        <f aca="true" t="shared" si="16" ref="D215:N215">D185+D214</f>
        <v>983</v>
      </c>
      <c r="E215" s="148">
        <f t="shared" si="16"/>
        <v>983</v>
      </c>
      <c r="F215" s="148">
        <f t="shared" si="16"/>
        <v>983</v>
      </c>
      <c r="G215" s="148">
        <f t="shared" si="16"/>
        <v>1433</v>
      </c>
      <c r="H215" s="148">
        <f t="shared" si="16"/>
        <v>983</v>
      </c>
      <c r="I215" s="148">
        <f t="shared" si="16"/>
        <v>983</v>
      </c>
      <c r="J215" s="148">
        <f t="shared" si="16"/>
        <v>1883</v>
      </c>
      <c r="K215" s="148">
        <f t="shared" si="16"/>
        <v>983</v>
      </c>
      <c r="L215" s="148">
        <f t="shared" si="16"/>
        <v>983</v>
      </c>
      <c r="M215" s="148">
        <f t="shared" si="16"/>
        <v>983</v>
      </c>
      <c r="N215" s="148">
        <f t="shared" si="16"/>
        <v>1077</v>
      </c>
      <c r="O215" s="144">
        <f t="shared" si="14"/>
        <v>13290</v>
      </c>
      <c r="P215" s="177"/>
    </row>
    <row r="216" spans="2:16" ht="15"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</row>
    <row r="217" spans="2:16" ht="15"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</row>
    <row r="218" spans="1:16" ht="15">
      <c r="A218" t="s">
        <v>737</v>
      </c>
      <c r="B218" s="177"/>
      <c r="C218" s="177">
        <f>C215-C123</f>
        <v>0</v>
      </c>
      <c r="D218" s="177">
        <f aca="true" t="shared" si="17" ref="D218:N218">D215-D123</f>
        <v>0</v>
      </c>
      <c r="E218" s="177">
        <f t="shared" si="17"/>
        <v>0</v>
      </c>
      <c r="F218" s="177">
        <f t="shared" si="17"/>
        <v>0</v>
      </c>
      <c r="G218" s="177">
        <f t="shared" si="17"/>
        <v>0</v>
      </c>
      <c r="H218" s="177">
        <f t="shared" si="17"/>
        <v>0</v>
      </c>
      <c r="I218" s="177">
        <f t="shared" si="17"/>
        <v>0</v>
      </c>
      <c r="J218" s="177">
        <f t="shared" si="17"/>
        <v>0</v>
      </c>
      <c r="K218" s="177">
        <f t="shared" si="17"/>
        <v>0</v>
      </c>
      <c r="L218" s="177">
        <f t="shared" si="17"/>
        <v>0</v>
      </c>
      <c r="M218" s="177">
        <f t="shared" si="17"/>
        <v>0</v>
      </c>
      <c r="N218" s="177">
        <f t="shared" si="17"/>
        <v>0</v>
      </c>
      <c r="O218" s="177"/>
      <c r="P218" s="177"/>
    </row>
    <row r="219" spans="2:16" ht="15"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</row>
    <row r="220" spans="2:16" ht="15"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</row>
    <row r="221" spans="2:16" ht="15"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</row>
    <row r="222" spans="2:16" ht="15"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</row>
    <row r="223" spans="2:16" ht="15"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</row>
    <row r="224" spans="2:16" ht="15"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</row>
    <row r="225" spans="2:16" ht="15"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</row>
    <row r="226" spans="2:16" ht="15"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</row>
    <row r="227" spans="2:16" ht="15"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B1">
      <selection activeCell="I4" sqref="I4"/>
    </sheetView>
  </sheetViews>
  <sheetFormatPr defaultColWidth="9.140625" defaultRowHeight="15"/>
  <cols>
    <col min="1" max="1" width="101.28125" style="0" customWidth="1"/>
    <col min="2" max="2" width="12.00390625" style="0" customWidth="1"/>
    <col min="3" max="3" width="11.8515625" style="0" customWidth="1"/>
    <col min="4" max="4" width="10.421875" style="0" customWidth="1"/>
    <col min="7" max="7" width="11.421875" style="0" customWidth="1"/>
    <col min="8" max="8" width="13.28125" style="0" customWidth="1"/>
    <col min="9" max="9" width="16.28125" style="0" bestFit="1" customWidth="1"/>
  </cols>
  <sheetData>
    <row r="1" spans="1:5" ht="15">
      <c r="A1" s="114" t="s">
        <v>262</v>
      </c>
      <c r="B1" s="115"/>
      <c r="C1" s="115"/>
      <c r="D1" s="115"/>
      <c r="E1" s="115"/>
    </row>
    <row r="2" spans="1:9" ht="30.75" customHeight="1">
      <c r="A2" s="238" t="s">
        <v>357</v>
      </c>
      <c r="B2" s="243"/>
      <c r="C2" s="243"/>
      <c r="D2" s="243"/>
      <c r="E2" s="243"/>
      <c r="F2" s="243"/>
      <c r="G2" s="243"/>
      <c r="H2" s="243"/>
      <c r="I2" s="243"/>
    </row>
    <row r="3" spans="1:9" ht="23.25" customHeight="1">
      <c r="A3" s="241" t="s">
        <v>278</v>
      </c>
      <c r="B3" s="239"/>
      <c r="C3" s="239"/>
      <c r="D3" s="239"/>
      <c r="E3" s="239"/>
      <c r="F3" s="239"/>
      <c r="G3" s="239"/>
      <c r="H3" s="239"/>
      <c r="I3" s="239"/>
    </row>
    <row r="4" ht="15">
      <c r="I4" t="s">
        <v>931</v>
      </c>
    </row>
    <row r="5" ht="15">
      <c r="A5" s="4" t="s">
        <v>237</v>
      </c>
    </row>
    <row r="6" spans="1:9" ht="48.75">
      <c r="A6" s="125" t="s">
        <v>304</v>
      </c>
      <c r="B6" s="126" t="s">
        <v>305</v>
      </c>
      <c r="C6" s="126" t="s">
        <v>319</v>
      </c>
      <c r="D6" s="126" t="s">
        <v>966</v>
      </c>
      <c r="E6" s="126" t="s">
        <v>326</v>
      </c>
      <c r="F6" s="126" t="s">
        <v>119</v>
      </c>
      <c r="G6" s="126" t="s">
        <v>967</v>
      </c>
      <c r="H6" s="126" t="s">
        <v>968</v>
      </c>
      <c r="I6" s="133" t="s">
        <v>320</v>
      </c>
    </row>
    <row r="7" spans="1:9" ht="15.75">
      <c r="A7" s="127"/>
      <c r="B7" s="127"/>
      <c r="C7" s="128"/>
      <c r="D7" s="128"/>
      <c r="E7" s="128"/>
      <c r="F7" s="128"/>
      <c r="G7" s="128"/>
      <c r="H7" s="128"/>
      <c r="I7" s="128"/>
    </row>
    <row r="8" spans="1:9" ht="15.75">
      <c r="A8" s="127"/>
      <c r="B8" s="127"/>
      <c r="C8" s="128"/>
      <c r="D8" s="128"/>
      <c r="E8" s="128"/>
      <c r="F8" s="128"/>
      <c r="G8" s="128"/>
      <c r="H8" s="128"/>
      <c r="I8" s="128"/>
    </row>
    <row r="9" spans="1:9" ht="15.75">
      <c r="A9" s="127"/>
      <c r="B9" s="127"/>
      <c r="C9" s="128"/>
      <c r="D9" s="128"/>
      <c r="E9" s="128"/>
      <c r="F9" s="128"/>
      <c r="G9" s="128"/>
      <c r="H9" s="128"/>
      <c r="I9" s="128"/>
    </row>
    <row r="10" spans="1:9" ht="15.75">
      <c r="A10" s="127"/>
      <c r="B10" s="127"/>
      <c r="C10" s="128"/>
      <c r="D10" s="128"/>
      <c r="E10" s="128"/>
      <c r="F10" s="128"/>
      <c r="G10" s="128"/>
      <c r="H10" s="128"/>
      <c r="I10" s="128"/>
    </row>
    <row r="11" spans="1:9" ht="15">
      <c r="A11" s="129" t="s">
        <v>321</v>
      </c>
      <c r="B11" s="129"/>
      <c r="C11" s="130"/>
      <c r="D11" s="130"/>
      <c r="E11" s="130"/>
      <c r="F11" s="130"/>
      <c r="G11" s="130"/>
      <c r="H11" s="130"/>
      <c r="I11" s="130"/>
    </row>
    <row r="12" spans="1:9" ht="15.75">
      <c r="A12" s="127"/>
      <c r="B12" s="127"/>
      <c r="C12" s="128"/>
      <c r="D12" s="128"/>
      <c r="E12" s="128"/>
      <c r="F12" s="128"/>
      <c r="G12" s="128"/>
      <c r="H12" s="128"/>
      <c r="I12" s="128"/>
    </row>
    <row r="13" spans="1:9" ht="15.75">
      <c r="A13" s="127"/>
      <c r="B13" s="127"/>
      <c r="C13" s="128"/>
      <c r="D13" s="128"/>
      <c r="E13" s="128"/>
      <c r="F13" s="128"/>
      <c r="G13" s="128"/>
      <c r="H13" s="128"/>
      <c r="I13" s="128"/>
    </row>
    <row r="14" spans="1:9" ht="15.75">
      <c r="A14" s="127"/>
      <c r="B14" s="127"/>
      <c r="C14" s="128"/>
      <c r="D14" s="128"/>
      <c r="E14" s="128"/>
      <c r="F14" s="128"/>
      <c r="G14" s="128"/>
      <c r="H14" s="128"/>
      <c r="I14" s="128"/>
    </row>
    <row r="15" spans="1:9" ht="15.75">
      <c r="A15" s="127"/>
      <c r="B15" s="127"/>
      <c r="C15" s="128"/>
      <c r="D15" s="128"/>
      <c r="E15" s="128"/>
      <c r="F15" s="128"/>
      <c r="G15" s="128"/>
      <c r="H15" s="128"/>
      <c r="I15" s="128"/>
    </row>
    <row r="16" spans="1:9" ht="15">
      <c r="A16" s="129" t="s">
        <v>322</v>
      </c>
      <c r="B16" s="129" t="s">
        <v>686</v>
      </c>
      <c r="C16" s="130">
        <v>3259</v>
      </c>
      <c r="D16" s="130">
        <v>2848</v>
      </c>
      <c r="E16" s="130">
        <v>2748</v>
      </c>
      <c r="F16" s="130">
        <v>2648</v>
      </c>
      <c r="G16" s="130">
        <v>2548</v>
      </c>
      <c r="H16" s="130">
        <v>9187</v>
      </c>
      <c r="I16" s="130">
        <f>SUM(C16:H16)</f>
        <v>23238</v>
      </c>
    </row>
    <row r="17" spans="1:9" ht="15.75">
      <c r="A17" s="127"/>
      <c r="B17" s="127"/>
      <c r="C17" s="128"/>
      <c r="D17" s="128"/>
      <c r="E17" s="128"/>
      <c r="F17" s="128"/>
      <c r="G17" s="128"/>
      <c r="H17" s="128"/>
      <c r="I17" s="128"/>
    </row>
    <row r="18" spans="1:9" ht="15.75">
      <c r="A18" s="127"/>
      <c r="B18" s="127"/>
      <c r="C18" s="128"/>
      <c r="D18" s="128"/>
      <c r="E18" s="128"/>
      <c r="F18" s="128"/>
      <c r="G18" s="128"/>
      <c r="H18" s="128"/>
      <c r="I18" s="128"/>
    </row>
    <row r="19" spans="1:9" ht="15.75">
      <c r="A19" s="127"/>
      <c r="B19" s="127"/>
      <c r="C19" s="128"/>
      <c r="D19" s="128"/>
      <c r="E19" s="128"/>
      <c r="F19" s="128"/>
      <c r="G19" s="128"/>
      <c r="H19" s="128"/>
      <c r="I19" s="128"/>
    </row>
    <row r="20" spans="1:9" ht="15.75">
      <c r="A20" s="127"/>
      <c r="B20" s="127"/>
      <c r="C20" s="128"/>
      <c r="D20" s="128"/>
      <c r="E20" s="128"/>
      <c r="F20" s="128"/>
      <c r="G20" s="128"/>
      <c r="H20" s="128"/>
      <c r="I20" s="128"/>
    </row>
    <row r="21" spans="1:9" ht="15">
      <c r="A21" s="129" t="s">
        <v>323</v>
      </c>
      <c r="B21" s="129"/>
      <c r="C21" s="130"/>
      <c r="D21" s="130"/>
      <c r="E21" s="130"/>
      <c r="F21" s="130"/>
      <c r="G21" s="130"/>
      <c r="H21" s="130"/>
      <c r="I21" s="130"/>
    </row>
    <row r="22" spans="1:9" ht="15.75">
      <c r="A22" s="127"/>
      <c r="B22" s="127"/>
      <c r="C22" s="128"/>
      <c r="D22" s="128"/>
      <c r="E22" s="128"/>
      <c r="F22" s="128"/>
      <c r="G22" s="128"/>
      <c r="H22" s="128"/>
      <c r="I22" s="128"/>
    </row>
    <row r="23" spans="1:9" ht="15.75">
      <c r="A23" s="127"/>
      <c r="B23" s="127"/>
      <c r="C23" s="128"/>
      <c r="D23" s="128"/>
      <c r="E23" s="128"/>
      <c r="F23" s="128"/>
      <c r="G23" s="128"/>
      <c r="H23" s="128"/>
      <c r="I23" s="128"/>
    </row>
    <row r="24" spans="1:9" ht="15.75">
      <c r="A24" s="127"/>
      <c r="B24" s="127"/>
      <c r="C24" s="128"/>
      <c r="D24" s="128"/>
      <c r="E24" s="128"/>
      <c r="F24" s="128"/>
      <c r="G24" s="128"/>
      <c r="H24" s="128"/>
      <c r="I24" s="128"/>
    </row>
    <row r="25" spans="1:9" ht="15.75">
      <c r="A25" s="127"/>
      <c r="B25" s="127"/>
      <c r="C25" s="128"/>
      <c r="D25" s="128"/>
      <c r="E25" s="128"/>
      <c r="F25" s="128"/>
      <c r="G25" s="128"/>
      <c r="H25" s="128"/>
      <c r="I25" s="128"/>
    </row>
    <row r="26" spans="1:9" ht="15">
      <c r="A26" s="129" t="s">
        <v>324</v>
      </c>
      <c r="B26" s="129"/>
      <c r="C26" s="130"/>
      <c r="D26" s="130"/>
      <c r="E26" s="130"/>
      <c r="F26" s="130"/>
      <c r="G26" s="130"/>
      <c r="H26" s="130"/>
      <c r="I26" s="130"/>
    </row>
    <row r="27" spans="1:9" ht="15">
      <c r="A27" s="129"/>
      <c r="B27" s="129"/>
      <c r="C27" s="130"/>
      <c r="D27" s="130"/>
      <c r="E27" s="130"/>
      <c r="F27" s="130"/>
      <c r="G27" s="130"/>
      <c r="H27" s="130"/>
      <c r="I27" s="130"/>
    </row>
    <row r="28" spans="1:9" ht="15">
      <c r="A28" s="129"/>
      <c r="B28" s="129"/>
      <c r="C28" s="130"/>
      <c r="D28" s="130"/>
      <c r="E28" s="130"/>
      <c r="F28" s="130"/>
      <c r="G28" s="130"/>
      <c r="H28" s="130"/>
      <c r="I28" s="130"/>
    </row>
    <row r="29" spans="1:9" ht="15">
      <c r="A29" s="129"/>
      <c r="B29" s="129"/>
      <c r="C29" s="130"/>
      <c r="D29" s="130"/>
      <c r="E29" s="130"/>
      <c r="F29" s="130"/>
      <c r="G29" s="130"/>
      <c r="H29" s="130"/>
      <c r="I29" s="130"/>
    </row>
    <row r="30" spans="1:9" ht="15">
      <c r="A30" s="129"/>
      <c r="B30" s="129"/>
      <c r="C30" s="130"/>
      <c r="D30" s="130"/>
      <c r="E30" s="130"/>
      <c r="F30" s="130"/>
      <c r="G30" s="130"/>
      <c r="H30" s="130"/>
      <c r="I30" s="130"/>
    </row>
    <row r="31" spans="1:9" ht="16.5">
      <c r="A31" s="131" t="s">
        <v>325</v>
      </c>
      <c r="B31" s="127"/>
      <c r="C31" s="132">
        <f aca="true" t="shared" si="0" ref="C31:I31">C16</f>
        <v>3259</v>
      </c>
      <c r="D31" s="132">
        <f t="shared" si="0"/>
        <v>2848</v>
      </c>
      <c r="E31" s="132">
        <f t="shared" si="0"/>
        <v>2748</v>
      </c>
      <c r="F31" s="132">
        <f t="shared" si="0"/>
        <v>2648</v>
      </c>
      <c r="G31" s="132">
        <f t="shared" si="0"/>
        <v>2548</v>
      </c>
      <c r="H31" s="132">
        <f t="shared" si="0"/>
        <v>9187</v>
      </c>
      <c r="I31" s="132">
        <f t="shared" si="0"/>
        <v>23238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93.140625" style="0" customWidth="1"/>
    <col min="3" max="3" width="16.421875" style="0" customWidth="1"/>
    <col min="4" max="4" width="13.57421875" style="0" customWidth="1"/>
    <col min="5" max="5" width="15.00390625" style="0" customWidth="1"/>
    <col min="6" max="6" width="13.8515625" style="0" customWidth="1"/>
  </cols>
  <sheetData>
    <row r="1" spans="1:6" ht="15">
      <c r="A1" s="114" t="s">
        <v>262</v>
      </c>
      <c r="B1" s="115"/>
      <c r="C1" s="115"/>
      <c r="D1" s="115"/>
      <c r="F1" t="s">
        <v>755</v>
      </c>
    </row>
    <row r="2" spans="1:5" ht="27" customHeight="1">
      <c r="A2" s="238" t="s">
        <v>357</v>
      </c>
      <c r="B2" s="243"/>
      <c r="C2" s="243"/>
      <c r="D2" s="243"/>
      <c r="E2" s="243"/>
    </row>
    <row r="3" spans="1:5" ht="22.5" customHeight="1">
      <c r="A3" s="241" t="s">
        <v>279</v>
      </c>
      <c r="B3" s="239"/>
      <c r="C3" s="239"/>
      <c r="D3" s="239"/>
      <c r="E3" s="239"/>
    </row>
    <row r="4" ht="18">
      <c r="A4" s="107"/>
    </row>
    <row r="5" ht="15">
      <c r="A5" s="4" t="s">
        <v>237</v>
      </c>
    </row>
    <row r="6" spans="1:6" ht="48.75" customHeight="1">
      <c r="A6" s="108" t="s">
        <v>366</v>
      </c>
      <c r="B6" s="109" t="s">
        <v>367</v>
      </c>
      <c r="C6" s="97" t="s">
        <v>87</v>
      </c>
      <c r="D6" s="97" t="s">
        <v>271</v>
      </c>
      <c r="E6" s="97" t="s">
        <v>272</v>
      </c>
      <c r="F6" s="173" t="s">
        <v>86</v>
      </c>
    </row>
    <row r="7" spans="1:6" ht="15" customHeight="1">
      <c r="A7" s="110"/>
      <c r="B7" s="53"/>
      <c r="C7" s="53"/>
      <c r="D7" s="53"/>
      <c r="E7" s="53"/>
      <c r="F7" s="38"/>
    </row>
    <row r="8" spans="1:6" ht="15" customHeight="1">
      <c r="A8" s="110"/>
      <c r="B8" s="53"/>
      <c r="C8" s="53"/>
      <c r="D8" s="53"/>
      <c r="E8" s="53"/>
      <c r="F8" s="38"/>
    </row>
    <row r="9" spans="1:6" ht="15" customHeight="1">
      <c r="A9" s="110"/>
      <c r="B9" s="53"/>
      <c r="C9" s="53"/>
      <c r="D9" s="53"/>
      <c r="E9" s="53"/>
      <c r="F9" s="38"/>
    </row>
    <row r="10" spans="1:6" ht="15" customHeight="1">
      <c r="A10" s="53"/>
      <c r="B10" s="53"/>
      <c r="C10" s="53"/>
      <c r="D10" s="53"/>
      <c r="E10" s="53"/>
      <c r="F10" s="38"/>
    </row>
    <row r="11" spans="1:6" ht="30.75" customHeight="1">
      <c r="A11" s="111" t="s">
        <v>264</v>
      </c>
      <c r="B11" s="65" t="s">
        <v>644</v>
      </c>
      <c r="C11" s="53"/>
      <c r="D11" s="53"/>
      <c r="E11" s="53"/>
      <c r="F11" s="38"/>
    </row>
    <row r="12" spans="1:6" ht="15" customHeight="1">
      <c r="A12" s="111"/>
      <c r="B12" s="53"/>
      <c r="C12" s="53"/>
      <c r="D12" s="53"/>
      <c r="E12" s="53"/>
      <c r="F12" s="38"/>
    </row>
    <row r="13" spans="1:6" ht="15" customHeight="1">
      <c r="A13" s="111"/>
      <c r="B13" s="53"/>
      <c r="C13" s="53"/>
      <c r="D13" s="53"/>
      <c r="E13" s="53"/>
      <c r="F13" s="38"/>
    </row>
    <row r="14" spans="1:6" ht="15" customHeight="1">
      <c r="A14" s="112"/>
      <c r="B14" s="53"/>
      <c r="C14" s="53"/>
      <c r="D14" s="53"/>
      <c r="E14" s="53"/>
      <c r="F14" s="38"/>
    </row>
    <row r="15" spans="1:6" ht="15" customHeight="1">
      <c r="A15" s="112"/>
      <c r="B15" s="53"/>
      <c r="C15" s="53"/>
      <c r="D15" s="53"/>
      <c r="E15" s="53"/>
      <c r="F15" s="38"/>
    </row>
    <row r="16" spans="1:6" ht="30" customHeight="1">
      <c r="A16" s="187" t="s">
        <v>265</v>
      </c>
      <c r="B16" s="50" t="s">
        <v>689</v>
      </c>
      <c r="C16" s="53"/>
      <c r="D16" s="53"/>
      <c r="E16" s="53"/>
      <c r="F16" s="38"/>
    </row>
    <row r="17" spans="1:6" ht="15" customHeight="1">
      <c r="A17" s="102" t="s">
        <v>4</v>
      </c>
      <c r="B17" s="102" t="s">
        <v>599</v>
      </c>
      <c r="C17" s="170">
        <v>29022</v>
      </c>
      <c r="D17" s="170">
        <v>2843</v>
      </c>
      <c r="E17" s="170">
        <v>26719</v>
      </c>
      <c r="F17" s="174" t="s">
        <v>174</v>
      </c>
    </row>
    <row r="18" spans="1:6" ht="15" customHeight="1">
      <c r="A18" s="102" t="s">
        <v>88</v>
      </c>
      <c r="B18" s="113" t="s">
        <v>606</v>
      </c>
      <c r="C18" s="170">
        <v>10266</v>
      </c>
      <c r="D18" s="170">
        <v>281</v>
      </c>
      <c r="E18" s="170">
        <v>9945</v>
      </c>
      <c r="F18" s="174" t="s">
        <v>175</v>
      </c>
    </row>
    <row r="19" spans="1:6" ht="15" customHeight="1">
      <c r="A19" s="102"/>
      <c r="B19" s="113"/>
      <c r="C19" s="170"/>
      <c r="D19" s="170"/>
      <c r="E19" s="170"/>
      <c r="F19" s="38"/>
    </row>
    <row r="20" spans="1:6" ht="15" customHeight="1">
      <c r="A20" s="112"/>
      <c r="B20" s="53"/>
      <c r="C20" s="170"/>
      <c r="D20" s="170"/>
      <c r="E20" s="170"/>
      <c r="F20" s="38"/>
    </row>
    <row r="21" spans="1:6" ht="15" customHeight="1">
      <c r="A21" s="111" t="s">
        <v>266</v>
      </c>
      <c r="B21" s="54" t="s">
        <v>269</v>
      </c>
      <c r="C21" s="170">
        <f>SUM(C17:C20)</f>
        <v>39288</v>
      </c>
      <c r="D21" s="170">
        <f>SUM(D17:D20)</f>
        <v>3124</v>
      </c>
      <c r="E21" s="170">
        <f>SUM(E17:E20)</f>
        <v>36664</v>
      </c>
      <c r="F21" s="38"/>
    </row>
    <row r="22" spans="1:6" ht="15" customHeight="1">
      <c r="A22" s="111"/>
      <c r="B22" s="53" t="s">
        <v>632</v>
      </c>
      <c r="C22" s="53"/>
      <c r="D22" s="53"/>
      <c r="E22" s="53"/>
      <c r="F22" s="38"/>
    </row>
    <row r="23" spans="1:6" ht="15" customHeight="1">
      <c r="A23" s="111"/>
      <c r="B23" s="53" t="s">
        <v>672</v>
      </c>
      <c r="C23" s="53"/>
      <c r="D23" s="53"/>
      <c r="E23" s="53"/>
      <c r="F23" s="38"/>
    </row>
    <row r="24" spans="1:6" ht="15" customHeight="1">
      <c r="A24" s="112"/>
      <c r="B24" s="53"/>
      <c r="C24" s="53"/>
      <c r="D24" s="53"/>
      <c r="E24" s="53"/>
      <c r="F24" s="38"/>
    </row>
    <row r="25" spans="1:6" ht="15" customHeight="1">
      <c r="A25" s="112"/>
      <c r="B25" s="53"/>
      <c r="C25" s="53"/>
      <c r="D25" s="53"/>
      <c r="E25" s="53"/>
      <c r="F25" s="38"/>
    </row>
    <row r="26" spans="1:6" ht="28.5" customHeight="1">
      <c r="A26" s="111" t="s">
        <v>267</v>
      </c>
      <c r="B26" s="54" t="s">
        <v>270</v>
      </c>
      <c r="C26" s="53"/>
      <c r="D26" s="53"/>
      <c r="E26" s="53"/>
      <c r="F26" s="38"/>
    </row>
    <row r="27" spans="1:6" ht="15" customHeight="1">
      <c r="A27" s="111"/>
      <c r="B27" s="53"/>
      <c r="C27" s="53"/>
      <c r="D27" s="53"/>
      <c r="E27" s="53"/>
      <c r="F27" s="38"/>
    </row>
    <row r="28" spans="1:6" ht="15" customHeight="1">
      <c r="A28" s="111"/>
      <c r="B28" s="53"/>
      <c r="C28" s="53"/>
      <c r="D28" s="53"/>
      <c r="E28" s="53"/>
      <c r="F28" s="38"/>
    </row>
    <row r="29" spans="1:6" ht="15" customHeight="1">
      <c r="A29" s="112"/>
      <c r="B29" s="53"/>
      <c r="C29" s="53"/>
      <c r="D29" s="53"/>
      <c r="E29" s="53"/>
      <c r="F29" s="38"/>
    </row>
    <row r="30" spans="1:6" ht="15" customHeight="1">
      <c r="A30" s="112"/>
      <c r="B30" s="53"/>
      <c r="C30" s="53"/>
      <c r="D30" s="53"/>
      <c r="E30" s="53"/>
      <c r="F30" s="38"/>
    </row>
    <row r="31" spans="1:6" ht="15" customHeight="1">
      <c r="A31" s="111" t="s">
        <v>268</v>
      </c>
      <c r="B31" s="54"/>
      <c r="C31" s="53"/>
      <c r="D31" s="53"/>
      <c r="E31" s="53"/>
      <c r="F31" s="38"/>
    </row>
    <row r="32" ht="15" customHeight="1"/>
    <row r="33" ht="15" customHeight="1"/>
    <row r="34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94.28125" style="0" customWidth="1"/>
    <col min="2" max="2" width="10.28125" style="0" customWidth="1"/>
    <col min="3" max="3" width="13.28125" style="0" customWidth="1"/>
    <col min="4" max="4" width="13.00390625" style="0" customWidth="1"/>
    <col min="5" max="5" width="13.421875" style="0" customWidth="1"/>
    <col min="6" max="6" width="12.00390625" style="0" customWidth="1"/>
  </cols>
  <sheetData>
    <row r="1" spans="1:6" ht="15">
      <c r="A1" s="176" t="s">
        <v>262</v>
      </c>
      <c r="B1" s="176"/>
      <c r="C1" s="176"/>
      <c r="D1" s="176"/>
      <c r="E1" s="176"/>
      <c r="F1" s="176"/>
    </row>
    <row r="2" spans="1:6" ht="15">
      <c r="A2" s="238" t="s">
        <v>357</v>
      </c>
      <c r="B2" s="243"/>
      <c r="C2" s="243"/>
      <c r="D2" s="243"/>
      <c r="E2" s="243"/>
      <c r="F2" s="240"/>
    </row>
    <row r="3" spans="1:6" ht="15">
      <c r="A3" s="242" t="s">
        <v>43</v>
      </c>
      <c r="B3" s="239"/>
      <c r="C3" s="239"/>
      <c r="D3" s="239"/>
      <c r="E3" s="239"/>
      <c r="F3" s="240"/>
    </row>
    <row r="4" spans="1:5" ht="18">
      <c r="A4" s="188"/>
      <c r="E4" t="s">
        <v>723</v>
      </c>
    </row>
    <row r="5" ht="15">
      <c r="A5" s="177" t="s">
        <v>122</v>
      </c>
    </row>
    <row r="6" spans="1:6" ht="25.5">
      <c r="A6" s="2" t="s">
        <v>366</v>
      </c>
      <c r="B6" s="3" t="s">
        <v>367</v>
      </c>
      <c r="C6" s="178" t="s">
        <v>123</v>
      </c>
      <c r="D6" s="178" t="s">
        <v>124</v>
      </c>
      <c r="E6" s="178" t="s">
        <v>125</v>
      </c>
      <c r="F6" s="189" t="s">
        <v>120</v>
      </c>
    </row>
    <row r="7" spans="1:6" ht="15">
      <c r="A7" s="39" t="s">
        <v>368</v>
      </c>
      <c r="B7" s="40" t="s">
        <v>369</v>
      </c>
      <c r="C7" s="144">
        <v>102947</v>
      </c>
      <c r="D7" s="144">
        <v>103000</v>
      </c>
      <c r="E7" s="144">
        <v>103000</v>
      </c>
      <c r="F7" s="144">
        <v>103000</v>
      </c>
    </row>
    <row r="8" spans="1:6" ht="15">
      <c r="A8" s="39" t="s">
        <v>370</v>
      </c>
      <c r="B8" s="41" t="s">
        <v>371</v>
      </c>
      <c r="C8" s="144">
        <v>2055</v>
      </c>
      <c r="D8" s="144">
        <v>2055</v>
      </c>
      <c r="E8" s="144">
        <v>2055</v>
      </c>
      <c r="F8" s="144">
        <v>2055</v>
      </c>
    </row>
    <row r="9" spans="1:6" ht="15">
      <c r="A9" s="39" t="s">
        <v>372</v>
      </c>
      <c r="B9" s="41" t="s">
        <v>373</v>
      </c>
      <c r="C9" s="144">
        <v>0</v>
      </c>
      <c r="D9" s="144"/>
      <c r="E9" s="144"/>
      <c r="F9" s="38"/>
    </row>
    <row r="10" spans="1:6" ht="17.25" customHeight="1">
      <c r="A10" s="42" t="s">
        <v>374</v>
      </c>
      <c r="B10" s="41" t="s">
        <v>375</v>
      </c>
      <c r="C10" s="144">
        <v>1180</v>
      </c>
      <c r="D10" s="144">
        <v>1400</v>
      </c>
      <c r="E10" s="144">
        <v>1400</v>
      </c>
      <c r="F10" s="144">
        <v>1400</v>
      </c>
    </row>
    <row r="11" spans="1:6" ht="15.75" customHeight="1">
      <c r="A11" s="42" t="s">
        <v>376</v>
      </c>
      <c r="B11" s="41" t="s">
        <v>377</v>
      </c>
      <c r="C11" s="144">
        <v>0</v>
      </c>
      <c r="D11" s="144"/>
      <c r="E11" s="144"/>
      <c r="F11" s="38"/>
    </row>
    <row r="12" spans="1:6" ht="15.75" customHeight="1">
      <c r="A12" s="42" t="s">
        <v>378</v>
      </c>
      <c r="B12" s="41" t="s">
        <v>379</v>
      </c>
      <c r="C12" s="144">
        <v>170</v>
      </c>
      <c r="D12" s="144">
        <v>3000</v>
      </c>
      <c r="E12" s="144">
        <v>1500</v>
      </c>
      <c r="F12" s="144">
        <v>1500</v>
      </c>
    </row>
    <row r="13" spans="1:6" ht="19.5" customHeight="1">
      <c r="A13" s="42" t="s">
        <v>380</v>
      </c>
      <c r="B13" s="41" t="s">
        <v>381</v>
      </c>
      <c r="C13" s="144">
        <v>4221</v>
      </c>
      <c r="D13" s="144">
        <v>4300</v>
      </c>
      <c r="E13" s="144">
        <v>4300</v>
      </c>
      <c r="F13" s="144">
        <v>4300</v>
      </c>
    </row>
    <row r="14" spans="1:6" ht="19.5" customHeight="1">
      <c r="A14" s="42" t="s">
        <v>382</v>
      </c>
      <c r="B14" s="41" t="s">
        <v>383</v>
      </c>
      <c r="C14" s="144">
        <v>0</v>
      </c>
      <c r="D14" s="144"/>
      <c r="E14" s="144"/>
      <c r="F14" s="144"/>
    </row>
    <row r="15" spans="1:6" ht="16.5" customHeight="1">
      <c r="A15" s="5" t="s">
        <v>384</v>
      </c>
      <c r="B15" s="41" t="s">
        <v>385</v>
      </c>
      <c r="C15" s="144">
        <v>560</v>
      </c>
      <c r="D15" s="144">
        <v>560</v>
      </c>
      <c r="E15" s="144">
        <v>560</v>
      </c>
      <c r="F15" s="144">
        <v>560</v>
      </c>
    </row>
    <row r="16" spans="1:6" ht="15" customHeight="1">
      <c r="A16" s="5" t="s">
        <v>386</v>
      </c>
      <c r="B16" s="41" t="s">
        <v>387</v>
      </c>
      <c r="C16" s="144">
        <v>0</v>
      </c>
      <c r="D16" s="144"/>
      <c r="E16" s="144"/>
      <c r="F16" s="144"/>
    </row>
    <row r="17" spans="1:6" ht="17.25" customHeight="1">
      <c r="A17" s="5" t="s">
        <v>388</v>
      </c>
      <c r="B17" s="41" t="s">
        <v>389</v>
      </c>
      <c r="C17" s="144">
        <v>0</v>
      </c>
      <c r="D17" s="144"/>
      <c r="E17" s="144"/>
      <c r="F17" s="144"/>
    </row>
    <row r="18" spans="1:6" ht="17.25" customHeight="1">
      <c r="A18" s="5" t="s">
        <v>390</v>
      </c>
      <c r="B18" s="41" t="s">
        <v>391</v>
      </c>
      <c r="C18" s="144">
        <v>0</v>
      </c>
      <c r="D18" s="144"/>
      <c r="E18" s="144"/>
      <c r="F18" s="144"/>
    </row>
    <row r="19" spans="1:6" ht="17.25" customHeight="1">
      <c r="A19" s="5" t="s">
        <v>862</v>
      </c>
      <c r="B19" s="41" t="s">
        <v>392</v>
      </c>
      <c r="C19" s="144">
        <v>110</v>
      </c>
      <c r="D19" s="144">
        <v>100</v>
      </c>
      <c r="E19" s="144">
        <v>100</v>
      </c>
      <c r="F19" s="144">
        <v>100</v>
      </c>
    </row>
    <row r="20" spans="1:6" ht="18" customHeight="1">
      <c r="A20" s="43" t="s">
        <v>760</v>
      </c>
      <c r="B20" s="44" t="s">
        <v>394</v>
      </c>
      <c r="C20" s="144">
        <f>SUM(C7:C19)</f>
        <v>111243</v>
      </c>
      <c r="D20" s="144">
        <f>SUM(D7:D19)</f>
        <v>114415</v>
      </c>
      <c r="E20" s="144">
        <f>SUM(E7:E19)</f>
        <v>112915</v>
      </c>
      <c r="F20" s="144">
        <f>SUM(F7:F19)</f>
        <v>112915</v>
      </c>
    </row>
    <row r="21" spans="1:6" ht="16.5" customHeight="1">
      <c r="A21" s="5" t="s">
        <v>395</v>
      </c>
      <c r="B21" s="41" t="s">
        <v>396</v>
      </c>
      <c r="C21" s="144">
        <v>8345</v>
      </c>
      <c r="D21" s="144">
        <v>8345</v>
      </c>
      <c r="E21" s="144">
        <v>8345</v>
      </c>
      <c r="F21" s="144">
        <v>8345</v>
      </c>
    </row>
    <row r="22" spans="1:6" ht="16.5" customHeight="1">
      <c r="A22" s="5" t="s">
        <v>397</v>
      </c>
      <c r="B22" s="41" t="s">
        <v>398</v>
      </c>
      <c r="C22" s="144">
        <v>1860</v>
      </c>
      <c r="D22" s="144">
        <v>2000</v>
      </c>
      <c r="E22" s="144">
        <v>2000</v>
      </c>
      <c r="F22" s="144">
        <v>2000</v>
      </c>
    </row>
    <row r="23" spans="1:6" ht="15">
      <c r="A23" s="6" t="s">
        <v>399</v>
      </c>
      <c r="B23" s="41" t="s">
        <v>400</v>
      </c>
      <c r="C23" s="144">
        <v>2060</v>
      </c>
      <c r="D23" s="144">
        <v>2200</v>
      </c>
      <c r="E23" s="144">
        <v>2200</v>
      </c>
      <c r="F23" s="144">
        <v>2200</v>
      </c>
    </row>
    <row r="24" spans="1:6" ht="21.75" customHeight="1">
      <c r="A24" s="9" t="s">
        <v>761</v>
      </c>
      <c r="B24" s="44" t="s">
        <v>401</v>
      </c>
      <c r="C24" s="144">
        <f>SUM(C21:C23)</f>
        <v>12265</v>
      </c>
      <c r="D24" s="144">
        <f>SUM(D21:D23)</f>
        <v>12545</v>
      </c>
      <c r="E24" s="144">
        <f>SUM(E21:E23)</f>
        <v>12545</v>
      </c>
      <c r="F24" s="144">
        <f>SUM(F21:F23)</f>
        <v>12545</v>
      </c>
    </row>
    <row r="25" spans="1:6" ht="21.75" customHeight="1">
      <c r="A25" s="66" t="s">
        <v>902</v>
      </c>
      <c r="B25" s="67" t="s">
        <v>402</v>
      </c>
      <c r="C25" s="144">
        <f>C20+C24</f>
        <v>123508</v>
      </c>
      <c r="D25" s="144">
        <f>D20+D24</f>
        <v>126960</v>
      </c>
      <c r="E25" s="144">
        <f>E20+E24</f>
        <v>125460</v>
      </c>
      <c r="F25" s="144">
        <f>F20+F24</f>
        <v>125460</v>
      </c>
    </row>
    <row r="26" spans="1:6" ht="20.25" customHeight="1">
      <c r="A26" s="50" t="s">
        <v>863</v>
      </c>
      <c r="B26" s="67" t="s">
        <v>403</v>
      </c>
      <c r="C26" s="144">
        <v>32460</v>
      </c>
      <c r="D26" s="144">
        <v>33500</v>
      </c>
      <c r="E26" s="144">
        <v>33000</v>
      </c>
      <c r="F26" s="144">
        <v>33000</v>
      </c>
    </row>
    <row r="27" spans="1:6" ht="15" customHeight="1">
      <c r="A27" s="5" t="s">
        <v>404</v>
      </c>
      <c r="B27" s="41" t="s">
        <v>405</v>
      </c>
      <c r="C27" s="144">
        <v>1730</v>
      </c>
      <c r="D27" s="144">
        <v>1950</v>
      </c>
      <c r="E27" s="144">
        <v>1950</v>
      </c>
      <c r="F27" s="144">
        <v>1950</v>
      </c>
    </row>
    <row r="28" spans="1:6" ht="15.75" customHeight="1">
      <c r="A28" s="5" t="s">
        <v>406</v>
      </c>
      <c r="B28" s="41" t="s">
        <v>407</v>
      </c>
      <c r="C28" s="144">
        <v>2527</v>
      </c>
      <c r="D28" s="144">
        <v>2800</v>
      </c>
      <c r="E28" s="144">
        <v>2800</v>
      </c>
      <c r="F28" s="144">
        <v>2800</v>
      </c>
    </row>
    <row r="29" spans="1:6" ht="14.25" customHeight="1">
      <c r="A29" s="5" t="s">
        <v>408</v>
      </c>
      <c r="B29" s="41" t="s">
        <v>409</v>
      </c>
      <c r="C29" s="144">
        <v>0</v>
      </c>
      <c r="D29" s="144"/>
      <c r="E29" s="144"/>
      <c r="F29" s="144"/>
    </row>
    <row r="30" spans="1:6" ht="15.75" customHeight="1">
      <c r="A30" s="9" t="s">
        <v>771</v>
      </c>
      <c r="B30" s="44" t="s">
        <v>410</v>
      </c>
      <c r="C30" s="144">
        <f>SUM(C27:C29)</f>
        <v>4257</v>
      </c>
      <c r="D30" s="144">
        <f>SUM(D27:D29)</f>
        <v>4750</v>
      </c>
      <c r="E30" s="144">
        <f>SUM(E27:E29)</f>
        <v>4750</v>
      </c>
      <c r="F30" s="144">
        <f>SUM(F27:F29)</f>
        <v>4750</v>
      </c>
    </row>
    <row r="31" spans="1:6" ht="15" customHeight="1">
      <c r="A31" s="5" t="s">
        <v>411</v>
      </c>
      <c r="B31" s="41" t="s">
        <v>412</v>
      </c>
      <c r="C31" s="144">
        <v>0</v>
      </c>
      <c r="D31" s="144"/>
      <c r="E31" s="144"/>
      <c r="F31" s="144"/>
    </row>
    <row r="32" spans="1:6" ht="15.75" customHeight="1">
      <c r="A32" s="5" t="s">
        <v>413</v>
      </c>
      <c r="B32" s="41" t="s">
        <v>414</v>
      </c>
      <c r="C32" s="144">
        <v>1530</v>
      </c>
      <c r="D32" s="144">
        <v>1800</v>
      </c>
      <c r="E32" s="144">
        <v>1800</v>
      </c>
      <c r="F32" s="144">
        <v>1800</v>
      </c>
    </row>
    <row r="33" spans="1:6" ht="16.5" customHeight="1">
      <c r="A33" s="9" t="s">
        <v>903</v>
      </c>
      <c r="B33" s="44" t="s">
        <v>415</v>
      </c>
      <c r="C33" s="144">
        <f>C31+C32</f>
        <v>1530</v>
      </c>
      <c r="D33" s="144">
        <f>D31+D32</f>
        <v>1800</v>
      </c>
      <c r="E33" s="144">
        <f>E31+E32</f>
        <v>1800</v>
      </c>
      <c r="F33" s="144">
        <f>F31+F32</f>
        <v>1800</v>
      </c>
    </row>
    <row r="34" spans="1:6" ht="15.75" customHeight="1">
      <c r="A34" s="5" t="s">
        <v>416</v>
      </c>
      <c r="B34" s="41" t="s">
        <v>417</v>
      </c>
      <c r="C34" s="144">
        <v>24200</v>
      </c>
      <c r="D34" s="144">
        <v>24000</v>
      </c>
      <c r="E34" s="144">
        <v>24000</v>
      </c>
      <c r="F34" s="144">
        <v>24000</v>
      </c>
    </row>
    <row r="35" spans="1:6" ht="16.5" customHeight="1">
      <c r="A35" s="5" t="s">
        <v>418</v>
      </c>
      <c r="B35" s="41" t="s">
        <v>419</v>
      </c>
      <c r="C35" s="144">
        <v>23577</v>
      </c>
      <c r="D35" s="144">
        <v>23750</v>
      </c>
      <c r="E35" s="144">
        <v>24000</v>
      </c>
      <c r="F35" s="144">
        <v>24250</v>
      </c>
    </row>
    <row r="36" spans="1:6" ht="16.5" customHeight="1">
      <c r="A36" s="5" t="s">
        <v>864</v>
      </c>
      <c r="B36" s="41" t="s">
        <v>420</v>
      </c>
      <c r="C36" s="144">
        <v>1340</v>
      </c>
      <c r="D36" s="144">
        <v>1100</v>
      </c>
      <c r="E36" s="144">
        <v>1100</v>
      </c>
      <c r="F36" s="144">
        <v>1100</v>
      </c>
    </row>
    <row r="37" spans="1:6" ht="16.5" customHeight="1">
      <c r="A37" s="5" t="s">
        <v>422</v>
      </c>
      <c r="B37" s="41" t="s">
        <v>423</v>
      </c>
      <c r="C37" s="144">
        <v>5620</v>
      </c>
      <c r="D37" s="144">
        <v>6000</v>
      </c>
      <c r="E37" s="144">
        <v>6000</v>
      </c>
      <c r="F37" s="144">
        <v>6000</v>
      </c>
    </row>
    <row r="38" spans="1:6" ht="16.5" customHeight="1">
      <c r="A38" s="14" t="s">
        <v>865</v>
      </c>
      <c r="B38" s="41" t="s">
        <v>424</v>
      </c>
      <c r="C38" s="144">
        <v>7860</v>
      </c>
      <c r="D38" s="144">
        <v>8000</v>
      </c>
      <c r="E38" s="144">
        <v>8000</v>
      </c>
      <c r="F38" s="144">
        <v>8000</v>
      </c>
    </row>
    <row r="39" spans="1:6" ht="15">
      <c r="A39" s="6" t="s">
        <v>427</v>
      </c>
      <c r="B39" s="41" t="s">
        <v>428</v>
      </c>
      <c r="C39" s="144">
        <v>6955</v>
      </c>
      <c r="D39" s="144">
        <v>7000</v>
      </c>
      <c r="E39" s="144">
        <v>7000</v>
      </c>
      <c r="F39" s="144">
        <v>7000</v>
      </c>
    </row>
    <row r="40" spans="1:6" ht="18" customHeight="1">
      <c r="A40" s="5" t="s">
        <v>866</v>
      </c>
      <c r="B40" s="41" t="s">
        <v>429</v>
      </c>
      <c r="C40" s="144">
        <v>3270</v>
      </c>
      <c r="D40" s="144">
        <v>3400</v>
      </c>
      <c r="E40" s="144">
        <v>3400</v>
      </c>
      <c r="F40" s="144">
        <v>3400</v>
      </c>
    </row>
    <row r="41" spans="1:6" ht="18.75" customHeight="1">
      <c r="A41" s="9" t="s">
        <v>776</v>
      </c>
      <c r="B41" s="44" t="s">
        <v>431</v>
      </c>
      <c r="C41" s="144">
        <f>SUM(C34:C40)</f>
        <v>72822</v>
      </c>
      <c r="D41" s="144">
        <f>SUM(D34:D40)</f>
        <v>73250</v>
      </c>
      <c r="E41" s="144">
        <f>SUM(E34:E40)</f>
        <v>73500</v>
      </c>
      <c r="F41" s="144">
        <f>SUM(F34:F40)</f>
        <v>73750</v>
      </c>
    </row>
    <row r="42" spans="1:6" ht="18" customHeight="1">
      <c r="A42" s="5" t="s">
        <v>432</v>
      </c>
      <c r="B42" s="41" t="s">
        <v>433</v>
      </c>
      <c r="C42" s="144">
        <v>470</v>
      </c>
      <c r="D42" s="144">
        <v>500</v>
      </c>
      <c r="E42" s="144">
        <v>500</v>
      </c>
      <c r="F42" s="144">
        <v>500</v>
      </c>
    </row>
    <row r="43" spans="1:6" ht="17.25" customHeight="1">
      <c r="A43" s="5" t="s">
        <v>434</v>
      </c>
      <c r="B43" s="41" t="s">
        <v>435</v>
      </c>
      <c r="C43" s="144">
        <v>0</v>
      </c>
      <c r="D43" s="144"/>
      <c r="E43" s="144"/>
      <c r="F43" s="144"/>
    </row>
    <row r="44" spans="1:6" ht="18" customHeight="1">
      <c r="A44" s="9" t="s">
        <v>777</v>
      </c>
      <c r="B44" s="44" t="s">
        <v>436</v>
      </c>
      <c r="C44" s="144">
        <f>C42+C43</f>
        <v>470</v>
      </c>
      <c r="D44" s="144">
        <f>D42+D43</f>
        <v>500</v>
      </c>
      <c r="E44" s="144">
        <f>E42+E43</f>
        <v>500</v>
      </c>
      <c r="F44" s="144">
        <f>F42+F43</f>
        <v>500</v>
      </c>
    </row>
    <row r="45" spans="1:6" ht="19.5" customHeight="1">
      <c r="A45" s="5" t="s">
        <v>437</v>
      </c>
      <c r="B45" s="41" t="s">
        <v>438</v>
      </c>
      <c r="C45" s="144">
        <v>22187</v>
      </c>
      <c r="D45" s="144">
        <v>22000</v>
      </c>
      <c r="E45" s="144">
        <v>22000</v>
      </c>
      <c r="F45" s="144">
        <v>22000</v>
      </c>
    </row>
    <row r="46" spans="1:6" ht="16.5" customHeight="1">
      <c r="A46" s="5" t="s">
        <v>439</v>
      </c>
      <c r="B46" s="41" t="s">
        <v>440</v>
      </c>
      <c r="C46" s="144">
        <v>0</v>
      </c>
      <c r="D46" s="144"/>
      <c r="E46" s="144"/>
      <c r="F46" s="144"/>
    </row>
    <row r="47" spans="1:6" ht="16.5" customHeight="1">
      <c r="A47" s="5" t="s">
        <v>867</v>
      </c>
      <c r="B47" s="41" t="s">
        <v>441</v>
      </c>
      <c r="C47" s="144">
        <v>750</v>
      </c>
      <c r="D47" s="144">
        <v>700</v>
      </c>
      <c r="E47" s="144">
        <v>650</v>
      </c>
      <c r="F47" s="144">
        <v>600</v>
      </c>
    </row>
    <row r="48" spans="1:6" ht="18" customHeight="1">
      <c r="A48" s="5" t="s">
        <v>868</v>
      </c>
      <c r="B48" s="41" t="s">
        <v>443</v>
      </c>
      <c r="C48" s="144">
        <v>3600</v>
      </c>
      <c r="D48" s="144">
        <v>4000</v>
      </c>
      <c r="E48" s="144">
        <v>4000</v>
      </c>
      <c r="F48" s="144">
        <v>4000</v>
      </c>
    </row>
    <row r="49" spans="1:6" ht="17.25" customHeight="1">
      <c r="A49" s="5" t="s">
        <v>447</v>
      </c>
      <c r="B49" s="41" t="s">
        <v>448</v>
      </c>
      <c r="C49" s="144">
        <v>7423</v>
      </c>
      <c r="D49" s="144">
        <v>7000</v>
      </c>
      <c r="E49" s="144">
        <v>7000</v>
      </c>
      <c r="F49" s="144">
        <v>7000</v>
      </c>
    </row>
    <row r="50" spans="1:6" ht="15.75" customHeight="1">
      <c r="A50" s="9" t="s">
        <v>780</v>
      </c>
      <c r="B50" s="44" t="s">
        <v>449</v>
      </c>
      <c r="C50" s="144">
        <f>SUM(C45:C49)</f>
        <v>33960</v>
      </c>
      <c r="D50" s="144">
        <f>SUM(D45:D49)</f>
        <v>33700</v>
      </c>
      <c r="E50" s="144">
        <f>SUM(E45:E49)</f>
        <v>33650</v>
      </c>
      <c r="F50" s="144">
        <f>SUM(F45:F49)</f>
        <v>33600</v>
      </c>
    </row>
    <row r="51" spans="1:6" ht="13.5" customHeight="1">
      <c r="A51" s="50" t="s">
        <v>781</v>
      </c>
      <c r="B51" s="67" t="s">
        <v>450</v>
      </c>
      <c r="C51" s="144">
        <f>C30+C33+C41+C44+C50</f>
        <v>113039</v>
      </c>
      <c r="D51" s="144">
        <f>D30+D33+D41+D44+D50</f>
        <v>114000</v>
      </c>
      <c r="E51" s="144">
        <f>E30+E33+E41+E44+E50</f>
        <v>114200</v>
      </c>
      <c r="F51" s="144">
        <f>F30+F33+F41+F44+F50</f>
        <v>114400</v>
      </c>
    </row>
    <row r="52" spans="1:6" ht="15" customHeight="1">
      <c r="A52" s="17" t="s">
        <v>451</v>
      </c>
      <c r="B52" s="41" t="s">
        <v>452</v>
      </c>
      <c r="C52" s="144"/>
      <c r="D52" s="144"/>
      <c r="E52" s="144"/>
      <c r="F52" s="38"/>
    </row>
    <row r="53" spans="1:6" ht="15" customHeight="1">
      <c r="A53" s="17" t="s">
        <v>798</v>
      </c>
      <c r="B53" s="41" t="s">
        <v>453</v>
      </c>
      <c r="C53" s="144"/>
      <c r="D53" s="144"/>
      <c r="E53" s="144"/>
      <c r="F53" s="38"/>
    </row>
    <row r="54" spans="1:6" ht="18" customHeight="1">
      <c r="A54" s="22" t="s">
        <v>869</v>
      </c>
      <c r="B54" s="41" t="s">
        <v>454</v>
      </c>
      <c r="C54" s="144"/>
      <c r="D54" s="144"/>
      <c r="E54" s="144"/>
      <c r="F54" s="38"/>
    </row>
    <row r="55" spans="1:6" ht="18.75" customHeight="1">
      <c r="A55" s="22" t="s">
        <v>870</v>
      </c>
      <c r="B55" s="41" t="s">
        <v>455</v>
      </c>
      <c r="C55" s="144"/>
      <c r="D55" s="144"/>
      <c r="E55" s="144"/>
      <c r="F55" s="38"/>
    </row>
    <row r="56" spans="1:6" ht="18.75" customHeight="1">
      <c r="A56" s="22" t="s">
        <v>871</v>
      </c>
      <c r="B56" s="41" t="s">
        <v>456</v>
      </c>
      <c r="C56" s="144"/>
      <c r="D56" s="144"/>
      <c r="E56" s="144"/>
      <c r="F56" s="38"/>
    </row>
    <row r="57" spans="1:6" ht="17.25" customHeight="1">
      <c r="A57" s="17" t="s">
        <v>872</v>
      </c>
      <c r="B57" s="41" t="s">
        <v>457</v>
      </c>
      <c r="C57" s="144"/>
      <c r="D57" s="144"/>
      <c r="E57" s="144"/>
      <c r="F57" s="38"/>
    </row>
    <row r="58" spans="1:6" ht="15" customHeight="1">
      <c r="A58" s="17" t="s">
        <v>873</v>
      </c>
      <c r="B58" s="41" t="s">
        <v>458</v>
      </c>
      <c r="C58" s="144"/>
      <c r="D58" s="144">
        <v>800</v>
      </c>
      <c r="E58" s="144">
        <v>800</v>
      </c>
      <c r="F58" s="144">
        <v>800</v>
      </c>
    </row>
    <row r="59" spans="1:6" ht="15.75" customHeight="1">
      <c r="A59" s="17" t="s">
        <v>874</v>
      </c>
      <c r="B59" s="41" t="s">
        <v>459</v>
      </c>
      <c r="C59" s="144">
        <v>7221</v>
      </c>
      <c r="D59" s="144">
        <v>8000</v>
      </c>
      <c r="E59" s="144">
        <v>8000</v>
      </c>
      <c r="F59" s="144">
        <v>8000</v>
      </c>
    </row>
    <row r="60" spans="1:6" ht="15" customHeight="1">
      <c r="A60" s="64" t="s">
        <v>831</v>
      </c>
      <c r="B60" s="67" t="s">
        <v>460</v>
      </c>
      <c r="C60" s="144">
        <f>SUM(C52:C59)</f>
        <v>7221</v>
      </c>
      <c r="D60" s="144">
        <f>SUM(D52:D59)</f>
        <v>8800</v>
      </c>
      <c r="E60" s="144">
        <f>SUM(E52:E59)</f>
        <v>8800</v>
      </c>
      <c r="F60" s="144">
        <f>SUM(F52:F59)</f>
        <v>8800</v>
      </c>
    </row>
    <row r="61" spans="1:6" ht="15" customHeight="1">
      <c r="A61" s="16" t="s">
        <v>885</v>
      </c>
      <c r="B61" s="41" t="s">
        <v>461</v>
      </c>
      <c r="C61" s="144"/>
      <c r="D61" s="144"/>
      <c r="E61" s="144"/>
      <c r="F61" s="38"/>
    </row>
    <row r="62" spans="1:6" ht="16.5" customHeight="1">
      <c r="A62" s="16" t="s">
        <v>463</v>
      </c>
      <c r="B62" s="41" t="s">
        <v>464</v>
      </c>
      <c r="C62" s="144"/>
      <c r="D62" s="144"/>
      <c r="E62" s="144"/>
      <c r="F62" s="38"/>
    </row>
    <row r="63" spans="1:6" ht="18" customHeight="1">
      <c r="A63" s="16" t="s">
        <v>465</v>
      </c>
      <c r="B63" s="41" t="s">
        <v>466</v>
      </c>
      <c r="C63" s="144"/>
      <c r="D63" s="144"/>
      <c r="E63" s="144"/>
      <c r="F63" s="38"/>
    </row>
    <row r="64" spans="1:6" ht="19.5" customHeight="1">
      <c r="A64" s="16" t="s">
        <v>833</v>
      </c>
      <c r="B64" s="41" t="s">
        <v>467</v>
      </c>
      <c r="C64" s="144"/>
      <c r="D64" s="144"/>
      <c r="E64" s="144"/>
      <c r="F64" s="38"/>
    </row>
    <row r="65" spans="1:6" ht="14.25" customHeight="1">
      <c r="A65" s="16" t="s">
        <v>886</v>
      </c>
      <c r="B65" s="41" t="s">
        <v>468</v>
      </c>
      <c r="C65" s="144"/>
      <c r="D65" s="144"/>
      <c r="E65" s="144"/>
      <c r="F65" s="38"/>
    </row>
    <row r="66" spans="1:6" ht="16.5" customHeight="1">
      <c r="A66" s="16" t="s">
        <v>835</v>
      </c>
      <c r="B66" s="41" t="s">
        <v>469</v>
      </c>
      <c r="C66" s="144">
        <v>600</v>
      </c>
      <c r="D66" s="144">
        <v>600</v>
      </c>
      <c r="E66" s="144">
        <v>600</v>
      </c>
      <c r="F66" s="144">
        <v>600</v>
      </c>
    </row>
    <row r="67" spans="1:6" ht="17.25" customHeight="1">
      <c r="A67" s="16" t="s">
        <v>887</v>
      </c>
      <c r="B67" s="41" t="s">
        <v>470</v>
      </c>
      <c r="C67" s="144"/>
      <c r="D67" s="144"/>
      <c r="E67" s="144"/>
      <c r="F67" s="38"/>
    </row>
    <row r="68" spans="1:6" ht="16.5" customHeight="1">
      <c r="A68" s="16" t="s">
        <v>888</v>
      </c>
      <c r="B68" s="41" t="s">
        <v>472</v>
      </c>
      <c r="C68" s="144"/>
      <c r="D68" s="144"/>
      <c r="E68" s="144"/>
      <c r="F68" s="38"/>
    </row>
    <row r="69" spans="1:6" ht="18" customHeight="1">
      <c r="A69" s="16" t="s">
        <v>473</v>
      </c>
      <c r="B69" s="41" t="s">
        <v>474</v>
      </c>
      <c r="C69" s="144"/>
      <c r="D69" s="144"/>
      <c r="E69" s="144"/>
      <c r="F69" s="38"/>
    </row>
    <row r="70" spans="1:6" ht="15">
      <c r="A70" s="29" t="s">
        <v>475</v>
      </c>
      <c r="B70" s="41" t="s">
        <v>476</v>
      </c>
      <c r="C70" s="144"/>
      <c r="D70" s="144"/>
      <c r="E70" s="144"/>
      <c r="F70" s="38"/>
    </row>
    <row r="71" spans="1:6" ht="15" customHeight="1">
      <c r="A71" s="16" t="s">
        <v>889</v>
      </c>
      <c r="B71" s="41" t="s">
        <v>477</v>
      </c>
      <c r="C71" s="144">
        <v>31576</v>
      </c>
      <c r="D71" s="144">
        <v>32000</v>
      </c>
      <c r="E71" s="144">
        <v>32000</v>
      </c>
      <c r="F71" s="144">
        <v>32000</v>
      </c>
    </row>
    <row r="72" spans="1:6" ht="15">
      <c r="A72" s="29" t="s">
        <v>184</v>
      </c>
      <c r="B72" s="41" t="s">
        <v>478</v>
      </c>
      <c r="C72" s="144">
        <v>15440</v>
      </c>
      <c r="D72" s="144">
        <v>1701</v>
      </c>
      <c r="E72" s="144">
        <v>501</v>
      </c>
      <c r="F72" s="144">
        <v>301</v>
      </c>
    </row>
    <row r="73" spans="1:6" ht="15">
      <c r="A73" s="29" t="s">
        <v>185</v>
      </c>
      <c r="B73" s="41" t="s">
        <v>478</v>
      </c>
      <c r="C73" s="144">
        <v>0</v>
      </c>
      <c r="D73" s="144"/>
      <c r="E73" s="144"/>
      <c r="F73" s="38"/>
    </row>
    <row r="74" spans="1:6" ht="21" customHeight="1">
      <c r="A74" s="64" t="s">
        <v>839</v>
      </c>
      <c r="B74" s="67" t="s">
        <v>479</v>
      </c>
      <c r="C74" s="144">
        <f>SUM(C61:C73)</f>
        <v>47616</v>
      </c>
      <c r="D74" s="144">
        <f>SUM(D61:D73)</f>
        <v>34301</v>
      </c>
      <c r="E74" s="144">
        <f>SUM(E61:E73)</f>
        <v>33101</v>
      </c>
      <c r="F74" s="144">
        <f>SUM(F61:F73)</f>
        <v>32901</v>
      </c>
    </row>
    <row r="75" spans="1:6" ht="15.75">
      <c r="A75" s="83" t="s">
        <v>126</v>
      </c>
      <c r="B75" s="67"/>
      <c r="C75" s="144"/>
      <c r="D75" s="144"/>
      <c r="E75" s="144"/>
      <c r="F75" s="38"/>
    </row>
    <row r="76" spans="1:6" ht="15">
      <c r="A76" s="45" t="s">
        <v>480</v>
      </c>
      <c r="B76" s="41" t="s">
        <v>481</v>
      </c>
      <c r="C76" s="144">
        <v>950</v>
      </c>
      <c r="D76" s="144"/>
      <c r="E76" s="144"/>
      <c r="F76" s="38"/>
    </row>
    <row r="77" spans="1:6" ht="15">
      <c r="A77" s="45" t="s">
        <v>890</v>
      </c>
      <c r="B77" s="41" t="s">
        <v>482</v>
      </c>
      <c r="C77" s="144">
        <v>7867</v>
      </c>
      <c r="D77" s="144"/>
      <c r="E77" s="144"/>
      <c r="F77" s="38"/>
    </row>
    <row r="78" spans="1:6" ht="15">
      <c r="A78" s="45" t="s">
        <v>484</v>
      </c>
      <c r="B78" s="41" t="s">
        <v>485</v>
      </c>
      <c r="C78" s="144">
        <v>441</v>
      </c>
      <c r="D78" s="144"/>
      <c r="E78" s="144"/>
      <c r="F78" s="38"/>
    </row>
    <row r="79" spans="1:6" ht="15">
      <c r="A79" s="45" t="s">
        <v>486</v>
      </c>
      <c r="B79" s="41" t="s">
        <v>487</v>
      </c>
      <c r="C79" s="144">
        <v>820</v>
      </c>
      <c r="D79" s="144">
        <v>1000</v>
      </c>
      <c r="E79" s="144">
        <v>1000</v>
      </c>
      <c r="F79" s="144">
        <v>1000</v>
      </c>
    </row>
    <row r="80" spans="1:6" ht="15">
      <c r="A80" s="6" t="s">
        <v>492</v>
      </c>
      <c r="B80" s="41" t="s">
        <v>493</v>
      </c>
      <c r="C80" s="144">
        <v>0</v>
      </c>
      <c r="D80" s="144"/>
      <c r="E80" s="144"/>
      <c r="F80" s="144"/>
    </row>
    <row r="81" spans="1:6" ht="15">
      <c r="A81" s="6" t="s">
        <v>494</v>
      </c>
      <c r="B81" s="41" t="s">
        <v>495</v>
      </c>
      <c r="C81" s="144">
        <v>0</v>
      </c>
      <c r="D81" s="144"/>
      <c r="E81" s="144"/>
      <c r="F81" s="144"/>
    </row>
    <row r="82" spans="1:6" ht="15">
      <c r="A82" s="6" t="s">
        <v>496</v>
      </c>
      <c r="B82" s="41" t="s">
        <v>497</v>
      </c>
      <c r="C82" s="144">
        <v>1139</v>
      </c>
      <c r="D82" s="144">
        <v>270</v>
      </c>
      <c r="E82" s="144">
        <v>270</v>
      </c>
      <c r="F82" s="144">
        <v>270</v>
      </c>
    </row>
    <row r="83" spans="1:6" ht="15">
      <c r="A83" s="65" t="s">
        <v>841</v>
      </c>
      <c r="B83" s="67" t="s">
        <v>498</v>
      </c>
      <c r="C83" s="144">
        <f>SUM(C76:C82)</f>
        <v>11217</v>
      </c>
      <c r="D83" s="144">
        <f>SUM(D76:D82)</f>
        <v>1270</v>
      </c>
      <c r="E83" s="144">
        <f>SUM(E76:E82)</f>
        <v>1270</v>
      </c>
      <c r="F83" s="144">
        <f>SUM(F76:F82)</f>
        <v>1270</v>
      </c>
    </row>
    <row r="84" spans="1:6" ht="15.75" customHeight="1">
      <c r="A84" s="17" t="s">
        <v>499</v>
      </c>
      <c r="B84" s="41" t="s">
        <v>500</v>
      </c>
      <c r="C84" s="144">
        <v>16170</v>
      </c>
      <c r="D84" s="144">
        <v>20000</v>
      </c>
      <c r="E84" s="144">
        <v>20000</v>
      </c>
      <c r="F84" s="144">
        <v>20000</v>
      </c>
    </row>
    <row r="85" spans="1:6" ht="17.25" customHeight="1">
      <c r="A85" s="17" t="s">
        <v>501</v>
      </c>
      <c r="B85" s="41" t="s">
        <v>502</v>
      </c>
      <c r="C85" s="144">
        <v>0</v>
      </c>
      <c r="D85" s="144"/>
      <c r="E85" s="144"/>
      <c r="F85" s="144"/>
    </row>
    <row r="86" spans="1:6" ht="15" customHeight="1">
      <c r="A86" s="17" t="s">
        <v>503</v>
      </c>
      <c r="B86" s="41" t="s">
        <v>504</v>
      </c>
      <c r="C86" s="144">
        <v>0</v>
      </c>
      <c r="D86" s="144"/>
      <c r="E86" s="144"/>
      <c r="F86" s="144"/>
    </row>
    <row r="87" spans="1:6" ht="18.75" customHeight="1">
      <c r="A87" s="17" t="s">
        <v>505</v>
      </c>
      <c r="B87" s="41" t="s">
        <v>506</v>
      </c>
      <c r="C87" s="144">
        <v>4367</v>
      </c>
      <c r="D87" s="144">
        <v>5400</v>
      </c>
      <c r="E87" s="144">
        <v>5400</v>
      </c>
      <c r="F87" s="144">
        <v>5400</v>
      </c>
    </row>
    <row r="88" spans="1:6" ht="18.75" customHeight="1">
      <c r="A88" s="64" t="s">
        <v>842</v>
      </c>
      <c r="B88" s="67" t="s">
        <v>507</v>
      </c>
      <c r="C88" s="144">
        <f>SUM(C84:C87)</f>
        <v>20537</v>
      </c>
      <c r="D88" s="144">
        <f>SUM(D84:D87)</f>
        <v>25400</v>
      </c>
      <c r="E88" s="144">
        <f>SUM(E84:E87)</f>
        <v>25400</v>
      </c>
      <c r="F88" s="144">
        <f>SUM(F84:F87)</f>
        <v>25400</v>
      </c>
    </row>
    <row r="89" spans="1:6" ht="15" customHeight="1">
      <c r="A89" s="17" t="s">
        <v>508</v>
      </c>
      <c r="B89" s="41" t="s">
        <v>509</v>
      </c>
      <c r="C89" s="144"/>
      <c r="D89" s="144"/>
      <c r="E89" s="144"/>
      <c r="F89" s="38"/>
    </row>
    <row r="90" spans="1:6" ht="14.25" customHeight="1">
      <c r="A90" s="17" t="s">
        <v>891</v>
      </c>
      <c r="B90" s="41" t="s">
        <v>510</v>
      </c>
      <c r="C90" s="144"/>
      <c r="D90" s="144"/>
      <c r="E90" s="144"/>
      <c r="F90" s="38"/>
    </row>
    <row r="91" spans="1:6" ht="15" customHeight="1">
      <c r="A91" s="17" t="s">
        <v>892</v>
      </c>
      <c r="B91" s="41" t="s">
        <v>511</v>
      </c>
      <c r="C91" s="144"/>
      <c r="D91" s="144"/>
      <c r="E91" s="144"/>
      <c r="F91" s="38"/>
    </row>
    <row r="92" spans="1:6" ht="14.25" customHeight="1">
      <c r="A92" s="17" t="s">
        <v>893</v>
      </c>
      <c r="B92" s="41" t="s">
        <v>512</v>
      </c>
      <c r="C92" s="144"/>
      <c r="D92" s="144"/>
      <c r="E92" s="144"/>
      <c r="F92" s="38"/>
    </row>
    <row r="93" spans="1:6" ht="15" customHeight="1">
      <c r="A93" s="17" t="s">
        <v>894</v>
      </c>
      <c r="B93" s="41" t="s">
        <v>513</v>
      </c>
      <c r="C93" s="144"/>
      <c r="D93" s="144"/>
      <c r="E93" s="144"/>
      <c r="F93" s="38"/>
    </row>
    <row r="94" spans="1:6" ht="15.75" customHeight="1">
      <c r="A94" s="17" t="s">
        <v>895</v>
      </c>
      <c r="B94" s="41" t="s">
        <v>514</v>
      </c>
      <c r="C94" s="144"/>
      <c r="D94" s="144"/>
      <c r="E94" s="144"/>
      <c r="F94" s="38"/>
    </row>
    <row r="95" spans="1:6" ht="14.25" customHeight="1">
      <c r="A95" s="17" t="s">
        <v>515</v>
      </c>
      <c r="B95" s="41" t="s">
        <v>516</v>
      </c>
      <c r="C95" s="144"/>
      <c r="D95" s="144"/>
      <c r="E95" s="144"/>
      <c r="F95" s="38"/>
    </row>
    <row r="96" spans="1:6" ht="13.5" customHeight="1">
      <c r="A96" s="17" t="s">
        <v>896</v>
      </c>
      <c r="B96" s="41" t="s">
        <v>517</v>
      </c>
      <c r="C96" s="144">
        <v>4500</v>
      </c>
      <c r="D96" s="144">
        <v>3000</v>
      </c>
      <c r="E96" s="144">
        <v>3000</v>
      </c>
      <c r="F96" s="38">
        <v>3000</v>
      </c>
    </row>
    <row r="97" spans="1:6" ht="18" customHeight="1">
      <c r="A97" s="64" t="s">
        <v>843</v>
      </c>
      <c r="B97" s="67" t="s">
        <v>518</v>
      </c>
      <c r="C97" s="144">
        <f>SUM(C89:C96)</f>
        <v>4500</v>
      </c>
      <c r="D97" s="144">
        <f>SUM(D89:D96)</f>
        <v>3000</v>
      </c>
      <c r="E97" s="144">
        <f>SUM(E89:E96)</f>
        <v>3000</v>
      </c>
      <c r="F97" s="144">
        <f>SUM(F89:F96)</f>
        <v>3000</v>
      </c>
    </row>
    <row r="98" spans="1:6" ht="15.75">
      <c r="A98" s="83" t="s">
        <v>127</v>
      </c>
      <c r="B98" s="67"/>
      <c r="C98" s="144"/>
      <c r="D98" s="144"/>
      <c r="E98" s="144"/>
      <c r="F98" s="38"/>
    </row>
    <row r="99" spans="1:6" ht="15.75">
      <c r="A99" s="46" t="s">
        <v>904</v>
      </c>
      <c r="B99" s="47" t="s">
        <v>519</v>
      </c>
      <c r="C99" s="144">
        <f>C25+C26+C51+C60+C74+C83+C88+C97</f>
        <v>360098</v>
      </c>
      <c r="D99" s="144">
        <f>D25+D26+D51+D60+D74+D83+D88+D97</f>
        <v>347231</v>
      </c>
      <c r="E99" s="144">
        <f>E25+E26+E51+E60+E74+E83+E88+E97</f>
        <v>344231</v>
      </c>
      <c r="F99" s="144">
        <f>F25+F26+F51+F60+F74+F83+F88+F97</f>
        <v>344231</v>
      </c>
    </row>
    <row r="100" spans="1:6" ht="17.25" customHeight="1">
      <c r="A100" s="17" t="s">
        <v>897</v>
      </c>
      <c r="B100" s="5" t="s">
        <v>520</v>
      </c>
      <c r="C100" s="184">
        <v>2112</v>
      </c>
      <c r="D100" s="184">
        <v>2112</v>
      </c>
      <c r="E100" s="184">
        <v>2112</v>
      </c>
      <c r="F100" s="184">
        <v>2112</v>
      </c>
    </row>
    <row r="101" spans="1:6" ht="16.5" customHeight="1">
      <c r="A101" s="17" t="s">
        <v>523</v>
      </c>
      <c r="B101" s="5" t="s">
        <v>524</v>
      </c>
      <c r="C101" s="184"/>
      <c r="D101" s="184"/>
      <c r="E101" s="184"/>
      <c r="F101" s="212"/>
    </row>
    <row r="102" spans="1:6" ht="15.75" customHeight="1">
      <c r="A102" s="17" t="s">
        <v>898</v>
      </c>
      <c r="B102" s="5" t="s">
        <v>525</v>
      </c>
      <c r="C102" s="184"/>
      <c r="D102" s="184"/>
      <c r="E102" s="184"/>
      <c r="F102" s="212"/>
    </row>
    <row r="103" spans="1:6" ht="17.25" customHeight="1">
      <c r="A103" s="20" t="s">
        <v>850</v>
      </c>
      <c r="B103" s="9" t="s">
        <v>527</v>
      </c>
      <c r="C103" s="209">
        <f>SUM(C100:C102)</f>
        <v>2112</v>
      </c>
      <c r="D103" s="209">
        <f>SUM(D100:D102)</f>
        <v>2112</v>
      </c>
      <c r="E103" s="209">
        <f>SUM(E100:E102)</f>
        <v>2112</v>
      </c>
      <c r="F103" s="209">
        <f>SUM(F100:F102)</f>
        <v>2112</v>
      </c>
    </row>
    <row r="104" spans="1:6" ht="15">
      <c r="A104" s="48" t="s">
        <v>899</v>
      </c>
      <c r="B104" s="5" t="s">
        <v>528</v>
      </c>
      <c r="C104" s="48"/>
      <c r="D104" s="48"/>
      <c r="E104" s="48"/>
      <c r="F104" s="191"/>
    </row>
    <row r="105" spans="1:6" ht="15">
      <c r="A105" s="48" t="s">
        <v>856</v>
      </c>
      <c r="B105" s="5" t="s">
        <v>531</v>
      </c>
      <c r="C105" s="48"/>
      <c r="D105" s="48"/>
      <c r="E105" s="48"/>
      <c r="F105" s="191"/>
    </row>
    <row r="106" spans="1:6" ht="15.75" customHeight="1">
      <c r="A106" s="17" t="s">
        <v>532</v>
      </c>
      <c r="B106" s="5" t="s">
        <v>533</v>
      </c>
      <c r="C106" s="17"/>
      <c r="D106" s="17"/>
      <c r="E106" s="17"/>
      <c r="F106" s="190"/>
    </row>
    <row r="107" spans="1:6" ht="15" customHeight="1">
      <c r="A107" s="17" t="s">
        <v>900</v>
      </c>
      <c r="B107" s="5" t="s">
        <v>534</v>
      </c>
      <c r="C107" s="17"/>
      <c r="D107" s="17"/>
      <c r="E107" s="17"/>
      <c r="F107" s="190"/>
    </row>
    <row r="108" spans="1:6" ht="15">
      <c r="A108" s="18" t="s">
        <v>853</v>
      </c>
      <c r="B108" s="9" t="s">
        <v>535</v>
      </c>
      <c r="C108" s="18"/>
      <c r="D108" s="18"/>
      <c r="E108" s="18"/>
      <c r="F108" s="192"/>
    </row>
    <row r="109" spans="1:6" ht="15">
      <c r="A109" s="48" t="s">
        <v>536</v>
      </c>
      <c r="B109" s="5" t="s">
        <v>537</v>
      </c>
      <c r="C109" s="48"/>
      <c r="D109" s="48"/>
      <c r="E109" s="48"/>
      <c r="F109" s="191"/>
    </row>
    <row r="110" spans="1:6" ht="15">
      <c r="A110" s="48" t="s">
        <v>538</v>
      </c>
      <c r="B110" s="5" t="s">
        <v>539</v>
      </c>
      <c r="C110" s="145">
        <v>5413</v>
      </c>
      <c r="D110" s="145">
        <v>5400</v>
      </c>
      <c r="E110" s="145">
        <v>5400</v>
      </c>
      <c r="F110" s="230">
        <v>5400</v>
      </c>
    </row>
    <row r="111" spans="1:6" ht="15">
      <c r="A111" s="18" t="s">
        <v>540</v>
      </c>
      <c r="B111" s="9" t="s">
        <v>541</v>
      </c>
      <c r="C111" s="48"/>
      <c r="D111" s="48"/>
      <c r="E111" s="48"/>
      <c r="F111" s="191"/>
    </row>
    <row r="112" spans="1:6" ht="15">
      <c r="A112" s="48" t="s">
        <v>542</v>
      </c>
      <c r="B112" s="5" t="s">
        <v>543</v>
      </c>
      <c r="C112" s="48"/>
      <c r="D112" s="48"/>
      <c r="E112" s="48"/>
      <c r="F112" s="191"/>
    </row>
    <row r="113" spans="1:6" ht="15">
      <c r="A113" s="48" t="s">
        <v>544</v>
      </c>
      <c r="B113" s="5" t="s">
        <v>545</v>
      </c>
      <c r="C113" s="48"/>
      <c r="D113" s="48"/>
      <c r="E113" s="48"/>
      <c r="F113" s="191"/>
    </row>
    <row r="114" spans="1:6" ht="15">
      <c r="A114" s="48" t="s">
        <v>546</v>
      </c>
      <c r="B114" s="5" t="s">
        <v>547</v>
      </c>
      <c r="C114" s="48"/>
      <c r="D114" s="48"/>
      <c r="E114" s="48"/>
      <c r="F114" s="191"/>
    </row>
    <row r="115" spans="1:6" ht="15">
      <c r="A115" s="49" t="s">
        <v>854</v>
      </c>
      <c r="B115" s="50" t="s">
        <v>548</v>
      </c>
      <c r="C115" s="183">
        <v>7525</v>
      </c>
      <c r="D115" s="183">
        <v>7512</v>
      </c>
      <c r="E115" s="183">
        <v>7512</v>
      </c>
      <c r="F115" s="213">
        <v>7512</v>
      </c>
    </row>
    <row r="116" spans="1:6" ht="15">
      <c r="A116" s="48" t="s">
        <v>549</v>
      </c>
      <c r="B116" s="5" t="s">
        <v>550</v>
      </c>
      <c r="C116" s="48"/>
      <c r="D116" s="48"/>
      <c r="E116" s="48"/>
      <c r="F116" s="191"/>
    </row>
    <row r="117" spans="1:6" ht="18.75" customHeight="1">
      <c r="A117" s="17" t="s">
        <v>551</v>
      </c>
      <c r="B117" s="5" t="s">
        <v>552</v>
      </c>
      <c r="C117" s="17"/>
      <c r="D117" s="17"/>
      <c r="E117" s="17"/>
      <c r="F117" s="190"/>
    </row>
    <row r="118" spans="1:6" ht="15">
      <c r="A118" s="48" t="s">
        <v>901</v>
      </c>
      <c r="B118" s="5" t="s">
        <v>553</v>
      </c>
      <c r="C118" s="48"/>
      <c r="D118" s="48"/>
      <c r="E118" s="48"/>
      <c r="F118" s="191"/>
    </row>
    <row r="119" spans="1:6" ht="15">
      <c r="A119" s="48" t="s">
        <v>859</v>
      </c>
      <c r="B119" s="5" t="s">
        <v>554</v>
      </c>
      <c r="C119" s="48"/>
      <c r="D119" s="48"/>
      <c r="E119" s="48"/>
      <c r="F119" s="191"/>
    </row>
    <row r="120" spans="1:6" ht="15">
      <c r="A120" s="49" t="s">
        <v>860</v>
      </c>
      <c r="B120" s="50" t="s">
        <v>558</v>
      </c>
      <c r="C120" s="18"/>
      <c r="D120" s="18"/>
      <c r="E120" s="18"/>
      <c r="F120" s="192"/>
    </row>
    <row r="121" spans="1:6" ht="18" customHeight="1">
      <c r="A121" s="17" t="s">
        <v>559</v>
      </c>
      <c r="B121" s="5" t="s">
        <v>560</v>
      </c>
      <c r="C121" s="17"/>
      <c r="D121" s="17"/>
      <c r="E121" s="17"/>
      <c r="F121" s="190"/>
    </row>
    <row r="122" spans="1:6" ht="15.75">
      <c r="A122" s="51" t="s">
        <v>905</v>
      </c>
      <c r="B122" s="52" t="s">
        <v>561</v>
      </c>
      <c r="C122" s="183">
        <v>7525</v>
      </c>
      <c r="D122" s="183">
        <v>2112</v>
      </c>
      <c r="E122" s="183">
        <v>2112</v>
      </c>
      <c r="F122" s="213">
        <v>2112</v>
      </c>
    </row>
    <row r="123" spans="1:6" ht="15.75">
      <c r="A123" s="179" t="s">
        <v>990</v>
      </c>
      <c r="B123" s="175"/>
      <c r="C123" s="144">
        <f>C99+C122</f>
        <v>367623</v>
      </c>
      <c r="D123" s="144">
        <f>D99+D122</f>
        <v>349343</v>
      </c>
      <c r="E123" s="144">
        <f>E99+E122</f>
        <v>346343</v>
      </c>
      <c r="F123" s="144">
        <f>F99+F122</f>
        <v>346343</v>
      </c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paperSize="9" scale="54" r:id="rId1"/>
  <colBreaks count="1" manualBreakCount="1">
    <brk id="6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91.421875" style="0" customWidth="1"/>
    <col min="2" max="2" width="12.8515625" style="0" customWidth="1"/>
  </cols>
  <sheetData>
    <row r="1" ht="15">
      <c r="A1" s="176" t="s">
        <v>262</v>
      </c>
    </row>
    <row r="2" spans="1:6" ht="15">
      <c r="A2" s="238" t="s">
        <v>357</v>
      </c>
      <c r="B2" s="243"/>
      <c r="C2" s="243"/>
      <c r="D2" s="243"/>
      <c r="E2" s="243"/>
      <c r="F2" s="240"/>
    </row>
    <row r="3" spans="1:6" ht="15">
      <c r="A3" s="242" t="s">
        <v>42</v>
      </c>
      <c r="B3" s="239"/>
      <c r="C3" s="239"/>
      <c r="D3" s="239"/>
      <c r="E3" s="239"/>
      <c r="F3" s="240"/>
    </row>
    <row r="4" spans="1:5" ht="18">
      <c r="A4" s="188"/>
      <c r="E4" t="s">
        <v>722</v>
      </c>
    </row>
    <row r="5" ht="15">
      <c r="A5" s="177" t="s">
        <v>122</v>
      </c>
    </row>
    <row r="6" spans="1:6" ht="25.5">
      <c r="A6" s="2" t="s">
        <v>366</v>
      </c>
      <c r="B6" s="3" t="s">
        <v>302</v>
      </c>
      <c r="C6" s="178" t="s">
        <v>123</v>
      </c>
      <c r="D6" s="178" t="s">
        <v>124</v>
      </c>
      <c r="E6" s="189" t="s">
        <v>125</v>
      </c>
      <c r="F6" s="189" t="s">
        <v>120</v>
      </c>
    </row>
    <row r="7" spans="1:6" ht="15">
      <c r="A7" s="42" t="s">
        <v>562</v>
      </c>
      <c r="B7" s="6" t="s">
        <v>563</v>
      </c>
      <c r="C7" s="38">
        <v>46791</v>
      </c>
      <c r="D7" s="38">
        <v>46791</v>
      </c>
      <c r="E7" s="38">
        <v>48791</v>
      </c>
      <c r="F7" s="38">
        <v>48791</v>
      </c>
    </row>
    <row r="8" spans="1:6" ht="15">
      <c r="A8" s="5" t="s">
        <v>564</v>
      </c>
      <c r="B8" s="6" t="s">
        <v>565</v>
      </c>
      <c r="C8" s="38">
        <v>74518</v>
      </c>
      <c r="D8" s="38">
        <v>74518</v>
      </c>
      <c r="E8" s="38">
        <v>74518</v>
      </c>
      <c r="F8" s="38">
        <v>74518</v>
      </c>
    </row>
    <row r="9" spans="1:6" ht="15">
      <c r="A9" s="5" t="s">
        <v>566</v>
      </c>
      <c r="B9" s="6" t="s">
        <v>567</v>
      </c>
      <c r="C9" s="38">
        <v>34735</v>
      </c>
      <c r="D9" s="38">
        <v>34735</v>
      </c>
      <c r="E9" s="38">
        <v>34735</v>
      </c>
      <c r="F9" s="38">
        <v>34735</v>
      </c>
    </row>
    <row r="10" spans="1:6" ht="15">
      <c r="A10" s="5" t="s">
        <v>568</v>
      </c>
      <c r="B10" s="6" t="s">
        <v>569</v>
      </c>
      <c r="C10" s="38">
        <v>3669</v>
      </c>
      <c r="D10" s="38">
        <v>3669</v>
      </c>
      <c r="E10" s="38">
        <v>3669</v>
      </c>
      <c r="F10" s="38">
        <v>3669</v>
      </c>
    </row>
    <row r="11" spans="1:6" ht="15">
      <c r="A11" s="5" t="s">
        <v>570</v>
      </c>
      <c r="B11" s="6" t="s">
        <v>571</v>
      </c>
      <c r="C11" s="38"/>
      <c r="D11" s="38"/>
      <c r="E11" s="38"/>
      <c r="F11" s="38"/>
    </row>
    <row r="12" spans="1:6" ht="15">
      <c r="A12" s="5" t="s">
        <v>572</v>
      </c>
      <c r="B12" s="6" t="s">
        <v>573</v>
      </c>
      <c r="C12" s="38"/>
      <c r="D12" s="38"/>
      <c r="E12" s="38"/>
      <c r="F12" s="38"/>
    </row>
    <row r="13" spans="1:6" ht="15">
      <c r="A13" s="9" t="s">
        <v>993</v>
      </c>
      <c r="B13" s="10" t="s">
        <v>574</v>
      </c>
      <c r="C13" s="38">
        <f>SUM(C7:C12)</f>
        <v>159713</v>
      </c>
      <c r="D13" s="38">
        <f>SUM(D7:D12)</f>
        <v>159713</v>
      </c>
      <c r="E13" s="38">
        <f>SUM(E7:E12)</f>
        <v>161713</v>
      </c>
      <c r="F13" s="38">
        <f>SUM(F7:F12)</f>
        <v>161713</v>
      </c>
    </row>
    <row r="14" spans="1:6" ht="15">
      <c r="A14" s="5" t="s">
        <v>575</v>
      </c>
      <c r="B14" s="6" t="s">
        <v>576</v>
      </c>
      <c r="C14" s="38"/>
      <c r="D14" s="38"/>
      <c r="E14" s="38"/>
      <c r="F14" s="38"/>
    </row>
    <row r="15" spans="1:6" ht="30">
      <c r="A15" s="5" t="s">
        <v>577</v>
      </c>
      <c r="B15" s="6" t="s">
        <v>578</v>
      </c>
      <c r="C15" s="38"/>
      <c r="D15" s="38"/>
      <c r="E15" s="38"/>
      <c r="F15" s="38"/>
    </row>
    <row r="16" spans="1:6" ht="30">
      <c r="A16" s="5" t="s">
        <v>906</v>
      </c>
      <c r="B16" s="6" t="s">
        <v>579</v>
      </c>
      <c r="C16" s="38"/>
      <c r="D16" s="38"/>
      <c r="E16" s="38"/>
      <c r="F16" s="38"/>
    </row>
    <row r="17" spans="1:6" ht="30">
      <c r="A17" s="5" t="s">
        <v>907</v>
      </c>
      <c r="B17" s="6" t="s">
        <v>580</v>
      </c>
      <c r="C17" s="38"/>
      <c r="D17" s="38"/>
      <c r="E17" s="38"/>
      <c r="F17" s="38"/>
    </row>
    <row r="18" spans="1:6" ht="15">
      <c r="A18" s="5" t="s">
        <v>932</v>
      </c>
      <c r="B18" s="6" t="s">
        <v>581</v>
      </c>
      <c r="C18" s="38">
        <v>16670</v>
      </c>
      <c r="D18" s="38">
        <v>16670</v>
      </c>
      <c r="E18" s="38">
        <v>16670</v>
      </c>
      <c r="F18" s="38">
        <v>16670</v>
      </c>
    </row>
    <row r="19" spans="1:6" ht="15">
      <c r="A19" s="50" t="s">
        <v>994</v>
      </c>
      <c r="B19" s="65" t="s">
        <v>582</v>
      </c>
      <c r="C19" s="38">
        <f>SUM(C13:C18)</f>
        <v>176383</v>
      </c>
      <c r="D19" s="38">
        <f>SUM(D13:D18)</f>
        <v>176383</v>
      </c>
      <c r="E19" s="38">
        <f>SUM(E13:E18)</f>
        <v>178383</v>
      </c>
      <c r="F19" s="38">
        <f>SUM(F13:F18)</f>
        <v>178383</v>
      </c>
    </row>
    <row r="20" spans="1:6" ht="15">
      <c r="A20" s="5" t="s">
        <v>939</v>
      </c>
      <c r="B20" s="6" t="s">
        <v>591</v>
      </c>
      <c r="C20" s="38"/>
      <c r="D20" s="38"/>
      <c r="E20" s="38"/>
      <c r="F20" s="38"/>
    </row>
    <row r="21" spans="1:6" ht="15">
      <c r="A21" s="5" t="s">
        <v>940</v>
      </c>
      <c r="B21" s="6" t="s">
        <v>595</v>
      </c>
      <c r="C21" s="38"/>
      <c r="D21" s="38"/>
      <c r="E21" s="38"/>
      <c r="F21" s="38"/>
    </row>
    <row r="22" spans="1:6" ht="15">
      <c r="A22" s="9" t="s">
        <v>996</v>
      </c>
      <c r="B22" s="10" t="s">
        <v>596</v>
      </c>
      <c r="C22" s="38"/>
      <c r="D22" s="38"/>
      <c r="E22" s="38"/>
      <c r="F22" s="38"/>
    </row>
    <row r="23" spans="1:6" ht="15">
      <c r="A23" s="5" t="s">
        <v>941</v>
      </c>
      <c r="B23" s="6" t="s">
        <v>597</v>
      </c>
      <c r="C23" s="38"/>
      <c r="D23" s="38"/>
      <c r="E23" s="38"/>
      <c r="F23" s="38"/>
    </row>
    <row r="24" spans="1:6" ht="15">
      <c r="A24" s="5" t="s">
        <v>942</v>
      </c>
      <c r="B24" s="6" t="s">
        <v>598</v>
      </c>
      <c r="C24" s="38"/>
      <c r="D24" s="38"/>
      <c r="E24" s="38"/>
      <c r="F24" s="38"/>
    </row>
    <row r="25" spans="1:6" ht="15">
      <c r="A25" s="5" t="s">
        <v>943</v>
      </c>
      <c r="B25" s="6" t="s">
        <v>599</v>
      </c>
      <c r="C25" s="38">
        <v>25000</v>
      </c>
      <c r="D25" s="38">
        <v>25000</v>
      </c>
      <c r="E25" s="38">
        <v>25000</v>
      </c>
      <c r="F25" s="38">
        <v>25000</v>
      </c>
    </row>
    <row r="26" spans="1:6" ht="15">
      <c r="A26" s="5" t="s">
        <v>944</v>
      </c>
      <c r="B26" s="6" t="s">
        <v>600</v>
      </c>
      <c r="C26" s="38">
        <v>85000</v>
      </c>
      <c r="D26" s="38">
        <v>85000</v>
      </c>
      <c r="E26" s="38">
        <v>85000</v>
      </c>
      <c r="F26" s="38">
        <v>85000</v>
      </c>
    </row>
    <row r="27" spans="1:6" ht="15">
      <c r="A27" s="5" t="s">
        <v>945</v>
      </c>
      <c r="B27" s="6" t="s">
        <v>603</v>
      </c>
      <c r="C27" s="38"/>
      <c r="D27" s="38"/>
      <c r="E27" s="38"/>
      <c r="F27" s="38"/>
    </row>
    <row r="28" spans="1:6" ht="15">
      <c r="A28" s="5" t="s">
        <v>604</v>
      </c>
      <c r="B28" s="6" t="s">
        <v>605</v>
      </c>
      <c r="C28" s="38"/>
      <c r="D28" s="38"/>
      <c r="E28" s="38"/>
      <c r="F28" s="38"/>
    </row>
    <row r="29" spans="1:6" ht="15">
      <c r="A29" s="5" t="s">
        <v>946</v>
      </c>
      <c r="B29" s="6" t="s">
        <v>606</v>
      </c>
      <c r="C29" s="38">
        <v>10000</v>
      </c>
      <c r="D29" s="38">
        <v>10000</v>
      </c>
      <c r="E29" s="38">
        <v>10000</v>
      </c>
      <c r="F29" s="38">
        <v>10000</v>
      </c>
    </row>
    <row r="30" spans="1:6" ht="15">
      <c r="A30" s="5" t="s">
        <v>947</v>
      </c>
      <c r="B30" s="6" t="s">
        <v>611</v>
      </c>
      <c r="C30" s="38">
        <v>2000</v>
      </c>
      <c r="D30" s="38">
        <v>2000</v>
      </c>
      <c r="E30" s="38">
        <v>2000</v>
      </c>
      <c r="F30" s="38">
        <v>2000</v>
      </c>
    </row>
    <row r="31" spans="1:6" ht="15">
      <c r="A31" s="9" t="s">
        <v>997</v>
      </c>
      <c r="B31" s="10" t="s">
        <v>627</v>
      </c>
      <c r="C31" s="38">
        <f>SUM(C26:C30)</f>
        <v>97000</v>
      </c>
      <c r="D31" s="38">
        <f>SUM(D26:D30)</f>
        <v>97000</v>
      </c>
      <c r="E31" s="38">
        <f>SUM(E26:E30)</f>
        <v>97000</v>
      </c>
      <c r="F31" s="38">
        <f>SUM(F26:F30)</f>
        <v>97000</v>
      </c>
    </row>
    <row r="32" spans="1:6" ht="15">
      <c r="A32" s="5" t="s">
        <v>948</v>
      </c>
      <c r="B32" s="6" t="s">
        <v>628</v>
      </c>
      <c r="C32" s="38">
        <v>1000</v>
      </c>
      <c r="D32" s="38">
        <v>1000</v>
      </c>
      <c r="E32" s="38">
        <v>1000</v>
      </c>
      <c r="F32" s="38">
        <v>1000</v>
      </c>
    </row>
    <row r="33" spans="1:6" ht="15">
      <c r="A33" s="50" t="s">
        <v>998</v>
      </c>
      <c r="B33" s="65" t="s">
        <v>629</v>
      </c>
      <c r="C33" s="38">
        <f>C22+C23+C24+C25+C31+C32</f>
        <v>123000</v>
      </c>
      <c r="D33" s="38">
        <f>D22+D23+D24+D25+D31+D32</f>
        <v>123000</v>
      </c>
      <c r="E33" s="38">
        <f>E22+E23+E24+E25+E31+E32</f>
        <v>123000</v>
      </c>
      <c r="F33" s="38">
        <f>F22+F23+F24+F25+F31+F32</f>
        <v>123000</v>
      </c>
    </row>
    <row r="34" spans="1:6" ht="15">
      <c r="A34" s="17" t="s">
        <v>630</v>
      </c>
      <c r="B34" s="6" t="s">
        <v>631</v>
      </c>
      <c r="C34" s="38"/>
      <c r="D34" s="38"/>
      <c r="E34" s="38"/>
      <c r="F34" s="38"/>
    </row>
    <row r="35" spans="1:6" ht="15">
      <c r="A35" s="17" t="s">
        <v>951</v>
      </c>
      <c r="B35" s="6" t="s">
        <v>632</v>
      </c>
      <c r="C35" s="38">
        <v>4975</v>
      </c>
      <c r="D35" s="38">
        <v>4975</v>
      </c>
      <c r="E35" s="38">
        <v>4975</v>
      </c>
      <c r="F35" s="38">
        <v>4975</v>
      </c>
    </row>
    <row r="36" spans="1:6" ht="15">
      <c r="A36" s="17" t="s">
        <v>952</v>
      </c>
      <c r="B36" s="6" t="s">
        <v>635</v>
      </c>
      <c r="C36" s="38">
        <v>7740</v>
      </c>
      <c r="D36" s="38">
        <v>7740</v>
      </c>
      <c r="E36" s="38">
        <v>7740</v>
      </c>
      <c r="F36" s="38">
        <v>7740</v>
      </c>
    </row>
    <row r="37" spans="1:6" ht="15">
      <c r="A37" s="17" t="s">
        <v>971</v>
      </c>
      <c r="B37" s="6" t="s">
        <v>636</v>
      </c>
      <c r="C37" s="38"/>
      <c r="D37" s="38"/>
      <c r="E37" s="38"/>
      <c r="F37" s="38"/>
    </row>
    <row r="38" spans="1:6" ht="15">
      <c r="A38" s="17" t="s">
        <v>643</v>
      </c>
      <c r="B38" s="6" t="s">
        <v>644</v>
      </c>
      <c r="C38" s="38">
        <v>8332</v>
      </c>
      <c r="D38" s="38">
        <v>8332</v>
      </c>
      <c r="E38" s="38">
        <v>8332</v>
      </c>
      <c r="F38" s="38">
        <v>8332</v>
      </c>
    </row>
    <row r="39" spans="1:6" ht="15">
      <c r="A39" s="17" t="s">
        <v>645</v>
      </c>
      <c r="B39" s="6" t="s">
        <v>646</v>
      </c>
      <c r="C39" s="38">
        <v>5213</v>
      </c>
      <c r="D39" s="38">
        <v>5213</v>
      </c>
      <c r="E39" s="38">
        <v>5213</v>
      </c>
      <c r="F39" s="38">
        <v>5213</v>
      </c>
    </row>
    <row r="40" spans="1:6" ht="15">
      <c r="A40" s="17" t="s">
        <v>647</v>
      </c>
      <c r="B40" s="6" t="s">
        <v>648</v>
      </c>
      <c r="C40" s="38">
        <v>500</v>
      </c>
      <c r="D40" s="38">
        <v>500</v>
      </c>
      <c r="E40" s="38">
        <v>500</v>
      </c>
      <c r="F40" s="38">
        <v>500</v>
      </c>
    </row>
    <row r="41" spans="1:6" ht="15">
      <c r="A41" s="17" t="s">
        <v>972</v>
      </c>
      <c r="B41" s="6" t="s">
        <v>649</v>
      </c>
      <c r="C41" s="38"/>
      <c r="D41" s="38"/>
      <c r="E41" s="38"/>
      <c r="F41" s="38"/>
    </row>
    <row r="42" spans="1:6" ht="15">
      <c r="A42" s="17" t="s">
        <v>973</v>
      </c>
      <c r="B42" s="6" t="s">
        <v>651</v>
      </c>
      <c r="C42" s="38"/>
      <c r="D42" s="38"/>
      <c r="E42" s="38"/>
      <c r="F42" s="38"/>
    </row>
    <row r="43" spans="1:6" ht="15">
      <c r="A43" s="17" t="s">
        <v>974</v>
      </c>
      <c r="B43" s="6" t="s">
        <v>656</v>
      </c>
      <c r="C43" s="38"/>
      <c r="D43" s="38"/>
      <c r="E43" s="38"/>
      <c r="F43" s="38"/>
    </row>
    <row r="44" spans="1:6" ht="15">
      <c r="A44" s="64" t="s">
        <v>999</v>
      </c>
      <c r="B44" s="65" t="s">
        <v>661</v>
      </c>
      <c r="C44" s="38">
        <f>SUM(C34:C43)</f>
        <v>26760</v>
      </c>
      <c r="D44" s="38">
        <f>SUM(D34:D43)</f>
        <v>26760</v>
      </c>
      <c r="E44" s="38">
        <f>SUM(E34:E43)</f>
        <v>26760</v>
      </c>
      <c r="F44" s="38">
        <f>SUM(F34:F43)</f>
        <v>26760</v>
      </c>
    </row>
    <row r="45" spans="1:6" ht="30">
      <c r="A45" s="17" t="s">
        <v>673</v>
      </c>
      <c r="B45" s="6" t="s">
        <v>674</v>
      </c>
      <c r="C45" s="38"/>
      <c r="D45" s="38"/>
      <c r="E45" s="38"/>
      <c r="F45" s="38"/>
    </row>
    <row r="46" spans="1:6" ht="30">
      <c r="A46" s="5" t="s">
        <v>978</v>
      </c>
      <c r="B46" s="6" t="s">
        <v>675</v>
      </c>
      <c r="C46" s="38"/>
      <c r="D46" s="38"/>
      <c r="E46" s="38"/>
      <c r="F46" s="38"/>
    </row>
    <row r="47" spans="1:6" ht="15">
      <c r="A47" s="17" t="s">
        <v>979</v>
      </c>
      <c r="B47" s="6" t="s">
        <v>676</v>
      </c>
      <c r="C47" s="38">
        <v>1000</v>
      </c>
      <c r="D47" s="38">
        <v>1000</v>
      </c>
      <c r="E47" s="38">
        <v>1000</v>
      </c>
      <c r="F47" s="38">
        <v>1000</v>
      </c>
    </row>
    <row r="48" spans="1:6" ht="15">
      <c r="A48" s="50" t="s">
        <v>1001</v>
      </c>
      <c r="B48" s="65" t="s">
        <v>677</v>
      </c>
      <c r="C48" s="38">
        <f>SUM(C45:C47)</f>
        <v>1000</v>
      </c>
      <c r="D48" s="38">
        <f>SUM(D45:D47)</f>
        <v>1000</v>
      </c>
      <c r="E48" s="38">
        <f>SUM(E45:E47)</f>
        <v>1000</v>
      </c>
      <c r="F48" s="38">
        <f>SUM(F45:F47)</f>
        <v>1000</v>
      </c>
    </row>
    <row r="49" spans="1:6" ht="15.75">
      <c r="A49" s="83" t="s">
        <v>128</v>
      </c>
      <c r="B49" s="88"/>
      <c r="C49" s="38"/>
      <c r="D49" s="38"/>
      <c r="E49" s="38"/>
      <c r="F49" s="38"/>
    </row>
    <row r="50" spans="1:6" ht="15">
      <c r="A50" s="5" t="s">
        <v>583</v>
      </c>
      <c r="B50" s="6" t="s">
        <v>584</v>
      </c>
      <c r="C50" s="38"/>
      <c r="D50" s="38"/>
      <c r="E50" s="38"/>
      <c r="F50" s="38"/>
    </row>
    <row r="51" spans="1:6" ht="30">
      <c r="A51" s="5" t="s">
        <v>585</v>
      </c>
      <c r="B51" s="6" t="s">
        <v>586</v>
      </c>
      <c r="C51" s="38"/>
      <c r="D51" s="38"/>
      <c r="E51" s="38"/>
      <c r="F51" s="38"/>
    </row>
    <row r="52" spans="1:6" ht="30">
      <c r="A52" s="5" t="s">
        <v>933</v>
      </c>
      <c r="B52" s="6" t="s">
        <v>587</v>
      </c>
      <c r="C52" s="38"/>
      <c r="D52" s="38"/>
      <c r="E52" s="38"/>
      <c r="F52" s="38"/>
    </row>
    <row r="53" spans="1:6" ht="30">
      <c r="A53" s="5" t="s">
        <v>934</v>
      </c>
      <c r="B53" s="6" t="s">
        <v>588</v>
      </c>
      <c r="C53" s="38"/>
      <c r="D53" s="38"/>
      <c r="E53" s="38"/>
      <c r="F53" s="38"/>
    </row>
    <row r="54" spans="1:6" ht="15">
      <c r="A54" s="5" t="s">
        <v>938</v>
      </c>
      <c r="B54" s="6" t="s">
        <v>589</v>
      </c>
      <c r="C54" s="38"/>
      <c r="D54" s="38"/>
      <c r="E54" s="38"/>
      <c r="F54" s="38"/>
    </row>
    <row r="55" spans="1:6" ht="15">
      <c r="A55" s="50" t="s">
        <v>995</v>
      </c>
      <c r="B55" s="65" t="s">
        <v>590</v>
      </c>
      <c r="C55" s="38">
        <f>SUM(C50:C54)</f>
        <v>0</v>
      </c>
      <c r="D55" s="38">
        <f>SUM(D50:D54)</f>
        <v>0</v>
      </c>
      <c r="E55" s="38">
        <f>SUM(E50:E54)</f>
        <v>0</v>
      </c>
      <c r="F55" s="38">
        <f>SUM(F50:F54)</f>
        <v>0</v>
      </c>
    </row>
    <row r="56" spans="1:6" ht="15">
      <c r="A56" s="17" t="s">
        <v>975</v>
      </c>
      <c r="B56" s="6" t="s">
        <v>662</v>
      </c>
      <c r="C56" s="38"/>
      <c r="D56" s="38"/>
      <c r="E56" s="38"/>
      <c r="F56" s="38"/>
    </row>
    <row r="57" spans="1:6" ht="15">
      <c r="A57" s="17" t="s">
        <v>976</v>
      </c>
      <c r="B57" s="6" t="s">
        <v>664</v>
      </c>
      <c r="C57" s="38">
        <v>0</v>
      </c>
      <c r="D57" s="38">
        <v>2000</v>
      </c>
      <c r="E57" s="38">
        <v>2000</v>
      </c>
      <c r="F57" s="38">
        <v>2000</v>
      </c>
    </row>
    <row r="58" spans="1:6" ht="15">
      <c r="A58" s="17" t="s">
        <v>666</v>
      </c>
      <c r="B58" s="6" t="s">
        <v>667</v>
      </c>
      <c r="C58" s="38"/>
      <c r="D58" s="38"/>
      <c r="E58" s="38"/>
      <c r="F58" s="38"/>
    </row>
    <row r="59" spans="1:6" ht="15">
      <c r="A59" s="17" t="s">
        <v>977</v>
      </c>
      <c r="B59" s="6" t="s">
        <v>668</v>
      </c>
      <c r="C59" s="38"/>
      <c r="D59" s="38"/>
      <c r="E59" s="38"/>
      <c r="F59" s="38"/>
    </row>
    <row r="60" spans="1:6" ht="15">
      <c r="A60" s="17" t="s">
        <v>670</v>
      </c>
      <c r="B60" s="6" t="s">
        <v>671</v>
      </c>
      <c r="C60" s="38"/>
      <c r="D60" s="38"/>
      <c r="E60" s="38"/>
      <c r="F60" s="38"/>
    </row>
    <row r="61" spans="1:6" ht="15">
      <c r="A61" s="50" t="s">
        <v>1000</v>
      </c>
      <c r="B61" s="65" t="s">
        <v>672</v>
      </c>
      <c r="C61" s="38">
        <f>SUM(C56:C60)</f>
        <v>0</v>
      </c>
      <c r="D61" s="38">
        <f>SUM(D56:D60)</f>
        <v>2000</v>
      </c>
      <c r="E61" s="38">
        <f>SUM(E56:E60)</f>
        <v>2000</v>
      </c>
      <c r="F61" s="38">
        <f>SUM(F56:F60)</f>
        <v>2000</v>
      </c>
    </row>
    <row r="62" spans="1:6" ht="30">
      <c r="A62" s="17" t="s">
        <v>687</v>
      </c>
      <c r="B62" s="6" t="s">
        <v>688</v>
      </c>
      <c r="C62" s="38"/>
      <c r="D62" s="38"/>
      <c r="E62" s="38"/>
      <c r="F62" s="38"/>
    </row>
    <row r="63" spans="1:6" ht="30">
      <c r="A63" s="5" t="s">
        <v>980</v>
      </c>
      <c r="B63" s="6" t="s">
        <v>689</v>
      </c>
      <c r="C63" s="38">
        <v>70</v>
      </c>
      <c r="D63" s="38">
        <v>0</v>
      </c>
      <c r="E63" s="38">
        <v>0</v>
      </c>
      <c r="F63" s="38">
        <v>0</v>
      </c>
    </row>
    <row r="64" spans="1:6" ht="15">
      <c r="A64" s="17" t="s">
        <v>982</v>
      </c>
      <c r="B64" s="6" t="s">
        <v>690</v>
      </c>
      <c r="C64" s="38">
        <v>200</v>
      </c>
      <c r="D64" s="38">
        <v>200</v>
      </c>
      <c r="E64" s="38">
        <v>200</v>
      </c>
      <c r="F64" s="38">
        <v>200</v>
      </c>
    </row>
    <row r="65" spans="1:6" ht="15">
      <c r="A65" s="50" t="s">
        <v>1003</v>
      </c>
      <c r="B65" s="65" t="s">
        <v>691</v>
      </c>
      <c r="C65" s="38">
        <f>SUM(C62:C64)</f>
        <v>270</v>
      </c>
      <c r="D65" s="38">
        <f>SUM(D62:D64)</f>
        <v>200</v>
      </c>
      <c r="E65" s="38">
        <f>SUM(E62:E64)</f>
        <v>200</v>
      </c>
      <c r="F65" s="38">
        <f>SUM(F62:F64)</f>
        <v>200</v>
      </c>
    </row>
    <row r="66" spans="1:6" ht="15.75">
      <c r="A66" s="83" t="s">
        <v>129</v>
      </c>
      <c r="B66" s="88"/>
      <c r="C66" s="38"/>
      <c r="D66" s="38"/>
      <c r="E66" s="38"/>
      <c r="F66" s="38"/>
    </row>
    <row r="67" spans="1:6" ht="15.75">
      <c r="A67" s="62" t="s">
        <v>1002</v>
      </c>
      <c r="B67" s="46" t="s">
        <v>692</v>
      </c>
      <c r="C67" s="38">
        <f>C19+C33+C44+C48+C55+C61+C65</f>
        <v>327413</v>
      </c>
      <c r="D67" s="38">
        <f>D19+D33+D44+D48+D55+D61+D65</f>
        <v>329343</v>
      </c>
      <c r="E67" s="38">
        <f>E19+E33+E44+E48+E55+E61+E65</f>
        <v>331343</v>
      </c>
      <c r="F67" s="38">
        <f>F19+F33+F44+F48+F55+F61+F65</f>
        <v>331343</v>
      </c>
    </row>
    <row r="68" spans="1:6" ht="15.75">
      <c r="A68" s="193" t="s">
        <v>130</v>
      </c>
      <c r="B68" s="194"/>
      <c r="C68" s="38"/>
      <c r="D68" s="38"/>
      <c r="E68" s="38"/>
      <c r="F68" s="38"/>
    </row>
    <row r="69" spans="1:6" ht="15.75">
      <c r="A69" s="193" t="s">
        <v>131</v>
      </c>
      <c r="B69" s="194"/>
      <c r="C69" s="38"/>
      <c r="D69" s="38"/>
      <c r="E69" s="38"/>
      <c r="F69" s="38"/>
    </row>
    <row r="70" spans="1:6" ht="15">
      <c r="A70" s="48" t="s">
        <v>984</v>
      </c>
      <c r="B70" s="5" t="s">
        <v>693</v>
      </c>
      <c r="C70" s="38"/>
      <c r="D70" s="38"/>
      <c r="E70" s="38"/>
      <c r="F70" s="38"/>
    </row>
    <row r="71" spans="1:6" ht="15">
      <c r="A71" s="17" t="s">
        <v>694</v>
      </c>
      <c r="B71" s="5" t="s">
        <v>695</v>
      </c>
      <c r="C71" s="38"/>
      <c r="D71" s="38"/>
      <c r="E71" s="38"/>
      <c r="F71" s="38"/>
    </row>
    <row r="72" spans="1:6" ht="15">
      <c r="A72" s="48" t="s">
        <v>985</v>
      </c>
      <c r="B72" s="5" t="s">
        <v>696</v>
      </c>
      <c r="C72" s="38"/>
      <c r="D72" s="38"/>
      <c r="E72" s="38"/>
      <c r="F72" s="38"/>
    </row>
    <row r="73" spans="1:6" ht="15">
      <c r="A73" s="20" t="s">
        <v>1004</v>
      </c>
      <c r="B73" s="9" t="s">
        <v>697</v>
      </c>
      <c r="C73" s="38"/>
      <c r="D73" s="38"/>
      <c r="E73" s="38"/>
      <c r="F73" s="38"/>
    </row>
    <row r="74" spans="1:6" ht="15">
      <c r="A74" s="17" t="s">
        <v>986</v>
      </c>
      <c r="B74" s="5" t="s">
        <v>698</v>
      </c>
      <c r="C74" s="38"/>
      <c r="D74" s="38"/>
      <c r="E74" s="38"/>
      <c r="F74" s="38"/>
    </row>
    <row r="75" spans="1:6" ht="15">
      <c r="A75" s="48" t="s">
        <v>699</v>
      </c>
      <c r="B75" s="5" t="s">
        <v>700</v>
      </c>
      <c r="C75" s="38"/>
      <c r="D75" s="38"/>
      <c r="E75" s="38"/>
      <c r="F75" s="38"/>
    </row>
    <row r="76" spans="1:6" ht="15">
      <c r="A76" s="17" t="s">
        <v>987</v>
      </c>
      <c r="B76" s="5" t="s">
        <v>701</v>
      </c>
      <c r="C76" s="38"/>
      <c r="D76" s="38"/>
      <c r="E76" s="38"/>
      <c r="F76" s="38"/>
    </row>
    <row r="77" spans="1:6" ht="15">
      <c r="A77" s="48" t="s">
        <v>702</v>
      </c>
      <c r="B77" s="5" t="s">
        <v>703</v>
      </c>
      <c r="C77" s="38"/>
      <c r="D77" s="38"/>
      <c r="E77" s="38"/>
      <c r="F77" s="38"/>
    </row>
    <row r="78" spans="1:6" ht="15">
      <c r="A78" s="18" t="s">
        <v>1005</v>
      </c>
      <c r="B78" s="9" t="s">
        <v>704</v>
      </c>
      <c r="C78" s="38"/>
      <c r="D78" s="38"/>
      <c r="E78" s="38"/>
      <c r="F78" s="38"/>
    </row>
    <row r="79" spans="1:6" ht="15">
      <c r="A79" s="5" t="s">
        <v>180</v>
      </c>
      <c r="B79" s="5" t="s">
        <v>705</v>
      </c>
      <c r="C79" s="38">
        <v>40210</v>
      </c>
      <c r="D79" s="38">
        <v>20000</v>
      </c>
      <c r="E79" s="38">
        <v>15000</v>
      </c>
      <c r="F79" s="38">
        <v>15000</v>
      </c>
    </row>
    <row r="80" spans="1:6" ht="15">
      <c r="A80" s="5" t="s">
        <v>181</v>
      </c>
      <c r="B80" s="5" t="s">
        <v>705</v>
      </c>
      <c r="C80" s="38"/>
      <c r="D80" s="38"/>
      <c r="E80" s="38"/>
      <c r="F80" s="38"/>
    </row>
    <row r="81" spans="1:6" ht="15">
      <c r="A81" s="5" t="s">
        <v>178</v>
      </c>
      <c r="B81" s="5" t="s">
        <v>709</v>
      </c>
      <c r="C81" s="38"/>
      <c r="D81" s="38"/>
      <c r="E81" s="38"/>
      <c r="F81" s="38"/>
    </row>
    <row r="82" spans="1:6" ht="15">
      <c r="A82" s="5" t="s">
        <v>179</v>
      </c>
      <c r="B82" s="5" t="s">
        <v>709</v>
      </c>
      <c r="C82" s="38"/>
      <c r="D82" s="38"/>
      <c r="E82" s="38"/>
      <c r="F82" s="38"/>
    </row>
    <row r="83" spans="1:6" ht="15">
      <c r="A83" s="9" t="s">
        <v>1006</v>
      </c>
      <c r="B83" s="9" t="s">
        <v>710</v>
      </c>
      <c r="C83" s="38">
        <v>40210</v>
      </c>
      <c r="D83" s="38">
        <v>20000</v>
      </c>
      <c r="E83" s="38">
        <v>15000</v>
      </c>
      <c r="F83" s="38">
        <v>15000</v>
      </c>
    </row>
    <row r="84" spans="1:6" ht="15">
      <c r="A84" s="48" t="s">
        <v>711</v>
      </c>
      <c r="B84" s="5" t="s">
        <v>712</v>
      </c>
      <c r="C84" s="38"/>
      <c r="D84" s="38"/>
      <c r="E84" s="38"/>
      <c r="F84" s="38"/>
    </row>
    <row r="85" spans="1:6" ht="15">
      <c r="A85" s="48" t="s">
        <v>714</v>
      </c>
      <c r="B85" s="5" t="s">
        <v>715</v>
      </c>
      <c r="C85" s="38"/>
      <c r="D85" s="38"/>
      <c r="E85" s="38"/>
      <c r="F85" s="38"/>
    </row>
    <row r="86" spans="1:6" ht="15">
      <c r="A86" s="48" t="s">
        <v>716</v>
      </c>
      <c r="B86" s="5" t="s">
        <v>717</v>
      </c>
      <c r="C86" s="38"/>
      <c r="D86" s="38"/>
      <c r="E86" s="38"/>
      <c r="F86" s="38"/>
    </row>
    <row r="87" spans="1:6" ht="15">
      <c r="A87" s="48" t="s">
        <v>718</v>
      </c>
      <c r="B87" s="5" t="s">
        <v>719</v>
      </c>
      <c r="C87" s="38"/>
      <c r="D87" s="38"/>
      <c r="E87" s="38"/>
      <c r="F87" s="38"/>
    </row>
    <row r="88" spans="1:6" ht="15">
      <c r="A88" s="17" t="s">
        <v>988</v>
      </c>
      <c r="B88" s="5" t="s">
        <v>720</v>
      </c>
      <c r="C88" s="38"/>
      <c r="D88" s="38"/>
      <c r="E88" s="38"/>
      <c r="F88" s="38"/>
    </row>
    <row r="89" spans="1:6" ht="15">
      <c r="A89" s="20" t="s">
        <v>1007</v>
      </c>
      <c r="B89" s="9" t="s">
        <v>725</v>
      </c>
      <c r="C89" s="38">
        <v>40210</v>
      </c>
      <c r="D89" s="38">
        <v>20000</v>
      </c>
      <c r="E89" s="38">
        <v>15000</v>
      </c>
      <c r="F89" s="38">
        <v>15000</v>
      </c>
    </row>
    <row r="90" spans="1:6" ht="15">
      <c r="A90" s="17" t="s">
        <v>726</v>
      </c>
      <c r="B90" s="5" t="s">
        <v>727</v>
      </c>
      <c r="C90" s="38"/>
      <c r="D90" s="38"/>
      <c r="E90" s="38"/>
      <c r="F90" s="38"/>
    </row>
    <row r="91" spans="1:6" ht="15">
      <c r="A91" s="17" t="s">
        <v>728</v>
      </c>
      <c r="B91" s="5" t="s">
        <v>729</v>
      </c>
      <c r="C91" s="38"/>
      <c r="D91" s="38"/>
      <c r="E91" s="38"/>
      <c r="F91" s="38"/>
    </row>
    <row r="92" spans="1:6" ht="15">
      <c r="A92" s="48" t="s">
        <v>730</v>
      </c>
      <c r="B92" s="5" t="s">
        <v>731</v>
      </c>
      <c r="C92" s="38"/>
      <c r="D92" s="38"/>
      <c r="E92" s="38"/>
      <c r="F92" s="38"/>
    </row>
    <row r="93" spans="1:6" ht="15">
      <c r="A93" s="48" t="s">
        <v>989</v>
      </c>
      <c r="B93" s="5" t="s">
        <v>732</v>
      </c>
      <c r="C93" s="38"/>
      <c r="D93" s="38"/>
      <c r="E93" s="38"/>
      <c r="F93" s="38"/>
    </row>
    <row r="94" spans="1:6" ht="15">
      <c r="A94" s="18" t="s">
        <v>1008</v>
      </c>
      <c r="B94" s="9" t="s">
        <v>733</v>
      </c>
      <c r="C94" s="38"/>
      <c r="D94" s="38"/>
      <c r="E94" s="38"/>
      <c r="F94" s="38"/>
    </row>
    <row r="95" spans="1:6" ht="15">
      <c r="A95" s="20" t="s">
        <v>756</v>
      </c>
      <c r="B95" s="9" t="s">
        <v>757</v>
      </c>
      <c r="C95" s="38"/>
      <c r="D95" s="38"/>
      <c r="E95" s="38"/>
      <c r="F95" s="38"/>
    </row>
    <row r="96" spans="1:6" ht="15.75">
      <c r="A96" s="51" t="s">
        <v>1009</v>
      </c>
      <c r="B96" s="52" t="s">
        <v>758</v>
      </c>
      <c r="C96" s="38">
        <v>40210</v>
      </c>
      <c r="D96" s="38">
        <v>20000</v>
      </c>
      <c r="E96" s="38">
        <v>15000</v>
      </c>
      <c r="F96" s="38">
        <v>15000</v>
      </c>
    </row>
    <row r="97" spans="1:6" ht="15.75">
      <c r="A97" s="179" t="s">
        <v>991</v>
      </c>
      <c r="B97" s="175"/>
      <c r="C97" s="38">
        <f>C67+C96</f>
        <v>367623</v>
      </c>
      <c r="D97" s="38">
        <f>D67+D96</f>
        <v>349343</v>
      </c>
      <c r="E97" s="38">
        <f>E67+E96</f>
        <v>346343</v>
      </c>
      <c r="F97" s="38">
        <f>F67+F96</f>
        <v>346343</v>
      </c>
    </row>
  </sheetData>
  <sheetProtection/>
  <mergeCells count="2"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97.8515625" style="0" customWidth="1"/>
    <col min="2" max="2" width="12.00390625" style="0" customWidth="1"/>
    <col min="3" max="3" width="13.57421875" style="0" customWidth="1"/>
    <col min="4" max="4" width="13.140625" style="0" customWidth="1"/>
    <col min="5" max="5" width="14.00390625" style="0" customWidth="1"/>
    <col min="6" max="6" width="18.140625" style="0" customWidth="1"/>
  </cols>
  <sheetData>
    <row r="1" spans="1:6" ht="15" customHeight="1">
      <c r="A1" s="238" t="s">
        <v>357</v>
      </c>
      <c r="B1" s="239"/>
      <c r="C1" s="239"/>
      <c r="D1" s="239"/>
      <c r="E1" s="239"/>
      <c r="F1" s="240"/>
    </row>
    <row r="2" spans="1:6" ht="15" customHeight="1">
      <c r="A2" s="242" t="s">
        <v>43</v>
      </c>
      <c r="B2" s="239"/>
      <c r="C2" s="239"/>
      <c r="D2" s="239"/>
      <c r="E2" s="239"/>
      <c r="F2" s="240"/>
    </row>
    <row r="3" ht="18">
      <c r="A3" s="188"/>
    </row>
    <row r="4" spans="1:6" ht="15">
      <c r="A4" s="146" t="s">
        <v>955</v>
      </c>
      <c r="F4" t="s">
        <v>912</v>
      </c>
    </row>
    <row r="5" spans="1:6" ht="45">
      <c r="A5" s="2" t="s">
        <v>366</v>
      </c>
      <c r="B5" s="3" t="s">
        <v>367</v>
      </c>
      <c r="C5" s="178" t="s">
        <v>74</v>
      </c>
      <c r="D5" s="178" t="s">
        <v>75</v>
      </c>
      <c r="E5" s="178" t="s">
        <v>77</v>
      </c>
      <c r="F5" s="189" t="s">
        <v>284</v>
      </c>
    </row>
    <row r="6" spans="1:6" ht="15">
      <c r="A6" s="39" t="s">
        <v>368</v>
      </c>
      <c r="B6" s="40" t="s">
        <v>369</v>
      </c>
      <c r="C6" s="144">
        <v>3720</v>
      </c>
      <c r="D6" s="144"/>
      <c r="E6" s="144"/>
      <c r="F6" s="144">
        <v>3720</v>
      </c>
    </row>
    <row r="7" spans="1:6" ht="15">
      <c r="A7" s="39" t="s">
        <v>370</v>
      </c>
      <c r="B7" s="41" t="s">
        <v>371</v>
      </c>
      <c r="C7" s="144"/>
      <c r="D7" s="144"/>
      <c r="E7" s="144"/>
      <c r="F7" s="144"/>
    </row>
    <row r="8" spans="1:6" ht="15">
      <c r="A8" s="39" t="s">
        <v>372</v>
      </c>
      <c r="B8" s="41" t="s">
        <v>373</v>
      </c>
      <c r="C8" s="144"/>
      <c r="D8" s="144"/>
      <c r="E8" s="144"/>
      <c r="F8" s="144"/>
    </row>
    <row r="9" spans="1:6" ht="15.75" customHeight="1">
      <c r="A9" s="42" t="s">
        <v>374</v>
      </c>
      <c r="B9" s="41" t="s">
        <v>375</v>
      </c>
      <c r="C9" s="144"/>
      <c r="D9" s="144"/>
      <c r="E9" s="144"/>
      <c r="F9" s="144"/>
    </row>
    <row r="10" spans="1:6" ht="16.5" customHeight="1">
      <c r="A10" s="42" t="s">
        <v>376</v>
      </c>
      <c r="B10" s="41" t="s">
        <v>377</v>
      </c>
      <c r="C10" s="144"/>
      <c r="D10" s="144"/>
      <c r="E10" s="144"/>
      <c r="F10" s="144"/>
    </row>
    <row r="11" spans="1:6" ht="15" customHeight="1">
      <c r="A11" s="42" t="s">
        <v>378</v>
      </c>
      <c r="B11" s="41" t="s">
        <v>379</v>
      </c>
      <c r="C11" s="144"/>
      <c r="D11" s="144"/>
      <c r="E11" s="144"/>
      <c r="F11" s="144"/>
    </row>
    <row r="12" spans="1:6" ht="17.25" customHeight="1">
      <c r="A12" s="42" t="s">
        <v>380</v>
      </c>
      <c r="B12" s="41" t="s">
        <v>381</v>
      </c>
      <c r="C12" s="144">
        <v>184</v>
      </c>
      <c r="D12" s="144"/>
      <c r="E12" s="144"/>
      <c r="F12" s="144">
        <v>184</v>
      </c>
    </row>
    <row r="13" spans="1:6" ht="17.25" customHeight="1">
      <c r="A13" s="42" t="s">
        <v>382</v>
      </c>
      <c r="B13" s="41" t="s">
        <v>383</v>
      </c>
      <c r="C13" s="144"/>
      <c r="D13" s="144"/>
      <c r="E13" s="144"/>
      <c r="F13" s="144"/>
    </row>
    <row r="14" spans="1:6" ht="17.25" customHeight="1">
      <c r="A14" s="5" t="s">
        <v>384</v>
      </c>
      <c r="B14" s="41" t="s">
        <v>385</v>
      </c>
      <c r="C14" s="144"/>
      <c r="D14" s="144"/>
      <c r="E14" s="144"/>
      <c r="F14" s="144"/>
    </row>
    <row r="15" spans="1:6" ht="16.5" customHeight="1">
      <c r="A15" s="5" t="s">
        <v>386</v>
      </c>
      <c r="B15" s="41" t="s">
        <v>387</v>
      </c>
      <c r="C15" s="144"/>
      <c r="D15" s="144"/>
      <c r="E15" s="144"/>
      <c r="F15" s="144"/>
    </row>
    <row r="16" spans="1:6" ht="16.5" customHeight="1">
      <c r="A16" s="5" t="s">
        <v>388</v>
      </c>
      <c r="B16" s="41" t="s">
        <v>389</v>
      </c>
      <c r="C16" s="144"/>
      <c r="D16" s="144"/>
      <c r="E16" s="144"/>
      <c r="F16" s="144"/>
    </row>
    <row r="17" spans="1:6" ht="15.75" customHeight="1">
      <c r="A17" s="5" t="s">
        <v>390</v>
      </c>
      <c r="B17" s="41" t="s">
        <v>391</v>
      </c>
      <c r="C17" s="144"/>
      <c r="D17" s="144"/>
      <c r="E17" s="144"/>
      <c r="F17" s="144"/>
    </row>
    <row r="18" spans="1:6" ht="16.5" customHeight="1">
      <c r="A18" s="5" t="s">
        <v>862</v>
      </c>
      <c r="B18" s="41" t="s">
        <v>392</v>
      </c>
      <c r="C18" s="144"/>
      <c r="D18" s="144"/>
      <c r="E18" s="144"/>
      <c r="F18" s="144"/>
    </row>
    <row r="19" spans="1:6" ht="16.5" customHeight="1">
      <c r="A19" s="43" t="s">
        <v>760</v>
      </c>
      <c r="B19" s="44" t="s">
        <v>394</v>
      </c>
      <c r="C19" s="144">
        <f>SUM(C6:C18)</f>
        <v>3904</v>
      </c>
      <c r="D19" s="144"/>
      <c r="E19" s="144"/>
      <c r="F19" s="144">
        <f>SUM(F6:F18)</f>
        <v>3904</v>
      </c>
    </row>
    <row r="20" spans="1:6" ht="16.5" customHeight="1">
      <c r="A20" s="5" t="s">
        <v>395</v>
      </c>
      <c r="B20" s="41" t="s">
        <v>396</v>
      </c>
      <c r="C20" s="144"/>
      <c r="D20" s="144"/>
      <c r="E20" s="144"/>
      <c r="F20" s="144"/>
    </row>
    <row r="21" spans="1:6" ht="18" customHeight="1">
      <c r="A21" s="5" t="s">
        <v>397</v>
      </c>
      <c r="B21" s="41" t="s">
        <v>398</v>
      </c>
      <c r="C21" s="144"/>
      <c r="D21" s="144"/>
      <c r="E21" s="144"/>
      <c r="F21" s="144"/>
    </row>
    <row r="22" spans="1:6" ht="15">
      <c r="A22" s="6" t="s">
        <v>399</v>
      </c>
      <c r="B22" s="41" t="s">
        <v>400</v>
      </c>
      <c r="C22" s="144">
        <v>800</v>
      </c>
      <c r="D22" s="144"/>
      <c r="E22" s="144"/>
      <c r="F22" s="144">
        <v>800</v>
      </c>
    </row>
    <row r="23" spans="1:6" ht="15.75" customHeight="1">
      <c r="A23" s="9" t="s">
        <v>761</v>
      </c>
      <c r="B23" s="44" t="s">
        <v>401</v>
      </c>
      <c r="C23" s="144">
        <f>SUM(C20:C22)</f>
        <v>800</v>
      </c>
      <c r="D23" s="144"/>
      <c r="E23" s="144"/>
      <c r="F23" s="144">
        <f>SUM(F20:F22)</f>
        <v>800</v>
      </c>
    </row>
    <row r="24" spans="1:6" ht="15" customHeight="1">
      <c r="A24" s="66" t="s">
        <v>902</v>
      </c>
      <c r="B24" s="67" t="s">
        <v>402</v>
      </c>
      <c r="C24" s="143">
        <f>C19+C23</f>
        <v>4704</v>
      </c>
      <c r="D24" s="144"/>
      <c r="E24" s="144"/>
      <c r="F24" s="143">
        <f>F19+F23</f>
        <v>4704</v>
      </c>
    </row>
    <row r="25" spans="1:6" ht="15.75" customHeight="1">
      <c r="A25" s="50" t="s">
        <v>863</v>
      </c>
      <c r="B25" s="67" t="s">
        <v>403</v>
      </c>
      <c r="C25" s="143">
        <v>1306</v>
      </c>
      <c r="D25" s="144"/>
      <c r="E25" s="144"/>
      <c r="F25" s="143">
        <v>1306</v>
      </c>
    </row>
    <row r="26" spans="1:6" ht="15.75" customHeight="1">
      <c r="A26" s="5" t="s">
        <v>404</v>
      </c>
      <c r="B26" s="41" t="s">
        <v>405</v>
      </c>
      <c r="C26" s="144"/>
      <c r="D26" s="144"/>
      <c r="E26" s="144"/>
      <c r="F26" s="144"/>
    </row>
    <row r="27" spans="1:6" ht="17.25" customHeight="1">
      <c r="A27" s="5" t="s">
        <v>406</v>
      </c>
      <c r="B27" s="41" t="s">
        <v>407</v>
      </c>
      <c r="C27" s="144">
        <v>300</v>
      </c>
      <c r="D27" s="144"/>
      <c r="E27" s="144"/>
      <c r="F27" s="144">
        <v>300</v>
      </c>
    </row>
    <row r="28" spans="1:6" ht="17.25" customHeight="1">
      <c r="A28" s="5" t="s">
        <v>408</v>
      </c>
      <c r="B28" s="41" t="s">
        <v>409</v>
      </c>
      <c r="C28" s="144"/>
      <c r="D28" s="144"/>
      <c r="E28" s="144"/>
      <c r="F28" s="144"/>
    </row>
    <row r="29" spans="1:6" ht="15" customHeight="1">
      <c r="A29" s="9" t="s">
        <v>771</v>
      </c>
      <c r="B29" s="44" t="s">
        <v>410</v>
      </c>
      <c r="C29" s="144">
        <f>SUM(C26:C28)</f>
        <v>300</v>
      </c>
      <c r="D29" s="144"/>
      <c r="E29" s="144"/>
      <c r="F29" s="144">
        <f>SUM(F26:F28)</f>
        <v>300</v>
      </c>
    </row>
    <row r="30" spans="1:6" ht="16.5" customHeight="1">
      <c r="A30" s="5" t="s">
        <v>411</v>
      </c>
      <c r="B30" s="41" t="s">
        <v>412</v>
      </c>
      <c r="C30" s="144"/>
      <c r="D30" s="144"/>
      <c r="E30" s="144"/>
      <c r="F30" s="144"/>
    </row>
    <row r="31" spans="1:6" ht="15" customHeight="1">
      <c r="A31" s="5" t="s">
        <v>413</v>
      </c>
      <c r="B31" s="41" t="s">
        <v>414</v>
      </c>
      <c r="C31" s="144"/>
      <c r="D31" s="144"/>
      <c r="E31" s="144"/>
      <c r="F31" s="144"/>
    </row>
    <row r="32" spans="1:6" ht="15.75" customHeight="1">
      <c r="A32" s="9" t="s">
        <v>903</v>
      </c>
      <c r="B32" s="44" t="s">
        <v>415</v>
      </c>
      <c r="C32" s="144">
        <f>SUM(C30:C31)</f>
        <v>0</v>
      </c>
      <c r="D32" s="144"/>
      <c r="E32" s="144"/>
      <c r="F32" s="144">
        <f>SUM(F30:F31)</f>
        <v>0</v>
      </c>
    </row>
    <row r="33" spans="1:6" ht="15" customHeight="1">
      <c r="A33" s="5" t="s">
        <v>416</v>
      </c>
      <c r="B33" s="41" t="s">
        <v>417</v>
      </c>
      <c r="C33" s="144">
        <v>2750</v>
      </c>
      <c r="D33" s="144"/>
      <c r="E33" s="144"/>
      <c r="F33" s="144">
        <v>2750</v>
      </c>
    </row>
    <row r="34" spans="1:6" ht="15.75" customHeight="1">
      <c r="A34" s="5" t="s">
        <v>418</v>
      </c>
      <c r="B34" s="41" t="s">
        <v>419</v>
      </c>
      <c r="C34" s="144"/>
      <c r="D34" s="144"/>
      <c r="E34" s="144"/>
      <c r="F34" s="144"/>
    </row>
    <row r="35" spans="1:6" ht="15" customHeight="1">
      <c r="A35" s="5" t="s">
        <v>864</v>
      </c>
      <c r="B35" s="41" t="s">
        <v>420</v>
      </c>
      <c r="C35" s="144"/>
      <c r="D35" s="144"/>
      <c r="E35" s="144"/>
      <c r="F35" s="144"/>
    </row>
    <row r="36" spans="1:6" ht="16.5" customHeight="1">
      <c r="A36" s="5" t="s">
        <v>422</v>
      </c>
      <c r="B36" s="41" t="s">
        <v>423</v>
      </c>
      <c r="C36" s="144">
        <v>400</v>
      </c>
      <c r="D36" s="144"/>
      <c r="E36" s="144"/>
      <c r="F36" s="144">
        <v>400</v>
      </c>
    </row>
    <row r="37" spans="1:6" ht="15" customHeight="1">
      <c r="A37" s="14" t="s">
        <v>865</v>
      </c>
      <c r="B37" s="41" t="s">
        <v>424</v>
      </c>
      <c r="C37" s="144"/>
      <c r="D37" s="144"/>
      <c r="E37" s="144"/>
      <c r="F37" s="144"/>
    </row>
    <row r="38" spans="1:6" ht="15">
      <c r="A38" s="6" t="s">
        <v>427</v>
      </c>
      <c r="B38" s="41" t="s">
        <v>428</v>
      </c>
      <c r="C38" s="144">
        <v>100</v>
      </c>
      <c r="D38" s="144"/>
      <c r="E38" s="144"/>
      <c r="F38" s="144">
        <v>100</v>
      </c>
    </row>
    <row r="39" spans="1:6" ht="16.5" customHeight="1">
      <c r="A39" s="5" t="s">
        <v>866</v>
      </c>
      <c r="B39" s="41" t="s">
        <v>429</v>
      </c>
      <c r="C39" s="144">
        <v>100</v>
      </c>
      <c r="D39" s="144"/>
      <c r="E39" s="144"/>
      <c r="F39" s="144">
        <v>100</v>
      </c>
    </row>
    <row r="40" spans="1:6" ht="15.75" customHeight="1">
      <c r="A40" s="9" t="s">
        <v>776</v>
      </c>
      <c r="B40" s="44" t="s">
        <v>431</v>
      </c>
      <c r="C40" s="144">
        <f>SUM(C33:C39)</f>
        <v>3350</v>
      </c>
      <c r="D40" s="144"/>
      <c r="E40" s="144"/>
      <c r="F40" s="144">
        <f>SUM(F33:F39)</f>
        <v>3350</v>
      </c>
    </row>
    <row r="41" spans="1:6" ht="15" customHeight="1">
      <c r="A41" s="5" t="s">
        <v>432</v>
      </c>
      <c r="B41" s="41" t="s">
        <v>433</v>
      </c>
      <c r="C41" s="144"/>
      <c r="D41" s="144"/>
      <c r="E41" s="144"/>
      <c r="F41" s="144"/>
    </row>
    <row r="42" spans="1:6" ht="15.75" customHeight="1">
      <c r="A42" s="5" t="s">
        <v>434</v>
      </c>
      <c r="B42" s="41" t="s">
        <v>435</v>
      </c>
      <c r="C42" s="144"/>
      <c r="D42" s="144"/>
      <c r="E42" s="144"/>
      <c r="F42" s="144"/>
    </row>
    <row r="43" spans="1:6" ht="15.75" customHeight="1">
      <c r="A43" s="9" t="s">
        <v>777</v>
      </c>
      <c r="B43" s="44" t="s">
        <v>436</v>
      </c>
      <c r="C43" s="144"/>
      <c r="D43" s="144"/>
      <c r="E43" s="144"/>
      <c r="F43" s="144"/>
    </row>
    <row r="44" spans="1:6" ht="17.25" customHeight="1">
      <c r="A44" s="5" t="s">
        <v>437</v>
      </c>
      <c r="B44" s="41" t="s">
        <v>438</v>
      </c>
      <c r="C44" s="144">
        <v>1580</v>
      </c>
      <c r="D44" s="144"/>
      <c r="E44" s="144"/>
      <c r="F44" s="144">
        <v>1580</v>
      </c>
    </row>
    <row r="45" spans="1:6" ht="18" customHeight="1">
      <c r="A45" s="5" t="s">
        <v>439</v>
      </c>
      <c r="B45" s="41" t="s">
        <v>440</v>
      </c>
      <c r="C45" s="144"/>
      <c r="D45" s="144"/>
      <c r="E45" s="144"/>
      <c r="F45" s="144"/>
    </row>
    <row r="46" spans="1:6" ht="16.5" customHeight="1">
      <c r="A46" s="5" t="s">
        <v>867</v>
      </c>
      <c r="B46" s="41" t="s">
        <v>441</v>
      </c>
      <c r="C46" s="144"/>
      <c r="D46" s="144"/>
      <c r="E46" s="144"/>
      <c r="F46" s="144"/>
    </row>
    <row r="47" spans="1:6" ht="15.75" customHeight="1">
      <c r="A47" s="5" t="s">
        <v>868</v>
      </c>
      <c r="B47" s="41" t="s">
        <v>443</v>
      </c>
      <c r="C47" s="144">
        <v>50</v>
      </c>
      <c r="D47" s="144"/>
      <c r="E47" s="144"/>
      <c r="F47" s="144">
        <v>50</v>
      </c>
    </row>
    <row r="48" spans="1:6" ht="15" customHeight="1">
      <c r="A48" s="5" t="s">
        <v>447</v>
      </c>
      <c r="B48" s="41" t="s">
        <v>448</v>
      </c>
      <c r="C48" s="144">
        <v>2000</v>
      </c>
      <c r="D48" s="144"/>
      <c r="E48" s="144"/>
      <c r="F48" s="144">
        <v>2000</v>
      </c>
    </row>
    <row r="49" spans="1:6" ht="17.25" customHeight="1">
      <c r="A49" s="9" t="s">
        <v>780</v>
      </c>
      <c r="B49" s="44" t="s">
        <v>449</v>
      </c>
      <c r="C49" s="144">
        <f>SUM(C44:C48)</f>
        <v>3630</v>
      </c>
      <c r="D49" s="144"/>
      <c r="E49" s="144"/>
      <c r="F49" s="144">
        <f>SUM(F44:F48)</f>
        <v>3630</v>
      </c>
    </row>
    <row r="50" spans="1:6" ht="17.25" customHeight="1">
      <c r="A50" s="50" t="s">
        <v>781</v>
      </c>
      <c r="B50" s="67" t="s">
        <v>450</v>
      </c>
      <c r="C50" s="143">
        <f>C29+C32+C40+C43+C49</f>
        <v>7280</v>
      </c>
      <c r="D50" s="144"/>
      <c r="E50" s="144"/>
      <c r="F50" s="143">
        <f>F29+F32+F40+F43+F49</f>
        <v>7280</v>
      </c>
    </row>
    <row r="51" spans="1:6" ht="17.25" customHeight="1">
      <c r="A51" s="17" t="s">
        <v>451</v>
      </c>
      <c r="B51" s="41" t="s">
        <v>452</v>
      </c>
      <c r="C51" s="144"/>
      <c r="D51" s="144"/>
      <c r="E51" s="144"/>
      <c r="F51" s="144"/>
    </row>
    <row r="52" spans="1:6" ht="15" customHeight="1">
      <c r="A52" s="17" t="s">
        <v>798</v>
      </c>
      <c r="B52" s="41" t="s">
        <v>453</v>
      </c>
      <c r="C52" s="144"/>
      <c r="D52" s="144"/>
      <c r="E52" s="144"/>
      <c r="F52" s="144"/>
    </row>
    <row r="53" spans="1:6" ht="15" customHeight="1">
      <c r="A53" s="22" t="s">
        <v>869</v>
      </c>
      <c r="B53" s="41" t="s">
        <v>454</v>
      </c>
      <c r="C53" s="144"/>
      <c r="D53" s="144"/>
      <c r="E53" s="144"/>
      <c r="F53" s="144"/>
    </row>
    <row r="54" spans="1:6" ht="15.75" customHeight="1">
      <c r="A54" s="22" t="s">
        <v>870</v>
      </c>
      <c r="B54" s="41" t="s">
        <v>455</v>
      </c>
      <c r="C54" s="144"/>
      <c r="D54" s="144"/>
      <c r="E54" s="144"/>
      <c r="F54" s="144"/>
    </row>
    <row r="55" spans="1:6" ht="17.25" customHeight="1">
      <c r="A55" s="22" t="s">
        <v>871</v>
      </c>
      <c r="B55" s="41" t="s">
        <v>456</v>
      </c>
      <c r="C55" s="144"/>
      <c r="D55" s="144"/>
      <c r="E55" s="144"/>
      <c r="F55" s="144"/>
    </row>
    <row r="56" spans="1:6" ht="14.25" customHeight="1">
      <c r="A56" s="17" t="s">
        <v>872</v>
      </c>
      <c r="B56" s="41" t="s">
        <v>457</v>
      </c>
      <c r="C56" s="144"/>
      <c r="D56" s="144"/>
      <c r="E56" s="144"/>
      <c r="F56" s="144"/>
    </row>
    <row r="57" spans="1:6" ht="18.75" customHeight="1">
      <c r="A57" s="17" t="s">
        <v>873</v>
      </c>
      <c r="B57" s="41" t="s">
        <v>458</v>
      </c>
      <c r="C57" s="144"/>
      <c r="D57" s="144"/>
      <c r="E57" s="144"/>
      <c r="F57" s="144"/>
    </row>
    <row r="58" spans="1:6" ht="17.25" customHeight="1">
      <c r="A58" s="17" t="s">
        <v>874</v>
      </c>
      <c r="B58" s="41" t="s">
        <v>459</v>
      </c>
      <c r="C58" s="144"/>
      <c r="D58" s="144"/>
      <c r="E58" s="144"/>
      <c r="F58" s="144"/>
    </row>
    <row r="59" spans="1:6" ht="16.5" customHeight="1">
      <c r="A59" s="64" t="s">
        <v>831</v>
      </c>
      <c r="B59" s="67" t="s">
        <v>460</v>
      </c>
      <c r="C59" s="143">
        <f>SUM(C51:C58)</f>
        <v>0</v>
      </c>
      <c r="D59" s="144"/>
      <c r="E59" s="144"/>
      <c r="F59" s="143">
        <f>SUM(F51:F58)</f>
        <v>0</v>
      </c>
    </row>
    <row r="60" spans="1:6" ht="18.75" customHeight="1">
      <c r="A60" s="16" t="s">
        <v>885</v>
      </c>
      <c r="B60" s="41" t="s">
        <v>461</v>
      </c>
      <c r="C60" s="144"/>
      <c r="D60" s="144"/>
      <c r="E60" s="144"/>
      <c r="F60" s="144"/>
    </row>
    <row r="61" spans="1:6" ht="16.5" customHeight="1">
      <c r="A61" s="16" t="s">
        <v>463</v>
      </c>
      <c r="B61" s="41" t="s">
        <v>464</v>
      </c>
      <c r="C61" s="144"/>
      <c r="D61" s="144"/>
      <c r="E61" s="144"/>
      <c r="F61" s="144"/>
    </row>
    <row r="62" spans="1:6" ht="16.5" customHeight="1">
      <c r="A62" s="16" t="s">
        <v>465</v>
      </c>
      <c r="B62" s="41" t="s">
        <v>466</v>
      </c>
      <c r="C62" s="144"/>
      <c r="D62" s="144"/>
      <c r="E62" s="144"/>
      <c r="F62" s="144"/>
    </row>
    <row r="63" spans="1:6" ht="16.5" customHeight="1">
      <c r="A63" s="16" t="s">
        <v>833</v>
      </c>
      <c r="B63" s="41" t="s">
        <v>467</v>
      </c>
      <c r="C63" s="144"/>
      <c r="D63" s="144"/>
      <c r="E63" s="144"/>
      <c r="F63" s="144"/>
    </row>
    <row r="64" spans="1:6" ht="15" customHeight="1">
      <c r="A64" s="16" t="s">
        <v>886</v>
      </c>
      <c r="B64" s="41" t="s">
        <v>468</v>
      </c>
      <c r="C64" s="144"/>
      <c r="D64" s="144"/>
      <c r="E64" s="144"/>
      <c r="F64" s="144"/>
    </row>
    <row r="65" spans="1:6" ht="15" customHeight="1">
      <c r="A65" s="16" t="s">
        <v>835</v>
      </c>
      <c r="B65" s="41" t="s">
        <v>469</v>
      </c>
      <c r="C65" s="144"/>
      <c r="D65" s="144"/>
      <c r="E65" s="144"/>
      <c r="F65" s="144"/>
    </row>
    <row r="66" spans="1:6" ht="16.5" customHeight="1">
      <c r="A66" s="16" t="s">
        <v>887</v>
      </c>
      <c r="B66" s="41" t="s">
        <v>470</v>
      </c>
      <c r="C66" s="144"/>
      <c r="D66" s="144"/>
      <c r="E66" s="144"/>
      <c r="F66" s="144"/>
    </row>
    <row r="67" spans="1:6" ht="15.75" customHeight="1">
      <c r="A67" s="16" t="s">
        <v>888</v>
      </c>
      <c r="B67" s="41" t="s">
        <v>472</v>
      </c>
      <c r="C67" s="144"/>
      <c r="D67" s="144"/>
      <c r="E67" s="144"/>
      <c r="F67" s="144"/>
    </row>
    <row r="68" spans="1:6" ht="15.75" customHeight="1">
      <c r="A68" s="16" t="s">
        <v>473</v>
      </c>
      <c r="B68" s="41" t="s">
        <v>474</v>
      </c>
      <c r="C68" s="144"/>
      <c r="D68" s="144"/>
      <c r="E68" s="144"/>
      <c r="F68" s="144"/>
    </row>
    <row r="69" spans="1:6" ht="15">
      <c r="A69" s="29" t="s">
        <v>475</v>
      </c>
      <c r="B69" s="41" t="s">
        <v>476</v>
      </c>
      <c r="C69" s="144"/>
      <c r="D69" s="144"/>
      <c r="E69" s="144"/>
      <c r="F69" s="144"/>
    </row>
    <row r="70" spans="1:6" ht="15" customHeight="1">
      <c r="A70" s="16" t="s">
        <v>889</v>
      </c>
      <c r="B70" s="41" t="s">
        <v>477</v>
      </c>
      <c r="C70" s="144"/>
      <c r="D70" s="144"/>
      <c r="E70" s="144"/>
      <c r="F70" s="144"/>
    </row>
    <row r="71" spans="1:6" ht="15">
      <c r="A71" s="29" t="s">
        <v>184</v>
      </c>
      <c r="B71" s="41" t="s">
        <v>478</v>
      </c>
      <c r="C71" s="144"/>
      <c r="D71" s="144"/>
      <c r="E71" s="144"/>
      <c r="F71" s="144"/>
    </row>
    <row r="72" spans="1:6" ht="15">
      <c r="A72" s="29" t="s">
        <v>185</v>
      </c>
      <c r="B72" s="41" t="s">
        <v>478</v>
      </c>
      <c r="C72" s="144"/>
      <c r="D72" s="144"/>
      <c r="E72" s="144"/>
      <c r="F72" s="144"/>
    </row>
    <row r="73" spans="1:6" ht="15.75" customHeight="1">
      <c r="A73" s="64" t="s">
        <v>839</v>
      </c>
      <c r="B73" s="67" t="s">
        <v>479</v>
      </c>
      <c r="C73" s="143"/>
      <c r="D73" s="144"/>
      <c r="E73" s="144"/>
      <c r="F73" s="143"/>
    </row>
    <row r="74" spans="1:6" ht="15.75">
      <c r="A74" s="83" t="s">
        <v>73</v>
      </c>
      <c r="B74" s="67"/>
      <c r="C74" s="144"/>
      <c r="D74" s="144"/>
      <c r="E74" s="144"/>
      <c r="F74" s="144"/>
    </row>
    <row r="75" spans="1:6" ht="15">
      <c r="A75" s="45" t="s">
        <v>480</v>
      </c>
      <c r="B75" s="41" t="s">
        <v>481</v>
      </c>
      <c r="C75" s="144"/>
      <c r="D75" s="144"/>
      <c r="E75" s="144"/>
      <c r="F75" s="144"/>
    </row>
    <row r="76" spans="1:6" ht="15">
      <c r="A76" s="45" t="s">
        <v>890</v>
      </c>
      <c r="B76" s="41" t="s">
        <v>482</v>
      </c>
      <c r="C76" s="144"/>
      <c r="D76" s="144"/>
      <c r="E76" s="144"/>
      <c r="F76" s="144"/>
    </row>
    <row r="77" spans="1:6" ht="15">
      <c r="A77" s="45" t="s">
        <v>484</v>
      </c>
      <c r="B77" s="41" t="s">
        <v>485</v>
      </c>
      <c r="C77" s="144"/>
      <c r="D77" s="144"/>
      <c r="E77" s="144"/>
      <c r="F77" s="144"/>
    </row>
    <row r="78" spans="1:6" ht="15">
      <c r="A78" s="45" t="s">
        <v>486</v>
      </c>
      <c r="B78" s="41" t="s">
        <v>487</v>
      </c>
      <c r="C78" s="144"/>
      <c r="D78" s="144"/>
      <c r="E78" s="144"/>
      <c r="F78" s="144"/>
    </row>
    <row r="79" spans="1:6" ht="15">
      <c r="A79" s="6" t="s">
        <v>492</v>
      </c>
      <c r="B79" s="41" t="s">
        <v>493</v>
      </c>
      <c r="C79" s="144"/>
      <c r="D79" s="144"/>
      <c r="E79" s="144"/>
      <c r="F79" s="144"/>
    </row>
    <row r="80" spans="1:6" ht="15">
      <c r="A80" s="6" t="s">
        <v>494</v>
      </c>
      <c r="B80" s="41" t="s">
        <v>495</v>
      </c>
      <c r="C80" s="144"/>
      <c r="D80" s="144"/>
      <c r="E80" s="144"/>
      <c r="F80" s="144"/>
    </row>
    <row r="81" spans="1:6" ht="15">
      <c r="A81" s="6" t="s">
        <v>496</v>
      </c>
      <c r="B81" s="41" t="s">
        <v>497</v>
      </c>
      <c r="C81" s="144"/>
      <c r="D81" s="144"/>
      <c r="E81" s="144"/>
      <c r="F81" s="144"/>
    </row>
    <row r="82" spans="1:6" ht="15">
      <c r="A82" s="65" t="s">
        <v>841</v>
      </c>
      <c r="B82" s="67" t="s">
        <v>498</v>
      </c>
      <c r="C82" s="143">
        <f>SUM(C75:C81)</f>
        <v>0</v>
      </c>
      <c r="D82" s="144"/>
      <c r="E82" s="144"/>
      <c r="F82" s="143">
        <f>SUM(F75:F81)</f>
        <v>0</v>
      </c>
    </row>
    <row r="83" spans="1:6" ht="15" customHeight="1">
      <c r="A83" s="17" t="s">
        <v>499</v>
      </c>
      <c r="B83" s="41" t="s">
        <v>500</v>
      </c>
      <c r="C83" s="144"/>
      <c r="D83" s="144"/>
      <c r="E83" s="144"/>
      <c r="F83" s="144"/>
    </row>
    <row r="84" spans="1:6" ht="15" customHeight="1">
      <c r="A84" s="17" t="s">
        <v>501</v>
      </c>
      <c r="B84" s="41" t="s">
        <v>502</v>
      </c>
      <c r="C84" s="144"/>
      <c r="D84" s="144"/>
      <c r="E84" s="144"/>
      <c r="F84" s="144"/>
    </row>
    <row r="85" spans="1:6" ht="17.25" customHeight="1">
      <c r="A85" s="17" t="s">
        <v>503</v>
      </c>
      <c r="B85" s="41" t="s">
        <v>504</v>
      </c>
      <c r="C85" s="144"/>
      <c r="D85" s="144"/>
      <c r="E85" s="144"/>
      <c r="F85" s="144"/>
    </row>
    <row r="86" spans="1:6" ht="17.25" customHeight="1">
      <c r="A86" s="17" t="s">
        <v>505</v>
      </c>
      <c r="B86" s="41" t="s">
        <v>506</v>
      </c>
      <c r="C86" s="144"/>
      <c r="D86" s="144"/>
      <c r="E86" s="144"/>
      <c r="F86" s="144"/>
    </row>
    <row r="87" spans="1:6" ht="16.5" customHeight="1">
      <c r="A87" s="64" t="s">
        <v>842</v>
      </c>
      <c r="B87" s="67" t="s">
        <v>507</v>
      </c>
      <c r="C87" s="143"/>
      <c r="D87" s="144"/>
      <c r="E87" s="144"/>
      <c r="F87" s="143"/>
    </row>
    <row r="88" spans="1:6" ht="15" customHeight="1">
      <c r="A88" s="17" t="s">
        <v>508</v>
      </c>
      <c r="B88" s="41" t="s">
        <v>509</v>
      </c>
      <c r="C88" s="144"/>
      <c r="D88" s="144"/>
      <c r="E88" s="144"/>
      <c r="F88" s="144"/>
    </row>
    <row r="89" spans="1:6" ht="15" customHeight="1">
      <c r="A89" s="17" t="s">
        <v>891</v>
      </c>
      <c r="B89" s="41" t="s">
        <v>510</v>
      </c>
      <c r="C89" s="144"/>
      <c r="D89" s="144"/>
      <c r="E89" s="144"/>
      <c r="F89" s="144"/>
    </row>
    <row r="90" spans="1:6" ht="15.75" customHeight="1">
      <c r="A90" s="17" t="s">
        <v>892</v>
      </c>
      <c r="B90" s="41" t="s">
        <v>511</v>
      </c>
      <c r="C90" s="144"/>
      <c r="D90" s="144"/>
      <c r="E90" s="144"/>
      <c r="F90" s="144"/>
    </row>
    <row r="91" spans="1:6" ht="15.75" customHeight="1">
      <c r="A91" s="17" t="s">
        <v>893</v>
      </c>
      <c r="B91" s="41" t="s">
        <v>512</v>
      </c>
      <c r="C91" s="144"/>
      <c r="D91" s="144"/>
      <c r="E91" s="144"/>
      <c r="F91" s="144"/>
    </row>
    <row r="92" spans="1:6" ht="18" customHeight="1">
      <c r="A92" s="17" t="s">
        <v>894</v>
      </c>
      <c r="B92" s="41" t="s">
        <v>513</v>
      </c>
      <c r="C92" s="144"/>
      <c r="D92" s="144"/>
      <c r="E92" s="144"/>
      <c r="F92" s="144"/>
    </row>
    <row r="93" spans="1:6" ht="16.5" customHeight="1">
      <c r="A93" s="17" t="s">
        <v>895</v>
      </c>
      <c r="B93" s="41" t="s">
        <v>514</v>
      </c>
      <c r="C93" s="144"/>
      <c r="D93" s="144"/>
      <c r="E93" s="144"/>
      <c r="F93" s="144"/>
    </row>
    <row r="94" spans="1:6" ht="17.25" customHeight="1">
      <c r="A94" s="17" t="s">
        <v>515</v>
      </c>
      <c r="B94" s="41" t="s">
        <v>516</v>
      </c>
      <c r="C94" s="144"/>
      <c r="D94" s="144"/>
      <c r="E94" s="144"/>
      <c r="F94" s="144"/>
    </row>
    <row r="95" spans="1:6" ht="19.5" customHeight="1">
      <c r="A95" s="17" t="s">
        <v>896</v>
      </c>
      <c r="B95" s="41" t="s">
        <v>517</v>
      </c>
      <c r="C95" s="144"/>
      <c r="D95" s="144"/>
      <c r="E95" s="144"/>
      <c r="F95" s="144"/>
    </row>
    <row r="96" spans="1:6" ht="18" customHeight="1">
      <c r="A96" s="64" t="s">
        <v>843</v>
      </c>
      <c r="B96" s="67" t="s">
        <v>518</v>
      </c>
      <c r="C96" s="143"/>
      <c r="D96" s="144"/>
      <c r="E96" s="144"/>
      <c r="F96" s="143"/>
    </row>
    <row r="97" spans="1:6" ht="15.75">
      <c r="A97" s="83" t="s">
        <v>72</v>
      </c>
      <c r="B97" s="67"/>
      <c r="C97" s="144"/>
      <c r="D97" s="144"/>
      <c r="E97" s="144"/>
      <c r="F97" s="144"/>
    </row>
    <row r="98" spans="1:6" ht="15.75">
      <c r="A98" s="46" t="s">
        <v>904</v>
      </c>
      <c r="B98" s="47" t="s">
        <v>519</v>
      </c>
      <c r="C98" s="143">
        <f>C24+C25+C50+C59+C73+C82+C87+C96</f>
        <v>13290</v>
      </c>
      <c r="D98" s="144"/>
      <c r="E98" s="144"/>
      <c r="F98" s="143">
        <f>F24+F25+F50+F59+F73+F82+F87+F96</f>
        <v>13290</v>
      </c>
    </row>
    <row r="99" spans="1:6" ht="17.25" customHeight="1">
      <c r="A99" s="17" t="s">
        <v>897</v>
      </c>
      <c r="B99" s="5" t="s">
        <v>520</v>
      </c>
      <c r="C99" s="17"/>
      <c r="D99" s="17"/>
      <c r="E99" s="17"/>
      <c r="F99" s="17"/>
    </row>
    <row r="100" spans="1:6" ht="16.5" customHeight="1">
      <c r="A100" s="17" t="s">
        <v>523</v>
      </c>
      <c r="B100" s="5" t="s">
        <v>524</v>
      </c>
      <c r="C100" s="17"/>
      <c r="D100" s="17"/>
      <c r="E100" s="17"/>
      <c r="F100" s="17"/>
    </row>
    <row r="101" spans="1:6" ht="17.25" customHeight="1">
      <c r="A101" s="17" t="s">
        <v>898</v>
      </c>
      <c r="B101" s="5" t="s">
        <v>525</v>
      </c>
      <c r="C101" s="17"/>
      <c r="D101" s="17"/>
      <c r="E101" s="17"/>
      <c r="F101" s="17"/>
    </row>
    <row r="102" spans="1:6" ht="16.5" customHeight="1">
      <c r="A102" s="20" t="s">
        <v>850</v>
      </c>
      <c r="B102" s="9" t="s">
        <v>527</v>
      </c>
      <c r="C102" s="20"/>
      <c r="D102" s="20"/>
      <c r="E102" s="20"/>
      <c r="F102" s="20"/>
    </row>
    <row r="103" spans="1:6" ht="15">
      <c r="A103" s="48" t="s">
        <v>899</v>
      </c>
      <c r="B103" s="5" t="s">
        <v>528</v>
      </c>
      <c r="C103" s="48"/>
      <c r="D103" s="48"/>
      <c r="E103" s="48"/>
      <c r="F103" s="48"/>
    </row>
    <row r="104" spans="1:6" ht="15">
      <c r="A104" s="48" t="s">
        <v>856</v>
      </c>
      <c r="B104" s="5" t="s">
        <v>531</v>
      </c>
      <c r="C104" s="48"/>
      <c r="D104" s="48"/>
      <c r="E104" s="48"/>
      <c r="F104" s="48"/>
    </row>
    <row r="105" spans="1:6" ht="16.5" customHeight="1">
      <c r="A105" s="17" t="s">
        <v>532</v>
      </c>
      <c r="B105" s="5" t="s">
        <v>533</v>
      </c>
      <c r="C105" s="17"/>
      <c r="D105" s="17"/>
      <c r="E105" s="17"/>
      <c r="F105" s="17"/>
    </row>
    <row r="106" spans="1:6" ht="18" customHeight="1">
      <c r="A106" s="17" t="s">
        <v>900</v>
      </c>
      <c r="B106" s="5" t="s">
        <v>534</v>
      </c>
      <c r="C106" s="17"/>
      <c r="D106" s="17"/>
      <c r="E106" s="17"/>
      <c r="F106" s="17"/>
    </row>
    <row r="107" spans="1:6" ht="15">
      <c r="A107" s="18" t="s">
        <v>853</v>
      </c>
      <c r="B107" s="9" t="s">
        <v>535</v>
      </c>
      <c r="C107" s="18"/>
      <c r="D107" s="18"/>
      <c r="E107" s="18"/>
      <c r="F107" s="18"/>
    </row>
    <row r="108" spans="1:6" ht="15">
      <c r="A108" s="48" t="s">
        <v>536</v>
      </c>
      <c r="B108" s="5" t="s">
        <v>537</v>
      </c>
      <c r="C108" s="48"/>
      <c r="D108" s="48"/>
      <c r="E108" s="48"/>
      <c r="F108" s="48"/>
    </row>
    <row r="109" spans="1:6" ht="15">
      <c r="A109" s="48" t="s">
        <v>538</v>
      </c>
      <c r="B109" s="5" t="s">
        <v>539</v>
      </c>
      <c r="C109" s="48"/>
      <c r="D109" s="48"/>
      <c r="E109" s="48"/>
      <c r="F109" s="48"/>
    </row>
    <row r="110" spans="1:6" ht="15">
      <c r="A110" s="18" t="s">
        <v>540</v>
      </c>
      <c r="B110" s="9" t="s">
        <v>541</v>
      </c>
      <c r="C110" s="145"/>
      <c r="D110" s="48"/>
      <c r="E110" s="48"/>
      <c r="F110" s="145"/>
    </row>
    <row r="111" spans="1:6" ht="15">
      <c r="A111" s="48" t="s">
        <v>542</v>
      </c>
      <c r="B111" s="5" t="s">
        <v>543</v>
      </c>
      <c r="C111" s="48"/>
      <c r="D111" s="48"/>
      <c r="E111" s="48"/>
      <c r="F111" s="48"/>
    </row>
    <row r="112" spans="1:6" ht="15">
      <c r="A112" s="48" t="s">
        <v>544</v>
      </c>
      <c r="B112" s="5" t="s">
        <v>545</v>
      </c>
      <c r="C112" s="48"/>
      <c r="D112" s="48"/>
      <c r="E112" s="48"/>
      <c r="F112" s="48"/>
    </row>
    <row r="113" spans="1:6" ht="15">
      <c r="A113" s="48" t="s">
        <v>546</v>
      </c>
      <c r="B113" s="5" t="s">
        <v>547</v>
      </c>
      <c r="C113" s="48"/>
      <c r="D113" s="48"/>
      <c r="E113" s="48"/>
      <c r="F113" s="48"/>
    </row>
    <row r="114" spans="1:6" ht="15">
      <c r="A114" s="49" t="s">
        <v>854</v>
      </c>
      <c r="B114" s="50" t="s">
        <v>548</v>
      </c>
      <c r="C114" s="18"/>
      <c r="D114" s="18"/>
      <c r="E114" s="18"/>
      <c r="F114" s="18"/>
    </row>
    <row r="115" spans="1:6" ht="15">
      <c r="A115" s="48" t="s">
        <v>549</v>
      </c>
      <c r="B115" s="5" t="s">
        <v>550</v>
      </c>
      <c r="C115" s="48"/>
      <c r="D115" s="48"/>
      <c r="E115" s="48"/>
      <c r="F115" s="48"/>
    </row>
    <row r="116" spans="1:6" ht="16.5" customHeight="1">
      <c r="A116" s="17" t="s">
        <v>551</v>
      </c>
      <c r="B116" s="5" t="s">
        <v>552</v>
      </c>
      <c r="C116" s="17"/>
      <c r="D116" s="17"/>
      <c r="E116" s="17"/>
      <c r="F116" s="17"/>
    </row>
    <row r="117" spans="1:6" ht="15">
      <c r="A117" s="48" t="s">
        <v>901</v>
      </c>
      <c r="B117" s="5" t="s">
        <v>553</v>
      </c>
      <c r="C117" s="48"/>
      <c r="D117" s="48"/>
      <c r="E117" s="48"/>
      <c r="F117" s="48"/>
    </row>
    <row r="118" spans="1:6" ht="15">
      <c r="A118" s="48" t="s">
        <v>859</v>
      </c>
      <c r="B118" s="5" t="s">
        <v>554</v>
      </c>
      <c r="C118" s="48"/>
      <c r="D118" s="48"/>
      <c r="E118" s="48"/>
      <c r="F118" s="48"/>
    </row>
    <row r="119" spans="1:6" ht="15">
      <c r="A119" s="49" t="s">
        <v>860</v>
      </c>
      <c r="B119" s="50" t="s">
        <v>558</v>
      </c>
      <c r="C119" s="18"/>
      <c r="D119" s="18"/>
      <c r="E119" s="18"/>
      <c r="F119" s="18"/>
    </row>
    <row r="120" spans="1:6" ht="15.75" customHeight="1">
      <c r="A120" s="17" t="s">
        <v>559</v>
      </c>
      <c r="B120" s="5" t="s">
        <v>560</v>
      </c>
      <c r="C120" s="17"/>
      <c r="D120" s="17"/>
      <c r="E120" s="17"/>
      <c r="F120" s="17"/>
    </row>
    <row r="121" spans="1:6" ht="15.75">
      <c r="A121" s="51" t="s">
        <v>905</v>
      </c>
      <c r="B121" s="52" t="s">
        <v>561</v>
      </c>
      <c r="C121" s="18">
        <f>C102+C107+C110+C114+C119+C120</f>
        <v>0</v>
      </c>
      <c r="D121" s="18"/>
      <c r="E121" s="18"/>
      <c r="F121" s="18">
        <f>F102+F107+F110+F114+F119+F120</f>
        <v>0</v>
      </c>
    </row>
    <row r="122" spans="1:6" ht="15.75">
      <c r="A122" s="179" t="s">
        <v>990</v>
      </c>
      <c r="B122" s="175"/>
      <c r="C122" s="143">
        <f>C98+C121</f>
        <v>13290</v>
      </c>
      <c r="D122" s="144"/>
      <c r="E122" s="144"/>
      <c r="F122" s="143">
        <f>F98+F121</f>
        <v>13290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E4" sqref="E4"/>
    </sheetView>
  </sheetViews>
  <sheetFormatPr defaultColWidth="9.140625" defaultRowHeight="15"/>
  <cols>
    <col min="1" max="1" width="91.421875" style="0" customWidth="1"/>
    <col min="3" max="3" width="13.00390625" style="0" customWidth="1"/>
    <col min="4" max="5" width="12.00390625" style="0" customWidth="1"/>
    <col min="6" max="6" width="12.421875" style="0" customWidth="1"/>
  </cols>
  <sheetData>
    <row r="1" spans="1:5" ht="15">
      <c r="A1" s="176" t="s">
        <v>132</v>
      </c>
      <c r="B1" s="115"/>
      <c r="C1" s="115"/>
      <c r="D1" s="115"/>
      <c r="E1" s="115"/>
    </row>
    <row r="2" spans="1:6" ht="15">
      <c r="A2" s="238" t="s">
        <v>969</v>
      </c>
      <c r="B2" s="239"/>
      <c r="C2" s="239"/>
      <c r="D2" s="239"/>
      <c r="E2" s="239"/>
      <c r="F2" s="239"/>
    </row>
    <row r="4" spans="1:5" ht="15.75">
      <c r="A4" s="137"/>
      <c r="E4" t="s">
        <v>721</v>
      </c>
    </row>
    <row r="5" ht="15">
      <c r="A5" s="177" t="s">
        <v>239</v>
      </c>
    </row>
    <row r="6" spans="1:6" ht="18.75">
      <c r="A6" s="251" t="s">
        <v>133</v>
      </c>
      <c r="B6" s="252"/>
      <c r="C6" s="252"/>
      <c r="D6" s="252"/>
      <c r="E6" s="252"/>
      <c r="F6" s="253"/>
    </row>
    <row r="7" spans="1:6" ht="33.75" customHeight="1">
      <c r="A7" s="2" t="s">
        <v>366</v>
      </c>
      <c r="B7" s="3" t="s">
        <v>367</v>
      </c>
      <c r="C7" s="195" t="s">
        <v>134</v>
      </c>
      <c r="D7" s="195" t="s">
        <v>135</v>
      </c>
      <c r="E7" s="195" t="s">
        <v>136</v>
      </c>
      <c r="F7" s="195" t="s">
        <v>970</v>
      </c>
    </row>
    <row r="8" spans="1:6" ht="25.5">
      <c r="A8" s="196" t="s">
        <v>137</v>
      </c>
      <c r="B8" s="5" t="s">
        <v>520</v>
      </c>
      <c r="C8" s="130">
        <v>2112</v>
      </c>
      <c r="D8" s="130">
        <v>2112</v>
      </c>
      <c r="E8" s="130">
        <v>2112</v>
      </c>
      <c r="F8" s="130">
        <v>2112</v>
      </c>
    </row>
    <row r="9" spans="1:6" ht="38.25">
      <c r="A9" s="196" t="s">
        <v>138</v>
      </c>
      <c r="B9" s="69"/>
      <c r="C9" s="144"/>
      <c r="D9" s="144"/>
      <c r="E9" s="144"/>
      <c r="F9" s="144"/>
    </row>
    <row r="10" spans="1:6" ht="25.5">
      <c r="A10" s="196" t="s">
        <v>139</v>
      </c>
      <c r="B10" s="5"/>
      <c r="C10" s="144"/>
      <c r="D10" s="144"/>
      <c r="E10" s="144"/>
      <c r="F10" s="144"/>
    </row>
    <row r="11" spans="1:6" ht="25.5">
      <c r="A11" s="196" t="s">
        <v>140</v>
      </c>
      <c r="B11" s="5"/>
      <c r="C11" s="144"/>
      <c r="D11" s="144"/>
      <c r="E11" s="144"/>
      <c r="F11" s="144"/>
    </row>
    <row r="12" spans="1:6" ht="38.25">
      <c r="A12" s="196" t="s">
        <v>141</v>
      </c>
      <c r="B12" s="69"/>
      <c r="C12" s="144"/>
      <c r="D12" s="144"/>
      <c r="E12" s="144"/>
      <c r="F12" s="144"/>
    </row>
    <row r="13" spans="1:6" ht="25.5">
      <c r="A13" s="196" t="s">
        <v>142</v>
      </c>
      <c r="B13" s="9"/>
      <c r="C13" s="144"/>
      <c r="D13" s="144"/>
      <c r="E13" s="144"/>
      <c r="F13" s="144"/>
    </row>
    <row r="14" spans="1:6" ht="25.5">
      <c r="A14" s="196" t="s">
        <v>143</v>
      </c>
      <c r="B14" s="5"/>
      <c r="C14" s="144"/>
      <c r="D14" s="144"/>
      <c r="E14" s="144"/>
      <c r="F14" s="144"/>
    </row>
    <row r="15" spans="1:6" ht="15">
      <c r="A15" s="59" t="s">
        <v>286</v>
      </c>
      <c r="B15" s="197" t="s">
        <v>561</v>
      </c>
      <c r="C15" s="130">
        <v>2112</v>
      </c>
      <c r="D15" s="130">
        <v>2112</v>
      </c>
      <c r="E15" s="130">
        <v>2112</v>
      </c>
      <c r="F15" s="130">
        <v>2112</v>
      </c>
    </row>
    <row r="16" spans="1:6" ht="15">
      <c r="A16" s="138"/>
      <c r="B16" s="199"/>
      <c r="C16" s="200"/>
      <c r="D16" s="200"/>
      <c r="E16" s="200"/>
      <c r="F16" s="200"/>
    </row>
    <row r="17" spans="1:6" ht="15">
      <c r="A17" s="177" t="s">
        <v>239</v>
      </c>
      <c r="B17" s="139"/>
      <c r="C17" s="34"/>
      <c r="D17" s="34"/>
      <c r="E17" s="34"/>
      <c r="F17" s="34"/>
    </row>
    <row r="18" spans="1:6" ht="18.75">
      <c r="A18" s="254" t="s">
        <v>144</v>
      </c>
      <c r="B18" s="255"/>
      <c r="C18" s="255"/>
      <c r="D18" s="255"/>
      <c r="E18" s="255"/>
      <c r="F18" s="256"/>
    </row>
    <row r="19" spans="1:6" ht="45">
      <c r="A19" s="2" t="s">
        <v>366</v>
      </c>
      <c r="B19" s="3" t="s">
        <v>367</v>
      </c>
      <c r="C19" s="195" t="s">
        <v>198</v>
      </c>
      <c r="D19" s="195" t="s">
        <v>342</v>
      </c>
      <c r="E19" s="195" t="s">
        <v>113</v>
      </c>
      <c r="F19" s="195" t="s">
        <v>121</v>
      </c>
    </row>
    <row r="20" spans="1:6" ht="26.25">
      <c r="A20" s="142" t="s">
        <v>341</v>
      </c>
      <c r="B20" s="50"/>
      <c r="C20" s="38"/>
      <c r="D20" s="38"/>
      <c r="E20" s="38"/>
      <c r="F20" s="38"/>
    </row>
    <row r="21" spans="1:6" ht="15.75">
      <c r="A21" s="195" t="s">
        <v>329</v>
      </c>
      <c r="B21" s="201" t="s">
        <v>629</v>
      </c>
      <c r="C21" s="38">
        <v>122000</v>
      </c>
      <c r="D21" s="38">
        <v>122000</v>
      </c>
      <c r="E21" s="38">
        <v>122000</v>
      </c>
      <c r="F21" s="38">
        <v>122000</v>
      </c>
    </row>
    <row r="22" spans="1:6" ht="30">
      <c r="A22" s="195" t="s">
        <v>330</v>
      </c>
      <c r="B22" s="201" t="s">
        <v>672</v>
      </c>
      <c r="C22" s="38"/>
      <c r="D22" s="38"/>
      <c r="E22" s="38"/>
      <c r="F22" s="38"/>
    </row>
    <row r="23" spans="1:6" ht="15.75">
      <c r="A23" s="195" t="s">
        <v>331</v>
      </c>
      <c r="B23" s="201" t="s">
        <v>672</v>
      </c>
      <c r="C23" s="38"/>
      <c r="D23" s="38"/>
      <c r="E23" s="38"/>
      <c r="F23" s="38"/>
    </row>
    <row r="24" spans="1:6" ht="30">
      <c r="A24" s="195" t="s">
        <v>338</v>
      </c>
      <c r="B24" s="201" t="s">
        <v>672</v>
      </c>
      <c r="C24" s="38"/>
      <c r="D24" s="38"/>
      <c r="E24" s="38"/>
      <c r="F24" s="38"/>
    </row>
    <row r="25" spans="1:6" ht="15.75">
      <c r="A25" s="195" t="s">
        <v>339</v>
      </c>
      <c r="B25" s="201" t="s">
        <v>629</v>
      </c>
      <c r="C25" s="38">
        <v>1000</v>
      </c>
      <c r="D25" s="38">
        <v>1000</v>
      </c>
      <c r="E25" s="38">
        <v>1000</v>
      </c>
      <c r="F25" s="38">
        <v>1000</v>
      </c>
    </row>
    <row r="26" spans="1:6" ht="15.75">
      <c r="A26" s="195" t="s">
        <v>340</v>
      </c>
      <c r="B26" s="102" t="s">
        <v>145</v>
      </c>
      <c r="C26" s="38"/>
      <c r="D26" s="38"/>
      <c r="E26" s="38"/>
      <c r="F26" s="38"/>
    </row>
    <row r="27" spans="1:6" ht="15">
      <c r="A27" s="59" t="s">
        <v>286</v>
      </c>
      <c r="B27" s="60"/>
      <c r="C27" s="198">
        <v>123000</v>
      </c>
      <c r="D27" s="198">
        <v>112000</v>
      </c>
      <c r="E27" s="198">
        <v>112000</v>
      </c>
      <c r="F27" s="198">
        <v>112000</v>
      </c>
    </row>
    <row r="29" ht="15">
      <c r="B29" s="139"/>
    </row>
    <row r="30" ht="15">
      <c r="B30" s="139"/>
    </row>
    <row r="31" spans="1:2" ht="25.5">
      <c r="A31" s="202" t="s">
        <v>146</v>
      </c>
      <c r="B31" s="139"/>
    </row>
    <row r="32" spans="1:2" ht="25.5">
      <c r="A32" s="203" t="s">
        <v>147</v>
      </c>
      <c r="B32" s="139"/>
    </row>
    <row r="33" spans="1:2" ht="15">
      <c r="A33" s="203" t="s">
        <v>148</v>
      </c>
      <c r="B33" s="139"/>
    </row>
    <row r="34" ht="15">
      <c r="A34" s="204" t="s">
        <v>263</v>
      </c>
    </row>
  </sheetData>
  <sheetProtection/>
  <mergeCells count="3">
    <mergeCell ref="A2:F2"/>
    <mergeCell ref="A6:F6"/>
    <mergeCell ref="A18:F18"/>
  </mergeCells>
  <printOptions/>
  <pageMargins left="0.75" right="0.75" top="1" bottom="1" header="0.5" footer="0.5"/>
  <pageSetup horizontalDpi="600" verticalDpi="600" orientation="landscape" paperSize="9" scale="64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3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92.140625" style="0" customWidth="1"/>
    <col min="3" max="3" width="10.28125" style="0" customWidth="1"/>
    <col min="4" max="4" width="11.28125" style="0" customWidth="1"/>
    <col min="5" max="5" width="13.00390625" style="0" customWidth="1"/>
    <col min="6" max="6" width="16.421875" style="0" bestFit="1" customWidth="1"/>
  </cols>
  <sheetData>
    <row r="1" spans="1:6" ht="15" customHeight="1">
      <c r="A1" s="238" t="s">
        <v>357</v>
      </c>
      <c r="B1" s="239"/>
      <c r="C1" s="239"/>
      <c r="D1" s="239"/>
      <c r="E1" s="239"/>
      <c r="F1" s="240"/>
    </row>
    <row r="2" spans="1:6" ht="15" customHeight="1">
      <c r="A2" s="242" t="s">
        <v>43</v>
      </c>
      <c r="B2" s="239"/>
      <c r="C2" s="239"/>
      <c r="D2" s="239"/>
      <c r="E2" s="239"/>
      <c r="F2" s="240"/>
    </row>
    <row r="3" ht="18">
      <c r="A3" s="188"/>
    </row>
    <row r="4" spans="1:6" ht="15">
      <c r="A4" s="146" t="s">
        <v>954</v>
      </c>
      <c r="F4" t="s">
        <v>913</v>
      </c>
    </row>
    <row r="5" spans="1:6" ht="60">
      <c r="A5" s="2" t="s">
        <v>366</v>
      </c>
      <c r="B5" s="3" t="s">
        <v>367</v>
      </c>
      <c r="C5" s="178" t="s">
        <v>74</v>
      </c>
      <c r="D5" s="178" t="s">
        <v>75</v>
      </c>
      <c r="E5" s="178" t="s">
        <v>77</v>
      </c>
      <c r="F5" s="189" t="s">
        <v>284</v>
      </c>
    </row>
    <row r="6" spans="1:6" ht="15">
      <c r="A6" s="39" t="s">
        <v>368</v>
      </c>
      <c r="B6" s="40" t="s">
        <v>369</v>
      </c>
      <c r="C6" s="144">
        <v>18193</v>
      </c>
      <c r="D6" s="144"/>
      <c r="E6" s="144"/>
      <c r="F6" s="144">
        <f>SUM(C6:E6)</f>
        <v>18193</v>
      </c>
    </row>
    <row r="7" spans="1:6" ht="15">
      <c r="A7" s="39" t="s">
        <v>370</v>
      </c>
      <c r="B7" s="41" t="s">
        <v>371</v>
      </c>
      <c r="C7" s="144"/>
      <c r="D7" s="144"/>
      <c r="E7" s="144"/>
      <c r="F7" s="144">
        <f aca="true" t="shared" si="0" ref="F7:F71">SUM(C7:E7)</f>
        <v>0</v>
      </c>
    </row>
    <row r="8" spans="1:6" ht="15">
      <c r="A8" s="39" t="s">
        <v>372</v>
      </c>
      <c r="B8" s="41" t="s">
        <v>373</v>
      </c>
      <c r="C8" s="144"/>
      <c r="D8" s="144"/>
      <c r="E8" s="144"/>
      <c r="F8" s="144">
        <f t="shared" si="0"/>
        <v>0</v>
      </c>
    </row>
    <row r="9" spans="1:6" ht="15">
      <c r="A9" s="42" t="s">
        <v>374</v>
      </c>
      <c r="B9" s="41" t="s">
        <v>375</v>
      </c>
      <c r="C9" s="144">
        <v>1030</v>
      </c>
      <c r="D9" s="144"/>
      <c r="E9" s="144"/>
      <c r="F9" s="144">
        <f t="shared" si="0"/>
        <v>1030</v>
      </c>
    </row>
    <row r="10" spans="1:6" ht="15">
      <c r="A10" s="42" t="s">
        <v>376</v>
      </c>
      <c r="B10" s="41" t="s">
        <v>377</v>
      </c>
      <c r="C10" s="144"/>
      <c r="D10" s="144"/>
      <c r="E10" s="144"/>
      <c r="F10" s="144">
        <f t="shared" si="0"/>
        <v>0</v>
      </c>
    </row>
    <row r="11" spans="1:6" ht="15">
      <c r="A11" s="42" t="s">
        <v>378</v>
      </c>
      <c r="B11" s="41" t="s">
        <v>379</v>
      </c>
      <c r="C11" s="144"/>
      <c r="D11" s="144"/>
      <c r="E11" s="144"/>
      <c r="F11" s="144">
        <f t="shared" si="0"/>
        <v>0</v>
      </c>
    </row>
    <row r="12" spans="1:6" ht="15">
      <c r="A12" s="42" t="s">
        <v>380</v>
      </c>
      <c r="B12" s="41" t="s">
        <v>381</v>
      </c>
      <c r="C12" s="144">
        <v>422</v>
      </c>
      <c r="D12" s="144"/>
      <c r="E12" s="144"/>
      <c r="F12" s="144">
        <f t="shared" si="0"/>
        <v>422</v>
      </c>
    </row>
    <row r="13" spans="1:6" ht="15">
      <c r="A13" s="42" t="s">
        <v>382</v>
      </c>
      <c r="B13" s="41" t="s">
        <v>383</v>
      </c>
      <c r="C13" s="144"/>
      <c r="D13" s="144"/>
      <c r="E13" s="144"/>
      <c r="F13" s="144">
        <f t="shared" si="0"/>
        <v>0</v>
      </c>
    </row>
    <row r="14" spans="1:6" ht="15">
      <c r="A14" s="5" t="s">
        <v>384</v>
      </c>
      <c r="B14" s="41" t="s">
        <v>385</v>
      </c>
      <c r="C14" s="144"/>
      <c r="D14" s="144"/>
      <c r="E14" s="144"/>
      <c r="F14" s="144">
        <f t="shared" si="0"/>
        <v>0</v>
      </c>
    </row>
    <row r="15" spans="1:6" ht="15">
      <c r="A15" s="5" t="s">
        <v>386</v>
      </c>
      <c r="B15" s="41" t="s">
        <v>387</v>
      </c>
      <c r="C15" s="144"/>
      <c r="D15" s="144"/>
      <c r="E15" s="144"/>
      <c r="F15" s="144">
        <f t="shared" si="0"/>
        <v>0</v>
      </c>
    </row>
    <row r="16" spans="1:6" ht="15">
      <c r="A16" s="5" t="s">
        <v>388</v>
      </c>
      <c r="B16" s="41" t="s">
        <v>389</v>
      </c>
      <c r="C16" s="144"/>
      <c r="D16" s="144"/>
      <c r="E16" s="144"/>
      <c r="F16" s="144">
        <f t="shared" si="0"/>
        <v>0</v>
      </c>
    </row>
    <row r="17" spans="1:6" ht="15">
      <c r="A17" s="5" t="s">
        <v>390</v>
      </c>
      <c r="B17" s="41" t="s">
        <v>391</v>
      </c>
      <c r="C17" s="144"/>
      <c r="D17" s="144"/>
      <c r="E17" s="144"/>
      <c r="F17" s="144">
        <f t="shared" si="0"/>
        <v>0</v>
      </c>
    </row>
    <row r="18" spans="1:6" ht="15">
      <c r="A18" s="5" t="s">
        <v>862</v>
      </c>
      <c r="B18" s="41" t="s">
        <v>392</v>
      </c>
      <c r="C18" s="144"/>
      <c r="D18" s="144"/>
      <c r="E18" s="144"/>
      <c r="F18" s="144">
        <f t="shared" si="0"/>
        <v>0</v>
      </c>
    </row>
    <row r="19" spans="1:6" ht="15">
      <c r="A19" s="43" t="s">
        <v>760</v>
      </c>
      <c r="B19" s="44" t="s">
        <v>394</v>
      </c>
      <c r="C19" s="144">
        <f>SUM(C6:C18)</f>
        <v>19645</v>
      </c>
      <c r="D19" s="144"/>
      <c r="E19" s="144"/>
      <c r="F19" s="144">
        <f t="shared" si="0"/>
        <v>19645</v>
      </c>
    </row>
    <row r="20" spans="1:6" ht="15">
      <c r="A20" s="5" t="s">
        <v>395</v>
      </c>
      <c r="B20" s="41" t="s">
        <v>396</v>
      </c>
      <c r="C20" s="144">
        <v>8345</v>
      </c>
      <c r="D20" s="144"/>
      <c r="E20" s="144"/>
      <c r="F20" s="144">
        <f t="shared" si="0"/>
        <v>8345</v>
      </c>
    </row>
    <row r="21" spans="1:6" ht="15">
      <c r="A21" s="5" t="s">
        <v>397</v>
      </c>
      <c r="B21" s="41" t="s">
        <v>398</v>
      </c>
      <c r="C21" s="144"/>
      <c r="D21" s="144"/>
      <c r="E21" s="144"/>
      <c r="F21" s="144">
        <f t="shared" si="0"/>
        <v>0</v>
      </c>
    </row>
    <row r="22" spans="1:6" ht="15">
      <c r="A22" s="6" t="s">
        <v>399</v>
      </c>
      <c r="B22" s="41" t="s">
        <v>400</v>
      </c>
      <c r="C22" s="144">
        <v>1260</v>
      </c>
      <c r="D22" s="144"/>
      <c r="E22" s="144"/>
      <c r="F22" s="144">
        <f t="shared" si="0"/>
        <v>1260</v>
      </c>
    </row>
    <row r="23" spans="1:6" ht="15">
      <c r="A23" s="9" t="s">
        <v>761</v>
      </c>
      <c r="B23" s="44" t="s">
        <v>401</v>
      </c>
      <c r="C23" s="144">
        <f>SUM(C20:C22)</f>
        <v>9605</v>
      </c>
      <c r="D23" s="144">
        <f>SUM(D20:D22)</f>
        <v>0</v>
      </c>
      <c r="E23" s="144"/>
      <c r="F23" s="144">
        <f t="shared" si="0"/>
        <v>9605</v>
      </c>
    </row>
    <row r="24" spans="1:6" ht="15">
      <c r="A24" s="66" t="s">
        <v>902</v>
      </c>
      <c r="B24" s="67" t="s">
        <v>402</v>
      </c>
      <c r="C24" s="143">
        <f>C19+C23</f>
        <v>29250</v>
      </c>
      <c r="D24" s="143">
        <f>D19+D23</f>
        <v>0</v>
      </c>
      <c r="E24" s="144"/>
      <c r="F24" s="144">
        <f t="shared" si="0"/>
        <v>29250</v>
      </c>
    </row>
    <row r="25" spans="1:6" ht="15">
      <c r="A25" s="50" t="s">
        <v>863</v>
      </c>
      <c r="B25" s="67" t="s">
        <v>403</v>
      </c>
      <c r="C25" s="143">
        <v>6783</v>
      </c>
      <c r="D25" s="144"/>
      <c r="E25" s="144"/>
      <c r="F25" s="144">
        <f t="shared" si="0"/>
        <v>6783</v>
      </c>
    </row>
    <row r="26" spans="1:6" ht="15">
      <c r="A26" s="5" t="s">
        <v>404</v>
      </c>
      <c r="B26" s="41" t="s">
        <v>405</v>
      </c>
      <c r="C26" s="144">
        <v>490</v>
      </c>
      <c r="D26" s="144"/>
      <c r="E26" s="144"/>
      <c r="F26" s="144">
        <f t="shared" si="0"/>
        <v>490</v>
      </c>
    </row>
    <row r="27" spans="1:6" ht="15">
      <c r="A27" s="5" t="s">
        <v>406</v>
      </c>
      <c r="B27" s="41" t="s">
        <v>407</v>
      </c>
      <c r="C27" s="144">
        <v>1047</v>
      </c>
      <c r="D27" s="144"/>
      <c r="E27" s="144"/>
      <c r="F27" s="144">
        <f t="shared" si="0"/>
        <v>1047</v>
      </c>
    </row>
    <row r="28" spans="1:6" ht="15">
      <c r="A28" s="5" t="s">
        <v>408</v>
      </c>
      <c r="B28" s="41" t="s">
        <v>409</v>
      </c>
      <c r="C28" s="144"/>
      <c r="D28" s="144"/>
      <c r="E28" s="144"/>
      <c r="F28" s="144">
        <f t="shared" si="0"/>
        <v>0</v>
      </c>
    </row>
    <row r="29" spans="1:6" ht="15">
      <c r="A29" s="9" t="s">
        <v>771</v>
      </c>
      <c r="B29" s="44" t="s">
        <v>410</v>
      </c>
      <c r="C29" s="144">
        <f>SUM(C26:C28)</f>
        <v>1537</v>
      </c>
      <c r="D29" s="144"/>
      <c r="E29" s="144"/>
      <c r="F29" s="144">
        <f t="shared" si="0"/>
        <v>1537</v>
      </c>
    </row>
    <row r="30" spans="1:6" ht="15">
      <c r="A30" s="5" t="s">
        <v>411</v>
      </c>
      <c r="B30" s="41" t="s">
        <v>412</v>
      </c>
      <c r="C30" s="144"/>
      <c r="D30" s="144"/>
      <c r="E30" s="144"/>
      <c r="F30" s="144">
        <f t="shared" si="0"/>
        <v>0</v>
      </c>
    </row>
    <row r="31" spans="1:6" ht="15">
      <c r="A31" s="5" t="s">
        <v>413</v>
      </c>
      <c r="B31" s="41" t="s">
        <v>414</v>
      </c>
      <c r="C31" s="144">
        <v>1530</v>
      </c>
      <c r="D31" s="144"/>
      <c r="E31" s="144"/>
      <c r="F31" s="144">
        <f t="shared" si="0"/>
        <v>1530</v>
      </c>
    </row>
    <row r="32" spans="1:6" ht="15">
      <c r="A32" s="9" t="s">
        <v>903</v>
      </c>
      <c r="B32" s="44" t="s">
        <v>415</v>
      </c>
      <c r="C32" s="144">
        <f>SUM(C30:C31)</f>
        <v>1530</v>
      </c>
      <c r="D32" s="144"/>
      <c r="E32" s="144"/>
      <c r="F32" s="144">
        <f t="shared" si="0"/>
        <v>1530</v>
      </c>
    </row>
    <row r="33" spans="1:6" ht="15">
      <c r="A33" s="5" t="s">
        <v>416</v>
      </c>
      <c r="B33" s="41" t="s">
        <v>417</v>
      </c>
      <c r="C33" s="144">
        <v>17250</v>
      </c>
      <c r="D33" s="144"/>
      <c r="E33" s="144"/>
      <c r="F33" s="144">
        <f t="shared" si="0"/>
        <v>17250</v>
      </c>
    </row>
    <row r="34" spans="1:6" ht="15">
      <c r="A34" s="5" t="s">
        <v>418</v>
      </c>
      <c r="B34" s="41" t="s">
        <v>419</v>
      </c>
      <c r="C34" s="144">
        <v>13977</v>
      </c>
      <c r="D34" s="144"/>
      <c r="E34" s="144"/>
      <c r="F34" s="144">
        <f t="shared" si="0"/>
        <v>13977</v>
      </c>
    </row>
    <row r="35" spans="1:6" ht="15">
      <c r="A35" s="5" t="s">
        <v>864</v>
      </c>
      <c r="B35" s="41" t="s">
        <v>420</v>
      </c>
      <c r="C35" s="144">
        <v>310</v>
      </c>
      <c r="D35" s="144">
        <v>1000</v>
      </c>
      <c r="E35" s="144"/>
      <c r="F35" s="144">
        <f t="shared" si="0"/>
        <v>1310</v>
      </c>
    </row>
    <row r="36" spans="1:6" ht="15">
      <c r="A36" s="5" t="s">
        <v>422</v>
      </c>
      <c r="B36" s="41" t="s">
        <v>423</v>
      </c>
      <c r="C36" s="144">
        <v>3860</v>
      </c>
      <c r="D36" s="144"/>
      <c r="E36" s="144"/>
      <c r="F36" s="144">
        <f t="shared" si="0"/>
        <v>3860</v>
      </c>
    </row>
    <row r="37" spans="1:6" ht="15">
      <c r="A37" s="14" t="s">
        <v>865</v>
      </c>
      <c r="B37" s="41" t="s">
        <v>424</v>
      </c>
      <c r="C37" s="144">
        <v>7860</v>
      </c>
      <c r="D37" s="144"/>
      <c r="E37" s="144"/>
      <c r="F37" s="144">
        <f t="shared" si="0"/>
        <v>7860</v>
      </c>
    </row>
    <row r="38" spans="1:6" ht="15">
      <c r="A38" s="6" t="s">
        <v>427</v>
      </c>
      <c r="B38" s="41" t="s">
        <v>428</v>
      </c>
      <c r="C38" s="144">
        <v>2130</v>
      </c>
      <c r="D38" s="144">
        <v>1200</v>
      </c>
      <c r="E38" s="144"/>
      <c r="F38" s="144">
        <f t="shared" si="0"/>
        <v>3330</v>
      </c>
    </row>
    <row r="39" spans="1:6" ht="15">
      <c r="A39" s="5" t="s">
        <v>866</v>
      </c>
      <c r="B39" s="41" t="s">
        <v>429</v>
      </c>
      <c r="C39" s="144">
        <v>2020</v>
      </c>
      <c r="D39" s="144"/>
      <c r="E39" s="144"/>
      <c r="F39" s="144">
        <f t="shared" si="0"/>
        <v>2020</v>
      </c>
    </row>
    <row r="40" spans="1:6" ht="15">
      <c r="A40" s="9" t="s">
        <v>776</v>
      </c>
      <c r="B40" s="44" t="s">
        <v>431</v>
      </c>
      <c r="C40" s="144">
        <f>SUM(C33:C39)</f>
        <v>47407</v>
      </c>
      <c r="D40" s="144">
        <f>SUM(D33:D39)</f>
        <v>2200</v>
      </c>
      <c r="E40" s="144"/>
      <c r="F40" s="144">
        <f t="shared" si="0"/>
        <v>49607</v>
      </c>
    </row>
    <row r="41" spans="1:6" ht="15">
      <c r="A41" s="5" t="s">
        <v>432</v>
      </c>
      <c r="B41" s="41" t="s">
        <v>433</v>
      </c>
      <c r="C41" s="144">
        <v>170</v>
      </c>
      <c r="D41" s="144"/>
      <c r="E41" s="144"/>
      <c r="F41" s="144">
        <f t="shared" si="0"/>
        <v>170</v>
      </c>
    </row>
    <row r="42" spans="1:6" ht="15">
      <c r="A42" s="5" t="s">
        <v>434</v>
      </c>
      <c r="B42" s="41" t="s">
        <v>435</v>
      </c>
      <c r="C42" s="144"/>
      <c r="D42" s="144"/>
      <c r="E42" s="144"/>
      <c r="F42" s="144">
        <f t="shared" si="0"/>
        <v>0</v>
      </c>
    </row>
    <row r="43" spans="1:6" ht="15">
      <c r="A43" s="9" t="s">
        <v>777</v>
      </c>
      <c r="B43" s="44" t="s">
        <v>436</v>
      </c>
      <c r="C43" s="144">
        <v>170</v>
      </c>
      <c r="D43" s="144"/>
      <c r="E43" s="144"/>
      <c r="F43" s="144">
        <f t="shared" si="0"/>
        <v>170</v>
      </c>
    </row>
    <row r="44" spans="1:6" ht="15">
      <c r="A44" s="5" t="s">
        <v>437</v>
      </c>
      <c r="B44" s="41" t="s">
        <v>438</v>
      </c>
      <c r="C44" s="144">
        <v>13857</v>
      </c>
      <c r="D44" s="144">
        <v>540</v>
      </c>
      <c r="E44" s="144"/>
      <c r="F44" s="144">
        <f t="shared" si="0"/>
        <v>14397</v>
      </c>
    </row>
    <row r="45" spans="1:6" ht="15">
      <c r="A45" s="5" t="s">
        <v>439</v>
      </c>
      <c r="B45" s="41" t="s">
        <v>440</v>
      </c>
      <c r="C45" s="144"/>
      <c r="D45" s="144"/>
      <c r="E45" s="144"/>
      <c r="F45" s="144">
        <f t="shared" si="0"/>
        <v>0</v>
      </c>
    </row>
    <row r="46" spans="1:6" ht="15">
      <c r="A46" s="5" t="s">
        <v>867</v>
      </c>
      <c r="B46" s="41" t="s">
        <v>441</v>
      </c>
      <c r="C46" s="144">
        <v>750</v>
      </c>
      <c r="D46" s="144"/>
      <c r="E46" s="144"/>
      <c r="F46" s="144">
        <f t="shared" si="0"/>
        <v>750</v>
      </c>
    </row>
    <row r="47" spans="1:6" ht="15">
      <c r="A47" s="5" t="s">
        <v>868</v>
      </c>
      <c r="B47" s="41" t="s">
        <v>443</v>
      </c>
      <c r="C47" s="144">
        <v>3050</v>
      </c>
      <c r="D47" s="144"/>
      <c r="E47" s="144"/>
      <c r="F47" s="144">
        <f t="shared" si="0"/>
        <v>3050</v>
      </c>
    </row>
    <row r="48" spans="1:6" ht="15">
      <c r="A48" s="5" t="s">
        <v>447</v>
      </c>
      <c r="B48" s="41" t="s">
        <v>448</v>
      </c>
      <c r="C48" s="144">
        <v>3870</v>
      </c>
      <c r="D48" s="144"/>
      <c r="E48" s="144"/>
      <c r="F48" s="144">
        <f t="shared" si="0"/>
        <v>3870</v>
      </c>
    </row>
    <row r="49" spans="1:6" ht="15">
      <c r="A49" s="9" t="s">
        <v>780</v>
      </c>
      <c r="B49" s="44" t="s">
        <v>449</v>
      </c>
      <c r="C49" s="144">
        <f>SUM(C44:C48)</f>
        <v>21527</v>
      </c>
      <c r="D49" s="144">
        <f>SUM(D44:D48)</f>
        <v>540</v>
      </c>
      <c r="E49" s="144"/>
      <c r="F49" s="144">
        <f t="shared" si="0"/>
        <v>22067</v>
      </c>
    </row>
    <row r="50" spans="1:6" ht="15">
      <c r="A50" s="50" t="s">
        <v>781</v>
      </c>
      <c r="B50" s="67" t="s">
        <v>450</v>
      </c>
      <c r="C50" s="143">
        <f>C29+C32+C40+C43+C49</f>
        <v>72171</v>
      </c>
      <c r="D50" s="143">
        <f>D29+D32+D40+D43+D49</f>
        <v>2740</v>
      </c>
      <c r="E50" s="144"/>
      <c r="F50" s="144">
        <f t="shared" si="0"/>
        <v>74911</v>
      </c>
    </row>
    <row r="51" spans="1:6" ht="15">
      <c r="A51" s="17" t="s">
        <v>451</v>
      </c>
      <c r="B51" s="41" t="s">
        <v>452</v>
      </c>
      <c r="C51" s="144"/>
      <c r="D51" s="144"/>
      <c r="E51" s="144"/>
      <c r="F51" s="144">
        <f t="shared" si="0"/>
        <v>0</v>
      </c>
    </row>
    <row r="52" spans="1:6" ht="15">
      <c r="A52" s="17" t="s">
        <v>798</v>
      </c>
      <c r="B52" s="41" t="s">
        <v>453</v>
      </c>
      <c r="C52" s="144"/>
      <c r="D52" s="144"/>
      <c r="E52" s="144"/>
      <c r="F52" s="144">
        <f t="shared" si="0"/>
        <v>0</v>
      </c>
    </row>
    <row r="53" spans="1:6" ht="15">
      <c r="A53" s="22" t="s">
        <v>869</v>
      </c>
      <c r="B53" s="41" t="s">
        <v>454</v>
      </c>
      <c r="C53" s="144"/>
      <c r="D53" s="144"/>
      <c r="E53" s="144"/>
      <c r="F53" s="144">
        <f t="shared" si="0"/>
        <v>0</v>
      </c>
    </row>
    <row r="54" spans="1:6" ht="15">
      <c r="A54" s="22" t="s">
        <v>870</v>
      </c>
      <c r="B54" s="41" t="s">
        <v>455</v>
      </c>
      <c r="D54" s="144"/>
      <c r="E54" s="144"/>
      <c r="F54" s="144">
        <f>SUM(D54:E54)</f>
        <v>0</v>
      </c>
    </row>
    <row r="55" spans="1:6" ht="15">
      <c r="A55" s="22" t="s">
        <v>871</v>
      </c>
      <c r="B55" s="41" t="s">
        <v>456</v>
      </c>
      <c r="C55" s="144"/>
      <c r="D55" s="144"/>
      <c r="E55" s="144"/>
      <c r="F55" s="144">
        <f t="shared" si="0"/>
        <v>0</v>
      </c>
    </row>
    <row r="56" spans="1:6" ht="15">
      <c r="A56" s="17" t="s">
        <v>872</v>
      </c>
      <c r="B56" s="41" t="s">
        <v>457</v>
      </c>
      <c r="C56" s="144"/>
      <c r="D56" s="144"/>
      <c r="E56" s="144"/>
      <c r="F56" s="144">
        <f t="shared" si="0"/>
        <v>0</v>
      </c>
    </row>
    <row r="57" spans="1:6" ht="15">
      <c r="A57" s="17" t="s">
        <v>873</v>
      </c>
      <c r="B57" s="41" t="s">
        <v>458</v>
      </c>
      <c r="C57" s="144"/>
      <c r="D57" s="144"/>
      <c r="E57" s="144"/>
      <c r="F57" s="144">
        <f t="shared" si="0"/>
        <v>0</v>
      </c>
    </row>
    <row r="58" spans="1:6" ht="15">
      <c r="A58" s="17" t="s">
        <v>874</v>
      </c>
      <c r="B58" s="41" t="s">
        <v>459</v>
      </c>
      <c r="C58" s="177">
        <v>1221</v>
      </c>
      <c r="D58" s="144">
        <v>6000</v>
      </c>
      <c r="E58" s="144"/>
      <c r="F58" s="144">
        <f>SUM(C58:E58)</f>
        <v>7221</v>
      </c>
    </row>
    <row r="59" spans="1:6" ht="15">
      <c r="A59" s="64" t="s">
        <v>831</v>
      </c>
      <c r="B59" s="67" t="s">
        <v>460</v>
      </c>
      <c r="C59" s="143">
        <f>SUM(C51:C58)</f>
        <v>1221</v>
      </c>
      <c r="D59" s="143">
        <f>SUM(D51:D58)</f>
        <v>6000</v>
      </c>
      <c r="E59" s="144"/>
      <c r="F59" s="144">
        <f t="shared" si="0"/>
        <v>7221</v>
      </c>
    </row>
    <row r="60" spans="1:6" ht="15">
      <c r="A60" s="16" t="s">
        <v>885</v>
      </c>
      <c r="B60" s="41" t="s">
        <v>461</v>
      </c>
      <c r="C60" s="144"/>
      <c r="D60" s="144"/>
      <c r="E60" s="144"/>
      <c r="F60" s="144">
        <f t="shared" si="0"/>
        <v>0</v>
      </c>
    </row>
    <row r="61" spans="1:6" ht="15">
      <c r="A61" s="16" t="s">
        <v>463</v>
      </c>
      <c r="B61" s="41" t="s">
        <v>464</v>
      </c>
      <c r="C61" s="144"/>
      <c r="D61" s="144"/>
      <c r="E61" s="144"/>
      <c r="F61" s="144">
        <f t="shared" si="0"/>
        <v>0</v>
      </c>
    </row>
    <row r="62" spans="1:6" ht="15">
      <c r="A62" s="16" t="s">
        <v>465</v>
      </c>
      <c r="B62" s="41" t="s">
        <v>466</v>
      </c>
      <c r="C62" s="144"/>
      <c r="D62" s="144"/>
      <c r="E62" s="144"/>
      <c r="F62" s="144">
        <f t="shared" si="0"/>
        <v>0</v>
      </c>
    </row>
    <row r="63" spans="1:6" ht="15">
      <c r="A63" s="16" t="s">
        <v>833</v>
      </c>
      <c r="B63" s="41" t="s">
        <v>467</v>
      </c>
      <c r="C63" s="144"/>
      <c r="D63" s="144"/>
      <c r="E63" s="144"/>
      <c r="F63" s="144">
        <f t="shared" si="0"/>
        <v>0</v>
      </c>
    </row>
    <row r="64" spans="1:6" ht="15">
      <c r="A64" s="16" t="s">
        <v>886</v>
      </c>
      <c r="B64" s="41" t="s">
        <v>468</v>
      </c>
      <c r="C64" s="144"/>
      <c r="D64" s="144"/>
      <c r="E64" s="144"/>
      <c r="F64" s="144">
        <f t="shared" si="0"/>
        <v>0</v>
      </c>
    </row>
    <row r="65" spans="1:6" ht="15">
      <c r="A65" s="16" t="s">
        <v>835</v>
      </c>
      <c r="B65" s="41" t="s">
        <v>469</v>
      </c>
      <c r="C65" s="144">
        <v>400</v>
      </c>
      <c r="D65" s="144">
        <v>200</v>
      </c>
      <c r="E65" s="144"/>
      <c r="F65" s="144">
        <f t="shared" si="0"/>
        <v>600</v>
      </c>
    </row>
    <row r="66" spans="1:6" ht="15">
      <c r="A66" s="16" t="s">
        <v>887</v>
      </c>
      <c r="B66" s="41" t="s">
        <v>470</v>
      </c>
      <c r="C66" s="144"/>
      <c r="D66" s="144"/>
      <c r="E66" s="144"/>
      <c r="F66" s="144">
        <f t="shared" si="0"/>
        <v>0</v>
      </c>
    </row>
    <row r="67" spans="1:6" ht="15">
      <c r="A67" s="16" t="s">
        <v>888</v>
      </c>
      <c r="B67" s="41" t="s">
        <v>472</v>
      </c>
      <c r="C67" s="144"/>
      <c r="D67" s="144"/>
      <c r="E67" s="144"/>
      <c r="F67" s="144">
        <f t="shared" si="0"/>
        <v>0</v>
      </c>
    </row>
    <row r="68" spans="1:6" ht="15">
      <c r="A68" s="16" t="s">
        <v>473</v>
      </c>
      <c r="B68" s="41" t="s">
        <v>474</v>
      </c>
      <c r="C68" s="144"/>
      <c r="D68" s="144"/>
      <c r="E68" s="144"/>
      <c r="F68" s="144">
        <f t="shared" si="0"/>
        <v>0</v>
      </c>
    </row>
    <row r="69" spans="1:6" ht="15">
      <c r="A69" s="29" t="s">
        <v>475</v>
      </c>
      <c r="B69" s="41" t="s">
        <v>476</v>
      </c>
      <c r="C69" s="144"/>
      <c r="D69" s="144"/>
      <c r="E69" s="144"/>
      <c r="F69" s="144">
        <f t="shared" si="0"/>
        <v>0</v>
      </c>
    </row>
    <row r="70" spans="1:6" ht="15">
      <c r="A70" s="16" t="s">
        <v>889</v>
      </c>
      <c r="B70" s="41" t="s">
        <v>477</v>
      </c>
      <c r="C70" s="144">
        <v>24000</v>
      </c>
      <c r="D70" s="223">
        <v>7576</v>
      </c>
      <c r="E70" s="144"/>
      <c r="F70" s="144">
        <f t="shared" si="0"/>
        <v>31576</v>
      </c>
    </row>
    <row r="71" spans="1:6" ht="15">
      <c r="A71" s="29" t="s">
        <v>184</v>
      </c>
      <c r="B71" s="41" t="s">
        <v>478</v>
      </c>
      <c r="C71" s="177"/>
      <c r="D71" s="224">
        <v>15440</v>
      </c>
      <c r="E71" s="225"/>
      <c r="F71" s="144">
        <f t="shared" si="0"/>
        <v>15440</v>
      </c>
    </row>
    <row r="72" spans="1:6" ht="15">
      <c r="A72" s="29" t="s">
        <v>185</v>
      </c>
      <c r="B72" s="41" t="s">
        <v>478</v>
      </c>
      <c r="C72" s="144"/>
      <c r="D72" s="226"/>
      <c r="E72" s="144"/>
      <c r="F72" s="144">
        <f aca="true" t="shared" si="1" ref="F72:F122">SUM(C72:E72)</f>
        <v>0</v>
      </c>
    </row>
    <row r="73" spans="1:6" ht="15">
      <c r="A73" s="64" t="s">
        <v>839</v>
      </c>
      <c r="B73" s="67" t="s">
        <v>479</v>
      </c>
      <c r="C73" s="143">
        <f>SUM(C60:C72)</f>
        <v>24400</v>
      </c>
      <c r="D73" s="143">
        <f>SUM(D60:D72)</f>
        <v>23216</v>
      </c>
      <c r="E73" s="144"/>
      <c r="F73" s="144">
        <f t="shared" si="1"/>
        <v>47616</v>
      </c>
    </row>
    <row r="74" spans="1:6" ht="15.75">
      <c r="A74" s="83" t="s">
        <v>73</v>
      </c>
      <c r="B74" s="67"/>
      <c r="C74" s="144"/>
      <c r="D74" s="144"/>
      <c r="E74" s="144"/>
      <c r="F74" s="144">
        <f t="shared" si="1"/>
        <v>0</v>
      </c>
    </row>
    <row r="75" spans="1:6" ht="15">
      <c r="A75" s="45" t="s">
        <v>480</v>
      </c>
      <c r="B75" s="41" t="s">
        <v>481</v>
      </c>
      <c r="C75" s="144">
        <v>950</v>
      </c>
      <c r="D75" s="144"/>
      <c r="E75" s="144"/>
      <c r="F75" s="144">
        <f t="shared" si="1"/>
        <v>950</v>
      </c>
    </row>
    <row r="76" spans="1:6" ht="15">
      <c r="A76" s="45" t="s">
        <v>890</v>
      </c>
      <c r="B76" s="41" t="s">
        <v>482</v>
      </c>
      <c r="C76" s="144">
        <v>7867</v>
      </c>
      <c r="D76" s="144"/>
      <c r="E76" s="144"/>
      <c r="F76" s="144">
        <f t="shared" si="1"/>
        <v>7867</v>
      </c>
    </row>
    <row r="77" spans="1:6" ht="15">
      <c r="A77" s="45" t="s">
        <v>484</v>
      </c>
      <c r="B77" s="41" t="s">
        <v>485</v>
      </c>
      <c r="C77" s="144"/>
      <c r="D77" s="144"/>
      <c r="E77" s="144"/>
      <c r="F77" s="144">
        <f t="shared" si="1"/>
        <v>0</v>
      </c>
    </row>
    <row r="78" spans="1:6" ht="15">
      <c r="A78" s="45" t="s">
        <v>486</v>
      </c>
      <c r="B78" s="41" t="s">
        <v>487</v>
      </c>
      <c r="C78" s="144">
        <v>580</v>
      </c>
      <c r="D78" s="144"/>
      <c r="E78" s="144"/>
      <c r="F78" s="144">
        <f t="shared" si="1"/>
        <v>580</v>
      </c>
    </row>
    <row r="79" spans="1:6" ht="15">
      <c r="A79" s="6" t="s">
        <v>492</v>
      </c>
      <c r="B79" s="41" t="s">
        <v>493</v>
      </c>
      <c r="C79" s="144"/>
      <c r="D79" s="144"/>
      <c r="E79" s="144"/>
      <c r="F79" s="144">
        <f t="shared" si="1"/>
        <v>0</v>
      </c>
    </row>
    <row r="80" spans="1:6" ht="15">
      <c r="A80" s="6" t="s">
        <v>494</v>
      </c>
      <c r="B80" s="41" t="s">
        <v>495</v>
      </c>
      <c r="C80" s="144"/>
      <c r="D80" s="144"/>
      <c r="E80" s="144"/>
      <c r="F80" s="144">
        <f t="shared" si="1"/>
        <v>0</v>
      </c>
    </row>
    <row r="81" spans="1:6" ht="15">
      <c r="A81" s="6" t="s">
        <v>496</v>
      </c>
      <c r="B81" s="41" t="s">
        <v>497</v>
      </c>
      <c r="C81" s="144">
        <v>955</v>
      </c>
      <c r="D81" s="144"/>
      <c r="E81" s="144"/>
      <c r="F81" s="144">
        <f t="shared" si="1"/>
        <v>955</v>
      </c>
    </row>
    <row r="82" spans="1:6" ht="15">
      <c r="A82" s="65" t="s">
        <v>841</v>
      </c>
      <c r="B82" s="67" t="s">
        <v>498</v>
      </c>
      <c r="C82" s="143">
        <f>SUM(C75:C81)</f>
        <v>10352</v>
      </c>
      <c r="D82" s="144"/>
      <c r="E82" s="144"/>
      <c r="F82" s="144">
        <f t="shared" si="1"/>
        <v>10352</v>
      </c>
    </row>
    <row r="83" spans="1:6" ht="15">
      <c r="A83" s="17" t="s">
        <v>499</v>
      </c>
      <c r="B83" s="41" t="s">
        <v>500</v>
      </c>
      <c r="C83" s="144">
        <v>16170</v>
      </c>
      <c r="D83" s="144"/>
      <c r="E83" s="144"/>
      <c r="F83" s="144">
        <f t="shared" si="1"/>
        <v>16170</v>
      </c>
    </row>
    <row r="84" spans="1:6" ht="15">
      <c r="A84" s="17" t="s">
        <v>501</v>
      </c>
      <c r="B84" s="41" t="s">
        <v>502</v>
      </c>
      <c r="C84" s="144"/>
      <c r="D84" s="144"/>
      <c r="E84" s="144"/>
      <c r="F84" s="144">
        <f t="shared" si="1"/>
        <v>0</v>
      </c>
    </row>
    <row r="85" spans="1:6" ht="15">
      <c r="A85" s="17" t="s">
        <v>503</v>
      </c>
      <c r="B85" s="41" t="s">
        <v>504</v>
      </c>
      <c r="C85" s="144"/>
      <c r="D85" s="144"/>
      <c r="E85" s="144"/>
      <c r="F85" s="144">
        <f t="shared" si="1"/>
        <v>0</v>
      </c>
    </row>
    <row r="86" spans="1:6" ht="15">
      <c r="A86" s="17" t="s">
        <v>505</v>
      </c>
      <c r="B86" s="41" t="s">
        <v>506</v>
      </c>
      <c r="C86" s="144">
        <v>4367</v>
      </c>
      <c r="D86" s="144"/>
      <c r="E86" s="144"/>
      <c r="F86" s="144">
        <f t="shared" si="1"/>
        <v>4367</v>
      </c>
    </row>
    <row r="87" spans="1:6" ht="15">
      <c r="A87" s="64" t="s">
        <v>842</v>
      </c>
      <c r="B87" s="67" t="s">
        <v>507</v>
      </c>
      <c r="C87" s="143">
        <f>SUM(C83:C86)</f>
        <v>20537</v>
      </c>
      <c r="D87" s="144"/>
      <c r="E87" s="144"/>
      <c r="F87" s="144">
        <f t="shared" si="1"/>
        <v>20537</v>
      </c>
    </row>
    <row r="88" spans="1:6" ht="30">
      <c r="A88" s="17" t="s">
        <v>508</v>
      </c>
      <c r="B88" s="41" t="s">
        <v>509</v>
      </c>
      <c r="C88" s="144"/>
      <c r="D88" s="144"/>
      <c r="E88" s="144"/>
      <c r="F88" s="144">
        <f t="shared" si="1"/>
        <v>0</v>
      </c>
    </row>
    <row r="89" spans="1:6" ht="15">
      <c r="A89" s="17" t="s">
        <v>891</v>
      </c>
      <c r="B89" s="41" t="s">
        <v>510</v>
      </c>
      <c r="C89" s="144"/>
      <c r="D89" s="144"/>
      <c r="E89" s="144"/>
      <c r="F89" s="144">
        <f t="shared" si="1"/>
        <v>0</v>
      </c>
    </row>
    <row r="90" spans="1:6" ht="30">
      <c r="A90" s="17" t="s">
        <v>892</v>
      </c>
      <c r="B90" s="41" t="s">
        <v>511</v>
      </c>
      <c r="C90" s="144"/>
      <c r="D90" s="144"/>
      <c r="E90" s="144"/>
      <c r="F90" s="144">
        <f t="shared" si="1"/>
        <v>0</v>
      </c>
    </row>
    <row r="91" spans="1:6" ht="15">
      <c r="A91" s="17" t="s">
        <v>893</v>
      </c>
      <c r="B91" s="41" t="s">
        <v>512</v>
      </c>
      <c r="C91" s="144"/>
      <c r="D91" s="144"/>
      <c r="E91" s="144"/>
      <c r="F91" s="144">
        <f t="shared" si="1"/>
        <v>0</v>
      </c>
    </row>
    <row r="92" spans="1:6" ht="30">
      <c r="A92" s="17" t="s">
        <v>894</v>
      </c>
      <c r="B92" s="41" t="s">
        <v>513</v>
      </c>
      <c r="C92" s="144"/>
      <c r="D92" s="144"/>
      <c r="E92" s="144"/>
      <c r="F92" s="144">
        <f t="shared" si="1"/>
        <v>0</v>
      </c>
    </row>
    <row r="93" spans="1:6" ht="15">
      <c r="A93" s="17" t="s">
        <v>895</v>
      </c>
      <c r="B93" s="41" t="s">
        <v>514</v>
      </c>
      <c r="C93" s="144"/>
      <c r="D93" s="144"/>
      <c r="E93" s="144"/>
      <c r="F93" s="144">
        <f t="shared" si="1"/>
        <v>0</v>
      </c>
    </row>
    <row r="94" spans="1:6" ht="15">
      <c r="A94" s="17" t="s">
        <v>515</v>
      </c>
      <c r="B94" s="41" t="s">
        <v>516</v>
      </c>
      <c r="C94" s="144"/>
      <c r="D94" s="144"/>
      <c r="E94" s="144"/>
      <c r="F94" s="144">
        <f t="shared" si="1"/>
        <v>0</v>
      </c>
    </row>
    <row r="95" spans="1:6" ht="15">
      <c r="A95" s="17" t="s">
        <v>896</v>
      </c>
      <c r="B95" s="41" t="s">
        <v>517</v>
      </c>
      <c r="C95" s="144">
        <v>4500</v>
      </c>
      <c r="D95" s="144"/>
      <c r="E95" s="144"/>
      <c r="F95" s="144">
        <f t="shared" si="1"/>
        <v>4500</v>
      </c>
    </row>
    <row r="96" spans="1:6" ht="15">
      <c r="A96" s="64" t="s">
        <v>843</v>
      </c>
      <c r="B96" s="67" t="s">
        <v>518</v>
      </c>
      <c r="C96" s="143">
        <v>4500</v>
      </c>
      <c r="D96" s="144"/>
      <c r="E96" s="144"/>
      <c r="F96" s="144">
        <v>4500</v>
      </c>
    </row>
    <row r="97" spans="1:6" ht="15.75">
      <c r="A97" s="83" t="s">
        <v>72</v>
      </c>
      <c r="B97" s="67"/>
      <c r="C97" s="144"/>
      <c r="D97" s="144"/>
      <c r="E97" s="144"/>
      <c r="F97" s="144">
        <f t="shared" si="1"/>
        <v>0</v>
      </c>
    </row>
    <row r="98" spans="1:6" ht="15.75">
      <c r="A98" s="46" t="s">
        <v>904</v>
      </c>
      <c r="B98" s="47" t="s">
        <v>519</v>
      </c>
      <c r="C98" s="143">
        <f>C24+C25+C50+C59+C73+C82+C87+C96</f>
        <v>169214</v>
      </c>
      <c r="D98" s="143">
        <f>D24+D25+D50+D59+D73+D82+D87+D96</f>
        <v>31956</v>
      </c>
      <c r="E98" s="144"/>
      <c r="F98" s="144">
        <f t="shared" si="1"/>
        <v>201170</v>
      </c>
    </row>
    <row r="99" spans="1:7" ht="15">
      <c r="A99" s="17" t="s">
        <v>897</v>
      </c>
      <c r="B99" s="5" t="s">
        <v>520</v>
      </c>
      <c r="C99" s="184">
        <v>2112</v>
      </c>
      <c r="D99" s="17"/>
      <c r="E99" s="17"/>
      <c r="F99" s="144">
        <f t="shared" si="1"/>
        <v>2112</v>
      </c>
      <c r="G99" s="33"/>
    </row>
    <row r="100" spans="1:7" ht="15">
      <c r="A100" s="17" t="s">
        <v>523</v>
      </c>
      <c r="B100" s="5" t="s">
        <v>524</v>
      </c>
      <c r="C100" s="184"/>
      <c r="D100" s="17"/>
      <c r="E100" s="17"/>
      <c r="F100" s="144">
        <f t="shared" si="1"/>
        <v>0</v>
      </c>
      <c r="G100" s="33"/>
    </row>
    <row r="101" spans="1:7" ht="15">
      <c r="A101" s="17" t="s">
        <v>898</v>
      </c>
      <c r="B101" s="5" t="s">
        <v>525</v>
      </c>
      <c r="C101" s="184"/>
      <c r="D101" s="17"/>
      <c r="E101" s="17"/>
      <c r="F101" s="144">
        <f t="shared" si="1"/>
        <v>0</v>
      </c>
      <c r="G101" s="33"/>
    </row>
    <row r="102" spans="1:7" ht="15">
      <c r="A102" s="20" t="s">
        <v>850</v>
      </c>
      <c r="B102" s="9" t="s">
        <v>527</v>
      </c>
      <c r="C102" s="184">
        <v>2112</v>
      </c>
      <c r="D102" s="20"/>
      <c r="E102" s="20"/>
      <c r="F102" s="144">
        <f t="shared" si="1"/>
        <v>2112</v>
      </c>
      <c r="G102" s="35"/>
    </row>
    <row r="103" spans="1:7" ht="15">
      <c r="A103" s="48" t="s">
        <v>899</v>
      </c>
      <c r="B103" s="5" t="s">
        <v>528</v>
      </c>
      <c r="C103" s="145"/>
      <c r="D103" s="48"/>
      <c r="E103" s="48"/>
      <c r="F103" s="144">
        <f t="shared" si="1"/>
        <v>0</v>
      </c>
      <c r="G103" s="36"/>
    </row>
    <row r="104" spans="1:7" ht="15">
      <c r="A104" s="48" t="s">
        <v>856</v>
      </c>
      <c r="B104" s="5" t="s">
        <v>531</v>
      </c>
      <c r="C104" s="145"/>
      <c r="D104" s="48"/>
      <c r="E104" s="48"/>
      <c r="F104" s="144">
        <f t="shared" si="1"/>
        <v>0</v>
      </c>
      <c r="G104" s="36"/>
    </row>
    <row r="105" spans="1:7" ht="15">
      <c r="A105" s="17" t="s">
        <v>532</v>
      </c>
      <c r="B105" s="5" t="s">
        <v>533</v>
      </c>
      <c r="C105" s="184"/>
      <c r="D105" s="17"/>
      <c r="E105" s="17"/>
      <c r="F105" s="144">
        <f t="shared" si="1"/>
        <v>0</v>
      </c>
      <c r="G105" s="33"/>
    </row>
    <row r="106" spans="1:7" ht="15">
      <c r="A106" s="17" t="s">
        <v>900</v>
      </c>
      <c r="B106" s="5" t="s">
        <v>534</v>
      </c>
      <c r="C106" s="184"/>
      <c r="D106" s="17"/>
      <c r="E106" s="17"/>
      <c r="F106" s="144">
        <f t="shared" si="1"/>
        <v>0</v>
      </c>
      <c r="G106" s="33"/>
    </row>
    <row r="107" spans="1:7" ht="15">
      <c r="A107" s="18" t="s">
        <v>853</v>
      </c>
      <c r="B107" s="9" t="s">
        <v>535</v>
      </c>
      <c r="C107" s="183"/>
      <c r="D107" s="18"/>
      <c r="E107" s="18"/>
      <c r="F107" s="144">
        <f t="shared" si="1"/>
        <v>0</v>
      </c>
      <c r="G107" s="37"/>
    </row>
    <row r="108" spans="1:7" ht="15">
      <c r="A108" s="48" t="s">
        <v>536</v>
      </c>
      <c r="B108" s="5" t="s">
        <v>537</v>
      </c>
      <c r="C108" s="48"/>
      <c r="D108" s="48"/>
      <c r="E108" s="48"/>
      <c r="F108" s="144">
        <f t="shared" si="1"/>
        <v>0</v>
      </c>
      <c r="G108" s="36"/>
    </row>
    <row r="109" spans="1:7" ht="15">
      <c r="A109" s="48" t="s">
        <v>538</v>
      </c>
      <c r="B109" s="9" t="s">
        <v>539</v>
      </c>
      <c r="C109" s="145">
        <v>5413</v>
      </c>
      <c r="D109" s="48"/>
      <c r="E109" s="48"/>
      <c r="F109" s="144">
        <v>5413</v>
      </c>
      <c r="G109" s="36"/>
    </row>
    <row r="110" spans="1:7" ht="15">
      <c r="A110" s="18" t="s">
        <v>540</v>
      </c>
      <c r="B110" s="9" t="s">
        <v>541</v>
      </c>
      <c r="C110" s="145">
        <v>156236</v>
      </c>
      <c r="D110" s="48"/>
      <c r="E110" s="48"/>
      <c r="F110" s="144">
        <f t="shared" si="1"/>
        <v>156236</v>
      </c>
      <c r="G110" s="36"/>
    </row>
    <row r="111" spans="1:7" ht="15">
      <c r="A111" s="48" t="s">
        <v>542</v>
      </c>
      <c r="B111" s="5" t="s">
        <v>543</v>
      </c>
      <c r="C111" s="48"/>
      <c r="D111" s="48"/>
      <c r="E111" s="48"/>
      <c r="F111" s="144">
        <f t="shared" si="1"/>
        <v>0</v>
      </c>
      <c r="G111" s="36"/>
    </row>
    <row r="112" spans="1:7" ht="15">
      <c r="A112" s="48" t="s">
        <v>544</v>
      </c>
      <c r="B112" s="5" t="s">
        <v>545</v>
      </c>
      <c r="C112" s="48"/>
      <c r="D112" s="48"/>
      <c r="E112" s="48"/>
      <c r="F112" s="144">
        <f t="shared" si="1"/>
        <v>0</v>
      </c>
      <c r="G112" s="36"/>
    </row>
    <row r="113" spans="1:7" ht="15">
      <c r="A113" s="48" t="s">
        <v>546</v>
      </c>
      <c r="B113" s="5" t="s">
        <v>547</v>
      </c>
      <c r="C113" s="48"/>
      <c r="D113" s="48"/>
      <c r="E113" s="48"/>
      <c r="F113" s="144">
        <f t="shared" si="1"/>
        <v>0</v>
      </c>
      <c r="G113" s="36"/>
    </row>
    <row r="114" spans="1:7" ht="15">
      <c r="A114" s="49" t="s">
        <v>854</v>
      </c>
      <c r="B114" s="50" t="s">
        <v>548</v>
      </c>
      <c r="C114" s="183">
        <v>163761</v>
      </c>
      <c r="D114" s="18"/>
      <c r="E114" s="18"/>
      <c r="F114" s="144">
        <f t="shared" si="1"/>
        <v>163761</v>
      </c>
      <c r="G114" s="37"/>
    </row>
    <row r="115" spans="1:7" ht="15">
      <c r="A115" s="48" t="s">
        <v>549</v>
      </c>
      <c r="B115" s="5" t="s">
        <v>550</v>
      </c>
      <c r="C115" s="48"/>
      <c r="D115" s="48"/>
      <c r="E115" s="48"/>
      <c r="F115" s="144">
        <f t="shared" si="1"/>
        <v>0</v>
      </c>
      <c r="G115" s="36"/>
    </row>
    <row r="116" spans="1:7" ht="15">
      <c r="A116" s="17" t="s">
        <v>551</v>
      </c>
      <c r="B116" s="5" t="s">
        <v>552</v>
      </c>
      <c r="C116" s="17"/>
      <c r="D116" s="17"/>
      <c r="E116" s="17"/>
      <c r="F116" s="144">
        <f t="shared" si="1"/>
        <v>0</v>
      </c>
      <c r="G116" s="33"/>
    </row>
    <row r="117" spans="1:7" ht="15">
      <c r="A117" s="48" t="s">
        <v>901</v>
      </c>
      <c r="B117" s="5" t="s">
        <v>553</v>
      </c>
      <c r="C117" s="48"/>
      <c r="D117" s="48"/>
      <c r="E117" s="48"/>
      <c r="F117" s="144">
        <f t="shared" si="1"/>
        <v>0</v>
      </c>
      <c r="G117" s="36"/>
    </row>
    <row r="118" spans="1:7" ht="15">
      <c r="A118" s="48" t="s">
        <v>859</v>
      </c>
      <c r="B118" s="5" t="s">
        <v>554</v>
      </c>
      <c r="C118" s="48"/>
      <c r="D118" s="48"/>
      <c r="E118" s="48"/>
      <c r="F118" s="144">
        <f t="shared" si="1"/>
        <v>0</v>
      </c>
      <c r="G118" s="36"/>
    </row>
    <row r="119" spans="1:7" ht="15">
      <c r="A119" s="49" t="s">
        <v>860</v>
      </c>
      <c r="B119" s="50" t="s">
        <v>558</v>
      </c>
      <c r="C119" s="18"/>
      <c r="D119" s="18"/>
      <c r="E119" s="18"/>
      <c r="F119" s="144">
        <f t="shared" si="1"/>
        <v>0</v>
      </c>
      <c r="G119" s="37"/>
    </row>
    <row r="120" spans="1:7" ht="15">
      <c r="A120" s="17" t="s">
        <v>559</v>
      </c>
      <c r="B120" s="5" t="s">
        <v>560</v>
      </c>
      <c r="C120" s="17"/>
      <c r="D120" s="17"/>
      <c r="E120" s="17"/>
      <c r="F120" s="144">
        <f t="shared" si="1"/>
        <v>0</v>
      </c>
      <c r="G120" s="33"/>
    </row>
    <row r="121" spans="1:7" ht="15.75">
      <c r="A121" s="51" t="s">
        <v>905</v>
      </c>
      <c r="B121" s="52" t="s">
        <v>561</v>
      </c>
      <c r="C121" s="183">
        <f>C114+C119+C120</f>
        <v>163761</v>
      </c>
      <c r="D121" s="18"/>
      <c r="E121" s="18"/>
      <c r="F121" s="183">
        <f>F114+F119+F120</f>
        <v>163761</v>
      </c>
      <c r="G121" s="37"/>
    </row>
    <row r="122" spans="1:7" ht="15.75">
      <c r="A122" s="179" t="s">
        <v>990</v>
      </c>
      <c r="B122" s="175"/>
      <c r="C122" s="144">
        <f>C98+C121</f>
        <v>332975</v>
      </c>
      <c r="D122" s="144">
        <f>D98+D121</f>
        <v>31956</v>
      </c>
      <c r="E122" s="144"/>
      <c r="F122" s="144">
        <f t="shared" si="1"/>
        <v>364931</v>
      </c>
      <c r="G122" s="34"/>
    </row>
    <row r="123" spans="2:7" ht="15">
      <c r="B123" s="34"/>
      <c r="C123" s="34"/>
      <c r="D123" s="34"/>
      <c r="E123" s="34"/>
      <c r="F123" s="34"/>
      <c r="G123" s="34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56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B1">
      <selection activeCell="F4" sqref="F4"/>
    </sheetView>
  </sheetViews>
  <sheetFormatPr defaultColWidth="9.140625" defaultRowHeight="15"/>
  <cols>
    <col min="1" max="1" width="93.421875" style="0" customWidth="1"/>
    <col min="3" max="3" width="15.140625" style="0" customWidth="1"/>
    <col min="4" max="4" width="16.8515625" style="0" customWidth="1"/>
    <col min="5" max="5" width="17.00390625" style="0" customWidth="1"/>
    <col min="6" max="6" width="14.140625" style="0" customWidth="1"/>
  </cols>
  <sheetData>
    <row r="1" spans="1:6" ht="24.75" customHeight="1">
      <c r="A1" s="238" t="s">
        <v>357</v>
      </c>
      <c r="B1" s="239"/>
      <c r="C1" s="239"/>
      <c r="D1" s="239"/>
      <c r="E1" s="239"/>
      <c r="F1" s="240"/>
    </row>
    <row r="2" spans="1:6" ht="21.75" customHeight="1">
      <c r="A2" s="242" t="s">
        <v>43</v>
      </c>
      <c r="B2" s="239"/>
      <c r="C2" s="239"/>
      <c r="D2" s="239"/>
      <c r="E2" s="239"/>
      <c r="F2" s="240"/>
    </row>
    <row r="3" ht="18">
      <c r="A3" s="188"/>
    </row>
    <row r="4" spans="1:6" ht="15">
      <c r="A4" s="146" t="s">
        <v>239</v>
      </c>
      <c r="F4" t="s">
        <v>909</v>
      </c>
    </row>
    <row r="5" spans="1:6" ht="45">
      <c r="A5" s="2" t="s">
        <v>366</v>
      </c>
      <c r="B5" s="3" t="s">
        <v>367</v>
      </c>
      <c r="C5" s="178" t="s">
        <v>74</v>
      </c>
      <c r="D5" s="178" t="s">
        <v>75</v>
      </c>
      <c r="E5" s="178" t="s">
        <v>77</v>
      </c>
      <c r="F5" s="189" t="s">
        <v>284</v>
      </c>
    </row>
    <row r="6" spans="1:6" ht="15">
      <c r="A6" s="39" t="s">
        <v>368</v>
      </c>
      <c r="B6" s="40" t="s">
        <v>369</v>
      </c>
      <c r="C6" s="144">
        <v>102947</v>
      </c>
      <c r="D6" s="144"/>
      <c r="E6" s="144"/>
      <c r="F6" s="38">
        <f>SUM(C6:E6)</f>
        <v>102947</v>
      </c>
    </row>
    <row r="7" spans="1:6" ht="15">
      <c r="A7" s="39" t="s">
        <v>370</v>
      </c>
      <c r="B7" s="41" t="s">
        <v>371</v>
      </c>
      <c r="C7" s="144">
        <v>2055</v>
      </c>
      <c r="D7" s="144"/>
      <c r="E7" s="144"/>
      <c r="F7" s="38">
        <f aca="true" t="shared" si="0" ref="F7:F70">SUM(C7:E7)</f>
        <v>2055</v>
      </c>
    </row>
    <row r="8" spans="1:6" ht="15">
      <c r="A8" s="39" t="s">
        <v>372</v>
      </c>
      <c r="B8" s="41" t="s">
        <v>373</v>
      </c>
      <c r="C8" s="144">
        <v>0</v>
      </c>
      <c r="D8" s="144"/>
      <c r="E8" s="144"/>
      <c r="F8" s="38">
        <f t="shared" si="0"/>
        <v>0</v>
      </c>
    </row>
    <row r="9" spans="1:6" ht="15">
      <c r="A9" s="42" t="s">
        <v>374</v>
      </c>
      <c r="B9" s="41" t="s">
        <v>375</v>
      </c>
      <c r="C9" s="144">
        <v>1180</v>
      </c>
      <c r="D9" s="144"/>
      <c r="E9" s="144"/>
      <c r="F9" s="38">
        <f t="shared" si="0"/>
        <v>1180</v>
      </c>
    </row>
    <row r="10" spans="1:6" ht="15">
      <c r="A10" s="42" t="s">
        <v>376</v>
      </c>
      <c r="B10" s="41" t="s">
        <v>377</v>
      </c>
      <c r="C10" s="144">
        <v>0</v>
      </c>
      <c r="D10" s="144"/>
      <c r="E10" s="144"/>
      <c r="F10" s="38">
        <f t="shared" si="0"/>
        <v>0</v>
      </c>
    </row>
    <row r="11" spans="1:6" ht="15">
      <c r="A11" s="42" t="s">
        <v>378</v>
      </c>
      <c r="B11" s="41" t="s">
        <v>379</v>
      </c>
      <c r="C11" s="144">
        <v>170</v>
      </c>
      <c r="D11" s="144"/>
      <c r="E11" s="144"/>
      <c r="F11" s="38">
        <f t="shared" si="0"/>
        <v>170</v>
      </c>
    </row>
    <row r="12" spans="1:6" ht="15">
      <c r="A12" s="42" t="s">
        <v>380</v>
      </c>
      <c r="B12" s="41" t="s">
        <v>381</v>
      </c>
      <c r="C12" s="144">
        <v>4221</v>
      </c>
      <c r="D12" s="144"/>
      <c r="E12" s="144"/>
      <c r="F12" s="38">
        <f t="shared" si="0"/>
        <v>4221</v>
      </c>
    </row>
    <row r="13" spans="1:6" ht="15">
      <c r="A13" s="42" t="s">
        <v>382</v>
      </c>
      <c r="B13" s="41" t="s">
        <v>383</v>
      </c>
      <c r="C13" s="144">
        <v>0</v>
      </c>
      <c r="D13" s="144"/>
      <c r="E13" s="144"/>
      <c r="F13" s="38">
        <f t="shared" si="0"/>
        <v>0</v>
      </c>
    </row>
    <row r="14" spans="1:6" ht="15">
      <c r="A14" s="5" t="s">
        <v>384</v>
      </c>
      <c r="B14" s="41" t="s">
        <v>385</v>
      </c>
      <c r="C14" s="144">
        <v>560</v>
      </c>
      <c r="D14" s="144"/>
      <c r="E14" s="144"/>
      <c r="F14" s="38">
        <f t="shared" si="0"/>
        <v>560</v>
      </c>
    </row>
    <row r="15" spans="1:6" ht="15">
      <c r="A15" s="5" t="s">
        <v>386</v>
      </c>
      <c r="B15" s="41" t="s">
        <v>387</v>
      </c>
      <c r="C15" s="144">
        <v>0</v>
      </c>
      <c r="D15" s="144"/>
      <c r="E15" s="144"/>
      <c r="F15" s="38">
        <f t="shared" si="0"/>
        <v>0</v>
      </c>
    </row>
    <row r="16" spans="1:6" ht="15">
      <c r="A16" s="5" t="s">
        <v>388</v>
      </c>
      <c r="B16" s="41" t="s">
        <v>389</v>
      </c>
      <c r="C16" s="144">
        <v>0</v>
      </c>
      <c r="D16" s="144"/>
      <c r="E16" s="144"/>
      <c r="F16" s="38">
        <f t="shared" si="0"/>
        <v>0</v>
      </c>
    </row>
    <row r="17" spans="1:6" ht="15">
      <c r="A17" s="5" t="s">
        <v>390</v>
      </c>
      <c r="B17" s="41" t="s">
        <v>391</v>
      </c>
      <c r="C17" s="144">
        <v>0</v>
      </c>
      <c r="D17" s="144"/>
      <c r="E17" s="144"/>
      <c r="F17" s="38">
        <f t="shared" si="0"/>
        <v>0</v>
      </c>
    </row>
    <row r="18" spans="1:6" ht="15">
      <c r="A18" s="5" t="s">
        <v>862</v>
      </c>
      <c r="B18" s="41" t="s">
        <v>392</v>
      </c>
      <c r="C18" s="144">
        <v>110</v>
      </c>
      <c r="D18" s="144"/>
      <c r="E18" s="144"/>
      <c r="F18" s="38">
        <f t="shared" si="0"/>
        <v>110</v>
      </c>
    </row>
    <row r="19" spans="1:6" ht="15">
      <c r="A19" s="43" t="s">
        <v>760</v>
      </c>
      <c r="B19" s="44" t="s">
        <v>394</v>
      </c>
      <c r="C19" s="144">
        <f>SUM(C6:C18)</f>
        <v>111243</v>
      </c>
      <c r="D19" s="144"/>
      <c r="E19" s="144"/>
      <c r="F19" s="38">
        <f t="shared" si="0"/>
        <v>111243</v>
      </c>
    </row>
    <row r="20" spans="1:6" ht="15">
      <c r="A20" s="5" t="s">
        <v>395</v>
      </c>
      <c r="B20" s="41" t="s">
        <v>396</v>
      </c>
      <c r="C20" s="144">
        <v>8345</v>
      </c>
      <c r="D20" s="144"/>
      <c r="E20" s="144"/>
      <c r="F20" s="38">
        <f t="shared" si="0"/>
        <v>8345</v>
      </c>
    </row>
    <row r="21" spans="1:6" ht="15">
      <c r="A21" s="5" t="s">
        <v>397</v>
      </c>
      <c r="B21" s="41" t="s">
        <v>398</v>
      </c>
      <c r="C21" s="144">
        <v>1860</v>
      </c>
      <c r="D21" s="144"/>
      <c r="E21" s="144"/>
      <c r="F21" s="38">
        <f t="shared" si="0"/>
        <v>1860</v>
      </c>
    </row>
    <row r="22" spans="1:6" ht="15">
      <c r="A22" s="6" t="s">
        <v>399</v>
      </c>
      <c r="B22" s="41" t="s">
        <v>400</v>
      </c>
      <c r="C22" s="144">
        <v>2060</v>
      </c>
      <c r="D22" s="144"/>
      <c r="E22" s="144"/>
      <c r="F22" s="38">
        <f t="shared" si="0"/>
        <v>2060</v>
      </c>
    </row>
    <row r="23" spans="1:6" ht="15">
      <c r="A23" s="9" t="s">
        <v>761</v>
      </c>
      <c r="B23" s="44" t="s">
        <v>401</v>
      </c>
      <c r="C23" s="144">
        <f>SUM(C20:C22)</f>
        <v>12265</v>
      </c>
      <c r="D23" s="144">
        <f>SUM(D20:D22)</f>
        <v>0</v>
      </c>
      <c r="E23" s="144"/>
      <c r="F23" s="38">
        <f t="shared" si="0"/>
        <v>12265</v>
      </c>
    </row>
    <row r="24" spans="1:6" ht="15">
      <c r="A24" s="66" t="s">
        <v>902</v>
      </c>
      <c r="B24" s="67" t="s">
        <v>402</v>
      </c>
      <c r="C24" s="143">
        <f>C19+C23</f>
        <v>123508</v>
      </c>
      <c r="D24" s="143">
        <f>D19+D23</f>
        <v>0</v>
      </c>
      <c r="E24" s="144"/>
      <c r="F24" s="38">
        <f t="shared" si="0"/>
        <v>123508</v>
      </c>
    </row>
    <row r="25" spans="1:6" ht="15">
      <c r="A25" s="50" t="s">
        <v>863</v>
      </c>
      <c r="B25" s="67" t="s">
        <v>403</v>
      </c>
      <c r="C25" s="143">
        <v>32460</v>
      </c>
      <c r="D25" s="144"/>
      <c r="E25" s="144"/>
      <c r="F25" s="38">
        <f t="shared" si="0"/>
        <v>32460</v>
      </c>
    </row>
    <row r="26" spans="1:6" ht="15">
      <c r="A26" s="5" t="s">
        <v>404</v>
      </c>
      <c r="B26" s="41" t="s">
        <v>405</v>
      </c>
      <c r="C26" s="144">
        <v>1730</v>
      </c>
      <c r="D26" s="144"/>
      <c r="E26" s="144"/>
      <c r="F26" s="38">
        <f t="shared" si="0"/>
        <v>1730</v>
      </c>
    </row>
    <row r="27" spans="1:6" ht="15">
      <c r="A27" s="5" t="s">
        <v>406</v>
      </c>
      <c r="B27" s="41" t="s">
        <v>407</v>
      </c>
      <c r="C27" s="144">
        <v>2527</v>
      </c>
      <c r="D27" s="144"/>
      <c r="E27" s="144"/>
      <c r="F27" s="38">
        <f t="shared" si="0"/>
        <v>2527</v>
      </c>
    </row>
    <row r="28" spans="1:6" ht="15">
      <c r="A28" s="5" t="s">
        <v>408</v>
      </c>
      <c r="B28" s="41" t="s">
        <v>409</v>
      </c>
      <c r="C28" s="144">
        <v>0</v>
      </c>
      <c r="D28" s="144"/>
      <c r="E28" s="144"/>
      <c r="F28" s="38">
        <f t="shared" si="0"/>
        <v>0</v>
      </c>
    </row>
    <row r="29" spans="1:6" ht="15">
      <c r="A29" s="9" t="s">
        <v>771</v>
      </c>
      <c r="B29" s="44" t="s">
        <v>410</v>
      </c>
      <c r="C29" s="144">
        <f>SUM(C26:C28)</f>
        <v>4257</v>
      </c>
      <c r="D29" s="144"/>
      <c r="E29" s="144"/>
      <c r="F29" s="38">
        <f t="shared" si="0"/>
        <v>4257</v>
      </c>
    </row>
    <row r="30" spans="1:6" ht="15">
      <c r="A30" s="5" t="s">
        <v>411</v>
      </c>
      <c r="B30" s="41" t="s">
        <v>412</v>
      </c>
      <c r="C30" s="144">
        <v>0</v>
      </c>
      <c r="D30" s="144"/>
      <c r="E30" s="144"/>
      <c r="F30" s="38">
        <f t="shared" si="0"/>
        <v>0</v>
      </c>
    </row>
    <row r="31" spans="1:6" ht="15">
      <c r="A31" s="5" t="s">
        <v>413</v>
      </c>
      <c r="B31" s="41" t="s">
        <v>414</v>
      </c>
      <c r="C31" s="144">
        <v>1530</v>
      </c>
      <c r="D31" s="144"/>
      <c r="E31" s="144"/>
      <c r="F31" s="38">
        <f t="shared" si="0"/>
        <v>1530</v>
      </c>
    </row>
    <row r="32" spans="1:6" ht="15" customHeight="1">
      <c r="A32" s="9" t="s">
        <v>903</v>
      </c>
      <c r="B32" s="44" t="s">
        <v>415</v>
      </c>
      <c r="C32" s="144">
        <f>C30+C31</f>
        <v>1530</v>
      </c>
      <c r="D32" s="144"/>
      <c r="E32" s="144"/>
      <c r="F32" s="38">
        <f t="shared" si="0"/>
        <v>1530</v>
      </c>
    </row>
    <row r="33" spans="1:6" ht="15">
      <c r="A33" s="5" t="s">
        <v>416</v>
      </c>
      <c r="B33" s="41" t="s">
        <v>417</v>
      </c>
      <c r="C33" s="144">
        <v>24200</v>
      </c>
      <c r="D33" s="144"/>
      <c r="E33" s="144"/>
      <c r="F33" s="38">
        <f t="shared" si="0"/>
        <v>24200</v>
      </c>
    </row>
    <row r="34" spans="1:6" ht="15">
      <c r="A34" s="5" t="s">
        <v>418</v>
      </c>
      <c r="B34" s="41" t="s">
        <v>419</v>
      </c>
      <c r="C34" s="144">
        <v>23577</v>
      </c>
      <c r="D34" s="144"/>
      <c r="E34" s="144"/>
      <c r="F34" s="38">
        <f t="shared" si="0"/>
        <v>23577</v>
      </c>
    </row>
    <row r="35" spans="1:6" ht="15">
      <c r="A35" s="5" t="s">
        <v>864</v>
      </c>
      <c r="B35" s="41" t="s">
        <v>420</v>
      </c>
      <c r="C35" s="144">
        <v>340</v>
      </c>
      <c r="D35" s="144">
        <v>1000</v>
      </c>
      <c r="E35" s="144"/>
      <c r="F35" s="38">
        <f t="shared" si="0"/>
        <v>1340</v>
      </c>
    </row>
    <row r="36" spans="1:6" ht="15">
      <c r="A36" s="5" t="s">
        <v>422</v>
      </c>
      <c r="B36" s="41" t="s">
        <v>423</v>
      </c>
      <c r="C36" s="144">
        <v>5620</v>
      </c>
      <c r="D36" s="144"/>
      <c r="E36" s="144"/>
      <c r="F36" s="38">
        <f t="shared" si="0"/>
        <v>5620</v>
      </c>
    </row>
    <row r="37" spans="1:6" ht="15">
      <c r="A37" s="14" t="s">
        <v>865</v>
      </c>
      <c r="B37" s="41" t="s">
        <v>424</v>
      </c>
      <c r="C37" s="144">
        <v>7860</v>
      </c>
      <c r="D37" s="144"/>
      <c r="E37" s="144"/>
      <c r="F37" s="38">
        <f t="shared" si="0"/>
        <v>7860</v>
      </c>
    </row>
    <row r="38" spans="1:6" ht="15">
      <c r="A38" s="6" t="s">
        <v>427</v>
      </c>
      <c r="B38" s="41" t="s">
        <v>428</v>
      </c>
      <c r="C38" s="144">
        <v>5755</v>
      </c>
      <c r="D38" s="144">
        <v>1200</v>
      </c>
      <c r="E38" s="144"/>
      <c r="F38" s="38">
        <f t="shared" si="0"/>
        <v>6955</v>
      </c>
    </row>
    <row r="39" spans="1:6" ht="15">
      <c r="A39" s="5" t="s">
        <v>866</v>
      </c>
      <c r="B39" s="41" t="s">
        <v>429</v>
      </c>
      <c r="C39" s="144">
        <v>3270</v>
      </c>
      <c r="D39" s="144"/>
      <c r="E39" s="144"/>
      <c r="F39" s="38">
        <f t="shared" si="0"/>
        <v>3270</v>
      </c>
    </row>
    <row r="40" spans="1:6" ht="15">
      <c r="A40" s="9" t="s">
        <v>776</v>
      </c>
      <c r="B40" s="44" t="s">
        <v>431</v>
      </c>
      <c r="C40" s="144">
        <f>SUM(C33:C39)</f>
        <v>70622</v>
      </c>
      <c r="D40" s="144">
        <f>SUM(D33:D39)</f>
        <v>2200</v>
      </c>
      <c r="E40" s="144"/>
      <c r="F40" s="38">
        <f t="shared" si="0"/>
        <v>72822</v>
      </c>
    </row>
    <row r="41" spans="1:6" ht="15">
      <c r="A41" s="5" t="s">
        <v>432</v>
      </c>
      <c r="B41" s="41" t="s">
        <v>433</v>
      </c>
      <c r="C41" s="144">
        <v>470</v>
      </c>
      <c r="D41" s="144"/>
      <c r="E41" s="144"/>
      <c r="F41" s="38">
        <f t="shared" si="0"/>
        <v>470</v>
      </c>
    </row>
    <row r="42" spans="1:6" ht="15">
      <c r="A42" s="5" t="s">
        <v>434</v>
      </c>
      <c r="B42" s="41" t="s">
        <v>435</v>
      </c>
      <c r="C42" s="144">
        <v>0</v>
      </c>
      <c r="D42" s="144"/>
      <c r="E42" s="144"/>
      <c r="F42" s="38">
        <f t="shared" si="0"/>
        <v>0</v>
      </c>
    </row>
    <row r="43" spans="1:6" ht="15">
      <c r="A43" s="9" t="s">
        <v>777</v>
      </c>
      <c r="B43" s="44" t="s">
        <v>436</v>
      </c>
      <c r="C43" s="144">
        <v>470</v>
      </c>
      <c r="D43" s="144"/>
      <c r="E43" s="144"/>
      <c r="F43" s="38">
        <f t="shared" si="0"/>
        <v>470</v>
      </c>
    </row>
    <row r="44" spans="1:6" ht="15">
      <c r="A44" s="5" t="s">
        <v>437</v>
      </c>
      <c r="B44" s="41" t="s">
        <v>438</v>
      </c>
      <c r="C44" s="144">
        <v>21647</v>
      </c>
      <c r="D44" s="144">
        <v>540</v>
      </c>
      <c r="E44" s="144"/>
      <c r="F44" s="38">
        <f t="shared" si="0"/>
        <v>22187</v>
      </c>
    </row>
    <row r="45" spans="1:6" ht="15">
      <c r="A45" s="5" t="s">
        <v>439</v>
      </c>
      <c r="B45" s="41" t="s">
        <v>440</v>
      </c>
      <c r="C45" s="144">
        <v>0</v>
      </c>
      <c r="D45" s="144"/>
      <c r="E45" s="144"/>
      <c r="F45" s="38">
        <f t="shared" si="0"/>
        <v>0</v>
      </c>
    </row>
    <row r="46" spans="1:6" ht="15">
      <c r="A46" s="5" t="s">
        <v>867</v>
      </c>
      <c r="B46" s="41" t="s">
        <v>441</v>
      </c>
      <c r="C46" s="144">
        <v>750</v>
      </c>
      <c r="D46" s="144"/>
      <c r="E46" s="144"/>
      <c r="F46" s="38">
        <f t="shared" si="0"/>
        <v>750</v>
      </c>
    </row>
    <row r="47" spans="1:6" ht="15">
      <c r="A47" s="5" t="s">
        <v>868</v>
      </c>
      <c r="B47" s="41" t="s">
        <v>443</v>
      </c>
      <c r="C47" s="144">
        <v>3600</v>
      </c>
      <c r="D47" s="144"/>
      <c r="E47" s="144"/>
      <c r="F47" s="38">
        <f t="shared" si="0"/>
        <v>3600</v>
      </c>
    </row>
    <row r="48" spans="1:6" ht="15">
      <c r="A48" s="5" t="s">
        <v>447</v>
      </c>
      <c r="B48" s="41" t="s">
        <v>448</v>
      </c>
      <c r="C48" s="144">
        <v>7423</v>
      </c>
      <c r="D48" s="144"/>
      <c r="E48" s="144"/>
      <c r="F48" s="38">
        <f t="shared" si="0"/>
        <v>7423</v>
      </c>
    </row>
    <row r="49" spans="1:6" ht="15">
      <c r="A49" s="9" t="s">
        <v>780</v>
      </c>
      <c r="B49" s="44" t="s">
        <v>449</v>
      </c>
      <c r="C49" s="144">
        <f>SUM(C44:C48)</f>
        <v>33420</v>
      </c>
      <c r="D49" s="144">
        <f>SUM(D44:D48)</f>
        <v>540</v>
      </c>
      <c r="E49" s="144"/>
      <c r="F49" s="38">
        <f t="shared" si="0"/>
        <v>33960</v>
      </c>
    </row>
    <row r="50" spans="1:6" ht="15">
      <c r="A50" s="50" t="s">
        <v>781</v>
      </c>
      <c r="B50" s="67" t="s">
        <v>450</v>
      </c>
      <c r="C50" s="143">
        <f>C29+C32+C40+C43+C49</f>
        <v>110299</v>
      </c>
      <c r="D50" s="143">
        <f>D29+D32+D40+D43+D49</f>
        <v>2740</v>
      </c>
      <c r="E50" s="144"/>
      <c r="F50" s="38">
        <f t="shared" si="0"/>
        <v>113039</v>
      </c>
    </row>
    <row r="51" spans="1:6" ht="15">
      <c r="A51" s="17" t="s">
        <v>451</v>
      </c>
      <c r="B51" s="41" t="s">
        <v>452</v>
      </c>
      <c r="C51" s="144"/>
      <c r="D51" s="144"/>
      <c r="E51" s="144"/>
      <c r="F51" s="38">
        <f t="shared" si="0"/>
        <v>0</v>
      </c>
    </row>
    <row r="52" spans="1:6" ht="15">
      <c r="A52" s="17" t="s">
        <v>798</v>
      </c>
      <c r="B52" s="41" t="s">
        <v>453</v>
      </c>
      <c r="C52" s="144"/>
      <c r="D52" s="144"/>
      <c r="E52" s="144"/>
      <c r="F52" s="38">
        <f t="shared" si="0"/>
        <v>0</v>
      </c>
    </row>
    <row r="53" spans="1:6" ht="15">
      <c r="A53" s="22" t="s">
        <v>869</v>
      </c>
      <c r="B53" s="41" t="s">
        <v>454</v>
      </c>
      <c r="C53" s="144"/>
      <c r="D53" s="144"/>
      <c r="E53" s="144"/>
      <c r="F53" s="38">
        <f t="shared" si="0"/>
        <v>0</v>
      </c>
    </row>
    <row r="54" spans="1:6" ht="15">
      <c r="A54" s="22" t="s">
        <v>870</v>
      </c>
      <c r="B54" s="41" t="s">
        <v>455</v>
      </c>
      <c r="C54" s="144"/>
      <c r="D54" s="144"/>
      <c r="E54" s="144"/>
      <c r="F54" s="38">
        <f t="shared" si="0"/>
        <v>0</v>
      </c>
    </row>
    <row r="55" spans="1:6" ht="15">
      <c r="A55" s="22" t="s">
        <v>871</v>
      </c>
      <c r="B55" s="41" t="s">
        <v>456</v>
      </c>
      <c r="C55" s="144"/>
      <c r="D55" s="144"/>
      <c r="E55" s="144"/>
      <c r="F55" s="38">
        <f t="shared" si="0"/>
        <v>0</v>
      </c>
    </row>
    <row r="56" spans="1:6" ht="15">
      <c r="A56" s="17" t="s">
        <v>872</v>
      </c>
      <c r="B56" s="41" t="s">
        <v>457</v>
      </c>
      <c r="C56" s="144"/>
      <c r="D56" s="144"/>
      <c r="E56" s="144"/>
      <c r="F56" s="38">
        <f t="shared" si="0"/>
        <v>0</v>
      </c>
    </row>
    <row r="57" spans="1:6" ht="15">
      <c r="A57" s="17" t="s">
        <v>707</v>
      </c>
      <c r="B57" s="41" t="s">
        <v>458</v>
      </c>
      <c r="C57" s="144"/>
      <c r="D57" s="144"/>
      <c r="E57" s="144"/>
      <c r="F57" s="38">
        <f t="shared" si="0"/>
        <v>0</v>
      </c>
    </row>
    <row r="58" spans="1:6" ht="15">
      <c r="A58" s="17" t="s">
        <v>708</v>
      </c>
      <c r="B58" s="41" t="s">
        <v>459</v>
      </c>
      <c r="C58" s="144">
        <v>1221</v>
      </c>
      <c r="D58" s="144">
        <v>6000</v>
      </c>
      <c r="E58" s="144"/>
      <c r="F58" s="38">
        <f t="shared" si="0"/>
        <v>7221</v>
      </c>
    </row>
    <row r="59" spans="1:6" ht="15">
      <c r="A59" s="64" t="s">
        <v>831</v>
      </c>
      <c r="B59" s="67" t="s">
        <v>460</v>
      </c>
      <c r="C59" s="143">
        <f>SUM(C51:C58)</f>
        <v>1221</v>
      </c>
      <c r="D59" s="143">
        <f>SUM(D51:D58)</f>
        <v>6000</v>
      </c>
      <c r="E59" s="144"/>
      <c r="F59" s="38">
        <f t="shared" si="0"/>
        <v>7221</v>
      </c>
    </row>
    <row r="60" spans="1:6" ht="15">
      <c r="A60" s="16" t="s">
        <v>885</v>
      </c>
      <c r="B60" s="41" t="s">
        <v>461</v>
      </c>
      <c r="C60" s="144"/>
      <c r="D60" s="144"/>
      <c r="E60" s="144"/>
      <c r="F60" s="38">
        <f t="shared" si="0"/>
        <v>0</v>
      </c>
    </row>
    <row r="61" spans="1:6" ht="15">
      <c r="A61" s="16" t="s">
        <v>463</v>
      </c>
      <c r="B61" s="41" t="s">
        <v>464</v>
      </c>
      <c r="C61" s="144"/>
      <c r="D61" s="144"/>
      <c r="E61" s="144"/>
      <c r="F61" s="38">
        <f t="shared" si="0"/>
        <v>0</v>
      </c>
    </row>
    <row r="62" spans="1:6" ht="15">
      <c r="A62" s="16" t="s">
        <v>465</v>
      </c>
      <c r="B62" s="41" t="s">
        <v>466</v>
      </c>
      <c r="C62" s="144"/>
      <c r="D62" s="144"/>
      <c r="E62" s="144"/>
      <c r="F62" s="38">
        <f t="shared" si="0"/>
        <v>0</v>
      </c>
    </row>
    <row r="63" spans="1:6" ht="15">
      <c r="A63" s="16" t="s">
        <v>833</v>
      </c>
      <c r="B63" s="41" t="s">
        <v>467</v>
      </c>
      <c r="C63" s="144"/>
      <c r="D63" s="144"/>
      <c r="E63" s="144"/>
      <c r="F63" s="38">
        <f t="shared" si="0"/>
        <v>0</v>
      </c>
    </row>
    <row r="64" spans="1:6" ht="15">
      <c r="A64" s="16" t="s">
        <v>886</v>
      </c>
      <c r="B64" s="41" t="s">
        <v>468</v>
      </c>
      <c r="C64" s="144"/>
      <c r="D64" s="144"/>
      <c r="E64" s="144"/>
      <c r="F64" s="38">
        <f t="shared" si="0"/>
        <v>0</v>
      </c>
    </row>
    <row r="65" spans="1:6" ht="15">
      <c r="A65" s="16" t="s">
        <v>835</v>
      </c>
      <c r="B65" s="41" t="s">
        <v>469</v>
      </c>
      <c r="C65" s="144">
        <v>400</v>
      </c>
      <c r="D65" s="144">
        <v>200</v>
      </c>
      <c r="E65" s="144"/>
      <c r="F65" s="38">
        <f t="shared" si="0"/>
        <v>600</v>
      </c>
    </row>
    <row r="66" spans="1:6" ht="15">
      <c r="A66" s="16" t="s">
        <v>887</v>
      </c>
      <c r="B66" s="41" t="s">
        <v>470</v>
      </c>
      <c r="C66" s="144"/>
      <c r="D66" s="144"/>
      <c r="E66" s="144"/>
      <c r="F66" s="38">
        <f t="shared" si="0"/>
        <v>0</v>
      </c>
    </row>
    <row r="67" spans="1:6" ht="15">
      <c r="A67" s="16" t="s">
        <v>888</v>
      </c>
      <c r="B67" s="41" t="s">
        <v>472</v>
      </c>
      <c r="C67" s="144"/>
      <c r="D67" s="144"/>
      <c r="E67" s="144"/>
      <c r="F67" s="38">
        <f t="shared" si="0"/>
        <v>0</v>
      </c>
    </row>
    <row r="68" spans="1:6" ht="15">
      <c r="A68" s="16" t="s">
        <v>473</v>
      </c>
      <c r="B68" s="41" t="s">
        <v>474</v>
      </c>
      <c r="C68" s="144"/>
      <c r="D68" s="144"/>
      <c r="E68" s="144"/>
      <c r="F68" s="38">
        <f t="shared" si="0"/>
        <v>0</v>
      </c>
    </row>
    <row r="69" spans="1:6" ht="15">
      <c r="A69" s="29" t="s">
        <v>475</v>
      </c>
      <c r="B69" s="41" t="s">
        <v>476</v>
      </c>
      <c r="C69" s="144"/>
      <c r="D69" s="144"/>
      <c r="E69" s="144"/>
      <c r="F69" s="38">
        <f t="shared" si="0"/>
        <v>0</v>
      </c>
    </row>
    <row r="70" spans="1:6" ht="15">
      <c r="A70" s="16" t="s">
        <v>889</v>
      </c>
      <c r="B70" s="41" t="s">
        <v>477</v>
      </c>
      <c r="C70" s="144">
        <v>24000</v>
      </c>
      <c r="D70" s="144">
        <v>7576</v>
      </c>
      <c r="E70" s="144"/>
      <c r="F70" s="38">
        <f t="shared" si="0"/>
        <v>31576</v>
      </c>
    </row>
    <row r="71" spans="1:6" ht="15">
      <c r="A71" s="29" t="s">
        <v>184</v>
      </c>
      <c r="B71" s="41" t="s">
        <v>478</v>
      </c>
      <c r="D71" s="224">
        <v>15440</v>
      </c>
      <c r="E71" s="144"/>
      <c r="F71" s="211">
        <f>SUM(D71:E71)</f>
        <v>15440</v>
      </c>
    </row>
    <row r="72" spans="1:6" ht="15">
      <c r="A72" s="29" t="s">
        <v>185</v>
      </c>
      <c r="B72" s="41" t="s">
        <v>478</v>
      </c>
      <c r="C72" s="144"/>
      <c r="D72" s="144"/>
      <c r="E72" s="144"/>
      <c r="F72" s="38">
        <f aca="true" t="shared" si="1" ref="F72:F122">SUM(C72:E72)</f>
        <v>0</v>
      </c>
    </row>
    <row r="73" spans="1:6" ht="15">
      <c r="A73" s="64" t="s">
        <v>839</v>
      </c>
      <c r="B73" s="67" t="s">
        <v>479</v>
      </c>
      <c r="C73" s="143">
        <f>SUM(C60:C72)</f>
        <v>24400</v>
      </c>
      <c r="D73" s="143">
        <f>SUM(D60:D72)</f>
        <v>23216</v>
      </c>
      <c r="E73" s="144"/>
      <c r="F73" s="38">
        <f t="shared" si="1"/>
        <v>47616</v>
      </c>
    </row>
    <row r="74" spans="1:6" ht="15.75">
      <c r="A74" s="83" t="s">
        <v>73</v>
      </c>
      <c r="B74" s="67"/>
      <c r="C74" s="144"/>
      <c r="D74" s="144"/>
      <c r="E74" s="144"/>
      <c r="F74" s="38">
        <f t="shared" si="1"/>
        <v>0</v>
      </c>
    </row>
    <row r="75" spans="1:6" ht="15">
      <c r="A75" s="45" t="s">
        <v>480</v>
      </c>
      <c r="B75" s="41" t="s">
        <v>481</v>
      </c>
      <c r="C75" s="144">
        <v>950</v>
      </c>
      <c r="D75" s="144"/>
      <c r="E75" s="144"/>
      <c r="F75" s="38">
        <f t="shared" si="1"/>
        <v>950</v>
      </c>
    </row>
    <row r="76" spans="1:6" ht="15">
      <c r="A76" s="45" t="s">
        <v>890</v>
      </c>
      <c r="B76" s="41" t="s">
        <v>482</v>
      </c>
      <c r="C76" s="144">
        <v>7867</v>
      </c>
      <c r="D76" s="144"/>
      <c r="E76" s="144"/>
      <c r="F76" s="38">
        <f t="shared" si="1"/>
        <v>7867</v>
      </c>
    </row>
    <row r="77" spans="1:6" ht="15">
      <c r="A77" s="45" t="s">
        <v>484</v>
      </c>
      <c r="B77" s="41" t="s">
        <v>485</v>
      </c>
      <c r="C77" s="144">
        <v>441</v>
      </c>
      <c r="D77" s="144"/>
      <c r="E77" s="144"/>
      <c r="F77" s="38">
        <f t="shared" si="1"/>
        <v>441</v>
      </c>
    </row>
    <row r="78" spans="1:6" ht="15">
      <c r="A78" s="45" t="s">
        <v>486</v>
      </c>
      <c r="B78" s="41" t="s">
        <v>487</v>
      </c>
      <c r="C78" s="144">
        <v>820</v>
      </c>
      <c r="D78" s="144"/>
      <c r="E78" s="144"/>
      <c r="F78" s="38">
        <f t="shared" si="1"/>
        <v>820</v>
      </c>
    </row>
    <row r="79" spans="1:6" ht="15">
      <c r="A79" s="6" t="s">
        <v>492</v>
      </c>
      <c r="B79" s="41" t="s">
        <v>493</v>
      </c>
      <c r="C79" s="144"/>
      <c r="D79" s="144"/>
      <c r="E79" s="144"/>
      <c r="F79" s="38">
        <f t="shared" si="1"/>
        <v>0</v>
      </c>
    </row>
    <row r="80" spans="1:6" ht="15">
      <c r="A80" s="6" t="s">
        <v>494</v>
      </c>
      <c r="B80" s="41" t="s">
        <v>495</v>
      </c>
      <c r="C80" s="144"/>
      <c r="D80" s="144"/>
      <c r="E80" s="144"/>
      <c r="F80" s="38">
        <f t="shared" si="1"/>
        <v>0</v>
      </c>
    </row>
    <row r="81" spans="1:6" ht="15">
      <c r="A81" s="6" t="s">
        <v>496</v>
      </c>
      <c r="B81" s="41" t="s">
        <v>497</v>
      </c>
      <c r="C81" s="144">
        <v>1139</v>
      </c>
      <c r="D81" s="144"/>
      <c r="E81" s="144"/>
      <c r="F81" s="38">
        <f t="shared" si="1"/>
        <v>1139</v>
      </c>
    </row>
    <row r="82" spans="1:6" ht="15">
      <c r="A82" s="65" t="s">
        <v>841</v>
      </c>
      <c r="B82" s="67" t="s">
        <v>498</v>
      </c>
      <c r="C82" s="143">
        <f>SUM(C75:C81)</f>
        <v>11217</v>
      </c>
      <c r="D82" s="144"/>
      <c r="E82" s="144"/>
      <c r="F82" s="38">
        <f t="shared" si="1"/>
        <v>11217</v>
      </c>
    </row>
    <row r="83" spans="1:6" ht="15">
      <c r="A83" s="17" t="s">
        <v>499</v>
      </c>
      <c r="B83" s="41" t="s">
        <v>500</v>
      </c>
      <c r="C83" s="144">
        <v>16170</v>
      </c>
      <c r="D83" s="144"/>
      <c r="E83" s="144"/>
      <c r="F83" s="38">
        <f t="shared" si="1"/>
        <v>16170</v>
      </c>
    </row>
    <row r="84" spans="1:6" ht="15">
      <c r="A84" s="17" t="s">
        <v>501</v>
      </c>
      <c r="B84" s="41" t="s">
        <v>502</v>
      </c>
      <c r="C84" s="144"/>
      <c r="D84" s="144"/>
      <c r="E84" s="144"/>
      <c r="F84" s="38">
        <f t="shared" si="1"/>
        <v>0</v>
      </c>
    </row>
    <row r="85" spans="1:6" ht="15">
      <c r="A85" s="17" t="s">
        <v>503</v>
      </c>
      <c r="B85" s="41" t="s">
        <v>504</v>
      </c>
      <c r="C85" s="144"/>
      <c r="D85" s="144"/>
      <c r="E85" s="144"/>
      <c r="F85" s="38">
        <f t="shared" si="1"/>
        <v>0</v>
      </c>
    </row>
    <row r="86" spans="1:6" ht="15">
      <c r="A86" s="17" t="s">
        <v>505</v>
      </c>
      <c r="B86" s="41" t="s">
        <v>506</v>
      </c>
      <c r="C86" s="144">
        <v>4367</v>
      </c>
      <c r="D86" s="144"/>
      <c r="E86" s="144"/>
      <c r="F86" s="38">
        <f t="shared" si="1"/>
        <v>4367</v>
      </c>
    </row>
    <row r="87" spans="1:6" ht="15">
      <c r="A87" s="64" t="s">
        <v>842</v>
      </c>
      <c r="B87" s="67" t="s">
        <v>507</v>
      </c>
      <c r="C87" s="143">
        <f>SUM(C83:C86)</f>
        <v>20537</v>
      </c>
      <c r="D87" s="144"/>
      <c r="E87" s="144"/>
      <c r="F87" s="38">
        <f t="shared" si="1"/>
        <v>20537</v>
      </c>
    </row>
    <row r="88" spans="1:6" ht="30">
      <c r="A88" s="17" t="s">
        <v>508</v>
      </c>
      <c r="B88" s="41" t="s">
        <v>509</v>
      </c>
      <c r="C88" s="144"/>
      <c r="D88" s="144"/>
      <c r="E88" s="144"/>
      <c r="F88" s="38">
        <f t="shared" si="1"/>
        <v>0</v>
      </c>
    </row>
    <row r="89" spans="1:6" ht="15">
      <c r="A89" s="17" t="s">
        <v>891</v>
      </c>
      <c r="B89" s="41" t="s">
        <v>510</v>
      </c>
      <c r="C89" s="144"/>
      <c r="D89" s="144"/>
      <c r="E89" s="144"/>
      <c r="F89" s="38">
        <f t="shared" si="1"/>
        <v>0</v>
      </c>
    </row>
    <row r="90" spans="1:6" ht="30">
      <c r="A90" s="17" t="s">
        <v>892</v>
      </c>
      <c r="B90" s="41" t="s">
        <v>511</v>
      </c>
      <c r="C90" s="144"/>
      <c r="D90" s="144"/>
      <c r="E90" s="144"/>
      <c r="F90" s="38">
        <f t="shared" si="1"/>
        <v>0</v>
      </c>
    </row>
    <row r="91" spans="1:6" ht="15">
      <c r="A91" s="17" t="s">
        <v>893</v>
      </c>
      <c r="B91" s="41" t="s">
        <v>512</v>
      </c>
      <c r="C91" s="144"/>
      <c r="D91" s="144"/>
      <c r="E91" s="144"/>
      <c r="F91" s="38">
        <f t="shared" si="1"/>
        <v>0</v>
      </c>
    </row>
    <row r="92" spans="1:6" ht="30">
      <c r="A92" s="17" t="s">
        <v>894</v>
      </c>
      <c r="B92" s="41" t="s">
        <v>513</v>
      </c>
      <c r="C92" s="144"/>
      <c r="D92" s="144"/>
      <c r="E92" s="144"/>
      <c r="F92" s="38">
        <f t="shared" si="1"/>
        <v>0</v>
      </c>
    </row>
    <row r="93" spans="1:6" ht="15">
      <c r="A93" s="17" t="s">
        <v>895</v>
      </c>
      <c r="B93" s="41" t="s">
        <v>514</v>
      </c>
      <c r="C93" s="144"/>
      <c r="D93" s="144"/>
      <c r="E93" s="144"/>
      <c r="F93" s="38">
        <f t="shared" si="1"/>
        <v>0</v>
      </c>
    </row>
    <row r="94" spans="1:6" ht="15">
      <c r="A94" s="17" t="s">
        <v>515</v>
      </c>
      <c r="B94" s="41" t="s">
        <v>516</v>
      </c>
      <c r="C94" s="144"/>
      <c r="D94" s="144"/>
      <c r="E94" s="144"/>
      <c r="F94" s="38">
        <f t="shared" si="1"/>
        <v>0</v>
      </c>
    </row>
    <row r="95" spans="1:6" ht="15">
      <c r="A95" s="17" t="s">
        <v>896</v>
      </c>
      <c r="B95" s="41" t="s">
        <v>517</v>
      </c>
      <c r="C95" s="144">
        <v>4500</v>
      </c>
      <c r="D95" s="144"/>
      <c r="E95" s="144"/>
      <c r="F95" s="38">
        <f t="shared" si="1"/>
        <v>4500</v>
      </c>
    </row>
    <row r="96" spans="1:6" ht="15">
      <c r="A96" s="64" t="s">
        <v>843</v>
      </c>
      <c r="B96" s="67" t="s">
        <v>518</v>
      </c>
      <c r="C96" s="144">
        <v>4500</v>
      </c>
      <c r="D96" s="144"/>
      <c r="E96" s="144"/>
      <c r="F96" s="38">
        <f t="shared" si="1"/>
        <v>4500</v>
      </c>
    </row>
    <row r="97" spans="1:6" ht="15.75">
      <c r="A97" s="83" t="s">
        <v>72</v>
      </c>
      <c r="B97" s="67"/>
      <c r="C97" s="144"/>
      <c r="D97" s="144"/>
      <c r="E97" s="144"/>
      <c r="F97" s="38">
        <f t="shared" si="1"/>
        <v>0</v>
      </c>
    </row>
    <row r="98" spans="1:6" ht="15.75">
      <c r="A98" s="46" t="s">
        <v>904</v>
      </c>
      <c r="B98" s="47" t="s">
        <v>519</v>
      </c>
      <c r="C98" s="143">
        <f>C24+C25+C50+C59+C73+C82+C87+C96</f>
        <v>328142</v>
      </c>
      <c r="D98" s="143">
        <f>D24+D25+D50+D59+D73+D82+D87+D96</f>
        <v>31956</v>
      </c>
      <c r="E98" s="144"/>
      <c r="F98" s="38">
        <f t="shared" si="1"/>
        <v>360098</v>
      </c>
    </row>
    <row r="99" spans="1:25" ht="15">
      <c r="A99" s="17" t="s">
        <v>897</v>
      </c>
      <c r="B99" s="5" t="s">
        <v>520</v>
      </c>
      <c r="C99" s="184">
        <v>2112</v>
      </c>
      <c r="D99" s="17"/>
      <c r="E99" s="17"/>
      <c r="F99" s="38">
        <f t="shared" si="1"/>
        <v>2112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523</v>
      </c>
      <c r="B100" s="5" t="s">
        <v>524</v>
      </c>
      <c r="C100" s="184"/>
      <c r="D100" s="17"/>
      <c r="E100" s="17"/>
      <c r="F100" s="38">
        <f t="shared" si="1"/>
        <v>0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898</v>
      </c>
      <c r="B101" s="5" t="s">
        <v>525</v>
      </c>
      <c r="C101" s="184"/>
      <c r="D101" s="17"/>
      <c r="E101" s="17"/>
      <c r="F101" s="38">
        <f t="shared" si="1"/>
        <v>0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850</v>
      </c>
      <c r="B102" s="9" t="s">
        <v>527</v>
      </c>
      <c r="C102" s="209">
        <v>2112</v>
      </c>
      <c r="D102" s="20"/>
      <c r="E102" s="20"/>
      <c r="F102" s="38">
        <f t="shared" si="1"/>
        <v>2112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899</v>
      </c>
      <c r="B103" s="5" t="s">
        <v>528</v>
      </c>
      <c r="C103" s="48"/>
      <c r="D103" s="48"/>
      <c r="E103" s="48"/>
      <c r="F103" s="38">
        <f t="shared" si="1"/>
        <v>0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856</v>
      </c>
      <c r="B104" s="5" t="s">
        <v>531</v>
      </c>
      <c r="C104" s="48"/>
      <c r="D104" s="48"/>
      <c r="E104" s="48"/>
      <c r="F104" s="38">
        <f t="shared" si="1"/>
        <v>0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532</v>
      </c>
      <c r="B105" s="5" t="s">
        <v>533</v>
      </c>
      <c r="C105" s="17"/>
      <c r="D105" s="17"/>
      <c r="E105" s="17"/>
      <c r="F105" s="38">
        <f t="shared" si="1"/>
        <v>0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900</v>
      </c>
      <c r="B106" s="5" t="s">
        <v>534</v>
      </c>
      <c r="C106" s="17"/>
      <c r="D106" s="17"/>
      <c r="E106" s="17"/>
      <c r="F106" s="38">
        <f t="shared" si="1"/>
        <v>0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853</v>
      </c>
      <c r="B107" s="9" t="s">
        <v>535</v>
      </c>
      <c r="C107" s="18"/>
      <c r="D107" s="18"/>
      <c r="E107" s="18"/>
      <c r="F107" s="38">
        <f t="shared" si="1"/>
        <v>0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536</v>
      </c>
      <c r="B108" s="5" t="s">
        <v>537</v>
      </c>
      <c r="C108" s="48"/>
      <c r="D108" s="48"/>
      <c r="E108" s="48"/>
      <c r="F108" s="38">
        <f t="shared" si="1"/>
        <v>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538</v>
      </c>
      <c r="B109" s="5" t="s">
        <v>539</v>
      </c>
      <c r="C109" s="145">
        <v>5413</v>
      </c>
      <c r="D109" s="48"/>
      <c r="E109" s="48"/>
      <c r="F109" s="38">
        <v>5413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540</v>
      </c>
      <c r="B110" s="9" t="s">
        <v>541</v>
      </c>
      <c r="C110" s="145"/>
      <c r="D110" s="48"/>
      <c r="E110" s="48"/>
      <c r="F110" s="38">
        <f t="shared" si="1"/>
        <v>0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542</v>
      </c>
      <c r="B111" s="5" t="s">
        <v>543</v>
      </c>
      <c r="C111" s="145"/>
      <c r="D111" s="48"/>
      <c r="E111" s="48"/>
      <c r="F111" s="38">
        <f t="shared" si="1"/>
        <v>0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544</v>
      </c>
      <c r="B112" s="5" t="s">
        <v>545</v>
      </c>
      <c r="C112" s="145"/>
      <c r="D112" s="48"/>
      <c r="E112" s="48"/>
      <c r="F112" s="38">
        <f t="shared" si="1"/>
        <v>0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546</v>
      </c>
      <c r="B113" s="5" t="s">
        <v>547</v>
      </c>
      <c r="C113" s="145"/>
      <c r="D113" s="48"/>
      <c r="E113" s="48"/>
      <c r="F113" s="38">
        <f t="shared" si="1"/>
        <v>0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854</v>
      </c>
      <c r="B114" s="50" t="s">
        <v>548</v>
      </c>
      <c r="C114" s="183">
        <v>7525</v>
      </c>
      <c r="D114" s="18"/>
      <c r="E114" s="18"/>
      <c r="F114" s="38">
        <v>7525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549</v>
      </c>
      <c r="B115" s="5" t="s">
        <v>550</v>
      </c>
      <c r="C115" s="48"/>
      <c r="D115" s="48"/>
      <c r="E115" s="48"/>
      <c r="F115" s="38">
        <f t="shared" si="1"/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551</v>
      </c>
      <c r="B116" s="5" t="s">
        <v>552</v>
      </c>
      <c r="C116" s="17"/>
      <c r="D116" s="17"/>
      <c r="E116" s="17"/>
      <c r="F116" s="38">
        <f t="shared" si="1"/>
        <v>0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901</v>
      </c>
      <c r="B117" s="5" t="s">
        <v>553</v>
      </c>
      <c r="C117" s="48"/>
      <c r="D117" s="48"/>
      <c r="E117" s="48"/>
      <c r="F117" s="38">
        <f t="shared" si="1"/>
        <v>0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859</v>
      </c>
      <c r="B118" s="5" t="s">
        <v>554</v>
      </c>
      <c r="C118" s="48"/>
      <c r="D118" s="48"/>
      <c r="E118" s="48"/>
      <c r="F118" s="38">
        <f t="shared" si="1"/>
        <v>0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860</v>
      </c>
      <c r="B119" s="50" t="s">
        <v>558</v>
      </c>
      <c r="C119" s="18"/>
      <c r="D119" s="18"/>
      <c r="E119" s="18"/>
      <c r="F119" s="38">
        <f t="shared" si="1"/>
        <v>0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559</v>
      </c>
      <c r="B120" s="5" t="s">
        <v>560</v>
      </c>
      <c r="C120" s="17"/>
      <c r="D120" s="17"/>
      <c r="E120" s="17"/>
      <c r="F120" s="38">
        <f t="shared" si="1"/>
        <v>0</v>
      </c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905</v>
      </c>
      <c r="B121" s="52" t="s">
        <v>561</v>
      </c>
      <c r="C121" s="183">
        <v>7525</v>
      </c>
      <c r="D121" s="18"/>
      <c r="E121" s="18"/>
      <c r="F121" s="38">
        <v>7525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179" t="s">
        <v>990</v>
      </c>
      <c r="B122" s="175"/>
      <c r="C122" s="143">
        <f>C98+C121</f>
        <v>335667</v>
      </c>
      <c r="D122" s="143">
        <f>D98+D121</f>
        <v>31956</v>
      </c>
      <c r="E122" s="144"/>
      <c r="F122" s="148">
        <f t="shared" si="1"/>
        <v>367623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07"/>
  <sheetViews>
    <sheetView zoomScalePageLayoutView="0" workbookViewId="0" topLeftCell="A1">
      <selection activeCell="AN25" sqref="AN25"/>
    </sheetView>
  </sheetViews>
  <sheetFormatPr defaultColWidth="9.140625" defaultRowHeight="15"/>
  <cols>
    <col min="1" max="1" width="100.57421875" style="0" customWidth="1"/>
    <col min="2" max="2" width="12.00390625" style="0" customWidth="1"/>
    <col min="3" max="3" width="1.421875" style="0" hidden="1" customWidth="1"/>
    <col min="4" max="4" width="15.140625" style="0" customWidth="1"/>
    <col min="5" max="5" width="13.00390625" style="0" customWidth="1"/>
    <col min="6" max="8" width="12.00390625" style="0" customWidth="1"/>
    <col min="9" max="9" width="11.57421875" style="0" customWidth="1"/>
    <col min="10" max="10" width="14.00390625" style="0" customWidth="1"/>
    <col min="11" max="12" width="13.140625" style="0" customWidth="1"/>
    <col min="13" max="13" width="13.00390625" style="0" customWidth="1"/>
    <col min="14" max="14" width="13.8515625" style="0" customWidth="1"/>
    <col min="15" max="15" width="13.7109375" style="0" customWidth="1"/>
    <col min="16" max="16" width="15.57421875" style="0" customWidth="1"/>
    <col min="17" max="17" width="17.00390625" style="0" customWidth="1"/>
    <col min="18" max="18" width="15.8515625" style="0" customWidth="1"/>
    <col min="19" max="19" width="14.140625" style="0" customWidth="1"/>
    <col min="20" max="20" width="14.8515625" style="0" customWidth="1"/>
    <col min="21" max="21" width="13.7109375" style="0" customWidth="1"/>
    <col min="22" max="22" width="15.28125" style="0" customWidth="1"/>
    <col min="23" max="23" width="15.421875" style="0" customWidth="1"/>
    <col min="24" max="24" width="19.57421875" style="0" customWidth="1"/>
    <col min="25" max="25" width="18.28125" style="0" customWidth="1"/>
    <col min="26" max="26" width="18.00390625" style="0" customWidth="1"/>
    <col min="27" max="27" width="13.8515625" style="0" customWidth="1"/>
    <col min="28" max="28" width="18.8515625" style="0" customWidth="1"/>
    <col min="29" max="29" width="14.00390625" style="0" customWidth="1"/>
    <col min="30" max="30" width="16.57421875" style="0" customWidth="1"/>
    <col min="31" max="31" width="16.28125" style="0" customWidth="1"/>
    <col min="32" max="32" width="16.00390625" style="0" customWidth="1"/>
    <col min="33" max="33" width="20.57421875" style="0" customWidth="1"/>
    <col min="34" max="34" width="19.140625" style="0" customWidth="1"/>
    <col min="35" max="35" width="20.00390625" style="0" customWidth="1"/>
    <col min="36" max="36" width="19.8515625" style="0" customWidth="1"/>
    <col min="37" max="37" width="23.140625" style="0" customWidth="1"/>
    <col min="38" max="38" width="17.57421875" style="0" customWidth="1"/>
    <col min="39" max="39" width="16.7109375" style="0" customWidth="1"/>
    <col min="40" max="40" width="14.57421875" style="0" customWidth="1"/>
    <col min="41" max="41" width="13.7109375" style="0" customWidth="1"/>
    <col min="42" max="42" width="13.57421875" style="0" customWidth="1"/>
  </cols>
  <sheetData>
    <row r="1" spans="1:39" ht="18">
      <c r="A1" s="118" t="s">
        <v>357</v>
      </c>
      <c r="B1" t="s">
        <v>743</v>
      </c>
      <c r="AK1" s="116" t="s">
        <v>281</v>
      </c>
      <c r="AL1" s="116"/>
      <c r="AM1" s="116"/>
    </row>
    <row r="2" ht="18">
      <c r="A2" s="188" t="s">
        <v>44</v>
      </c>
    </row>
    <row r="3" ht="18">
      <c r="A3" s="188"/>
    </row>
    <row r="4" spans="1:38" ht="15">
      <c r="A4" s="177" t="s">
        <v>237</v>
      </c>
      <c r="E4" t="s">
        <v>332</v>
      </c>
      <c r="F4" t="s">
        <v>332</v>
      </c>
      <c r="G4" t="s">
        <v>1013</v>
      </c>
      <c r="H4" t="s">
        <v>332</v>
      </c>
      <c r="I4" t="s">
        <v>332</v>
      </c>
      <c r="J4" t="s">
        <v>332</v>
      </c>
      <c r="K4" t="s">
        <v>332</v>
      </c>
      <c r="L4" t="s">
        <v>332</v>
      </c>
      <c r="M4" t="s">
        <v>332</v>
      </c>
      <c r="N4" t="s">
        <v>332</v>
      </c>
      <c r="O4" t="s">
        <v>332</v>
      </c>
      <c r="P4" t="s">
        <v>332</v>
      </c>
      <c r="Q4" t="s">
        <v>332</v>
      </c>
      <c r="R4" t="s">
        <v>332</v>
      </c>
      <c r="S4" t="s">
        <v>332</v>
      </c>
      <c r="T4" t="s">
        <v>332</v>
      </c>
      <c r="U4" t="s">
        <v>332</v>
      </c>
      <c r="V4" t="s">
        <v>332</v>
      </c>
      <c r="W4" t="s">
        <v>332</v>
      </c>
      <c r="X4" t="s">
        <v>332</v>
      </c>
      <c r="Y4" t="s">
        <v>332</v>
      </c>
      <c r="Z4" t="s">
        <v>332</v>
      </c>
      <c r="AA4" t="s">
        <v>332</v>
      </c>
      <c r="AB4" t="s">
        <v>332</v>
      </c>
      <c r="AE4" t="s">
        <v>332</v>
      </c>
      <c r="AJ4" t="s">
        <v>332</v>
      </c>
      <c r="AK4" t="s">
        <v>332</v>
      </c>
      <c r="AL4" t="s">
        <v>332</v>
      </c>
    </row>
    <row r="5" spans="1:50" ht="78" customHeight="1">
      <c r="A5" s="2" t="s">
        <v>366</v>
      </c>
      <c r="B5" s="3" t="s">
        <v>367</v>
      </c>
      <c r="C5" s="3"/>
      <c r="D5" s="156" t="s">
        <v>280</v>
      </c>
      <c r="E5" s="156" t="s">
        <v>310</v>
      </c>
      <c r="F5" s="156" t="s">
        <v>232</v>
      </c>
      <c r="G5" s="235" t="s">
        <v>202</v>
      </c>
      <c r="H5" s="156" t="s">
        <v>224</v>
      </c>
      <c r="I5" s="156" t="s">
        <v>231</v>
      </c>
      <c r="J5" s="156" t="s">
        <v>315</v>
      </c>
      <c r="K5" s="156" t="s">
        <v>235</v>
      </c>
      <c r="L5" s="156" t="s">
        <v>236</v>
      </c>
      <c r="M5" s="156" t="s">
        <v>230</v>
      </c>
      <c r="N5" s="156" t="s">
        <v>229</v>
      </c>
      <c r="O5" s="156" t="s">
        <v>222</v>
      </c>
      <c r="P5" s="156" t="s">
        <v>318</v>
      </c>
      <c r="Q5" s="156" t="s">
        <v>312</v>
      </c>
      <c r="R5" s="156" t="s">
        <v>311</v>
      </c>
      <c r="S5" s="156" t="s">
        <v>233</v>
      </c>
      <c r="T5" s="156" t="s">
        <v>314</v>
      </c>
      <c r="U5" s="156" t="s">
        <v>316</v>
      </c>
      <c r="V5" s="156" t="s">
        <v>313</v>
      </c>
      <c r="W5" s="156" t="s">
        <v>225</v>
      </c>
      <c r="X5" s="156" t="s">
        <v>308</v>
      </c>
      <c r="Y5" s="156" t="s">
        <v>309</v>
      </c>
      <c r="Z5" s="156" t="s">
        <v>307</v>
      </c>
      <c r="AA5" s="156" t="s">
        <v>223</v>
      </c>
      <c r="AB5" s="156" t="s">
        <v>981</v>
      </c>
      <c r="AC5" s="156" t="s">
        <v>317</v>
      </c>
      <c r="AD5" s="156" t="s">
        <v>227</v>
      </c>
      <c r="AE5" s="157" t="s">
        <v>963</v>
      </c>
      <c r="AF5" s="159" t="s">
        <v>226</v>
      </c>
      <c r="AG5" s="154" t="s">
        <v>491</v>
      </c>
      <c r="AH5" s="154" t="s">
        <v>490</v>
      </c>
      <c r="AI5" s="154" t="s">
        <v>489</v>
      </c>
      <c r="AJ5" s="154" t="s">
        <v>981</v>
      </c>
      <c r="AK5" s="155" t="s">
        <v>280</v>
      </c>
      <c r="AL5" s="149" t="s">
        <v>657</v>
      </c>
      <c r="AM5" s="149" t="s">
        <v>964</v>
      </c>
      <c r="AN5" s="144" t="s">
        <v>284</v>
      </c>
      <c r="AO5" s="177" t="s">
        <v>344</v>
      </c>
      <c r="AP5" s="227" t="s">
        <v>343</v>
      </c>
      <c r="AQ5" s="4"/>
      <c r="AR5" s="4"/>
      <c r="AS5" s="4"/>
      <c r="AT5" s="4"/>
      <c r="AU5" s="4"/>
      <c r="AV5" s="4"/>
      <c r="AW5" s="4"/>
      <c r="AX5" s="4"/>
    </row>
    <row r="6" spans="1:50" ht="15">
      <c r="A6" s="5" t="s">
        <v>368</v>
      </c>
      <c r="B6" s="6" t="s">
        <v>369</v>
      </c>
      <c r="C6" s="6"/>
      <c r="D6" s="6"/>
      <c r="E6" s="151"/>
      <c r="F6" s="151"/>
      <c r="G6" s="151"/>
      <c r="H6" s="151">
        <v>3000</v>
      </c>
      <c r="I6" s="151"/>
      <c r="J6" s="151">
        <v>9353</v>
      </c>
      <c r="K6" s="151"/>
      <c r="L6" s="151"/>
      <c r="M6" s="151"/>
      <c r="N6" s="151">
        <v>200</v>
      </c>
      <c r="O6" s="151"/>
      <c r="P6" s="151">
        <v>2315</v>
      </c>
      <c r="Q6" s="151"/>
      <c r="R6" s="151"/>
      <c r="S6" s="151"/>
      <c r="T6" s="151"/>
      <c r="U6" s="151"/>
      <c r="V6" s="151"/>
      <c r="W6" s="151"/>
      <c r="X6" s="151">
        <v>1330</v>
      </c>
      <c r="Y6" s="151"/>
      <c r="Z6" s="151"/>
      <c r="AA6" s="151"/>
      <c r="AB6" s="151">
        <v>1995</v>
      </c>
      <c r="AC6" s="151"/>
      <c r="AD6" s="151"/>
      <c r="AE6" s="151"/>
      <c r="AF6" s="151"/>
      <c r="AG6" s="151">
        <v>3951</v>
      </c>
      <c r="AH6" s="151">
        <v>50097</v>
      </c>
      <c r="AI6" s="151"/>
      <c r="AJ6" s="151">
        <v>972</v>
      </c>
      <c r="AK6" s="144">
        <v>26014</v>
      </c>
      <c r="AL6" s="144">
        <v>3720</v>
      </c>
      <c r="AM6" s="144"/>
      <c r="AN6" s="144">
        <f>SUM(D6:AM6)</f>
        <v>102947</v>
      </c>
      <c r="AO6" s="177">
        <f>SUM(AG6:AJ6)</f>
        <v>55020</v>
      </c>
      <c r="AP6" s="177">
        <f>SUM(D6:AD6)</f>
        <v>18193</v>
      </c>
      <c r="AQ6" s="4"/>
      <c r="AR6" s="4"/>
      <c r="AS6" s="4"/>
      <c r="AT6" s="4"/>
      <c r="AU6" s="4"/>
      <c r="AV6" s="4"/>
      <c r="AW6" s="4"/>
      <c r="AX6" s="4"/>
    </row>
    <row r="7" spans="1:50" ht="15">
      <c r="A7" s="5" t="s">
        <v>370</v>
      </c>
      <c r="B7" s="6" t="s">
        <v>371</v>
      </c>
      <c r="C7" s="6"/>
      <c r="D7" s="6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44">
        <v>2055</v>
      </c>
      <c r="AL7" s="144"/>
      <c r="AM7" s="144"/>
      <c r="AN7" s="144">
        <f aca="true" t="shared" si="0" ref="AN7:AN70">SUM(D7:AM7)</f>
        <v>2055</v>
      </c>
      <c r="AO7" s="177">
        <f aca="true" t="shared" si="1" ref="AO7:AO70">SUM(AG7:AJ7)</f>
        <v>0</v>
      </c>
      <c r="AP7" s="177">
        <f aca="true" t="shared" si="2" ref="AP7:AP70">SUM(D7:AD7)</f>
        <v>0</v>
      </c>
      <c r="AQ7" s="4"/>
      <c r="AR7" s="4"/>
      <c r="AS7" s="4"/>
      <c r="AT7" s="4"/>
      <c r="AU7" s="4"/>
      <c r="AV7" s="4"/>
      <c r="AW7" s="4"/>
      <c r="AX7" s="4"/>
    </row>
    <row r="8" spans="1:50" ht="15">
      <c r="A8" s="5" t="s">
        <v>372</v>
      </c>
      <c r="B8" s="6" t="s">
        <v>373</v>
      </c>
      <c r="C8" s="6"/>
      <c r="D8" s="6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44"/>
      <c r="AL8" s="144"/>
      <c r="AM8" s="144"/>
      <c r="AN8" s="144">
        <f t="shared" si="0"/>
        <v>0</v>
      </c>
      <c r="AO8" s="177">
        <f t="shared" si="1"/>
        <v>0</v>
      </c>
      <c r="AP8" s="177">
        <f t="shared" si="2"/>
        <v>0</v>
      </c>
      <c r="AQ8" s="4"/>
      <c r="AR8" s="4"/>
      <c r="AS8" s="4"/>
      <c r="AT8" s="4"/>
      <c r="AU8" s="4"/>
      <c r="AV8" s="4"/>
      <c r="AW8" s="4"/>
      <c r="AX8" s="4"/>
    </row>
    <row r="9" spans="1:50" ht="15">
      <c r="A9" s="5" t="s">
        <v>374</v>
      </c>
      <c r="B9" s="6" t="s">
        <v>375</v>
      </c>
      <c r="C9" s="6"/>
      <c r="D9" s="6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>
        <v>960</v>
      </c>
      <c r="Q9" s="151"/>
      <c r="R9" s="151"/>
      <c r="S9" s="151"/>
      <c r="T9" s="151"/>
      <c r="U9" s="151"/>
      <c r="V9" s="151"/>
      <c r="W9" s="151"/>
      <c r="X9" s="151">
        <v>20</v>
      </c>
      <c r="Y9" s="151"/>
      <c r="Z9" s="151"/>
      <c r="AA9" s="151"/>
      <c r="AB9" s="151">
        <v>50</v>
      </c>
      <c r="AC9" s="151"/>
      <c r="AD9" s="151"/>
      <c r="AE9" s="151"/>
      <c r="AF9" s="151"/>
      <c r="AG9" s="151"/>
      <c r="AH9" s="151">
        <v>150</v>
      </c>
      <c r="AI9" s="151"/>
      <c r="AJ9" s="151"/>
      <c r="AK9" s="144"/>
      <c r="AL9" s="144"/>
      <c r="AM9" s="144"/>
      <c r="AN9" s="144">
        <f t="shared" si="0"/>
        <v>1180</v>
      </c>
      <c r="AO9" s="177">
        <f t="shared" si="1"/>
        <v>150</v>
      </c>
      <c r="AP9" s="177">
        <f t="shared" si="2"/>
        <v>1030</v>
      </c>
      <c r="AQ9" s="4"/>
      <c r="AR9" s="4"/>
      <c r="AS9" s="4"/>
      <c r="AT9" s="4"/>
      <c r="AU9" s="4"/>
      <c r="AV9" s="4"/>
      <c r="AW9" s="4"/>
      <c r="AX9" s="4"/>
    </row>
    <row r="10" spans="1:50" ht="15">
      <c r="A10" s="5" t="s">
        <v>376</v>
      </c>
      <c r="B10" s="6" t="s">
        <v>377</v>
      </c>
      <c r="C10" s="6"/>
      <c r="D10" s="6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44"/>
      <c r="AL10" s="144"/>
      <c r="AM10" s="144"/>
      <c r="AN10" s="144">
        <f t="shared" si="0"/>
        <v>0</v>
      </c>
      <c r="AO10" s="177">
        <f t="shared" si="1"/>
        <v>0</v>
      </c>
      <c r="AP10" s="177">
        <f t="shared" si="2"/>
        <v>0</v>
      </c>
      <c r="AQ10" s="4"/>
      <c r="AR10" s="4"/>
      <c r="AS10" s="4"/>
      <c r="AT10" s="4"/>
      <c r="AU10" s="4"/>
      <c r="AV10" s="4"/>
      <c r="AW10" s="4"/>
      <c r="AX10" s="4"/>
    </row>
    <row r="11" spans="1:50" ht="15">
      <c r="A11" s="5" t="s">
        <v>378</v>
      </c>
      <c r="B11" s="6" t="s">
        <v>379</v>
      </c>
      <c r="C11" s="6"/>
      <c r="D11" s="6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>
        <v>170</v>
      </c>
      <c r="AK11" s="144"/>
      <c r="AL11" s="144"/>
      <c r="AM11" s="144"/>
      <c r="AN11" s="144">
        <f t="shared" si="0"/>
        <v>170</v>
      </c>
      <c r="AO11" s="177">
        <f t="shared" si="1"/>
        <v>170</v>
      </c>
      <c r="AP11" s="177">
        <f t="shared" si="2"/>
        <v>0</v>
      </c>
      <c r="AQ11" s="4"/>
      <c r="AR11" s="4"/>
      <c r="AS11" s="4"/>
      <c r="AT11" s="4"/>
      <c r="AU11" s="4"/>
      <c r="AV11" s="4"/>
      <c r="AW11" s="4"/>
      <c r="AX11" s="4"/>
    </row>
    <row r="12" spans="1:50" ht="15">
      <c r="A12" s="5" t="s">
        <v>380</v>
      </c>
      <c r="B12" s="6" t="s">
        <v>381</v>
      </c>
      <c r="C12" s="6"/>
      <c r="D12" s="6"/>
      <c r="E12" s="151"/>
      <c r="F12" s="151"/>
      <c r="G12" s="151"/>
      <c r="H12" s="151">
        <v>102</v>
      </c>
      <c r="I12" s="151"/>
      <c r="J12" s="151"/>
      <c r="K12" s="151"/>
      <c r="L12" s="151"/>
      <c r="M12" s="151"/>
      <c r="N12" s="151"/>
      <c r="O12" s="151"/>
      <c r="P12" s="151">
        <v>100</v>
      </c>
      <c r="Q12" s="151"/>
      <c r="R12" s="151"/>
      <c r="S12" s="151"/>
      <c r="T12" s="151"/>
      <c r="U12" s="151"/>
      <c r="V12" s="151"/>
      <c r="W12" s="151"/>
      <c r="X12" s="151">
        <v>92</v>
      </c>
      <c r="Y12" s="151"/>
      <c r="Z12" s="151"/>
      <c r="AA12" s="151"/>
      <c r="AB12" s="151">
        <v>128</v>
      </c>
      <c r="AC12" s="151"/>
      <c r="AD12" s="151"/>
      <c r="AE12" s="151"/>
      <c r="AF12" s="151"/>
      <c r="AG12" s="151">
        <v>92</v>
      </c>
      <c r="AH12" s="151">
        <v>2059</v>
      </c>
      <c r="AI12" s="151"/>
      <c r="AJ12" s="151">
        <v>64</v>
      </c>
      <c r="AK12" s="144">
        <v>1400</v>
      </c>
      <c r="AL12" s="144">
        <v>184</v>
      </c>
      <c r="AM12" s="144"/>
      <c r="AN12" s="144">
        <f t="shared" si="0"/>
        <v>4221</v>
      </c>
      <c r="AO12" s="177">
        <f t="shared" si="1"/>
        <v>2215</v>
      </c>
      <c r="AP12" s="177">
        <f t="shared" si="2"/>
        <v>422</v>
      </c>
      <c r="AQ12" s="4"/>
      <c r="AR12" s="4"/>
      <c r="AS12" s="4"/>
      <c r="AT12" s="4"/>
      <c r="AU12" s="4"/>
      <c r="AV12" s="4"/>
      <c r="AW12" s="4"/>
      <c r="AX12" s="4"/>
    </row>
    <row r="13" spans="1:50" ht="15">
      <c r="A13" s="5" t="s">
        <v>382</v>
      </c>
      <c r="B13" s="6" t="s">
        <v>383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44"/>
      <c r="AL13" s="144"/>
      <c r="AM13" s="144"/>
      <c r="AN13" s="144">
        <f t="shared" si="0"/>
        <v>0</v>
      </c>
      <c r="AO13" s="177">
        <f t="shared" si="1"/>
        <v>0</v>
      </c>
      <c r="AP13" s="177">
        <f t="shared" si="2"/>
        <v>0</v>
      </c>
      <c r="AQ13" s="4"/>
      <c r="AR13" s="4"/>
      <c r="AS13" s="4"/>
      <c r="AT13" s="4"/>
      <c r="AU13" s="4"/>
      <c r="AV13" s="4"/>
      <c r="AW13" s="4"/>
      <c r="AX13" s="4"/>
    </row>
    <row r="14" spans="1:50" ht="15">
      <c r="A14" s="5" t="s">
        <v>384</v>
      </c>
      <c r="B14" s="6" t="s">
        <v>385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51">
        <v>310</v>
      </c>
      <c r="AI14" s="6"/>
      <c r="AJ14" s="6"/>
      <c r="AK14" s="144">
        <v>250</v>
      </c>
      <c r="AL14" s="144"/>
      <c r="AM14" s="144"/>
      <c r="AN14" s="144">
        <f t="shared" si="0"/>
        <v>560</v>
      </c>
      <c r="AO14" s="177">
        <f t="shared" si="1"/>
        <v>310</v>
      </c>
      <c r="AP14" s="177">
        <f t="shared" si="2"/>
        <v>0</v>
      </c>
      <c r="AQ14" s="4"/>
      <c r="AR14" s="4"/>
      <c r="AS14" s="4"/>
      <c r="AT14" s="4"/>
      <c r="AU14" s="4"/>
      <c r="AV14" s="4"/>
      <c r="AW14" s="4"/>
      <c r="AX14" s="4"/>
    </row>
    <row r="15" spans="1:50" ht="15">
      <c r="A15" s="5" t="s">
        <v>386</v>
      </c>
      <c r="B15" s="6" t="s">
        <v>387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44"/>
      <c r="AL15" s="144"/>
      <c r="AM15" s="144"/>
      <c r="AN15" s="144">
        <f t="shared" si="0"/>
        <v>0</v>
      </c>
      <c r="AO15" s="177">
        <f t="shared" si="1"/>
        <v>0</v>
      </c>
      <c r="AP15" s="177">
        <f t="shared" si="2"/>
        <v>0</v>
      </c>
      <c r="AQ15" s="4"/>
      <c r="AR15" s="4"/>
      <c r="AS15" s="4"/>
      <c r="AT15" s="4"/>
      <c r="AU15" s="4"/>
      <c r="AV15" s="4"/>
      <c r="AW15" s="4"/>
      <c r="AX15" s="4"/>
    </row>
    <row r="16" spans="1:50" ht="15">
      <c r="A16" s="5" t="s">
        <v>388</v>
      </c>
      <c r="B16" s="6" t="s">
        <v>389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44"/>
      <c r="AL16" s="144"/>
      <c r="AM16" s="144"/>
      <c r="AN16" s="144">
        <f t="shared" si="0"/>
        <v>0</v>
      </c>
      <c r="AO16" s="177">
        <f t="shared" si="1"/>
        <v>0</v>
      </c>
      <c r="AP16" s="177">
        <f t="shared" si="2"/>
        <v>0</v>
      </c>
      <c r="AQ16" s="4"/>
      <c r="AR16" s="4"/>
      <c r="AS16" s="4"/>
      <c r="AT16" s="4"/>
      <c r="AU16" s="4"/>
      <c r="AV16" s="4"/>
      <c r="AW16" s="4"/>
      <c r="AX16" s="4"/>
    </row>
    <row r="17" spans="1:50" ht="15">
      <c r="A17" s="5" t="s">
        <v>390</v>
      </c>
      <c r="B17" s="6" t="s">
        <v>391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144"/>
      <c r="AL17" s="144"/>
      <c r="AM17" s="144"/>
      <c r="AN17" s="144">
        <f t="shared" si="0"/>
        <v>0</v>
      </c>
      <c r="AO17" s="177">
        <f t="shared" si="1"/>
        <v>0</v>
      </c>
      <c r="AP17" s="177">
        <f t="shared" si="2"/>
        <v>0</v>
      </c>
      <c r="AQ17" s="4"/>
      <c r="AR17" s="4"/>
      <c r="AS17" s="4"/>
      <c r="AT17" s="4"/>
      <c r="AU17" s="4"/>
      <c r="AV17" s="4"/>
      <c r="AW17" s="4"/>
      <c r="AX17" s="4"/>
    </row>
    <row r="18" spans="1:50" ht="15">
      <c r="A18" s="5" t="s">
        <v>759</v>
      </c>
      <c r="B18" s="6" t="s">
        <v>392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51">
        <v>110</v>
      </c>
      <c r="AI18" s="6"/>
      <c r="AJ18" s="6"/>
      <c r="AK18" s="144"/>
      <c r="AL18" s="144"/>
      <c r="AM18" s="144"/>
      <c r="AN18" s="144">
        <f t="shared" si="0"/>
        <v>110</v>
      </c>
      <c r="AO18" s="177">
        <f t="shared" si="1"/>
        <v>110</v>
      </c>
      <c r="AP18" s="177">
        <f t="shared" si="2"/>
        <v>0</v>
      </c>
      <c r="AQ18" s="4"/>
      <c r="AR18" s="4"/>
      <c r="AS18" s="4"/>
      <c r="AT18" s="4"/>
      <c r="AU18" s="4"/>
      <c r="AV18" s="4"/>
      <c r="AW18" s="4"/>
      <c r="AX18" s="4"/>
    </row>
    <row r="19" spans="1:50" ht="15">
      <c r="A19" s="7" t="s">
        <v>393</v>
      </c>
      <c r="B19" s="8" t="s">
        <v>392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44"/>
      <c r="AL19" s="144"/>
      <c r="AM19" s="144"/>
      <c r="AN19" s="144">
        <f t="shared" si="0"/>
        <v>0</v>
      </c>
      <c r="AO19" s="177">
        <f t="shared" si="1"/>
        <v>0</v>
      </c>
      <c r="AP19" s="177">
        <f t="shared" si="2"/>
        <v>0</v>
      </c>
      <c r="AQ19" s="4"/>
      <c r="AR19" s="4"/>
      <c r="AS19" s="4"/>
      <c r="AT19" s="4"/>
      <c r="AU19" s="4"/>
      <c r="AV19" s="4"/>
      <c r="AW19" s="4"/>
      <c r="AX19" s="4"/>
    </row>
    <row r="20" spans="1:50" ht="15">
      <c r="A20" s="9" t="s">
        <v>760</v>
      </c>
      <c r="B20" s="10" t="s">
        <v>394</v>
      </c>
      <c r="C20" s="10"/>
      <c r="D20" s="10"/>
      <c r="E20" s="143">
        <f aca="true" t="shared" si="3" ref="E20:AM20">SUM(E6:E18)</f>
        <v>0</v>
      </c>
      <c r="F20" s="143">
        <f t="shared" si="3"/>
        <v>0</v>
      </c>
      <c r="G20" s="143"/>
      <c r="H20" s="143">
        <f t="shared" si="3"/>
        <v>3102</v>
      </c>
      <c r="I20" s="143">
        <f t="shared" si="3"/>
        <v>0</v>
      </c>
      <c r="J20" s="143">
        <f t="shared" si="3"/>
        <v>9353</v>
      </c>
      <c r="K20" s="143">
        <f t="shared" si="3"/>
        <v>0</v>
      </c>
      <c r="L20" s="143">
        <f t="shared" si="3"/>
        <v>0</v>
      </c>
      <c r="M20" s="143">
        <f t="shared" si="3"/>
        <v>0</v>
      </c>
      <c r="N20" s="143">
        <f t="shared" si="3"/>
        <v>200</v>
      </c>
      <c r="O20" s="143">
        <f t="shared" si="3"/>
        <v>0</v>
      </c>
      <c r="P20" s="143">
        <f t="shared" si="3"/>
        <v>3375</v>
      </c>
      <c r="Q20" s="143">
        <f t="shared" si="3"/>
        <v>0</v>
      </c>
      <c r="R20" s="143">
        <f t="shared" si="3"/>
        <v>0</v>
      </c>
      <c r="S20" s="143">
        <f t="shared" si="3"/>
        <v>0</v>
      </c>
      <c r="T20" s="143">
        <f t="shared" si="3"/>
        <v>0</v>
      </c>
      <c r="U20" s="143">
        <f t="shared" si="3"/>
        <v>0</v>
      </c>
      <c r="V20" s="143">
        <f t="shared" si="3"/>
        <v>0</v>
      </c>
      <c r="W20" s="143">
        <f t="shared" si="3"/>
        <v>0</v>
      </c>
      <c r="X20" s="143">
        <f t="shared" si="3"/>
        <v>1442</v>
      </c>
      <c r="Y20" s="143">
        <f t="shared" si="3"/>
        <v>0</v>
      </c>
      <c r="Z20" s="143">
        <f t="shared" si="3"/>
        <v>0</v>
      </c>
      <c r="AA20" s="143">
        <f t="shared" si="3"/>
        <v>0</v>
      </c>
      <c r="AB20" s="143">
        <f t="shared" si="3"/>
        <v>2173</v>
      </c>
      <c r="AC20" s="143">
        <f t="shared" si="3"/>
        <v>0</v>
      </c>
      <c r="AD20" s="143">
        <f t="shared" si="3"/>
        <v>0</v>
      </c>
      <c r="AE20" s="143">
        <f t="shared" si="3"/>
        <v>0</v>
      </c>
      <c r="AF20" s="143">
        <f t="shared" si="3"/>
        <v>0</v>
      </c>
      <c r="AG20" s="143">
        <f t="shared" si="3"/>
        <v>4043</v>
      </c>
      <c r="AH20" s="143">
        <f t="shared" si="3"/>
        <v>52726</v>
      </c>
      <c r="AI20" s="143">
        <f t="shared" si="3"/>
        <v>0</v>
      </c>
      <c r="AJ20" s="143">
        <f t="shared" si="3"/>
        <v>1206</v>
      </c>
      <c r="AK20" s="143">
        <f t="shared" si="3"/>
        <v>29719</v>
      </c>
      <c r="AL20" s="143">
        <f t="shared" si="3"/>
        <v>3904</v>
      </c>
      <c r="AM20" s="143">
        <f t="shared" si="3"/>
        <v>0</v>
      </c>
      <c r="AN20" s="144">
        <f t="shared" si="0"/>
        <v>111243</v>
      </c>
      <c r="AO20" s="177">
        <f t="shared" si="1"/>
        <v>57975</v>
      </c>
      <c r="AP20" s="177">
        <f t="shared" si="2"/>
        <v>19645</v>
      </c>
      <c r="AQ20" s="4"/>
      <c r="AR20" s="4"/>
      <c r="AS20" s="4"/>
      <c r="AT20" s="4"/>
      <c r="AU20" s="4"/>
      <c r="AV20" s="4"/>
      <c r="AW20" s="4"/>
      <c r="AX20" s="4"/>
    </row>
    <row r="21" spans="1:50" ht="15">
      <c r="A21" s="5" t="s">
        <v>395</v>
      </c>
      <c r="B21" s="6" t="s">
        <v>396</v>
      </c>
      <c r="C21" s="6"/>
      <c r="D21" s="151">
        <v>8345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44"/>
      <c r="AL21" s="144"/>
      <c r="AM21" s="144"/>
      <c r="AN21" s="144">
        <f t="shared" si="0"/>
        <v>8345</v>
      </c>
      <c r="AO21" s="177">
        <f t="shared" si="1"/>
        <v>0</v>
      </c>
      <c r="AP21" s="177">
        <f t="shared" si="2"/>
        <v>8345</v>
      </c>
      <c r="AQ21" s="4"/>
      <c r="AR21" s="4"/>
      <c r="AS21" s="4"/>
      <c r="AT21" s="4"/>
      <c r="AU21" s="4"/>
      <c r="AV21" s="4"/>
      <c r="AW21" s="4"/>
      <c r="AX21" s="4"/>
    </row>
    <row r="22" spans="1:50" ht="15">
      <c r="A22" s="5" t="s">
        <v>397</v>
      </c>
      <c r="B22" s="6" t="s">
        <v>398</v>
      </c>
      <c r="C22" s="6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6"/>
      <c r="AH22" s="6"/>
      <c r="AI22" s="6"/>
      <c r="AJ22" s="6"/>
      <c r="AK22" s="144">
        <v>1860</v>
      </c>
      <c r="AL22" s="144"/>
      <c r="AM22" s="144"/>
      <c r="AN22" s="144">
        <f t="shared" si="0"/>
        <v>1860</v>
      </c>
      <c r="AO22" s="177">
        <f t="shared" si="1"/>
        <v>0</v>
      </c>
      <c r="AP22" s="177">
        <f t="shared" si="2"/>
        <v>0</v>
      </c>
      <c r="AQ22" s="4"/>
      <c r="AR22" s="4"/>
      <c r="AS22" s="4"/>
      <c r="AT22" s="4"/>
      <c r="AU22" s="4"/>
      <c r="AV22" s="4"/>
      <c r="AW22" s="4"/>
      <c r="AX22" s="4"/>
    </row>
    <row r="23" spans="1:50" ht="15">
      <c r="A23" s="5" t="s">
        <v>399</v>
      </c>
      <c r="B23" s="6" t="s">
        <v>400</v>
      </c>
      <c r="C23" s="6"/>
      <c r="D23" s="151"/>
      <c r="E23" s="6"/>
      <c r="F23" s="6"/>
      <c r="G23" s="6"/>
      <c r="H23" s="6"/>
      <c r="I23" s="6"/>
      <c r="J23" s="6"/>
      <c r="K23" s="151"/>
      <c r="L23" s="151"/>
      <c r="M23" s="6"/>
      <c r="N23" s="151">
        <v>600</v>
      </c>
      <c r="O23" s="151"/>
      <c r="P23" s="151">
        <v>80</v>
      </c>
      <c r="Q23" s="6"/>
      <c r="R23" s="6"/>
      <c r="S23" s="151">
        <v>80</v>
      </c>
      <c r="T23" s="6"/>
      <c r="U23" s="6"/>
      <c r="V23" s="6"/>
      <c r="W23" s="6"/>
      <c r="X23" s="6"/>
      <c r="Y23" s="6"/>
      <c r="Z23" s="6"/>
      <c r="AA23" s="6"/>
      <c r="AB23" s="151">
        <v>500</v>
      </c>
      <c r="AC23" s="6"/>
      <c r="AD23" s="6"/>
      <c r="AE23" s="6"/>
      <c r="AF23" s="6"/>
      <c r="AG23" s="6"/>
      <c r="AH23" s="151"/>
      <c r="AI23" s="6"/>
      <c r="AJ23" s="6"/>
      <c r="AK23" s="144"/>
      <c r="AL23" s="144">
        <v>800</v>
      </c>
      <c r="AM23" s="144"/>
      <c r="AN23" s="144">
        <f t="shared" si="0"/>
        <v>2060</v>
      </c>
      <c r="AO23" s="177">
        <f t="shared" si="1"/>
        <v>0</v>
      </c>
      <c r="AP23" s="177">
        <f t="shared" si="2"/>
        <v>1260</v>
      </c>
      <c r="AQ23" s="4"/>
      <c r="AR23" s="4"/>
      <c r="AS23" s="4"/>
      <c r="AT23" s="4"/>
      <c r="AU23" s="4"/>
      <c r="AV23" s="4"/>
      <c r="AW23" s="4"/>
      <c r="AX23" s="4"/>
    </row>
    <row r="24" spans="1:50" ht="15">
      <c r="A24" s="9" t="s">
        <v>761</v>
      </c>
      <c r="B24" s="10" t="s">
        <v>401</v>
      </c>
      <c r="C24" s="10"/>
      <c r="D24" s="151">
        <v>8345</v>
      </c>
      <c r="E24" s="143">
        <f aca="true" t="shared" si="4" ref="E24:AA24">SUM(E21:E23)</f>
        <v>0</v>
      </c>
      <c r="F24" s="143">
        <f t="shared" si="4"/>
        <v>0</v>
      </c>
      <c r="G24" s="143"/>
      <c r="H24" s="143">
        <f t="shared" si="4"/>
        <v>0</v>
      </c>
      <c r="I24" s="143">
        <f t="shared" si="4"/>
        <v>0</v>
      </c>
      <c r="J24" s="143">
        <f t="shared" si="4"/>
        <v>0</v>
      </c>
      <c r="K24" s="143">
        <f t="shared" si="4"/>
        <v>0</v>
      </c>
      <c r="L24" s="143">
        <f t="shared" si="4"/>
        <v>0</v>
      </c>
      <c r="M24" s="143">
        <f t="shared" si="4"/>
        <v>0</v>
      </c>
      <c r="N24" s="143">
        <f t="shared" si="4"/>
        <v>600</v>
      </c>
      <c r="O24" s="143">
        <f t="shared" si="4"/>
        <v>0</v>
      </c>
      <c r="P24" s="143">
        <f t="shared" si="4"/>
        <v>80</v>
      </c>
      <c r="Q24" s="143">
        <f t="shared" si="4"/>
        <v>0</v>
      </c>
      <c r="R24" s="143">
        <f t="shared" si="4"/>
        <v>0</v>
      </c>
      <c r="S24" s="143">
        <f t="shared" si="4"/>
        <v>80</v>
      </c>
      <c r="T24" s="143">
        <f t="shared" si="4"/>
        <v>0</v>
      </c>
      <c r="U24" s="143">
        <f t="shared" si="4"/>
        <v>0</v>
      </c>
      <c r="V24" s="143">
        <f t="shared" si="4"/>
        <v>0</v>
      </c>
      <c r="W24" s="143">
        <f t="shared" si="4"/>
        <v>0</v>
      </c>
      <c r="X24" s="143">
        <f t="shared" si="4"/>
        <v>0</v>
      </c>
      <c r="Y24" s="143">
        <f t="shared" si="4"/>
        <v>0</v>
      </c>
      <c r="Z24" s="143">
        <f t="shared" si="4"/>
        <v>0</v>
      </c>
      <c r="AA24" s="143">
        <f t="shared" si="4"/>
        <v>0</v>
      </c>
      <c r="AB24" s="143">
        <f>SUM(AB21:AB23)</f>
        <v>500</v>
      </c>
      <c r="AC24" s="143">
        <f>SUM(AC21:AC23)</f>
        <v>0</v>
      </c>
      <c r="AD24" s="143">
        <f>SUM(AD21:AD23)</f>
        <v>0</v>
      </c>
      <c r="AE24" s="143">
        <f>SUM(AE21:AE23)</f>
        <v>0</v>
      </c>
      <c r="AF24" s="143">
        <f>SUM(AF21:AF23)</f>
        <v>0</v>
      </c>
      <c r="AG24" s="143">
        <f aca="true" t="shared" si="5" ref="AG24:AM24">SUM(AG21:AG23)</f>
        <v>0</v>
      </c>
      <c r="AH24" s="143">
        <f t="shared" si="5"/>
        <v>0</v>
      </c>
      <c r="AI24" s="143">
        <f t="shared" si="5"/>
        <v>0</v>
      </c>
      <c r="AJ24" s="143">
        <f t="shared" si="5"/>
        <v>0</v>
      </c>
      <c r="AK24" s="143">
        <f t="shared" si="5"/>
        <v>1860</v>
      </c>
      <c r="AL24" s="143">
        <f t="shared" si="5"/>
        <v>800</v>
      </c>
      <c r="AM24" s="143">
        <f t="shared" si="5"/>
        <v>0</v>
      </c>
      <c r="AN24" s="144">
        <f t="shared" si="0"/>
        <v>12265</v>
      </c>
      <c r="AO24" s="177">
        <f t="shared" si="1"/>
        <v>0</v>
      </c>
      <c r="AP24" s="177">
        <f t="shared" si="2"/>
        <v>9605</v>
      </c>
      <c r="AQ24" s="4"/>
      <c r="AR24" s="4"/>
      <c r="AS24" s="4"/>
      <c r="AT24" s="4"/>
      <c r="AU24" s="4"/>
      <c r="AV24" s="4"/>
      <c r="AW24" s="4"/>
      <c r="AX24" s="4"/>
    </row>
    <row r="25" spans="1:50" ht="15.75">
      <c r="A25" s="11" t="s">
        <v>762</v>
      </c>
      <c r="B25" s="12" t="s">
        <v>402</v>
      </c>
      <c r="C25" s="10"/>
      <c r="D25" s="153">
        <v>8345</v>
      </c>
      <c r="E25" s="143">
        <f aca="true" t="shared" si="6" ref="E25:AA25">E20+E24</f>
        <v>0</v>
      </c>
      <c r="F25" s="143">
        <f t="shared" si="6"/>
        <v>0</v>
      </c>
      <c r="G25" s="143"/>
      <c r="H25" s="143">
        <f t="shared" si="6"/>
        <v>3102</v>
      </c>
      <c r="I25" s="143">
        <f t="shared" si="6"/>
        <v>0</v>
      </c>
      <c r="J25" s="143">
        <f t="shared" si="6"/>
        <v>9353</v>
      </c>
      <c r="K25" s="143">
        <f t="shared" si="6"/>
        <v>0</v>
      </c>
      <c r="L25" s="143">
        <f t="shared" si="6"/>
        <v>0</v>
      </c>
      <c r="M25" s="143">
        <f t="shared" si="6"/>
        <v>0</v>
      </c>
      <c r="N25" s="143">
        <f t="shared" si="6"/>
        <v>800</v>
      </c>
      <c r="O25" s="143">
        <f t="shared" si="6"/>
        <v>0</v>
      </c>
      <c r="P25" s="143">
        <f t="shared" si="6"/>
        <v>3455</v>
      </c>
      <c r="Q25" s="143">
        <f t="shared" si="6"/>
        <v>0</v>
      </c>
      <c r="R25" s="143">
        <f t="shared" si="6"/>
        <v>0</v>
      </c>
      <c r="S25" s="143">
        <f t="shared" si="6"/>
        <v>80</v>
      </c>
      <c r="T25" s="143">
        <f t="shared" si="6"/>
        <v>0</v>
      </c>
      <c r="U25" s="143">
        <f t="shared" si="6"/>
        <v>0</v>
      </c>
      <c r="V25" s="143">
        <f t="shared" si="6"/>
        <v>0</v>
      </c>
      <c r="W25" s="143">
        <f t="shared" si="6"/>
        <v>0</v>
      </c>
      <c r="X25" s="143">
        <f t="shared" si="6"/>
        <v>1442</v>
      </c>
      <c r="Y25" s="143">
        <f t="shared" si="6"/>
        <v>0</v>
      </c>
      <c r="Z25" s="143">
        <f t="shared" si="6"/>
        <v>0</v>
      </c>
      <c r="AA25" s="143">
        <f t="shared" si="6"/>
        <v>0</v>
      </c>
      <c r="AB25" s="143">
        <f>AB20+AB24</f>
        <v>2673</v>
      </c>
      <c r="AC25" s="143">
        <f>AC20+AC24</f>
        <v>0</v>
      </c>
      <c r="AD25" s="143">
        <f>AD20+AD24</f>
        <v>0</v>
      </c>
      <c r="AE25" s="143">
        <f>AE20+AE24</f>
        <v>0</v>
      </c>
      <c r="AF25" s="143">
        <f>AF20+AF24</f>
        <v>0</v>
      </c>
      <c r="AG25" s="143">
        <f aca="true" t="shared" si="7" ref="AG25:AM25">AG20+AG24</f>
        <v>4043</v>
      </c>
      <c r="AH25" s="143">
        <f t="shared" si="7"/>
        <v>52726</v>
      </c>
      <c r="AI25" s="143">
        <f t="shared" si="7"/>
        <v>0</v>
      </c>
      <c r="AJ25" s="143">
        <f t="shared" si="7"/>
        <v>1206</v>
      </c>
      <c r="AK25" s="143">
        <f t="shared" si="7"/>
        <v>31579</v>
      </c>
      <c r="AL25" s="143">
        <f t="shared" si="7"/>
        <v>4704</v>
      </c>
      <c r="AM25" s="143">
        <f t="shared" si="7"/>
        <v>0</v>
      </c>
      <c r="AN25" s="144">
        <f t="shared" si="0"/>
        <v>123508</v>
      </c>
      <c r="AO25" s="177">
        <f t="shared" si="1"/>
        <v>57975</v>
      </c>
      <c r="AP25" s="177">
        <f t="shared" si="2"/>
        <v>29250</v>
      </c>
      <c r="AQ25" s="4"/>
      <c r="AR25" s="4"/>
      <c r="AS25" s="4"/>
      <c r="AT25" s="4"/>
      <c r="AU25" s="4"/>
      <c r="AV25" s="4"/>
      <c r="AW25" s="4"/>
      <c r="AX25" s="4"/>
    </row>
    <row r="26" spans="1:50" ht="15">
      <c r="A26" s="13" t="s">
        <v>763</v>
      </c>
      <c r="B26" s="6" t="s">
        <v>403</v>
      </c>
      <c r="C26" s="6"/>
      <c r="D26" s="151">
        <v>2220</v>
      </c>
      <c r="E26" s="151"/>
      <c r="F26" s="151"/>
      <c r="G26" s="151"/>
      <c r="H26" s="151">
        <v>810</v>
      </c>
      <c r="I26" s="151"/>
      <c r="J26" s="151">
        <v>1263</v>
      </c>
      <c r="K26" s="151"/>
      <c r="L26" s="151"/>
      <c r="M26" s="151"/>
      <c r="N26" s="151">
        <v>210</v>
      </c>
      <c r="O26" s="151"/>
      <c r="P26" s="151">
        <v>906</v>
      </c>
      <c r="Q26" s="151"/>
      <c r="R26" s="151"/>
      <c r="S26" s="151">
        <v>20</v>
      </c>
      <c r="T26" s="151"/>
      <c r="U26" s="151"/>
      <c r="V26" s="151"/>
      <c r="W26" s="151"/>
      <c r="X26" s="151">
        <v>360</v>
      </c>
      <c r="Y26" s="151"/>
      <c r="Z26" s="151"/>
      <c r="AA26" s="151"/>
      <c r="AB26" s="151">
        <v>674</v>
      </c>
      <c r="AC26" s="151"/>
      <c r="AD26" s="151"/>
      <c r="AE26" s="151"/>
      <c r="AF26" s="151"/>
      <c r="AG26" s="151">
        <v>1067</v>
      </c>
      <c r="AH26" s="151">
        <v>13596</v>
      </c>
      <c r="AI26" s="151"/>
      <c r="AJ26" s="151">
        <v>308</v>
      </c>
      <c r="AK26" s="144">
        <v>8040</v>
      </c>
      <c r="AL26" s="144">
        <v>1236</v>
      </c>
      <c r="AM26" s="144"/>
      <c r="AN26" s="144">
        <f t="shared" si="0"/>
        <v>30710</v>
      </c>
      <c r="AO26" s="177">
        <f t="shared" si="1"/>
        <v>14971</v>
      </c>
      <c r="AP26" s="177">
        <f t="shared" si="2"/>
        <v>6463</v>
      </c>
      <c r="AQ26" s="4"/>
      <c r="AR26" s="4"/>
      <c r="AS26" s="4"/>
      <c r="AT26" s="4"/>
      <c r="AU26" s="4"/>
      <c r="AV26" s="4"/>
      <c r="AW26" s="4"/>
      <c r="AX26" s="4"/>
    </row>
    <row r="27" spans="1:50" ht="15">
      <c r="A27" s="13" t="s">
        <v>764</v>
      </c>
      <c r="B27" s="6" t="s">
        <v>403</v>
      </c>
      <c r="C27" s="6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44"/>
      <c r="AL27" s="144"/>
      <c r="AM27" s="144"/>
      <c r="AN27" s="144">
        <f t="shared" si="0"/>
        <v>0</v>
      </c>
      <c r="AO27" s="177">
        <f t="shared" si="1"/>
        <v>0</v>
      </c>
      <c r="AP27" s="177">
        <f t="shared" si="2"/>
        <v>0</v>
      </c>
      <c r="AQ27" s="4"/>
      <c r="AR27" s="4"/>
      <c r="AS27" s="4"/>
      <c r="AT27" s="4"/>
      <c r="AU27" s="4"/>
      <c r="AV27" s="4"/>
      <c r="AW27" s="4"/>
      <c r="AX27" s="4"/>
    </row>
    <row r="28" spans="1:50" ht="15">
      <c r="A28" s="13" t="s">
        <v>765</v>
      </c>
      <c r="B28" s="6" t="s">
        <v>403</v>
      </c>
      <c r="C28" s="6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44"/>
      <c r="AL28" s="144"/>
      <c r="AM28" s="144"/>
      <c r="AN28" s="144">
        <f t="shared" si="0"/>
        <v>0</v>
      </c>
      <c r="AO28" s="177">
        <f t="shared" si="1"/>
        <v>0</v>
      </c>
      <c r="AP28" s="177">
        <f t="shared" si="2"/>
        <v>0</v>
      </c>
      <c r="AQ28" s="4"/>
      <c r="AR28" s="4"/>
      <c r="AS28" s="4"/>
      <c r="AT28" s="4"/>
      <c r="AU28" s="4"/>
      <c r="AV28" s="4"/>
      <c r="AW28" s="4"/>
      <c r="AX28" s="4"/>
    </row>
    <row r="29" spans="1:50" ht="15">
      <c r="A29" s="13" t="s">
        <v>766</v>
      </c>
      <c r="B29" s="6" t="s">
        <v>403</v>
      </c>
      <c r="C29" s="6"/>
      <c r="D29" s="151"/>
      <c r="E29" s="151"/>
      <c r="F29" s="151"/>
      <c r="G29" s="151"/>
      <c r="H29" s="151">
        <v>20</v>
      </c>
      <c r="I29" s="151"/>
      <c r="J29" s="151"/>
      <c r="K29" s="151"/>
      <c r="L29" s="151"/>
      <c r="M29" s="151"/>
      <c r="N29" s="151">
        <v>100</v>
      </c>
      <c r="O29" s="151"/>
      <c r="P29" s="151">
        <v>20</v>
      </c>
      <c r="Q29" s="151"/>
      <c r="R29" s="151"/>
      <c r="S29" s="151"/>
      <c r="T29" s="151"/>
      <c r="U29" s="151"/>
      <c r="V29" s="151"/>
      <c r="W29" s="151"/>
      <c r="X29" s="151">
        <v>20</v>
      </c>
      <c r="Y29" s="151"/>
      <c r="Z29" s="151"/>
      <c r="AA29" s="151"/>
      <c r="AB29" s="151">
        <v>20</v>
      </c>
      <c r="AC29" s="151"/>
      <c r="AD29" s="151"/>
      <c r="AE29" s="151"/>
      <c r="AF29" s="151"/>
      <c r="AG29" s="151">
        <v>20</v>
      </c>
      <c r="AH29" s="151">
        <v>300</v>
      </c>
      <c r="AI29" s="151"/>
      <c r="AJ29" s="151">
        <v>10</v>
      </c>
      <c r="AK29" s="144">
        <v>300</v>
      </c>
      <c r="AL29" s="144">
        <v>30</v>
      </c>
      <c r="AM29" s="144"/>
      <c r="AN29" s="144">
        <f t="shared" si="0"/>
        <v>840</v>
      </c>
      <c r="AO29" s="177">
        <f t="shared" si="1"/>
        <v>330</v>
      </c>
      <c r="AP29" s="177">
        <f t="shared" si="2"/>
        <v>180</v>
      </c>
      <c r="AQ29" s="4"/>
      <c r="AR29" s="4"/>
      <c r="AS29" s="4"/>
      <c r="AT29" s="4"/>
      <c r="AU29" s="4"/>
      <c r="AV29" s="4"/>
      <c r="AW29" s="4"/>
      <c r="AX29" s="4"/>
    </row>
    <row r="30" spans="1:50" ht="15">
      <c r="A30" s="13" t="s">
        <v>767</v>
      </c>
      <c r="B30" s="6" t="s">
        <v>403</v>
      </c>
      <c r="C30" s="6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>
        <v>50</v>
      </c>
      <c r="AI30" s="151"/>
      <c r="AJ30" s="151"/>
      <c r="AK30" s="144"/>
      <c r="AL30" s="144"/>
      <c r="AM30" s="144"/>
      <c r="AN30" s="144">
        <f t="shared" si="0"/>
        <v>50</v>
      </c>
      <c r="AO30" s="177">
        <f t="shared" si="1"/>
        <v>50</v>
      </c>
      <c r="AP30" s="177">
        <f t="shared" si="2"/>
        <v>0</v>
      </c>
      <c r="AQ30" s="4"/>
      <c r="AR30" s="4"/>
      <c r="AS30" s="4"/>
      <c r="AT30" s="4"/>
      <c r="AU30" s="4"/>
      <c r="AV30" s="4"/>
      <c r="AW30" s="4"/>
      <c r="AX30" s="4"/>
    </row>
    <row r="31" spans="1:50" ht="15" customHeight="1">
      <c r="A31" s="13" t="s">
        <v>768</v>
      </c>
      <c r="B31" s="6" t="s">
        <v>403</v>
      </c>
      <c r="C31" s="6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44"/>
      <c r="AL31" s="144"/>
      <c r="AM31" s="144"/>
      <c r="AN31" s="144">
        <f t="shared" si="0"/>
        <v>0</v>
      </c>
      <c r="AO31" s="177">
        <f t="shared" si="1"/>
        <v>0</v>
      </c>
      <c r="AP31" s="177">
        <f t="shared" si="2"/>
        <v>0</v>
      </c>
      <c r="AQ31" s="4"/>
      <c r="AR31" s="4"/>
      <c r="AS31" s="4"/>
      <c r="AT31" s="4"/>
      <c r="AU31" s="4"/>
      <c r="AV31" s="4"/>
      <c r="AW31" s="4"/>
      <c r="AX31" s="4"/>
    </row>
    <row r="32" spans="1:50" ht="15">
      <c r="A32" s="13" t="s">
        <v>769</v>
      </c>
      <c r="B32" s="6" t="s">
        <v>403</v>
      </c>
      <c r="C32" s="6"/>
      <c r="D32" s="151"/>
      <c r="E32" s="151"/>
      <c r="F32" s="151"/>
      <c r="G32" s="151"/>
      <c r="H32" s="151">
        <v>20</v>
      </c>
      <c r="I32" s="151"/>
      <c r="J32" s="151"/>
      <c r="K32" s="151"/>
      <c r="L32" s="151"/>
      <c r="M32" s="151"/>
      <c r="N32" s="151">
        <v>60</v>
      </c>
      <c r="O32" s="151"/>
      <c r="P32" s="151">
        <v>20</v>
      </c>
      <c r="Q32" s="151"/>
      <c r="R32" s="151"/>
      <c r="S32" s="151"/>
      <c r="T32" s="151"/>
      <c r="U32" s="151"/>
      <c r="V32" s="151"/>
      <c r="W32" s="151"/>
      <c r="X32" s="151">
        <v>20</v>
      </c>
      <c r="Y32" s="151"/>
      <c r="Z32" s="151"/>
      <c r="AA32" s="151"/>
      <c r="AB32" s="151">
        <v>20</v>
      </c>
      <c r="AC32" s="151"/>
      <c r="AD32" s="151"/>
      <c r="AE32" s="151"/>
      <c r="AF32" s="151"/>
      <c r="AG32" s="151">
        <v>20</v>
      </c>
      <c r="AH32" s="151">
        <v>350</v>
      </c>
      <c r="AI32" s="151"/>
      <c r="AJ32" s="151">
        <v>10</v>
      </c>
      <c r="AK32" s="144">
        <v>300</v>
      </c>
      <c r="AL32" s="144">
        <v>40</v>
      </c>
      <c r="AM32" s="144"/>
      <c r="AN32" s="144">
        <f t="shared" si="0"/>
        <v>860</v>
      </c>
      <c r="AO32" s="177">
        <f t="shared" si="1"/>
        <v>380</v>
      </c>
      <c r="AP32" s="177">
        <f t="shared" si="2"/>
        <v>140</v>
      </c>
      <c r="AQ32" s="4"/>
      <c r="AR32" s="4"/>
      <c r="AS32" s="4"/>
      <c r="AT32" s="4"/>
      <c r="AU32" s="4"/>
      <c r="AV32" s="4"/>
      <c r="AW32" s="4"/>
      <c r="AX32" s="4"/>
    </row>
    <row r="33" spans="1:50" ht="15.75">
      <c r="A33" s="11" t="s">
        <v>770</v>
      </c>
      <c r="B33" s="12" t="s">
        <v>403</v>
      </c>
      <c r="C33" s="6"/>
      <c r="D33" s="153">
        <v>2220</v>
      </c>
      <c r="E33" s="152">
        <f aca="true" t="shared" si="8" ref="E33:AA33">SUM(E26:E32)</f>
        <v>0</v>
      </c>
      <c r="F33" s="152">
        <f t="shared" si="8"/>
        <v>0</v>
      </c>
      <c r="G33" s="152"/>
      <c r="H33" s="152">
        <f t="shared" si="8"/>
        <v>850</v>
      </c>
      <c r="I33" s="152">
        <f t="shared" si="8"/>
        <v>0</v>
      </c>
      <c r="J33" s="152">
        <f t="shared" si="8"/>
        <v>1263</v>
      </c>
      <c r="K33" s="152">
        <f t="shared" si="8"/>
        <v>0</v>
      </c>
      <c r="L33" s="152">
        <f t="shared" si="8"/>
        <v>0</v>
      </c>
      <c r="M33" s="152">
        <f t="shared" si="8"/>
        <v>0</v>
      </c>
      <c r="N33" s="152">
        <f t="shared" si="8"/>
        <v>370</v>
      </c>
      <c r="O33" s="152">
        <f t="shared" si="8"/>
        <v>0</v>
      </c>
      <c r="P33" s="152">
        <f t="shared" si="8"/>
        <v>946</v>
      </c>
      <c r="Q33" s="152">
        <f t="shared" si="8"/>
        <v>0</v>
      </c>
      <c r="R33" s="152">
        <f t="shared" si="8"/>
        <v>0</v>
      </c>
      <c r="S33" s="152">
        <f t="shared" si="8"/>
        <v>20</v>
      </c>
      <c r="T33" s="152">
        <f t="shared" si="8"/>
        <v>0</v>
      </c>
      <c r="U33" s="152">
        <f t="shared" si="8"/>
        <v>0</v>
      </c>
      <c r="V33" s="152">
        <f t="shared" si="8"/>
        <v>0</v>
      </c>
      <c r="W33" s="152">
        <f t="shared" si="8"/>
        <v>0</v>
      </c>
      <c r="X33" s="152">
        <f t="shared" si="8"/>
        <v>400</v>
      </c>
      <c r="Y33" s="152">
        <f t="shared" si="8"/>
        <v>0</v>
      </c>
      <c r="Z33" s="152">
        <f t="shared" si="8"/>
        <v>0</v>
      </c>
      <c r="AA33" s="152">
        <f t="shared" si="8"/>
        <v>0</v>
      </c>
      <c r="AB33" s="152">
        <f>SUM(AB26:AB32)</f>
        <v>714</v>
      </c>
      <c r="AC33" s="152">
        <f>SUM(AC26:AC32)</f>
        <v>0</v>
      </c>
      <c r="AD33" s="152">
        <f>SUM(AD26:AD32)</f>
        <v>0</v>
      </c>
      <c r="AE33" s="152">
        <f>SUM(AE26:AE32)</f>
        <v>0</v>
      </c>
      <c r="AF33" s="152">
        <f>SUM(AF26:AF32)</f>
        <v>0</v>
      </c>
      <c r="AG33" s="152">
        <f aca="true" t="shared" si="9" ref="AG33:AM33">SUM(AG26:AG32)</f>
        <v>1107</v>
      </c>
      <c r="AH33" s="152">
        <f t="shared" si="9"/>
        <v>14296</v>
      </c>
      <c r="AI33" s="152">
        <f t="shared" si="9"/>
        <v>0</v>
      </c>
      <c r="AJ33" s="152">
        <f t="shared" si="9"/>
        <v>328</v>
      </c>
      <c r="AK33" s="143">
        <f t="shared" si="9"/>
        <v>8640</v>
      </c>
      <c r="AL33" s="143">
        <f t="shared" si="9"/>
        <v>1306</v>
      </c>
      <c r="AM33" s="143">
        <f t="shared" si="9"/>
        <v>0</v>
      </c>
      <c r="AN33" s="144">
        <f t="shared" si="0"/>
        <v>32460</v>
      </c>
      <c r="AO33" s="177">
        <f t="shared" si="1"/>
        <v>15731</v>
      </c>
      <c r="AP33" s="177">
        <f t="shared" si="2"/>
        <v>6783</v>
      </c>
      <c r="AQ33" s="4"/>
      <c r="AR33" s="4"/>
      <c r="AS33" s="4"/>
      <c r="AT33" s="4"/>
      <c r="AU33" s="4"/>
      <c r="AV33" s="4"/>
      <c r="AW33" s="4"/>
      <c r="AX33" s="4"/>
    </row>
    <row r="34" spans="1:50" ht="15">
      <c r="A34" s="5" t="s">
        <v>404</v>
      </c>
      <c r="B34" s="6" t="s">
        <v>405</v>
      </c>
      <c r="C34" s="6"/>
      <c r="D34" s="151"/>
      <c r="E34" s="151"/>
      <c r="F34" s="151"/>
      <c r="G34" s="151"/>
      <c r="H34" s="151"/>
      <c r="I34" s="151"/>
      <c r="J34" s="151">
        <v>50</v>
      </c>
      <c r="K34" s="151"/>
      <c r="L34" s="151"/>
      <c r="M34" s="151"/>
      <c r="N34" s="151">
        <v>250</v>
      </c>
      <c r="O34" s="151"/>
      <c r="P34" s="151">
        <v>100</v>
      </c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>
        <v>90</v>
      </c>
      <c r="AC34" s="151"/>
      <c r="AD34" s="151"/>
      <c r="AE34" s="151"/>
      <c r="AF34" s="151"/>
      <c r="AG34" s="151"/>
      <c r="AH34" s="151"/>
      <c r="AI34" s="151">
        <v>540</v>
      </c>
      <c r="AJ34" s="151">
        <v>200</v>
      </c>
      <c r="AK34" s="144">
        <v>500</v>
      </c>
      <c r="AL34" s="144"/>
      <c r="AM34" s="144"/>
      <c r="AN34" s="144">
        <f t="shared" si="0"/>
        <v>1730</v>
      </c>
      <c r="AO34" s="177">
        <f t="shared" si="1"/>
        <v>740</v>
      </c>
      <c r="AP34" s="177">
        <f t="shared" si="2"/>
        <v>490</v>
      </c>
      <c r="AQ34" s="4"/>
      <c r="AR34" s="4"/>
      <c r="AS34" s="4"/>
      <c r="AT34" s="4"/>
      <c r="AU34" s="4"/>
      <c r="AV34" s="4"/>
      <c r="AW34" s="4"/>
      <c r="AX34" s="4"/>
    </row>
    <row r="35" spans="1:50" ht="15">
      <c r="A35" s="5" t="s">
        <v>406</v>
      </c>
      <c r="B35" s="6" t="s">
        <v>407</v>
      </c>
      <c r="C35" s="6"/>
      <c r="D35" s="6"/>
      <c r="E35" s="151"/>
      <c r="F35" s="151"/>
      <c r="G35" s="151"/>
      <c r="H35" s="151"/>
      <c r="I35" s="151"/>
      <c r="J35" s="151">
        <v>135</v>
      </c>
      <c r="K35" s="151"/>
      <c r="L35" s="151"/>
      <c r="M35" s="151"/>
      <c r="N35" s="151">
        <v>300</v>
      </c>
      <c r="O35" s="151">
        <v>50</v>
      </c>
      <c r="P35" s="151">
        <v>100</v>
      </c>
      <c r="Q35" s="151">
        <v>80</v>
      </c>
      <c r="R35" s="151"/>
      <c r="S35" s="151"/>
      <c r="T35" s="151"/>
      <c r="U35" s="151"/>
      <c r="V35" s="151"/>
      <c r="W35" s="151"/>
      <c r="X35" s="151">
        <v>125</v>
      </c>
      <c r="Y35" s="151">
        <v>125</v>
      </c>
      <c r="Z35" s="151"/>
      <c r="AA35" s="151"/>
      <c r="AB35" s="151">
        <v>132</v>
      </c>
      <c r="AC35" s="151"/>
      <c r="AD35" s="151"/>
      <c r="AE35" s="151"/>
      <c r="AF35" s="151"/>
      <c r="AG35" s="151"/>
      <c r="AH35" s="151"/>
      <c r="AI35" s="151">
        <v>600</v>
      </c>
      <c r="AJ35" s="151">
        <v>80</v>
      </c>
      <c r="AK35" s="144">
        <v>500</v>
      </c>
      <c r="AL35" s="144">
        <v>300</v>
      </c>
      <c r="AM35" s="144"/>
      <c r="AN35" s="144">
        <f t="shared" si="0"/>
        <v>2527</v>
      </c>
      <c r="AO35" s="177">
        <f t="shared" si="1"/>
        <v>680</v>
      </c>
      <c r="AP35" s="177">
        <f t="shared" si="2"/>
        <v>1047</v>
      </c>
      <c r="AQ35" s="4"/>
      <c r="AR35" s="4"/>
      <c r="AS35" s="4"/>
      <c r="AT35" s="4"/>
      <c r="AU35" s="4"/>
      <c r="AV35" s="4"/>
      <c r="AW35" s="4"/>
      <c r="AX35" s="4"/>
    </row>
    <row r="36" spans="1:50" ht="15">
      <c r="A36" s="5" t="s">
        <v>408</v>
      </c>
      <c r="B36" s="6" t="s">
        <v>409</v>
      </c>
      <c r="C36" s="6"/>
      <c r="D36" s="6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44"/>
      <c r="AL36" s="144"/>
      <c r="AM36" s="144"/>
      <c r="AN36" s="144">
        <f t="shared" si="0"/>
        <v>0</v>
      </c>
      <c r="AO36" s="177">
        <f t="shared" si="1"/>
        <v>0</v>
      </c>
      <c r="AP36" s="177">
        <f t="shared" si="2"/>
        <v>0</v>
      </c>
      <c r="AQ36" s="4"/>
      <c r="AR36" s="4"/>
      <c r="AS36" s="4"/>
      <c r="AT36" s="4"/>
      <c r="AU36" s="4"/>
      <c r="AV36" s="4"/>
      <c r="AW36" s="4"/>
      <c r="AX36" s="4"/>
    </row>
    <row r="37" spans="1:50" ht="15">
      <c r="A37" s="9" t="s">
        <v>771</v>
      </c>
      <c r="B37" s="10" t="s">
        <v>410</v>
      </c>
      <c r="C37" s="10"/>
      <c r="D37" s="10"/>
      <c r="E37" s="152">
        <f aca="true" t="shared" si="10" ref="E37:AA37">SUM(E34:E36)</f>
        <v>0</v>
      </c>
      <c r="F37" s="152">
        <f t="shared" si="10"/>
        <v>0</v>
      </c>
      <c r="G37" s="152"/>
      <c r="H37" s="152">
        <f t="shared" si="10"/>
        <v>0</v>
      </c>
      <c r="I37" s="152">
        <f t="shared" si="10"/>
        <v>0</v>
      </c>
      <c r="J37" s="152">
        <f t="shared" si="10"/>
        <v>185</v>
      </c>
      <c r="K37" s="152">
        <f t="shared" si="10"/>
        <v>0</v>
      </c>
      <c r="L37" s="152">
        <f t="shared" si="10"/>
        <v>0</v>
      </c>
      <c r="M37" s="152">
        <f t="shared" si="10"/>
        <v>0</v>
      </c>
      <c r="N37" s="152">
        <f t="shared" si="10"/>
        <v>550</v>
      </c>
      <c r="O37" s="152">
        <f t="shared" si="10"/>
        <v>50</v>
      </c>
      <c r="P37" s="152">
        <f t="shared" si="10"/>
        <v>200</v>
      </c>
      <c r="Q37" s="152">
        <f t="shared" si="10"/>
        <v>80</v>
      </c>
      <c r="R37" s="152">
        <f t="shared" si="10"/>
        <v>0</v>
      </c>
      <c r="S37" s="152">
        <f t="shared" si="10"/>
        <v>0</v>
      </c>
      <c r="T37" s="152">
        <f t="shared" si="10"/>
        <v>0</v>
      </c>
      <c r="U37" s="152">
        <f t="shared" si="10"/>
        <v>0</v>
      </c>
      <c r="V37" s="152">
        <f t="shared" si="10"/>
        <v>0</v>
      </c>
      <c r="W37" s="152">
        <f t="shared" si="10"/>
        <v>0</v>
      </c>
      <c r="X37" s="152">
        <f t="shared" si="10"/>
        <v>125</v>
      </c>
      <c r="Y37" s="152">
        <f t="shared" si="10"/>
        <v>125</v>
      </c>
      <c r="Z37" s="152">
        <f t="shared" si="10"/>
        <v>0</v>
      </c>
      <c r="AA37" s="152">
        <f t="shared" si="10"/>
        <v>0</v>
      </c>
      <c r="AB37" s="152">
        <f>SUM(AB34:AB36)</f>
        <v>222</v>
      </c>
      <c r="AC37" s="152">
        <f>SUM(AC34:AC36)</f>
        <v>0</v>
      </c>
      <c r="AD37" s="152">
        <f>SUM(AD34:AD36)</f>
        <v>0</v>
      </c>
      <c r="AE37" s="152">
        <f>SUM(AE34:AE36)</f>
        <v>0</v>
      </c>
      <c r="AF37" s="152">
        <f>SUM(AF34:AF36)</f>
        <v>0</v>
      </c>
      <c r="AG37" s="152">
        <f aca="true" t="shared" si="11" ref="AG37:AM37">SUM(AG34:AG36)</f>
        <v>0</v>
      </c>
      <c r="AH37" s="152">
        <f t="shared" si="11"/>
        <v>0</v>
      </c>
      <c r="AI37" s="152">
        <f t="shared" si="11"/>
        <v>1140</v>
      </c>
      <c r="AJ37" s="152">
        <f t="shared" si="11"/>
        <v>280</v>
      </c>
      <c r="AK37" s="143">
        <f t="shared" si="11"/>
        <v>1000</v>
      </c>
      <c r="AL37" s="143">
        <f t="shared" si="11"/>
        <v>300</v>
      </c>
      <c r="AM37" s="143">
        <f t="shared" si="11"/>
        <v>0</v>
      </c>
      <c r="AN37" s="144">
        <f t="shared" si="0"/>
        <v>4257</v>
      </c>
      <c r="AO37" s="177">
        <f t="shared" si="1"/>
        <v>1420</v>
      </c>
      <c r="AP37" s="177">
        <f t="shared" si="2"/>
        <v>1537</v>
      </c>
      <c r="AQ37" s="4"/>
      <c r="AR37" s="4"/>
      <c r="AS37" s="4"/>
      <c r="AT37" s="4"/>
      <c r="AU37" s="4"/>
      <c r="AV37" s="4"/>
      <c r="AW37" s="4"/>
      <c r="AX37" s="4"/>
    </row>
    <row r="38" spans="1:50" ht="15">
      <c r="A38" s="5" t="s">
        <v>411</v>
      </c>
      <c r="B38" s="6" t="s">
        <v>412</v>
      </c>
      <c r="C38" s="6"/>
      <c r="D38" s="6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44"/>
      <c r="AL38" s="144"/>
      <c r="AM38" s="144"/>
      <c r="AN38" s="144">
        <f t="shared" si="0"/>
        <v>0</v>
      </c>
      <c r="AO38" s="177">
        <f t="shared" si="1"/>
        <v>0</v>
      </c>
      <c r="AP38" s="177">
        <f t="shared" si="2"/>
        <v>0</v>
      </c>
      <c r="AQ38" s="4"/>
      <c r="AR38" s="4"/>
      <c r="AS38" s="4"/>
      <c r="AT38" s="4"/>
      <c r="AU38" s="4"/>
      <c r="AV38" s="4"/>
      <c r="AW38" s="4"/>
      <c r="AX38" s="4"/>
    </row>
    <row r="39" spans="1:50" ht="15">
      <c r="A39" s="5" t="s">
        <v>413</v>
      </c>
      <c r="B39" s="6" t="s">
        <v>414</v>
      </c>
      <c r="C39" s="6"/>
      <c r="D39" s="6"/>
      <c r="E39" s="151"/>
      <c r="F39" s="151"/>
      <c r="G39" s="151"/>
      <c r="H39" s="151">
        <v>50</v>
      </c>
      <c r="I39" s="151"/>
      <c r="J39" s="151"/>
      <c r="K39" s="151"/>
      <c r="L39" s="151"/>
      <c r="M39" s="151"/>
      <c r="N39" s="151">
        <v>1250</v>
      </c>
      <c r="O39" s="151"/>
      <c r="P39" s="151">
        <v>100</v>
      </c>
      <c r="Q39" s="151"/>
      <c r="R39" s="151"/>
      <c r="S39" s="151"/>
      <c r="T39" s="151"/>
      <c r="U39" s="151"/>
      <c r="V39" s="151"/>
      <c r="W39" s="151"/>
      <c r="X39" s="151">
        <v>65</v>
      </c>
      <c r="Y39" s="151">
        <v>65</v>
      </c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44"/>
      <c r="AL39" s="144"/>
      <c r="AM39" s="144"/>
      <c r="AN39" s="144">
        <f t="shared" si="0"/>
        <v>1530</v>
      </c>
      <c r="AO39" s="177">
        <f t="shared" si="1"/>
        <v>0</v>
      </c>
      <c r="AP39" s="177">
        <f t="shared" si="2"/>
        <v>1530</v>
      </c>
      <c r="AQ39" s="4"/>
      <c r="AR39" s="4"/>
      <c r="AS39" s="4"/>
      <c r="AT39" s="4"/>
      <c r="AU39" s="4"/>
      <c r="AV39" s="4"/>
      <c r="AW39" s="4"/>
      <c r="AX39" s="4"/>
    </row>
    <row r="40" spans="1:50" ht="15">
      <c r="A40" s="9" t="s">
        <v>772</v>
      </c>
      <c r="B40" s="10" t="s">
        <v>415</v>
      </c>
      <c r="C40" s="10"/>
      <c r="D40" s="10"/>
      <c r="E40" s="152">
        <f aca="true" t="shared" si="12" ref="E40:AA40">E38+E39</f>
        <v>0</v>
      </c>
      <c r="F40" s="152">
        <f t="shared" si="12"/>
        <v>0</v>
      </c>
      <c r="G40" s="152"/>
      <c r="H40" s="152">
        <f t="shared" si="12"/>
        <v>50</v>
      </c>
      <c r="I40" s="152">
        <f t="shared" si="12"/>
        <v>0</v>
      </c>
      <c r="J40" s="152">
        <f t="shared" si="12"/>
        <v>0</v>
      </c>
      <c r="K40" s="152">
        <f t="shared" si="12"/>
        <v>0</v>
      </c>
      <c r="L40" s="152">
        <f t="shared" si="12"/>
        <v>0</v>
      </c>
      <c r="M40" s="152">
        <f t="shared" si="12"/>
        <v>0</v>
      </c>
      <c r="N40" s="152">
        <f t="shared" si="12"/>
        <v>1250</v>
      </c>
      <c r="O40" s="152">
        <f t="shared" si="12"/>
        <v>0</v>
      </c>
      <c r="P40" s="152">
        <f t="shared" si="12"/>
        <v>100</v>
      </c>
      <c r="Q40" s="152">
        <f t="shared" si="12"/>
        <v>0</v>
      </c>
      <c r="R40" s="152">
        <f t="shared" si="12"/>
        <v>0</v>
      </c>
      <c r="S40" s="152">
        <f t="shared" si="12"/>
        <v>0</v>
      </c>
      <c r="T40" s="152">
        <f t="shared" si="12"/>
        <v>0</v>
      </c>
      <c r="U40" s="152">
        <f t="shared" si="12"/>
        <v>0</v>
      </c>
      <c r="V40" s="152">
        <f t="shared" si="12"/>
        <v>0</v>
      </c>
      <c r="W40" s="152">
        <f t="shared" si="12"/>
        <v>0</v>
      </c>
      <c r="X40" s="152">
        <f t="shared" si="12"/>
        <v>65</v>
      </c>
      <c r="Y40" s="152">
        <f t="shared" si="12"/>
        <v>65</v>
      </c>
      <c r="Z40" s="152">
        <f t="shared" si="12"/>
        <v>0</v>
      </c>
      <c r="AA40" s="152">
        <f t="shared" si="12"/>
        <v>0</v>
      </c>
      <c r="AB40" s="152">
        <f>AB38+AB39</f>
        <v>0</v>
      </c>
      <c r="AC40" s="152">
        <f>AC38+AC39</f>
        <v>0</v>
      </c>
      <c r="AD40" s="152">
        <f>AD38+AD39</f>
        <v>0</v>
      </c>
      <c r="AE40" s="152">
        <f>AE38+AE39</f>
        <v>0</v>
      </c>
      <c r="AF40" s="152">
        <f>AF38+AF39</f>
        <v>0</v>
      </c>
      <c r="AG40" s="152">
        <f aca="true" t="shared" si="13" ref="AG40:AM40">AG38+AG39</f>
        <v>0</v>
      </c>
      <c r="AH40" s="152">
        <f t="shared" si="13"/>
        <v>0</v>
      </c>
      <c r="AI40" s="152">
        <f t="shared" si="13"/>
        <v>0</v>
      </c>
      <c r="AJ40" s="152">
        <f t="shared" si="13"/>
        <v>0</v>
      </c>
      <c r="AK40" s="143">
        <f t="shared" si="13"/>
        <v>0</v>
      </c>
      <c r="AL40" s="143">
        <f t="shared" si="13"/>
        <v>0</v>
      </c>
      <c r="AM40" s="143">
        <f t="shared" si="13"/>
        <v>0</v>
      </c>
      <c r="AN40" s="144">
        <f t="shared" si="0"/>
        <v>1530</v>
      </c>
      <c r="AO40" s="177">
        <f t="shared" si="1"/>
        <v>0</v>
      </c>
      <c r="AP40" s="177">
        <f t="shared" si="2"/>
        <v>1530</v>
      </c>
      <c r="AQ40" s="4"/>
      <c r="AR40" s="4"/>
      <c r="AS40" s="4"/>
      <c r="AT40" s="4"/>
      <c r="AU40" s="4"/>
      <c r="AV40" s="4"/>
      <c r="AW40" s="4"/>
      <c r="AX40" s="4"/>
    </row>
    <row r="41" spans="1:50" ht="15">
      <c r="A41" s="5" t="s">
        <v>416</v>
      </c>
      <c r="B41" s="6" t="s">
        <v>417</v>
      </c>
      <c r="C41" s="6"/>
      <c r="D41" s="6"/>
      <c r="E41" s="151"/>
      <c r="F41" s="151">
        <v>50</v>
      </c>
      <c r="G41" s="151"/>
      <c r="H41" s="151"/>
      <c r="I41" s="151"/>
      <c r="J41" s="151"/>
      <c r="K41" s="151"/>
      <c r="L41" s="151">
        <v>400</v>
      </c>
      <c r="M41" s="151">
        <v>7500</v>
      </c>
      <c r="N41" s="151">
        <v>1650</v>
      </c>
      <c r="O41" s="151">
        <v>1650</v>
      </c>
      <c r="P41" s="151">
        <v>100</v>
      </c>
      <c r="Q41" s="151">
        <v>200</v>
      </c>
      <c r="R41" s="151"/>
      <c r="S41" s="151"/>
      <c r="T41" s="151"/>
      <c r="U41" s="151"/>
      <c r="V41" s="151"/>
      <c r="W41" s="151"/>
      <c r="X41" s="151">
        <v>2639</v>
      </c>
      <c r="Y41" s="151">
        <v>2639</v>
      </c>
      <c r="Z41" s="151"/>
      <c r="AA41" s="151"/>
      <c r="AB41" s="151">
        <v>422</v>
      </c>
      <c r="AC41" s="151"/>
      <c r="AD41" s="151"/>
      <c r="AE41" s="151"/>
      <c r="AF41" s="151"/>
      <c r="AG41" s="151"/>
      <c r="AH41" s="151"/>
      <c r="AI41" s="151">
        <v>3100</v>
      </c>
      <c r="AJ41" s="151"/>
      <c r="AK41" s="144">
        <v>1100</v>
      </c>
      <c r="AL41" s="144">
        <v>2150</v>
      </c>
      <c r="AM41" s="144">
        <v>600</v>
      </c>
      <c r="AN41" s="144">
        <f t="shared" si="0"/>
        <v>24200</v>
      </c>
      <c r="AO41" s="177">
        <f t="shared" si="1"/>
        <v>3100</v>
      </c>
      <c r="AP41" s="177">
        <f t="shared" si="2"/>
        <v>17250</v>
      </c>
      <c r="AQ41" s="4"/>
      <c r="AR41" s="4"/>
      <c r="AS41" s="4"/>
      <c r="AT41" s="4"/>
      <c r="AU41" s="4"/>
      <c r="AV41" s="4"/>
      <c r="AW41" s="4"/>
      <c r="AX41" s="4"/>
    </row>
    <row r="42" spans="1:50" ht="15">
      <c r="A42" s="5" t="s">
        <v>418</v>
      </c>
      <c r="B42" s="6" t="s">
        <v>419</v>
      </c>
      <c r="C42" s="6"/>
      <c r="D42" s="6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>
        <v>13977</v>
      </c>
      <c r="AC42" s="151"/>
      <c r="AD42" s="151"/>
      <c r="AE42" s="151"/>
      <c r="AF42" s="151"/>
      <c r="AG42" s="151"/>
      <c r="AH42" s="151"/>
      <c r="AI42" s="151"/>
      <c r="AJ42" s="151">
        <v>9600</v>
      </c>
      <c r="AK42" s="144"/>
      <c r="AL42" s="144"/>
      <c r="AM42" s="144"/>
      <c r="AN42" s="144">
        <f t="shared" si="0"/>
        <v>23577</v>
      </c>
      <c r="AO42" s="177">
        <f t="shared" si="1"/>
        <v>9600</v>
      </c>
      <c r="AP42" s="177">
        <f t="shared" si="2"/>
        <v>13977</v>
      </c>
      <c r="AQ42" s="4"/>
      <c r="AR42" s="4"/>
      <c r="AS42" s="4"/>
      <c r="AT42" s="4"/>
      <c r="AU42" s="4"/>
      <c r="AV42" s="4"/>
      <c r="AW42" s="4"/>
      <c r="AX42" s="4"/>
    </row>
    <row r="43" spans="1:50" ht="15">
      <c r="A43" s="5" t="s">
        <v>773</v>
      </c>
      <c r="B43" s="6" t="s">
        <v>420</v>
      </c>
      <c r="C43" s="6"/>
      <c r="D43" s="6"/>
      <c r="E43" s="151"/>
      <c r="F43" s="151"/>
      <c r="G43" s="151"/>
      <c r="H43" s="151"/>
      <c r="I43" s="151"/>
      <c r="J43" s="151"/>
      <c r="K43" s="151"/>
      <c r="L43" s="151"/>
      <c r="M43" s="151"/>
      <c r="N43" s="151">
        <v>1000</v>
      </c>
      <c r="O43" s="151"/>
      <c r="P43" s="151"/>
      <c r="Q43" s="151"/>
      <c r="R43" s="151">
        <v>290</v>
      </c>
      <c r="S43" s="151"/>
      <c r="T43" s="151"/>
      <c r="U43" s="151"/>
      <c r="V43" s="151"/>
      <c r="W43" s="151"/>
      <c r="X43" s="151">
        <v>10</v>
      </c>
      <c r="Y43" s="151">
        <v>10</v>
      </c>
      <c r="Z43" s="6"/>
      <c r="AA43" s="151"/>
      <c r="AB43" s="6"/>
      <c r="AC43" s="151"/>
      <c r="AD43" s="151"/>
      <c r="AE43" s="151"/>
      <c r="AF43" s="151"/>
      <c r="AG43" s="6"/>
      <c r="AH43" s="6"/>
      <c r="AI43" s="6"/>
      <c r="AJ43" s="6"/>
      <c r="AK43" s="144">
        <v>30</v>
      </c>
      <c r="AL43" s="144"/>
      <c r="AM43" s="144"/>
      <c r="AN43" s="144">
        <f t="shared" si="0"/>
        <v>1340</v>
      </c>
      <c r="AO43" s="177">
        <f t="shared" si="1"/>
        <v>0</v>
      </c>
      <c r="AP43" s="177">
        <f t="shared" si="2"/>
        <v>1310</v>
      </c>
      <c r="AQ43" s="4"/>
      <c r="AR43" s="4"/>
      <c r="AS43" s="4"/>
      <c r="AT43" s="4"/>
      <c r="AU43" s="4"/>
      <c r="AV43" s="4"/>
      <c r="AW43" s="4"/>
      <c r="AX43" s="4"/>
    </row>
    <row r="44" spans="1:50" ht="15">
      <c r="A44" s="7" t="s">
        <v>421</v>
      </c>
      <c r="B44" s="8" t="s">
        <v>420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144"/>
      <c r="AL44" s="144"/>
      <c r="AM44" s="144"/>
      <c r="AN44" s="144">
        <f t="shared" si="0"/>
        <v>0</v>
      </c>
      <c r="AO44" s="177">
        <f t="shared" si="1"/>
        <v>0</v>
      </c>
      <c r="AP44" s="177">
        <f t="shared" si="2"/>
        <v>0</v>
      </c>
      <c r="AQ44" s="4"/>
      <c r="AR44" s="4"/>
      <c r="AS44" s="4"/>
      <c r="AT44" s="4"/>
      <c r="AU44" s="4"/>
      <c r="AV44" s="4"/>
      <c r="AW44" s="4"/>
      <c r="AX44" s="4"/>
    </row>
    <row r="45" spans="1:50" ht="15">
      <c r="A45" s="5" t="s">
        <v>422</v>
      </c>
      <c r="B45" s="6" t="s">
        <v>423</v>
      </c>
      <c r="C45" s="6"/>
      <c r="D45" s="6"/>
      <c r="E45" s="151"/>
      <c r="F45" s="151"/>
      <c r="G45" s="151"/>
      <c r="H45" s="151"/>
      <c r="I45" s="151"/>
      <c r="J45" s="151"/>
      <c r="K45" s="151">
        <v>2000</v>
      </c>
      <c r="L45" s="151"/>
      <c r="M45" s="151"/>
      <c r="N45" s="151">
        <v>250</v>
      </c>
      <c r="O45" s="151">
        <v>100</v>
      </c>
      <c r="P45" s="151">
        <v>100</v>
      </c>
      <c r="Q45" s="151">
        <v>100</v>
      </c>
      <c r="R45" s="151"/>
      <c r="S45" s="151"/>
      <c r="T45" s="151"/>
      <c r="U45" s="151"/>
      <c r="V45" s="151"/>
      <c r="W45" s="151"/>
      <c r="X45" s="151">
        <v>575</v>
      </c>
      <c r="Y45" s="151">
        <v>575</v>
      </c>
      <c r="Z45" s="151">
        <v>160</v>
      </c>
      <c r="AA45" s="151"/>
      <c r="AB45" s="6"/>
      <c r="AC45" s="151"/>
      <c r="AD45" s="151"/>
      <c r="AE45" s="151"/>
      <c r="AF45" s="151"/>
      <c r="AG45" s="6"/>
      <c r="AH45" s="6"/>
      <c r="AI45" s="151">
        <v>560</v>
      </c>
      <c r="AJ45" s="6"/>
      <c r="AK45" s="144">
        <v>800</v>
      </c>
      <c r="AL45" s="144">
        <v>350</v>
      </c>
      <c r="AM45" s="144">
        <v>50</v>
      </c>
      <c r="AN45" s="144">
        <f t="shared" si="0"/>
        <v>5620</v>
      </c>
      <c r="AO45" s="177">
        <f t="shared" si="1"/>
        <v>560</v>
      </c>
      <c r="AP45" s="177">
        <f t="shared" si="2"/>
        <v>3860</v>
      </c>
      <c r="AQ45" s="4"/>
      <c r="AR45" s="4"/>
      <c r="AS45" s="4"/>
      <c r="AT45" s="4"/>
      <c r="AU45" s="4"/>
      <c r="AV45" s="4"/>
      <c r="AW45" s="4"/>
      <c r="AX45" s="4"/>
    </row>
    <row r="46" spans="1:50" ht="15">
      <c r="A46" s="14" t="s">
        <v>774</v>
      </c>
      <c r="B46" s="6" t="s">
        <v>424</v>
      </c>
      <c r="C46" s="6"/>
      <c r="D46" s="6"/>
      <c r="E46" s="151">
        <v>140</v>
      </c>
      <c r="F46" s="151">
        <v>300</v>
      </c>
      <c r="G46" s="151"/>
      <c r="H46" s="151"/>
      <c r="I46" s="151"/>
      <c r="J46" s="151"/>
      <c r="K46" s="151"/>
      <c r="L46" s="151"/>
      <c r="M46" s="151">
        <v>100</v>
      </c>
      <c r="N46" s="151"/>
      <c r="O46" s="151">
        <v>200</v>
      </c>
      <c r="P46" s="151"/>
      <c r="Q46" s="151">
        <v>7000</v>
      </c>
      <c r="R46" s="151"/>
      <c r="S46" s="151"/>
      <c r="T46" s="151"/>
      <c r="U46" s="151"/>
      <c r="V46" s="151"/>
      <c r="W46" s="151"/>
      <c r="X46" s="151">
        <v>60</v>
      </c>
      <c r="Y46" s="151">
        <v>60</v>
      </c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6"/>
      <c r="AK46" s="144"/>
      <c r="AL46" s="144"/>
      <c r="AM46" s="144"/>
      <c r="AN46" s="144">
        <f t="shared" si="0"/>
        <v>7860</v>
      </c>
      <c r="AO46" s="177">
        <f t="shared" si="1"/>
        <v>0</v>
      </c>
      <c r="AP46" s="177">
        <f t="shared" si="2"/>
        <v>7860</v>
      </c>
      <c r="AQ46" s="4"/>
      <c r="AR46" s="4"/>
      <c r="AS46" s="4"/>
      <c r="AT46" s="4"/>
      <c r="AU46" s="4"/>
      <c r="AV46" s="4"/>
      <c r="AW46" s="4"/>
      <c r="AX46" s="4"/>
    </row>
    <row r="47" spans="1:50" ht="15">
      <c r="A47" s="7" t="s">
        <v>425</v>
      </c>
      <c r="B47" s="8" t="s">
        <v>424</v>
      </c>
      <c r="C47" s="6"/>
      <c r="D47" s="6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6"/>
      <c r="AK47" s="144"/>
      <c r="AL47" s="144"/>
      <c r="AM47" s="144"/>
      <c r="AN47" s="144">
        <f t="shared" si="0"/>
        <v>0</v>
      </c>
      <c r="AO47" s="177">
        <f t="shared" si="1"/>
        <v>0</v>
      </c>
      <c r="AP47" s="177">
        <f t="shared" si="2"/>
        <v>0</v>
      </c>
      <c r="AQ47" s="4"/>
      <c r="AR47" s="4"/>
      <c r="AS47" s="4"/>
      <c r="AT47" s="4"/>
      <c r="AU47" s="4"/>
      <c r="AV47" s="4"/>
      <c r="AW47" s="4"/>
      <c r="AX47" s="4"/>
    </row>
    <row r="48" spans="1:50" ht="15">
      <c r="A48" s="5" t="s">
        <v>427</v>
      </c>
      <c r="B48" s="6" t="s">
        <v>428</v>
      </c>
      <c r="C48" s="6"/>
      <c r="D48" s="6"/>
      <c r="E48" s="151"/>
      <c r="F48" s="151"/>
      <c r="G48" s="151"/>
      <c r="H48" s="151"/>
      <c r="I48" s="151">
        <v>1260</v>
      </c>
      <c r="J48" s="151"/>
      <c r="K48" s="151"/>
      <c r="L48" s="151"/>
      <c r="M48" s="151"/>
      <c r="N48" s="151">
        <v>2000</v>
      </c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>
        <v>70</v>
      </c>
      <c r="AC48" s="151"/>
      <c r="AD48" s="151"/>
      <c r="AE48" s="151"/>
      <c r="AF48" s="151"/>
      <c r="AG48" s="151"/>
      <c r="AH48" s="151"/>
      <c r="AI48" s="151">
        <v>660</v>
      </c>
      <c r="AJ48" s="6"/>
      <c r="AK48" s="144">
        <v>2865</v>
      </c>
      <c r="AL48" s="144">
        <v>100</v>
      </c>
      <c r="AM48" s="144"/>
      <c r="AN48" s="144">
        <f t="shared" si="0"/>
        <v>6955</v>
      </c>
      <c r="AO48" s="177">
        <f t="shared" si="1"/>
        <v>660</v>
      </c>
      <c r="AP48" s="177">
        <f t="shared" si="2"/>
        <v>3330</v>
      </c>
      <c r="AQ48" s="4"/>
      <c r="AR48" s="4"/>
      <c r="AS48" s="4"/>
      <c r="AT48" s="4"/>
      <c r="AU48" s="4"/>
      <c r="AV48" s="4"/>
      <c r="AW48" s="4"/>
      <c r="AX48" s="4"/>
    </row>
    <row r="49" spans="1:50" ht="15">
      <c r="A49" s="5" t="s">
        <v>775</v>
      </c>
      <c r="B49" s="6" t="s">
        <v>429</v>
      </c>
      <c r="C49" s="6"/>
      <c r="D49" s="6"/>
      <c r="E49" s="151"/>
      <c r="F49" s="151"/>
      <c r="G49" s="151"/>
      <c r="H49" s="151"/>
      <c r="I49" s="151"/>
      <c r="J49" s="151"/>
      <c r="K49" s="151"/>
      <c r="L49" s="151"/>
      <c r="M49" s="151"/>
      <c r="N49" s="151">
        <v>300</v>
      </c>
      <c r="O49" s="151"/>
      <c r="P49" s="151">
        <v>100</v>
      </c>
      <c r="Q49" s="151"/>
      <c r="R49" s="151"/>
      <c r="S49" s="151">
        <v>1620</v>
      </c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>
        <v>150</v>
      </c>
      <c r="AJ49" s="6"/>
      <c r="AK49" s="144">
        <v>1000</v>
      </c>
      <c r="AL49" s="144">
        <v>100</v>
      </c>
      <c r="AM49" s="144"/>
      <c r="AN49" s="144">
        <f t="shared" si="0"/>
        <v>3270</v>
      </c>
      <c r="AO49" s="177">
        <f t="shared" si="1"/>
        <v>150</v>
      </c>
      <c r="AP49" s="177">
        <f t="shared" si="2"/>
        <v>2020</v>
      </c>
      <c r="AQ49" s="4"/>
      <c r="AR49" s="4"/>
      <c r="AS49" s="4"/>
      <c r="AT49" s="4"/>
      <c r="AU49" s="4"/>
      <c r="AV49" s="4"/>
      <c r="AW49" s="4"/>
      <c r="AX49" s="4"/>
    </row>
    <row r="50" spans="1:50" ht="15">
      <c r="A50" s="7" t="s">
        <v>430</v>
      </c>
      <c r="B50" s="8" t="s">
        <v>429</v>
      </c>
      <c r="C50" s="6"/>
      <c r="D50" s="6"/>
      <c r="E50" s="6"/>
      <c r="F50" s="151"/>
      <c r="G50" s="151"/>
      <c r="H50" s="151"/>
      <c r="I50" s="151"/>
      <c r="J50" s="6"/>
      <c r="K50" s="151"/>
      <c r="L50" s="151"/>
      <c r="M50" s="151"/>
      <c r="N50" s="151">
        <v>140</v>
      </c>
      <c r="O50" s="151"/>
      <c r="P50" s="151">
        <v>30</v>
      </c>
      <c r="Q50" s="6"/>
      <c r="R50" s="6"/>
      <c r="S50" s="151"/>
      <c r="T50" s="6"/>
      <c r="U50" s="6"/>
      <c r="V50" s="6"/>
      <c r="W50" s="151"/>
      <c r="X50" s="6"/>
      <c r="Y50" s="6"/>
      <c r="Z50" s="6"/>
      <c r="AA50" s="151"/>
      <c r="AB50" s="6"/>
      <c r="AC50" s="6"/>
      <c r="AD50" s="151"/>
      <c r="AE50" s="151"/>
      <c r="AF50" s="151"/>
      <c r="AG50" s="6"/>
      <c r="AH50" s="6"/>
      <c r="AI50" s="6"/>
      <c r="AJ50" s="6"/>
      <c r="AK50" s="144"/>
      <c r="AL50" s="144"/>
      <c r="AM50" s="144"/>
      <c r="AN50" s="144">
        <f t="shared" si="0"/>
        <v>170</v>
      </c>
      <c r="AO50" s="177">
        <f t="shared" si="1"/>
        <v>0</v>
      </c>
      <c r="AP50" s="177">
        <f t="shared" si="2"/>
        <v>170</v>
      </c>
      <c r="AQ50" s="4"/>
      <c r="AR50" s="4"/>
      <c r="AS50" s="4"/>
      <c r="AT50" s="4"/>
      <c r="AU50" s="4"/>
      <c r="AV50" s="4"/>
      <c r="AW50" s="4"/>
      <c r="AX50" s="4"/>
    </row>
    <row r="51" spans="1:50" ht="15">
      <c r="A51" s="9" t="s">
        <v>776</v>
      </c>
      <c r="B51" s="10" t="s">
        <v>431</v>
      </c>
      <c r="C51" s="10"/>
      <c r="D51" s="10"/>
      <c r="E51" s="143">
        <f aca="true" t="shared" si="14" ref="E51:AM51">SUM(E41:E49)</f>
        <v>140</v>
      </c>
      <c r="F51" s="143">
        <f t="shared" si="14"/>
        <v>350</v>
      </c>
      <c r="G51" s="143"/>
      <c r="H51" s="143">
        <f t="shared" si="14"/>
        <v>0</v>
      </c>
      <c r="I51" s="143">
        <f t="shared" si="14"/>
        <v>1260</v>
      </c>
      <c r="J51" s="143">
        <f t="shared" si="14"/>
        <v>0</v>
      </c>
      <c r="K51" s="143">
        <f t="shared" si="14"/>
        <v>2000</v>
      </c>
      <c r="L51" s="143">
        <f t="shared" si="14"/>
        <v>400</v>
      </c>
      <c r="M51" s="143">
        <f t="shared" si="14"/>
        <v>7600</v>
      </c>
      <c r="N51" s="143">
        <f t="shared" si="14"/>
        <v>5200</v>
      </c>
      <c r="O51" s="143">
        <f t="shared" si="14"/>
        <v>1950</v>
      </c>
      <c r="P51" s="143">
        <f t="shared" si="14"/>
        <v>300</v>
      </c>
      <c r="Q51" s="143">
        <f t="shared" si="14"/>
        <v>7300</v>
      </c>
      <c r="R51" s="143">
        <f t="shared" si="14"/>
        <v>290</v>
      </c>
      <c r="S51" s="143">
        <f t="shared" si="14"/>
        <v>1620</v>
      </c>
      <c r="T51" s="143">
        <f t="shared" si="14"/>
        <v>0</v>
      </c>
      <c r="U51" s="143">
        <f t="shared" si="14"/>
        <v>0</v>
      </c>
      <c r="V51" s="143">
        <f t="shared" si="14"/>
        <v>0</v>
      </c>
      <c r="W51" s="143">
        <f t="shared" si="14"/>
        <v>0</v>
      </c>
      <c r="X51" s="143">
        <f t="shared" si="14"/>
        <v>3284</v>
      </c>
      <c r="Y51" s="143">
        <f t="shared" si="14"/>
        <v>3284</v>
      </c>
      <c r="Z51" s="143">
        <f t="shared" si="14"/>
        <v>160</v>
      </c>
      <c r="AA51" s="143">
        <f t="shared" si="14"/>
        <v>0</v>
      </c>
      <c r="AB51" s="143">
        <f t="shared" si="14"/>
        <v>14469</v>
      </c>
      <c r="AC51" s="143">
        <f t="shared" si="14"/>
        <v>0</v>
      </c>
      <c r="AD51" s="143">
        <f t="shared" si="14"/>
        <v>0</v>
      </c>
      <c r="AE51" s="143">
        <f t="shared" si="14"/>
        <v>0</v>
      </c>
      <c r="AF51" s="143">
        <f t="shared" si="14"/>
        <v>0</v>
      </c>
      <c r="AG51" s="143">
        <f t="shared" si="14"/>
        <v>0</v>
      </c>
      <c r="AH51" s="143">
        <f t="shared" si="14"/>
        <v>0</v>
      </c>
      <c r="AI51" s="143">
        <f t="shared" si="14"/>
        <v>4470</v>
      </c>
      <c r="AJ51" s="143">
        <f t="shared" si="14"/>
        <v>9600</v>
      </c>
      <c r="AK51" s="143">
        <f t="shared" si="14"/>
        <v>5795</v>
      </c>
      <c r="AL51" s="143">
        <f t="shared" si="14"/>
        <v>2700</v>
      </c>
      <c r="AM51" s="143">
        <f t="shared" si="14"/>
        <v>650</v>
      </c>
      <c r="AN51" s="144">
        <f t="shared" si="0"/>
        <v>72822</v>
      </c>
      <c r="AO51" s="177">
        <f t="shared" si="1"/>
        <v>14070</v>
      </c>
      <c r="AP51" s="177">
        <f t="shared" si="2"/>
        <v>49607</v>
      </c>
      <c r="AQ51" s="4"/>
      <c r="AR51" s="4"/>
      <c r="AS51" s="4"/>
      <c r="AT51" s="4"/>
      <c r="AU51" s="4"/>
      <c r="AV51" s="4"/>
      <c r="AW51" s="4"/>
      <c r="AX51" s="4"/>
    </row>
    <row r="52" spans="1:50" ht="15">
      <c r="A52" s="5" t="s">
        <v>432</v>
      </c>
      <c r="B52" s="6" t="s">
        <v>433</v>
      </c>
      <c r="C52" s="6"/>
      <c r="D52" s="6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>
        <v>170</v>
      </c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>
        <v>100</v>
      </c>
      <c r="AJ52" s="6"/>
      <c r="AK52" s="144">
        <v>200</v>
      </c>
      <c r="AL52" s="144"/>
      <c r="AM52" s="144"/>
      <c r="AN52" s="144">
        <f t="shared" si="0"/>
        <v>470</v>
      </c>
      <c r="AO52" s="177">
        <f t="shared" si="1"/>
        <v>100</v>
      </c>
      <c r="AP52" s="177">
        <f t="shared" si="2"/>
        <v>170</v>
      </c>
      <c r="AQ52" s="4"/>
      <c r="AR52" s="4"/>
      <c r="AS52" s="4"/>
      <c r="AT52" s="4"/>
      <c r="AU52" s="4"/>
      <c r="AV52" s="4"/>
      <c r="AW52" s="4"/>
      <c r="AX52" s="4"/>
    </row>
    <row r="53" spans="1:50" ht="15">
      <c r="A53" s="5" t="s">
        <v>434</v>
      </c>
      <c r="B53" s="6" t="s">
        <v>435</v>
      </c>
      <c r="C53" s="6"/>
      <c r="D53" s="6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6"/>
      <c r="AK53" s="144"/>
      <c r="AL53" s="144"/>
      <c r="AM53" s="144"/>
      <c r="AN53" s="144">
        <f t="shared" si="0"/>
        <v>0</v>
      </c>
      <c r="AO53" s="177">
        <f t="shared" si="1"/>
        <v>0</v>
      </c>
      <c r="AP53" s="177">
        <f t="shared" si="2"/>
        <v>0</v>
      </c>
      <c r="AQ53" s="4"/>
      <c r="AR53" s="4"/>
      <c r="AS53" s="4"/>
      <c r="AT53" s="4"/>
      <c r="AU53" s="4"/>
      <c r="AV53" s="4"/>
      <c r="AW53" s="4"/>
      <c r="AX53" s="4"/>
    </row>
    <row r="54" spans="1:50" ht="15">
      <c r="A54" s="9" t="s">
        <v>777</v>
      </c>
      <c r="B54" s="10" t="s">
        <v>436</v>
      </c>
      <c r="C54" s="10"/>
      <c r="D54" s="10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>
        <v>170</v>
      </c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>
        <v>100</v>
      </c>
      <c r="AJ54" s="10"/>
      <c r="AK54" s="143">
        <v>200</v>
      </c>
      <c r="AL54" s="143"/>
      <c r="AM54" s="143"/>
      <c r="AN54" s="144">
        <f t="shared" si="0"/>
        <v>470</v>
      </c>
      <c r="AO54" s="177">
        <f t="shared" si="1"/>
        <v>100</v>
      </c>
      <c r="AP54" s="177">
        <f t="shared" si="2"/>
        <v>170</v>
      </c>
      <c r="AQ54" s="4"/>
      <c r="AR54" s="4"/>
      <c r="AS54" s="4"/>
      <c r="AT54" s="4"/>
      <c r="AU54" s="4"/>
      <c r="AV54" s="4"/>
      <c r="AW54" s="4"/>
      <c r="AX54" s="4"/>
    </row>
    <row r="55" spans="1:50" ht="15">
      <c r="A55" s="5" t="s">
        <v>437</v>
      </c>
      <c r="B55" s="6" t="s">
        <v>438</v>
      </c>
      <c r="C55" s="6"/>
      <c r="D55" s="6"/>
      <c r="E55" s="151">
        <v>36</v>
      </c>
      <c r="F55" s="151">
        <v>100</v>
      </c>
      <c r="G55" s="151"/>
      <c r="H55" s="151">
        <v>15</v>
      </c>
      <c r="I55" s="151"/>
      <c r="J55" s="151">
        <v>50</v>
      </c>
      <c r="K55" s="151">
        <v>540</v>
      </c>
      <c r="L55" s="151">
        <v>108</v>
      </c>
      <c r="M55" s="151">
        <v>2052</v>
      </c>
      <c r="N55" s="151">
        <v>2380</v>
      </c>
      <c r="O55" s="151">
        <v>540</v>
      </c>
      <c r="P55" s="151">
        <v>208</v>
      </c>
      <c r="Q55" s="151">
        <v>2000</v>
      </c>
      <c r="R55" s="151">
        <v>27</v>
      </c>
      <c r="S55" s="151">
        <v>435</v>
      </c>
      <c r="T55" s="151"/>
      <c r="U55" s="151"/>
      <c r="V55" s="151"/>
      <c r="W55" s="151">
        <v>20</v>
      </c>
      <c r="X55" s="151">
        <v>938</v>
      </c>
      <c r="Y55" s="151">
        <v>938</v>
      </c>
      <c r="Z55" s="151">
        <v>43</v>
      </c>
      <c r="AA55" s="151"/>
      <c r="AB55" s="151">
        <v>3967</v>
      </c>
      <c r="AC55" s="151"/>
      <c r="AD55" s="151"/>
      <c r="AE55" s="151"/>
      <c r="AF55" s="151"/>
      <c r="AG55" s="151"/>
      <c r="AH55" s="151"/>
      <c r="AI55" s="151">
        <v>1527</v>
      </c>
      <c r="AJ55" s="151">
        <v>2668</v>
      </c>
      <c r="AK55" s="144">
        <v>2015</v>
      </c>
      <c r="AL55" s="144">
        <v>1400</v>
      </c>
      <c r="AM55" s="144">
        <v>180</v>
      </c>
      <c r="AN55" s="144">
        <f t="shared" si="0"/>
        <v>22187</v>
      </c>
      <c r="AO55" s="177">
        <f t="shared" si="1"/>
        <v>4195</v>
      </c>
      <c r="AP55" s="177">
        <f t="shared" si="2"/>
        <v>14397</v>
      </c>
      <c r="AQ55" s="4"/>
      <c r="AR55" s="4"/>
      <c r="AS55" s="4"/>
      <c r="AT55" s="4"/>
      <c r="AU55" s="4"/>
      <c r="AV55" s="4"/>
      <c r="AW55" s="4"/>
      <c r="AX55" s="4"/>
    </row>
    <row r="56" spans="1:50" ht="15">
      <c r="A56" s="5" t="s">
        <v>439</v>
      </c>
      <c r="B56" s="6" t="s">
        <v>440</v>
      </c>
      <c r="C56" s="6"/>
      <c r="D56" s="6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44"/>
      <c r="AL56" s="144"/>
      <c r="AM56" s="144"/>
      <c r="AN56" s="144">
        <f t="shared" si="0"/>
        <v>0</v>
      </c>
      <c r="AO56" s="177">
        <f t="shared" si="1"/>
        <v>0</v>
      </c>
      <c r="AP56" s="177">
        <f t="shared" si="2"/>
        <v>0</v>
      </c>
      <c r="AQ56" s="4"/>
      <c r="AR56" s="4"/>
      <c r="AS56" s="4"/>
      <c r="AT56" s="4"/>
      <c r="AU56" s="4"/>
      <c r="AV56" s="4"/>
      <c r="AW56" s="4"/>
      <c r="AX56" s="4"/>
    </row>
    <row r="57" spans="1:50" ht="15">
      <c r="A57" s="5" t="s">
        <v>778</v>
      </c>
      <c r="B57" s="6" t="s">
        <v>441</v>
      </c>
      <c r="C57" s="6"/>
      <c r="D57" s="6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>
        <v>750</v>
      </c>
      <c r="AE57" s="151"/>
      <c r="AF57" s="151"/>
      <c r="AG57" s="151"/>
      <c r="AH57" s="151"/>
      <c r="AI57" s="151"/>
      <c r="AJ57" s="6"/>
      <c r="AK57" s="144"/>
      <c r="AL57" s="144"/>
      <c r="AM57" s="144"/>
      <c r="AN57" s="144">
        <f t="shared" si="0"/>
        <v>750</v>
      </c>
      <c r="AO57" s="177">
        <f t="shared" si="1"/>
        <v>0</v>
      </c>
      <c r="AP57" s="177">
        <f t="shared" si="2"/>
        <v>750</v>
      </c>
      <c r="AQ57" s="4"/>
      <c r="AR57" s="4"/>
      <c r="AS57" s="4"/>
      <c r="AT57" s="4"/>
      <c r="AU57" s="4"/>
      <c r="AV57" s="4"/>
      <c r="AW57" s="4"/>
      <c r="AX57" s="4"/>
    </row>
    <row r="58" spans="1:50" ht="15">
      <c r="A58" s="7" t="s">
        <v>425</v>
      </c>
      <c r="B58" s="8" t="s">
        <v>441</v>
      </c>
      <c r="C58" s="6"/>
      <c r="D58" s="6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6"/>
      <c r="AK58" s="144"/>
      <c r="AL58" s="144"/>
      <c r="AM58" s="144"/>
      <c r="AN58" s="144">
        <f t="shared" si="0"/>
        <v>0</v>
      </c>
      <c r="AO58" s="177">
        <f t="shared" si="1"/>
        <v>0</v>
      </c>
      <c r="AP58" s="177">
        <f t="shared" si="2"/>
        <v>0</v>
      </c>
      <c r="AQ58" s="4"/>
      <c r="AR58" s="4"/>
      <c r="AS58" s="4"/>
      <c r="AT58" s="4"/>
      <c r="AU58" s="4"/>
      <c r="AV58" s="4"/>
      <c r="AW58" s="4"/>
      <c r="AX58" s="4"/>
    </row>
    <row r="59" spans="1:50" ht="15">
      <c r="A59" s="7" t="s">
        <v>442</v>
      </c>
      <c r="B59" s="8" t="s">
        <v>441</v>
      </c>
      <c r="C59" s="6"/>
      <c r="D59" s="6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6"/>
      <c r="AK59" s="144"/>
      <c r="AL59" s="144"/>
      <c r="AM59" s="144"/>
      <c r="AN59" s="144">
        <f t="shared" si="0"/>
        <v>0</v>
      </c>
      <c r="AO59" s="177">
        <f t="shared" si="1"/>
        <v>0</v>
      </c>
      <c r="AP59" s="177">
        <f t="shared" si="2"/>
        <v>0</v>
      </c>
      <c r="AQ59" s="4"/>
      <c r="AR59" s="4"/>
      <c r="AS59" s="4"/>
      <c r="AT59" s="4"/>
      <c r="AU59" s="4"/>
      <c r="AV59" s="4"/>
      <c r="AW59" s="4"/>
      <c r="AX59" s="4"/>
    </row>
    <row r="60" spans="1:50" ht="15">
      <c r="A60" s="5" t="s">
        <v>779</v>
      </c>
      <c r="B60" s="6" t="s">
        <v>443</v>
      </c>
      <c r="C60" s="6"/>
      <c r="D60" s="6"/>
      <c r="E60" s="151"/>
      <c r="F60" s="151"/>
      <c r="G60" s="151"/>
      <c r="H60" s="151"/>
      <c r="I60" s="151"/>
      <c r="J60" s="151"/>
      <c r="K60" s="151"/>
      <c r="L60" s="151"/>
      <c r="M60" s="151"/>
      <c r="N60" s="151">
        <v>3050</v>
      </c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>
        <v>200</v>
      </c>
      <c r="AJ60" s="6"/>
      <c r="AK60" s="144">
        <v>300</v>
      </c>
      <c r="AL60" s="144">
        <v>50</v>
      </c>
      <c r="AM60" s="144"/>
      <c r="AN60" s="144">
        <f t="shared" si="0"/>
        <v>3600</v>
      </c>
      <c r="AO60" s="177">
        <f t="shared" si="1"/>
        <v>200</v>
      </c>
      <c r="AP60" s="177">
        <f t="shared" si="2"/>
        <v>3050</v>
      </c>
      <c r="AQ60" s="4"/>
      <c r="AR60" s="4"/>
      <c r="AS60" s="4"/>
      <c r="AT60" s="4"/>
      <c r="AU60" s="4"/>
      <c r="AV60" s="4"/>
      <c r="AW60" s="4"/>
      <c r="AX60" s="4"/>
    </row>
    <row r="61" spans="1:50" ht="15">
      <c r="A61" s="7" t="s">
        <v>444</v>
      </c>
      <c r="B61" s="8" t="s">
        <v>443</v>
      </c>
      <c r="C61" s="6"/>
      <c r="D61" s="6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6"/>
      <c r="AK61" s="144"/>
      <c r="AL61" s="144"/>
      <c r="AM61" s="144"/>
      <c r="AN61" s="144">
        <f t="shared" si="0"/>
        <v>0</v>
      </c>
      <c r="AO61" s="177">
        <f t="shared" si="1"/>
        <v>0</v>
      </c>
      <c r="AP61" s="177">
        <f t="shared" si="2"/>
        <v>0</v>
      </c>
      <c r="AQ61" s="4"/>
      <c r="AR61" s="4"/>
      <c r="AS61" s="4"/>
      <c r="AT61" s="4"/>
      <c r="AU61" s="4"/>
      <c r="AV61" s="4"/>
      <c r="AW61" s="4"/>
      <c r="AX61" s="4"/>
    </row>
    <row r="62" spans="1:50" ht="15">
      <c r="A62" s="7" t="s">
        <v>445</v>
      </c>
      <c r="B62" s="8" t="s">
        <v>443</v>
      </c>
      <c r="C62" s="6"/>
      <c r="D62" s="6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6"/>
      <c r="AK62" s="144"/>
      <c r="AL62" s="144"/>
      <c r="AM62" s="144"/>
      <c r="AN62" s="144">
        <f t="shared" si="0"/>
        <v>0</v>
      </c>
      <c r="AO62" s="177">
        <f t="shared" si="1"/>
        <v>0</v>
      </c>
      <c r="AP62" s="177">
        <f t="shared" si="2"/>
        <v>0</v>
      </c>
      <c r="AQ62" s="4"/>
      <c r="AR62" s="4"/>
      <c r="AS62" s="4"/>
      <c r="AT62" s="4"/>
      <c r="AU62" s="4"/>
      <c r="AV62" s="4"/>
      <c r="AW62" s="4"/>
      <c r="AX62" s="4"/>
    </row>
    <row r="63" spans="1:50" ht="15">
      <c r="A63" s="7" t="s">
        <v>446</v>
      </c>
      <c r="B63" s="8" t="s">
        <v>443</v>
      </c>
      <c r="C63" s="6"/>
      <c r="D63" s="6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6"/>
      <c r="AK63" s="144"/>
      <c r="AL63" s="144"/>
      <c r="AM63" s="144"/>
      <c r="AN63" s="144">
        <f t="shared" si="0"/>
        <v>0</v>
      </c>
      <c r="AO63" s="177">
        <f t="shared" si="1"/>
        <v>0</v>
      </c>
      <c r="AP63" s="177">
        <f t="shared" si="2"/>
        <v>0</v>
      </c>
      <c r="AQ63" s="4"/>
      <c r="AR63" s="4"/>
      <c r="AS63" s="4"/>
      <c r="AT63" s="4"/>
      <c r="AU63" s="4"/>
      <c r="AV63" s="4"/>
      <c r="AW63" s="4"/>
      <c r="AX63" s="4"/>
    </row>
    <row r="64" spans="1:50" ht="15">
      <c r="A64" s="5" t="s">
        <v>447</v>
      </c>
      <c r="B64" s="6" t="s">
        <v>448</v>
      </c>
      <c r="C64" s="6"/>
      <c r="D64" s="6"/>
      <c r="E64" s="151"/>
      <c r="F64" s="151"/>
      <c r="G64" s="151"/>
      <c r="H64" s="151">
        <v>20</v>
      </c>
      <c r="I64" s="151"/>
      <c r="J64" s="151"/>
      <c r="K64" s="151"/>
      <c r="L64" s="151"/>
      <c r="M64" s="151"/>
      <c r="N64" s="151">
        <v>3600</v>
      </c>
      <c r="O64" s="151"/>
      <c r="P64" s="151">
        <v>70</v>
      </c>
      <c r="Q64" s="151"/>
      <c r="R64" s="151">
        <v>100</v>
      </c>
      <c r="S64" s="151"/>
      <c r="T64" s="151"/>
      <c r="U64" s="151"/>
      <c r="V64" s="151"/>
      <c r="W64" s="151">
        <v>80</v>
      </c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>
        <v>350</v>
      </c>
      <c r="AJ64" s="6"/>
      <c r="AK64" s="144">
        <v>1203</v>
      </c>
      <c r="AL64" s="144">
        <v>2000</v>
      </c>
      <c r="AM64" s="144"/>
      <c r="AN64" s="144">
        <f t="shared" si="0"/>
        <v>7423</v>
      </c>
      <c r="AO64" s="177">
        <f t="shared" si="1"/>
        <v>350</v>
      </c>
      <c r="AP64" s="177">
        <f t="shared" si="2"/>
        <v>3870</v>
      </c>
      <c r="AQ64" s="4"/>
      <c r="AR64" s="4"/>
      <c r="AS64" s="4"/>
      <c r="AT64" s="4"/>
      <c r="AU64" s="4"/>
      <c r="AV64" s="4"/>
      <c r="AW64" s="4"/>
      <c r="AX64" s="4"/>
    </row>
    <row r="65" spans="1:50" ht="15">
      <c r="A65" s="9" t="s">
        <v>780</v>
      </c>
      <c r="B65" s="10" t="s">
        <v>449</v>
      </c>
      <c r="C65" s="10"/>
      <c r="D65" s="10"/>
      <c r="E65" s="143">
        <f aca="true" t="shared" si="15" ref="E65:AA65">E55+E56+E57+E60+E64</f>
        <v>36</v>
      </c>
      <c r="F65" s="143">
        <f t="shared" si="15"/>
        <v>100</v>
      </c>
      <c r="G65" s="143"/>
      <c r="H65" s="143">
        <f t="shared" si="15"/>
        <v>35</v>
      </c>
      <c r="I65" s="143">
        <f t="shared" si="15"/>
        <v>0</v>
      </c>
      <c r="J65" s="143">
        <f t="shared" si="15"/>
        <v>50</v>
      </c>
      <c r="K65" s="143">
        <f t="shared" si="15"/>
        <v>540</v>
      </c>
      <c r="L65" s="143">
        <f t="shared" si="15"/>
        <v>108</v>
      </c>
      <c r="M65" s="143">
        <f t="shared" si="15"/>
        <v>2052</v>
      </c>
      <c r="N65" s="143">
        <f t="shared" si="15"/>
        <v>9030</v>
      </c>
      <c r="O65" s="143">
        <f t="shared" si="15"/>
        <v>540</v>
      </c>
      <c r="P65" s="143">
        <f t="shared" si="15"/>
        <v>278</v>
      </c>
      <c r="Q65" s="143">
        <f t="shared" si="15"/>
        <v>2000</v>
      </c>
      <c r="R65" s="143">
        <f t="shared" si="15"/>
        <v>127</v>
      </c>
      <c r="S65" s="143">
        <f t="shared" si="15"/>
        <v>435</v>
      </c>
      <c r="T65" s="143">
        <f t="shared" si="15"/>
        <v>0</v>
      </c>
      <c r="U65" s="143">
        <f t="shared" si="15"/>
        <v>0</v>
      </c>
      <c r="V65" s="143">
        <f t="shared" si="15"/>
        <v>0</v>
      </c>
      <c r="W65" s="143">
        <f t="shared" si="15"/>
        <v>100</v>
      </c>
      <c r="X65" s="143">
        <f t="shared" si="15"/>
        <v>938</v>
      </c>
      <c r="Y65" s="143">
        <f t="shared" si="15"/>
        <v>938</v>
      </c>
      <c r="Z65" s="143">
        <f t="shared" si="15"/>
        <v>43</v>
      </c>
      <c r="AA65" s="143">
        <f t="shared" si="15"/>
        <v>0</v>
      </c>
      <c r="AB65" s="143">
        <f>AB55+AB56+AB57+AB60+AB64</f>
        <v>3967</v>
      </c>
      <c r="AC65" s="143">
        <f>AC55+AC56+AC57+AC60+AC64</f>
        <v>0</v>
      </c>
      <c r="AD65" s="143">
        <f>AD55+AD56+AD57+AD60+AD64</f>
        <v>750</v>
      </c>
      <c r="AE65" s="143">
        <f>AE55+AE56+AE57+AE60+AE64</f>
        <v>0</v>
      </c>
      <c r="AF65" s="143">
        <f>AF55+AF56+AF57+AF60+AF64</f>
        <v>0</v>
      </c>
      <c r="AG65" s="143">
        <f aca="true" t="shared" si="16" ref="AG65:AM65">AG55+AG56+AG57+AG60+AG64</f>
        <v>0</v>
      </c>
      <c r="AH65" s="143">
        <f t="shared" si="16"/>
        <v>0</v>
      </c>
      <c r="AI65" s="143">
        <f t="shared" si="16"/>
        <v>2077</v>
      </c>
      <c r="AJ65" s="143">
        <f t="shared" si="16"/>
        <v>2668</v>
      </c>
      <c r="AK65" s="143">
        <f t="shared" si="16"/>
        <v>3518</v>
      </c>
      <c r="AL65" s="143">
        <f t="shared" si="16"/>
        <v>3450</v>
      </c>
      <c r="AM65" s="143">
        <f t="shared" si="16"/>
        <v>180</v>
      </c>
      <c r="AN65" s="144">
        <f t="shared" si="0"/>
        <v>33960</v>
      </c>
      <c r="AO65" s="177">
        <f t="shared" si="1"/>
        <v>4745</v>
      </c>
      <c r="AP65" s="177">
        <f t="shared" si="2"/>
        <v>22067</v>
      </c>
      <c r="AQ65" s="4"/>
      <c r="AR65" s="4"/>
      <c r="AS65" s="4"/>
      <c r="AT65" s="4"/>
      <c r="AU65" s="4"/>
      <c r="AV65" s="4"/>
      <c r="AW65" s="4"/>
      <c r="AX65" s="4"/>
    </row>
    <row r="66" spans="1:50" ht="15.75">
      <c r="A66" s="11" t="s">
        <v>781</v>
      </c>
      <c r="B66" s="12" t="s">
        <v>450</v>
      </c>
      <c r="C66" s="10"/>
      <c r="D66" s="10"/>
      <c r="E66" s="143">
        <f aca="true" t="shared" si="17" ref="E66:AA66">E65+E54+E51+E40+E37</f>
        <v>176</v>
      </c>
      <c r="F66" s="143">
        <f t="shared" si="17"/>
        <v>450</v>
      </c>
      <c r="G66" s="143"/>
      <c r="H66" s="143">
        <f t="shared" si="17"/>
        <v>85</v>
      </c>
      <c r="I66" s="143">
        <f t="shared" si="17"/>
        <v>1260</v>
      </c>
      <c r="J66" s="143">
        <f t="shared" si="17"/>
        <v>235</v>
      </c>
      <c r="K66" s="143">
        <f t="shared" si="17"/>
        <v>2540</v>
      </c>
      <c r="L66" s="143">
        <f t="shared" si="17"/>
        <v>508</v>
      </c>
      <c r="M66" s="143">
        <f t="shared" si="17"/>
        <v>9652</v>
      </c>
      <c r="N66" s="143">
        <f t="shared" si="17"/>
        <v>16030</v>
      </c>
      <c r="O66" s="143">
        <f t="shared" si="17"/>
        <v>2540</v>
      </c>
      <c r="P66" s="143">
        <f t="shared" si="17"/>
        <v>1048</v>
      </c>
      <c r="Q66" s="143">
        <f t="shared" si="17"/>
        <v>9380</v>
      </c>
      <c r="R66" s="143">
        <f t="shared" si="17"/>
        <v>417</v>
      </c>
      <c r="S66" s="143">
        <f t="shared" si="17"/>
        <v>2055</v>
      </c>
      <c r="T66" s="143">
        <f t="shared" si="17"/>
        <v>0</v>
      </c>
      <c r="U66" s="143">
        <f t="shared" si="17"/>
        <v>0</v>
      </c>
      <c r="V66" s="143">
        <f t="shared" si="17"/>
        <v>0</v>
      </c>
      <c r="W66" s="143">
        <f t="shared" si="17"/>
        <v>100</v>
      </c>
      <c r="X66" s="143">
        <f t="shared" si="17"/>
        <v>4412</v>
      </c>
      <c r="Y66" s="143">
        <f t="shared" si="17"/>
        <v>4412</v>
      </c>
      <c r="Z66" s="143">
        <f t="shared" si="17"/>
        <v>203</v>
      </c>
      <c r="AA66" s="143">
        <f t="shared" si="17"/>
        <v>0</v>
      </c>
      <c r="AB66" s="143">
        <f>AB65+AB54+AB51+AB40+AB37</f>
        <v>18658</v>
      </c>
      <c r="AC66" s="143">
        <f>AC65+AC54+AC51+AC40+AC37</f>
        <v>0</v>
      </c>
      <c r="AD66" s="143">
        <f>AD65+AD54+AD51+AD40+AD37</f>
        <v>750</v>
      </c>
      <c r="AE66" s="143">
        <f>AE65+AE54+AE51+AE40+AE37</f>
        <v>0</v>
      </c>
      <c r="AF66" s="143">
        <f>AF65+AF54+AF51+AF40+AF37</f>
        <v>0</v>
      </c>
      <c r="AG66" s="143">
        <f aca="true" t="shared" si="18" ref="AG66:AM66">AG65+AG54+AG51+AG40+AG37</f>
        <v>0</v>
      </c>
      <c r="AH66" s="143">
        <f t="shared" si="18"/>
        <v>0</v>
      </c>
      <c r="AI66" s="143">
        <f t="shared" si="18"/>
        <v>7787</v>
      </c>
      <c r="AJ66" s="143">
        <f t="shared" si="18"/>
        <v>12548</v>
      </c>
      <c r="AK66" s="143">
        <f t="shared" si="18"/>
        <v>10513</v>
      </c>
      <c r="AL66" s="143">
        <f t="shared" si="18"/>
        <v>6450</v>
      </c>
      <c r="AM66" s="143">
        <f t="shared" si="18"/>
        <v>830</v>
      </c>
      <c r="AN66" s="144">
        <f t="shared" si="0"/>
        <v>113039</v>
      </c>
      <c r="AO66" s="177">
        <f t="shared" si="1"/>
        <v>20335</v>
      </c>
      <c r="AP66" s="177">
        <f t="shared" si="2"/>
        <v>74911</v>
      </c>
      <c r="AQ66" s="4"/>
      <c r="AR66" s="4"/>
      <c r="AS66" s="4"/>
      <c r="AT66" s="4"/>
      <c r="AU66" s="4"/>
      <c r="AV66" s="4"/>
      <c r="AW66" s="4"/>
      <c r="AX66" s="4"/>
    </row>
    <row r="67" spans="1:50" ht="15">
      <c r="A67" s="15" t="s">
        <v>451</v>
      </c>
      <c r="B67" s="10" t="s">
        <v>452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144"/>
      <c r="AL67" s="144"/>
      <c r="AM67" s="144"/>
      <c r="AN67" s="144">
        <f t="shared" si="0"/>
        <v>0</v>
      </c>
      <c r="AO67" s="177">
        <f t="shared" si="1"/>
        <v>0</v>
      </c>
      <c r="AP67" s="177">
        <f t="shared" si="2"/>
        <v>0</v>
      </c>
      <c r="AQ67" s="4"/>
      <c r="AR67" s="4"/>
      <c r="AS67" s="4"/>
      <c r="AT67" s="4"/>
      <c r="AU67" s="4"/>
      <c r="AV67" s="4"/>
      <c r="AW67" s="4"/>
      <c r="AX67" s="4"/>
    </row>
    <row r="68" spans="1:50" ht="15">
      <c r="A68" s="16" t="s">
        <v>782</v>
      </c>
      <c r="B68" s="6" t="s">
        <v>453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144"/>
      <c r="AL68" s="144"/>
      <c r="AM68" s="144"/>
      <c r="AN68" s="144">
        <f t="shared" si="0"/>
        <v>0</v>
      </c>
      <c r="AO68" s="177">
        <f t="shared" si="1"/>
        <v>0</v>
      </c>
      <c r="AP68" s="177">
        <f t="shared" si="2"/>
        <v>0</v>
      </c>
      <c r="AQ68" s="4"/>
      <c r="AR68" s="4"/>
      <c r="AS68" s="4"/>
      <c r="AT68" s="4"/>
      <c r="AU68" s="4"/>
      <c r="AV68" s="4"/>
      <c r="AW68" s="4"/>
      <c r="AX68" s="4"/>
    </row>
    <row r="69" spans="1:50" ht="15">
      <c r="A69" s="16" t="s">
        <v>783</v>
      </c>
      <c r="B69" s="6" t="s">
        <v>453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144"/>
      <c r="AL69" s="144"/>
      <c r="AM69" s="144"/>
      <c r="AN69" s="144">
        <f t="shared" si="0"/>
        <v>0</v>
      </c>
      <c r="AO69" s="177">
        <f t="shared" si="1"/>
        <v>0</v>
      </c>
      <c r="AP69" s="177">
        <f t="shared" si="2"/>
        <v>0</v>
      </c>
      <c r="AQ69" s="4"/>
      <c r="AR69" s="4"/>
      <c r="AS69" s="4"/>
      <c r="AT69" s="4"/>
      <c r="AU69" s="4"/>
      <c r="AV69" s="4"/>
      <c r="AW69" s="4"/>
      <c r="AX69" s="4"/>
    </row>
    <row r="70" spans="1:50" ht="15">
      <c r="A70" s="16" t="s">
        <v>784</v>
      </c>
      <c r="B70" s="6" t="s">
        <v>453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144"/>
      <c r="AL70" s="144"/>
      <c r="AM70" s="144"/>
      <c r="AN70" s="144">
        <f t="shared" si="0"/>
        <v>0</v>
      </c>
      <c r="AO70" s="177">
        <f t="shared" si="1"/>
        <v>0</v>
      </c>
      <c r="AP70" s="177">
        <f t="shared" si="2"/>
        <v>0</v>
      </c>
      <c r="AQ70" s="4"/>
      <c r="AR70" s="4"/>
      <c r="AS70" s="4"/>
      <c r="AT70" s="4"/>
      <c r="AU70" s="4"/>
      <c r="AV70" s="4"/>
      <c r="AW70" s="4"/>
      <c r="AX70" s="4"/>
    </row>
    <row r="71" spans="1:50" ht="15">
      <c r="A71" s="16" t="s">
        <v>785</v>
      </c>
      <c r="B71" s="6" t="s">
        <v>453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144"/>
      <c r="AL71" s="144"/>
      <c r="AM71" s="144"/>
      <c r="AN71" s="144">
        <f aca="true" t="shared" si="19" ref="AN71:AN134">SUM(D71:AM71)</f>
        <v>0</v>
      </c>
      <c r="AO71" s="177">
        <f aca="true" t="shared" si="20" ref="AO71:AO134">SUM(AG71:AJ71)</f>
        <v>0</v>
      </c>
      <c r="AP71" s="177">
        <f aca="true" t="shared" si="21" ref="AP71:AP134">SUM(D71:AD71)</f>
        <v>0</v>
      </c>
      <c r="AQ71" s="4"/>
      <c r="AR71" s="4"/>
      <c r="AS71" s="4"/>
      <c r="AT71" s="4"/>
      <c r="AU71" s="4"/>
      <c r="AV71" s="4"/>
      <c r="AW71" s="4"/>
      <c r="AX71" s="4"/>
    </row>
    <row r="72" spans="1:50" ht="15">
      <c r="A72" s="16" t="s">
        <v>786</v>
      </c>
      <c r="B72" s="6" t="s">
        <v>453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144"/>
      <c r="AL72" s="144"/>
      <c r="AM72" s="144"/>
      <c r="AN72" s="144">
        <f t="shared" si="19"/>
        <v>0</v>
      </c>
      <c r="AO72" s="177">
        <f t="shared" si="20"/>
        <v>0</v>
      </c>
      <c r="AP72" s="177">
        <f t="shared" si="21"/>
        <v>0</v>
      </c>
      <c r="AQ72" s="4"/>
      <c r="AR72" s="4"/>
      <c r="AS72" s="4"/>
      <c r="AT72" s="4"/>
      <c r="AU72" s="4"/>
      <c r="AV72" s="4"/>
      <c r="AW72" s="4"/>
      <c r="AX72" s="4"/>
    </row>
    <row r="73" spans="1:50" ht="15">
      <c r="A73" s="16" t="s">
        <v>787</v>
      </c>
      <c r="B73" s="6" t="s">
        <v>453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144"/>
      <c r="AL73" s="144"/>
      <c r="AM73" s="144"/>
      <c r="AN73" s="144">
        <f t="shared" si="19"/>
        <v>0</v>
      </c>
      <c r="AO73" s="177">
        <f t="shared" si="20"/>
        <v>0</v>
      </c>
      <c r="AP73" s="177">
        <f t="shared" si="21"/>
        <v>0</v>
      </c>
      <c r="AQ73" s="4"/>
      <c r="AR73" s="4"/>
      <c r="AS73" s="4"/>
      <c r="AT73" s="4"/>
      <c r="AU73" s="4"/>
      <c r="AV73" s="4"/>
      <c r="AW73" s="4"/>
      <c r="AX73" s="4"/>
    </row>
    <row r="74" spans="1:50" ht="15">
      <c r="A74" s="16" t="s">
        <v>788</v>
      </c>
      <c r="B74" s="6" t="s">
        <v>453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44"/>
      <c r="AL74" s="144"/>
      <c r="AM74" s="144"/>
      <c r="AN74" s="144">
        <f t="shared" si="19"/>
        <v>0</v>
      </c>
      <c r="AO74" s="177">
        <f t="shared" si="20"/>
        <v>0</v>
      </c>
      <c r="AP74" s="177">
        <f t="shared" si="21"/>
        <v>0</v>
      </c>
      <c r="AQ74" s="4"/>
      <c r="AR74" s="4"/>
      <c r="AS74" s="4"/>
      <c r="AT74" s="4"/>
      <c r="AU74" s="4"/>
      <c r="AV74" s="4"/>
      <c r="AW74" s="4"/>
      <c r="AX74" s="4"/>
    </row>
    <row r="75" spans="1:50" ht="15">
      <c r="A75" s="16" t="s">
        <v>789</v>
      </c>
      <c r="B75" s="6" t="s">
        <v>453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144"/>
      <c r="AL75" s="144"/>
      <c r="AM75" s="144"/>
      <c r="AN75" s="144">
        <f t="shared" si="19"/>
        <v>0</v>
      </c>
      <c r="AO75" s="177">
        <f t="shared" si="20"/>
        <v>0</v>
      </c>
      <c r="AP75" s="177">
        <f t="shared" si="21"/>
        <v>0</v>
      </c>
      <c r="AQ75" s="4"/>
      <c r="AR75" s="4"/>
      <c r="AS75" s="4"/>
      <c r="AT75" s="4"/>
      <c r="AU75" s="4"/>
      <c r="AV75" s="4"/>
      <c r="AW75" s="4"/>
      <c r="AX75" s="4"/>
    </row>
    <row r="76" spans="1:50" ht="15">
      <c r="A76" s="16" t="s">
        <v>790</v>
      </c>
      <c r="B76" s="6" t="s">
        <v>453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144"/>
      <c r="AL76" s="144"/>
      <c r="AM76" s="144"/>
      <c r="AN76" s="144">
        <f t="shared" si="19"/>
        <v>0</v>
      </c>
      <c r="AO76" s="177">
        <f t="shared" si="20"/>
        <v>0</v>
      </c>
      <c r="AP76" s="177">
        <f t="shared" si="21"/>
        <v>0</v>
      </c>
      <c r="AQ76" s="4"/>
      <c r="AR76" s="4"/>
      <c r="AS76" s="4"/>
      <c r="AT76" s="4"/>
      <c r="AU76" s="4"/>
      <c r="AV76" s="4"/>
      <c r="AW76" s="4"/>
      <c r="AX76" s="4"/>
    </row>
    <row r="77" spans="1:50" ht="15">
      <c r="A77" s="16" t="s">
        <v>791</v>
      </c>
      <c r="B77" s="6" t="s">
        <v>453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144"/>
      <c r="AL77" s="144"/>
      <c r="AM77" s="144"/>
      <c r="AN77" s="144">
        <f t="shared" si="19"/>
        <v>0</v>
      </c>
      <c r="AO77" s="177">
        <f t="shared" si="20"/>
        <v>0</v>
      </c>
      <c r="AP77" s="177">
        <f t="shared" si="21"/>
        <v>0</v>
      </c>
      <c r="AQ77" s="4"/>
      <c r="AR77" s="4"/>
      <c r="AS77" s="4"/>
      <c r="AT77" s="4"/>
      <c r="AU77" s="4"/>
      <c r="AV77" s="4"/>
      <c r="AW77" s="4"/>
      <c r="AX77" s="4"/>
    </row>
    <row r="78" spans="1:50" ht="15">
      <c r="A78" s="17" t="s">
        <v>792</v>
      </c>
      <c r="B78" s="6" t="s">
        <v>453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144"/>
      <c r="AL78" s="144"/>
      <c r="AM78" s="144"/>
      <c r="AN78" s="144">
        <f t="shared" si="19"/>
        <v>0</v>
      </c>
      <c r="AO78" s="177">
        <f t="shared" si="20"/>
        <v>0</v>
      </c>
      <c r="AP78" s="177">
        <f t="shared" si="21"/>
        <v>0</v>
      </c>
      <c r="AQ78" s="4"/>
      <c r="AR78" s="4"/>
      <c r="AS78" s="4"/>
      <c r="AT78" s="4"/>
      <c r="AU78" s="4"/>
      <c r="AV78" s="4"/>
      <c r="AW78" s="4"/>
      <c r="AX78" s="4"/>
    </row>
    <row r="79" spans="1:50" ht="30">
      <c r="A79" s="17" t="s">
        <v>793</v>
      </c>
      <c r="B79" s="6" t="s">
        <v>453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144"/>
      <c r="AL79" s="144"/>
      <c r="AM79" s="144"/>
      <c r="AN79" s="144">
        <f t="shared" si="19"/>
        <v>0</v>
      </c>
      <c r="AO79" s="177">
        <f t="shared" si="20"/>
        <v>0</v>
      </c>
      <c r="AP79" s="177">
        <f t="shared" si="21"/>
        <v>0</v>
      </c>
      <c r="AQ79" s="4"/>
      <c r="AR79" s="4"/>
      <c r="AS79" s="4"/>
      <c r="AT79" s="4"/>
      <c r="AU79" s="4"/>
      <c r="AV79" s="4"/>
      <c r="AW79" s="4"/>
      <c r="AX79" s="4"/>
    </row>
    <row r="80" spans="1:50" ht="15">
      <c r="A80" s="17" t="s">
        <v>794</v>
      </c>
      <c r="B80" s="6" t="s">
        <v>453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144"/>
      <c r="AL80" s="144"/>
      <c r="AM80" s="144"/>
      <c r="AN80" s="144">
        <f t="shared" si="19"/>
        <v>0</v>
      </c>
      <c r="AO80" s="177">
        <f t="shared" si="20"/>
        <v>0</v>
      </c>
      <c r="AP80" s="177">
        <f t="shared" si="21"/>
        <v>0</v>
      </c>
      <c r="AQ80" s="4"/>
      <c r="AR80" s="4"/>
      <c r="AS80" s="4"/>
      <c r="AT80" s="4"/>
      <c r="AU80" s="4"/>
      <c r="AV80" s="4"/>
      <c r="AW80" s="4"/>
      <c r="AX80" s="4"/>
    </row>
    <row r="81" spans="1:50" ht="15">
      <c r="A81" s="17" t="s">
        <v>795</v>
      </c>
      <c r="B81" s="6" t="s">
        <v>453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144"/>
      <c r="AL81" s="144"/>
      <c r="AM81" s="144"/>
      <c r="AN81" s="144">
        <f t="shared" si="19"/>
        <v>0</v>
      </c>
      <c r="AO81" s="177">
        <f t="shared" si="20"/>
        <v>0</v>
      </c>
      <c r="AP81" s="177">
        <f t="shared" si="21"/>
        <v>0</v>
      </c>
      <c r="AQ81" s="4"/>
      <c r="AR81" s="4"/>
      <c r="AS81" s="4"/>
      <c r="AT81" s="4"/>
      <c r="AU81" s="4"/>
      <c r="AV81" s="4"/>
      <c r="AW81" s="4"/>
      <c r="AX81" s="4"/>
    </row>
    <row r="82" spans="1:50" ht="15">
      <c r="A82" s="17" t="s">
        <v>796</v>
      </c>
      <c r="B82" s="6" t="s">
        <v>453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144"/>
      <c r="AL82" s="144"/>
      <c r="AM82" s="144"/>
      <c r="AN82" s="144">
        <f t="shared" si="19"/>
        <v>0</v>
      </c>
      <c r="AO82" s="177">
        <f t="shared" si="20"/>
        <v>0</v>
      </c>
      <c r="AP82" s="177">
        <f t="shared" si="21"/>
        <v>0</v>
      </c>
      <c r="AQ82" s="4"/>
      <c r="AR82" s="4"/>
      <c r="AS82" s="4"/>
      <c r="AT82" s="4"/>
      <c r="AU82" s="4"/>
      <c r="AV82" s="4"/>
      <c r="AW82" s="4"/>
      <c r="AX82" s="4"/>
    </row>
    <row r="83" spans="1:50" ht="15">
      <c r="A83" s="17" t="s">
        <v>797</v>
      </c>
      <c r="B83" s="6" t="s">
        <v>453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144"/>
      <c r="AL83" s="144"/>
      <c r="AM83" s="144"/>
      <c r="AN83" s="144">
        <f t="shared" si="19"/>
        <v>0</v>
      </c>
      <c r="AO83" s="177">
        <f t="shared" si="20"/>
        <v>0</v>
      </c>
      <c r="AP83" s="177">
        <f t="shared" si="21"/>
        <v>0</v>
      </c>
      <c r="AQ83" s="4"/>
      <c r="AR83" s="4"/>
      <c r="AS83" s="4"/>
      <c r="AT83" s="4"/>
      <c r="AU83" s="4"/>
      <c r="AV83" s="4"/>
      <c r="AW83" s="4"/>
      <c r="AX83" s="4"/>
    </row>
    <row r="84" spans="1:50" ht="15">
      <c r="A84" s="15" t="s">
        <v>798</v>
      </c>
      <c r="B84" s="18" t="s">
        <v>453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144"/>
      <c r="AL84" s="144"/>
      <c r="AM84" s="144"/>
      <c r="AN84" s="144">
        <f t="shared" si="19"/>
        <v>0</v>
      </c>
      <c r="AO84" s="177">
        <f t="shared" si="20"/>
        <v>0</v>
      </c>
      <c r="AP84" s="177">
        <f t="shared" si="21"/>
        <v>0</v>
      </c>
      <c r="AQ84" s="4"/>
      <c r="AR84" s="4"/>
      <c r="AS84" s="4"/>
      <c r="AT84" s="4"/>
      <c r="AU84" s="4"/>
      <c r="AV84" s="4"/>
      <c r="AW84" s="4"/>
      <c r="AX84" s="4"/>
    </row>
    <row r="85" spans="1:50" ht="15">
      <c r="A85" s="16" t="s">
        <v>799</v>
      </c>
      <c r="B85" s="6" t="s">
        <v>454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144"/>
      <c r="AL85" s="144"/>
      <c r="AM85" s="144"/>
      <c r="AN85" s="144">
        <f t="shared" si="19"/>
        <v>0</v>
      </c>
      <c r="AO85" s="177">
        <f t="shared" si="20"/>
        <v>0</v>
      </c>
      <c r="AP85" s="177">
        <f t="shared" si="21"/>
        <v>0</v>
      </c>
      <c r="AQ85" s="4"/>
      <c r="AR85" s="4"/>
      <c r="AS85" s="4"/>
      <c r="AT85" s="4"/>
      <c r="AU85" s="4"/>
      <c r="AV85" s="4"/>
      <c r="AW85" s="4"/>
      <c r="AX85" s="4"/>
    </row>
    <row r="86" spans="1:50" ht="15">
      <c r="A86" s="16" t="s">
        <v>800</v>
      </c>
      <c r="B86" s="6" t="s">
        <v>454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144"/>
      <c r="AL86" s="144"/>
      <c r="AM86" s="144"/>
      <c r="AN86" s="144">
        <f t="shared" si="19"/>
        <v>0</v>
      </c>
      <c r="AO86" s="177">
        <f t="shared" si="20"/>
        <v>0</v>
      </c>
      <c r="AP86" s="177">
        <f t="shared" si="21"/>
        <v>0</v>
      </c>
      <c r="AQ86" s="4"/>
      <c r="AR86" s="4"/>
      <c r="AS86" s="4"/>
      <c r="AT86" s="4"/>
      <c r="AU86" s="4"/>
      <c r="AV86" s="4"/>
      <c r="AW86" s="4"/>
      <c r="AX86" s="4"/>
    </row>
    <row r="87" spans="1:50" ht="15">
      <c r="A87" s="16" t="s">
        <v>801</v>
      </c>
      <c r="B87" s="6" t="s">
        <v>454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144"/>
      <c r="AL87" s="144"/>
      <c r="AM87" s="144"/>
      <c r="AN87" s="144">
        <f t="shared" si="19"/>
        <v>0</v>
      </c>
      <c r="AO87" s="177">
        <f t="shared" si="20"/>
        <v>0</v>
      </c>
      <c r="AP87" s="177">
        <f t="shared" si="21"/>
        <v>0</v>
      </c>
      <c r="AQ87" s="4"/>
      <c r="AR87" s="4"/>
      <c r="AS87" s="4"/>
      <c r="AT87" s="4"/>
      <c r="AU87" s="4"/>
      <c r="AV87" s="4"/>
      <c r="AW87" s="4"/>
      <c r="AX87" s="4"/>
    </row>
    <row r="88" spans="1:50" ht="15">
      <c r="A88" s="19" t="s">
        <v>802</v>
      </c>
      <c r="B88" s="10" t="s">
        <v>454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144"/>
      <c r="AL88" s="144"/>
      <c r="AM88" s="144"/>
      <c r="AN88" s="144">
        <f t="shared" si="19"/>
        <v>0</v>
      </c>
      <c r="AO88" s="177">
        <f t="shared" si="20"/>
        <v>0</v>
      </c>
      <c r="AP88" s="177">
        <f t="shared" si="21"/>
        <v>0</v>
      </c>
      <c r="AQ88" s="4"/>
      <c r="AR88" s="4"/>
      <c r="AS88" s="4"/>
      <c r="AT88" s="4"/>
      <c r="AU88" s="4"/>
      <c r="AV88" s="4"/>
      <c r="AW88" s="4"/>
      <c r="AX88" s="4"/>
    </row>
    <row r="89" spans="1:50" ht="15">
      <c r="A89" s="16" t="s">
        <v>803</v>
      </c>
      <c r="B89" s="6" t="s">
        <v>455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144"/>
      <c r="AL89" s="144"/>
      <c r="AM89" s="144"/>
      <c r="AN89" s="144">
        <f t="shared" si="19"/>
        <v>0</v>
      </c>
      <c r="AO89" s="177">
        <f t="shared" si="20"/>
        <v>0</v>
      </c>
      <c r="AP89" s="177">
        <f t="shared" si="21"/>
        <v>0</v>
      </c>
      <c r="AQ89" s="4"/>
      <c r="AR89" s="4"/>
      <c r="AS89" s="4"/>
      <c r="AT89" s="4"/>
      <c r="AU89" s="4"/>
      <c r="AV89" s="4"/>
      <c r="AW89" s="4"/>
      <c r="AX89" s="4"/>
    </row>
    <row r="90" spans="1:50" ht="15">
      <c r="A90" s="16" t="s">
        <v>804</v>
      </c>
      <c r="B90" s="6" t="s">
        <v>455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144"/>
      <c r="AL90" s="144"/>
      <c r="AM90" s="144"/>
      <c r="AN90" s="144">
        <f t="shared" si="19"/>
        <v>0</v>
      </c>
      <c r="AO90" s="177">
        <f t="shared" si="20"/>
        <v>0</v>
      </c>
      <c r="AP90" s="177">
        <f t="shared" si="21"/>
        <v>0</v>
      </c>
      <c r="AQ90" s="4"/>
      <c r="AR90" s="4"/>
      <c r="AS90" s="4"/>
      <c r="AT90" s="4"/>
      <c r="AU90" s="4"/>
      <c r="AV90" s="4"/>
      <c r="AW90" s="4"/>
      <c r="AX90" s="4"/>
    </row>
    <row r="91" spans="1:50" ht="15">
      <c r="A91" s="16" t="s">
        <v>805</v>
      </c>
      <c r="B91" s="6" t="s">
        <v>455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144"/>
      <c r="AL91" s="144"/>
      <c r="AM91" s="144"/>
      <c r="AN91" s="144">
        <f t="shared" si="19"/>
        <v>0</v>
      </c>
      <c r="AO91" s="177">
        <f t="shared" si="20"/>
        <v>0</v>
      </c>
      <c r="AP91" s="177">
        <f t="shared" si="21"/>
        <v>0</v>
      </c>
      <c r="AQ91" s="4"/>
      <c r="AR91" s="4"/>
      <c r="AS91" s="4"/>
      <c r="AT91" s="4"/>
      <c r="AU91" s="4"/>
      <c r="AV91" s="4"/>
      <c r="AW91" s="4"/>
      <c r="AX91" s="4"/>
    </row>
    <row r="92" spans="1:50" ht="15">
      <c r="A92" s="16" t="s">
        <v>806</v>
      </c>
      <c r="B92" s="6" t="s">
        <v>455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144"/>
      <c r="AL92" s="144"/>
      <c r="AM92" s="144"/>
      <c r="AN92" s="144">
        <f t="shared" si="19"/>
        <v>0</v>
      </c>
      <c r="AO92" s="177">
        <f t="shared" si="20"/>
        <v>0</v>
      </c>
      <c r="AP92" s="177">
        <f t="shared" si="21"/>
        <v>0</v>
      </c>
      <c r="AQ92" s="4"/>
      <c r="AR92" s="4"/>
      <c r="AS92" s="4"/>
      <c r="AT92" s="4"/>
      <c r="AU92" s="4"/>
      <c r="AV92" s="4"/>
      <c r="AW92" s="4"/>
      <c r="AX92" s="4"/>
    </row>
    <row r="93" spans="1:50" ht="15">
      <c r="A93" s="17" t="s">
        <v>807</v>
      </c>
      <c r="B93" s="6" t="s">
        <v>455</v>
      </c>
      <c r="C93" s="6"/>
      <c r="D93" s="6"/>
      <c r="E93" s="6"/>
      <c r="F93" s="151"/>
      <c r="G93" s="151"/>
      <c r="H93" s="151"/>
      <c r="I93" s="151"/>
      <c r="J93" s="6"/>
      <c r="K93" s="151"/>
      <c r="L93" s="151"/>
      <c r="M93" s="151"/>
      <c r="N93" s="151"/>
      <c r="O93" s="151"/>
      <c r="P93" s="151"/>
      <c r="Q93" s="6"/>
      <c r="R93" s="6"/>
      <c r="S93" s="151"/>
      <c r="T93" s="6"/>
      <c r="U93" s="6"/>
      <c r="V93" s="6"/>
      <c r="W93" s="151"/>
      <c r="X93" s="6"/>
      <c r="Y93" s="6"/>
      <c r="Z93" s="6"/>
      <c r="AA93" s="151"/>
      <c r="AB93" s="6"/>
      <c r="AC93" s="6"/>
      <c r="AD93" s="151"/>
      <c r="AE93" s="151"/>
      <c r="AF93" s="151"/>
      <c r="AG93" s="6"/>
      <c r="AH93" s="6"/>
      <c r="AI93" s="6"/>
      <c r="AJ93" s="6"/>
      <c r="AK93" s="144"/>
      <c r="AL93" s="144"/>
      <c r="AM93" s="144"/>
      <c r="AN93" s="144">
        <f t="shared" si="19"/>
        <v>0</v>
      </c>
      <c r="AO93" s="177">
        <f t="shared" si="20"/>
        <v>0</v>
      </c>
      <c r="AP93" s="177">
        <f t="shared" si="21"/>
        <v>0</v>
      </c>
      <c r="AQ93" s="4"/>
      <c r="AR93" s="4"/>
      <c r="AS93" s="4"/>
      <c r="AT93" s="4"/>
      <c r="AU93" s="4"/>
      <c r="AV93" s="4"/>
      <c r="AW93" s="4"/>
      <c r="AX93" s="4"/>
    </row>
    <row r="94" spans="1:50" ht="15">
      <c r="A94" s="17" t="s">
        <v>808</v>
      </c>
      <c r="B94" s="6" t="s">
        <v>455</v>
      </c>
      <c r="C94" s="6"/>
      <c r="D94" s="6"/>
      <c r="E94" s="6"/>
      <c r="F94" s="151"/>
      <c r="G94" s="151"/>
      <c r="H94" s="151"/>
      <c r="I94" s="151"/>
      <c r="J94" s="6"/>
      <c r="K94" s="151"/>
      <c r="L94" s="151"/>
      <c r="M94" s="151"/>
      <c r="N94" s="151"/>
      <c r="O94" s="151"/>
      <c r="P94" s="151"/>
      <c r="Q94" s="6"/>
      <c r="R94" s="6"/>
      <c r="S94" s="151"/>
      <c r="T94" s="6"/>
      <c r="U94" s="6"/>
      <c r="V94" s="6"/>
      <c r="W94" s="151"/>
      <c r="X94" s="6"/>
      <c r="Y94" s="6"/>
      <c r="Z94" s="6"/>
      <c r="AA94" s="151"/>
      <c r="AB94" s="6"/>
      <c r="AC94" s="6"/>
      <c r="AD94" s="151"/>
      <c r="AE94" s="151"/>
      <c r="AF94" s="151"/>
      <c r="AG94" s="6"/>
      <c r="AH94" s="6"/>
      <c r="AI94" s="6"/>
      <c r="AJ94" s="6"/>
      <c r="AK94" s="144"/>
      <c r="AL94" s="144"/>
      <c r="AM94" s="144"/>
      <c r="AN94" s="144">
        <f t="shared" si="19"/>
        <v>0</v>
      </c>
      <c r="AO94" s="177">
        <f t="shared" si="20"/>
        <v>0</v>
      </c>
      <c r="AP94" s="177">
        <f t="shared" si="21"/>
        <v>0</v>
      </c>
      <c r="AQ94" s="4"/>
      <c r="AR94" s="4"/>
      <c r="AS94" s="4"/>
      <c r="AT94" s="4"/>
      <c r="AU94" s="4"/>
      <c r="AV94" s="4"/>
      <c r="AW94" s="4"/>
      <c r="AX94" s="4"/>
    </row>
    <row r="95" spans="1:50" ht="15">
      <c r="A95" s="20" t="s">
        <v>296</v>
      </c>
      <c r="B95" s="18" t="s">
        <v>455</v>
      </c>
      <c r="C95" s="6"/>
      <c r="D95" s="6"/>
      <c r="E95" s="6"/>
      <c r="F95" s="151"/>
      <c r="G95" s="151"/>
      <c r="H95" s="151"/>
      <c r="I95" s="151"/>
      <c r="J95" s="6"/>
      <c r="K95" s="151"/>
      <c r="L95" s="151"/>
      <c r="M95" s="151"/>
      <c r="N95" s="151"/>
      <c r="O95" s="151"/>
      <c r="P95" s="151"/>
      <c r="Q95" s="6"/>
      <c r="R95" s="6"/>
      <c r="S95" s="151"/>
      <c r="T95" s="6"/>
      <c r="U95" s="6"/>
      <c r="V95" s="6"/>
      <c r="W95" s="151"/>
      <c r="X95" s="6"/>
      <c r="Y95" s="6"/>
      <c r="Z95" s="6"/>
      <c r="AA95" s="151"/>
      <c r="AB95" s="6"/>
      <c r="AC95" s="6"/>
      <c r="AD95" s="151"/>
      <c r="AE95" s="151"/>
      <c r="AF95" s="151"/>
      <c r="AG95" s="6"/>
      <c r="AH95" s="6"/>
      <c r="AI95" s="6"/>
      <c r="AJ95" s="6"/>
      <c r="AK95" s="143"/>
      <c r="AL95" s="143"/>
      <c r="AM95" s="143"/>
      <c r="AN95" s="144">
        <f t="shared" si="19"/>
        <v>0</v>
      </c>
      <c r="AO95" s="177">
        <f t="shared" si="20"/>
        <v>0</v>
      </c>
      <c r="AP95" s="177">
        <f t="shared" si="21"/>
        <v>0</v>
      </c>
      <c r="AQ95" s="4"/>
      <c r="AR95" s="4"/>
      <c r="AS95" s="4"/>
      <c r="AT95" s="4"/>
      <c r="AU95" s="4"/>
      <c r="AV95" s="4"/>
      <c r="AW95" s="4"/>
      <c r="AX95" s="4"/>
    </row>
    <row r="96" spans="1:50" ht="15">
      <c r="A96" s="16" t="s">
        <v>809</v>
      </c>
      <c r="B96" s="6" t="s">
        <v>456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38"/>
      <c r="AL96" s="144"/>
      <c r="AM96" s="144"/>
      <c r="AN96" s="144">
        <f t="shared" si="19"/>
        <v>0</v>
      </c>
      <c r="AO96" s="177">
        <f t="shared" si="20"/>
        <v>0</v>
      </c>
      <c r="AP96" s="177">
        <f t="shared" si="21"/>
        <v>0</v>
      </c>
      <c r="AQ96" s="4"/>
      <c r="AR96" s="4"/>
      <c r="AS96" s="4"/>
      <c r="AT96" s="4"/>
      <c r="AU96" s="4"/>
      <c r="AV96" s="4"/>
      <c r="AW96" s="4"/>
      <c r="AX96" s="4"/>
    </row>
    <row r="97" spans="1:50" ht="15">
      <c r="A97" s="21" t="s">
        <v>295</v>
      </c>
      <c r="B97" s="18" t="s">
        <v>456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148"/>
      <c r="AL97" s="143"/>
      <c r="AM97" s="143"/>
      <c r="AN97" s="144">
        <f t="shared" si="19"/>
        <v>0</v>
      </c>
      <c r="AO97" s="177">
        <f t="shared" si="20"/>
        <v>0</v>
      </c>
      <c r="AP97" s="177">
        <f t="shared" si="21"/>
        <v>0</v>
      </c>
      <c r="AQ97" s="4"/>
      <c r="AR97" s="4"/>
      <c r="AS97" s="4"/>
      <c r="AT97" s="4"/>
      <c r="AU97" s="4"/>
      <c r="AV97" s="4"/>
      <c r="AW97" s="4"/>
      <c r="AX97" s="4"/>
    </row>
    <row r="98" spans="1:50" ht="15">
      <c r="A98" s="16" t="s">
        <v>810</v>
      </c>
      <c r="B98" s="6" t="s">
        <v>457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144"/>
      <c r="AL98" s="144"/>
      <c r="AM98" s="144"/>
      <c r="AN98" s="144">
        <f t="shared" si="19"/>
        <v>0</v>
      </c>
      <c r="AO98" s="177">
        <f t="shared" si="20"/>
        <v>0</v>
      </c>
      <c r="AP98" s="177">
        <f t="shared" si="21"/>
        <v>0</v>
      </c>
      <c r="AQ98" s="4"/>
      <c r="AR98" s="4"/>
      <c r="AS98" s="4"/>
      <c r="AT98" s="4"/>
      <c r="AU98" s="4"/>
      <c r="AV98" s="4"/>
      <c r="AW98" s="4"/>
      <c r="AX98" s="4"/>
    </row>
    <row r="99" spans="1:50" ht="15">
      <c r="A99" s="16" t="s">
        <v>811</v>
      </c>
      <c r="B99" s="6" t="s">
        <v>457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144"/>
      <c r="AL99" s="144"/>
      <c r="AM99" s="144"/>
      <c r="AN99" s="144">
        <f t="shared" si="19"/>
        <v>0</v>
      </c>
      <c r="AO99" s="177">
        <f t="shared" si="20"/>
        <v>0</v>
      </c>
      <c r="AP99" s="177">
        <f t="shared" si="21"/>
        <v>0</v>
      </c>
      <c r="AQ99" s="4"/>
      <c r="AR99" s="4"/>
      <c r="AS99" s="4"/>
      <c r="AT99" s="4"/>
      <c r="AU99" s="4"/>
      <c r="AV99" s="4"/>
      <c r="AW99" s="4"/>
      <c r="AX99" s="4"/>
    </row>
    <row r="100" spans="1:50" ht="15">
      <c r="A100" s="17" t="s">
        <v>812</v>
      </c>
      <c r="B100" s="6" t="s">
        <v>457</v>
      </c>
      <c r="C100" s="6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6"/>
      <c r="AJ100" s="6"/>
      <c r="AK100" s="38"/>
      <c r="AL100" s="144"/>
      <c r="AM100" s="144"/>
      <c r="AN100" s="144">
        <f t="shared" si="19"/>
        <v>0</v>
      </c>
      <c r="AO100" s="177">
        <f t="shared" si="20"/>
        <v>0</v>
      </c>
      <c r="AP100" s="177">
        <f t="shared" si="21"/>
        <v>0</v>
      </c>
      <c r="AQ100" s="4"/>
      <c r="AR100" s="4"/>
      <c r="AS100" s="4"/>
      <c r="AT100" s="4"/>
      <c r="AU100" s="4"/>
      <c r="AV100" s="4"/>
      <c r="AW100" s="4"/>
      <c r="AX100" s="4"/>
    </row>
    <row r="101" spans="1:50" ht="15">
      <c r="A101" s="17" t="s">
        <v>813</v>
      </c>
      <c r="B101" s="6" t="s">
        <v>457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144"/>
      <c r="AL101" s="144"/>
      <c r="AM101" s="144"/>
      <c r="AN101" s="144">
        <f t="shared" si="19"/>
        <v>0</v>
      </c>
      <c r="AO101" s="177">
        <f t="shared" si="20"/>
        <v>0</v>
      </c>
      <c r="AP101" s="177">
        <f t="shared" si="21"/>
        <v>0</v>
      </c>
      <c r="AQ101" s="4"/>
      <c r="AR101" s="4"/>
      <c r="AS101" s="4"/>
      <c r="AT101" s="4"/>
      <c r="AU101" s="4"/>
      <c r="AV101" s="4"/>
      <c r="AW101" s="4"/>
      <c r="AX101" s="4"/>
    </row>
    <row r="102" spans="1:50" ht="15">
      <c r="A102" s="17" t="s">
        <v>814</v>
      </c>
      <c r="B102" s="6" t="s">
        <v>457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144"/>
      <c r="AL102" s="144"/>
      <c r="AM102" s="144"/>
      <c r="AN102" s="144">
        <f t="shared" si="19"/>
        <v>0</v>
      </c>
      <c r="AO102" s="177">
        <f t="shared" si="20"/>
        <v>0</v>
      </c>
      <c r="AP102" s="177">
        <f t="shared" si="21"/>
        <v>0</v>
      </c>
      <c r="AQ102" s="4"/>
      <c r="AR102" s="4"/>
      <c r="AS102" s="4"/>
      <c r="AT102" s="4"/>
      <c r="AU102" s="4"/>
      <c r="AV102" s="4"/>
      <c r="AW102" s="4"/>
      <c r="AX102" s="4"/>
    </row>
    <row r="103" spans="1:50" ht="15" customHeight="1">
      <c r="A103" s="22" t="s">
        <v>815</v>
      </c>
      <c r="B103" s="6" t="s">
        <v>457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144"/>
      <c r="AL103" s="144"/>
      <c r="AM103" s="144"/>
      <c r="AN103" s="144">
        <f t="shared" si="19"/>
        <v>0</v>
      </c>
      <c r="AO103" s="177">
        <f t="shared" si="20"/>
        <v>0</v>
      </c>
      <c r="AP103" s="177">
        <f t="shared" si="21"/>
        <v>0</v>
      </c>
      <c r="AQ103" s="4"/>
      <c r="AR103" s="4"/>
      <c r="AS103" s="4"/>
      <c r="AT103" s="4"/>
      <c r="AU103" s="4"/>
      <c r="AV103" s="4"/>
      <c r="AW103" s="4"/>
      <c r="AX103" s="4"/>
    </row>
    <row r="104" spans="1:50" ht="15" customHeight="1">
      <c r="A104" s="15" t="s">
        <v>294</v>
      </c>
      <c r="B104" s="18" t="s">
        <v>457</v>
      </c>
      <c r="C104" s="6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6"/>
      <c r="AF104" s="6"/>
      <c r="AG104" s="6"/>
      <c r="AH104" s="6"/>
      <c r="AI104" s="6"/>
      <c r="AJ104" s="6"/>
      <c r="AK104" s="148"/>
      <c r="AL104" s="143"/>
      <c r="AM104" s="143"/>
      <c r="AN104" s="144">
        <f t="shared" si="19"/>
        <v>0</v>
      </c>
      <c r="AO104" s="177">
        <f t="shared" si="20"/>
        <v>0</v>
      </c>
      <c r="AP104" s="177">
        <f t="shared" si="21"/>
        <v>0</v>
      </c>
      <c r="AQ104" s="4"/>
      <c r="AR104" s="4"/>
      <c r="AS104" s="4"/>
      <c r="AT104" s="4"/>
      <c r="AU104" s="4"/>
      <c r="AV104" s="4"/>
      <c r="AW104" s="4"/>
      <c r="AX104" s="4"/>
    </row>
    <row r="105" spans="1:50" ht="15">
      <c r="A105" s="16" t="s">
        <v>816</v>
      </c>
      <c r="B105" s="6" t="s">
        <v>458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44"/>
      <c r="AL105" s="144"/>
      <c r="AM105" s="144"/>
      <c r="AN105" s="144">
        <f t="shared" si="19"/>
        <v>0</v>
      </c>
      <c r="AO105" s="177">
        <f t="shared" si="20"/>
        <v>0</v>
      </c>
      <c r="AP105" s="177">
        <f t="shared" si="21"/>
        <v>0</v>
      </c>
      <c r="AQ105" s="4"/>
      <c r="AR105" s="4"/>
      <c r="AS105" s="4"/>
      <c r="AT105" s="4"/>
      <c r="AU105" s="4"/>
      <c r="AV105" s="4"/>
      <c r="AW105" s="4"/>
      <c r="AX105" s="4"/>
    </row>
    <row r="106" spans="1:50" ht="15">
      <c r="A106" s="16" t="s">
        <v>817</v>
      </c>
      <c r="B106" s="6" t="s">
        <v>458</v>
      </c>
      <c r="C106" s="6"/>
      <c r="D106" s="6"/>
      <c r="E106" s="6"/>
      <c r="F106" s="151"/>
      <c r="G106" s="151"/>
      <c r="H106" s="151"/>
      <c r="I106" s="151"/>
      <c r="J106" s="6"/>
      <c r="K106" s="151"/>
      <c r="L106" s="151"/>
      <c r="M106" s="151"/>
      <c r="N106" s="151"/>
      <c r="O106" s="151"/>
      <c r="P106" s="151"/>
      <c r="Q106" s="6"/>
      <c r="R106" s="6"/>
      <c r="S106" s="151"/>
      <c r="T106" s="6"/>
      <c r="U106" s="6"/>
      <c r="V106" s="6"/>
      <c r="W106" s="151"/>
      <c r="X106" s="6"/>
      <c r="Y106" s="6"/>
      <c r="Z106" s="6"/>
      <c r="AA106" s="151"/>
      <c r="AB106" s="6"/>
      <c r="AC106" s="6"/>
      <c r="AD106" s="151"/>
      <c r="AE106" s="151"/>
      <c r="AF106" s="151"/>
      <c r="AG106" s="6"/>
      <c r="AH106" s="6"/>
      <c r="AI106" s="151"/>
      <c r="AJ106" s="6"/>
      <c r="AK106" s="144"/>
      <c r="AL106" s="144"/>
      <c r="AM106" s="144"/>
      <c r="AN106" s="144">
        <f t="shared" si="19"/>
        <v>0</v>
      </c>
      <c r="AO106" s="177">
        <f t="shared" si="20"/>
        <v>0</v>
      </c>
      <c r="AP106" s="177">
        <f t="shared" si="21"/>
        <v>0</v>
      </c>
      <c r="AQ106" s="4"/>
      <c r="AR106" s="4"/>
      <c r="AS106" s="4"/>
      <c r="AT106" s="4"/>
      <c r="AU106" s="4"/>
      <c r="AV106" s="4"/>
      <c r="AW106" s="4"/>
      <c r="AX106" s="4"/>
    </row>
    <row r="107" spans="1:50" ht="15">
      <c r="A107" s="15" t="s">
        <v>293</v>
      </c>
      <c r="B107" s="10" t="s">
        <v>458</v>
      </c>
      <c r="C107" s="6"/>
      <c r="D107" s="6"/>
      <c r="E107" s="6"/>
      <c r="F107" s="151"/>
      <c r="G107" s="151"/>
      <c r="H107" s="151"/>
      <c r="I107" s="151"/>
      <c r="J107" s="6"/>
      <c r="K107" s="151"/>
      <c r="L107" s="151"/>
      <c r="M107" s="151"/>
      <c r="N107" s="151"/>
      <c r="O107" s="151"/>
      <c r="P107" s="151"/>
      <c r="Q107" s="6"/>
      <c r="R107" s="6"/>
      <c r="S107" s="151"/>
      <c r="T107" s="6"/>
      <c r="U107" s="6"/>
      <c r="V107" s="6"/>
      <c r="W107" s="151"/>
      <c r="X107" s="6"/>
      <c r="Y107" s="6"/>
      <c r="Z107" s="6"/>
      <c r="AA107" s="151"/>
      <c r="AB107" s="6"/>
      <c r="AC107" s="6"/>
      <c r="AD107" s="151"/>
      <c r="AE107" s="151"/>
      <c r="AF107" s="151"/>
      <c r="AG107" s="6"/>
      <c r="AH107" s="6"/>
      <c r="AI107" s="153"/>
      <c r="AJ107" s="6"/>
      <c r="AK107" s="143"/>
      <c r="AL107" s="143"/>
      <c r="AM107" s="143"/>
      <c r="AN107" s="144">
        <f t="shared" si="19"/>
        <v>0</v>
      </c>
      <c r="AO107" s="177">
        <f t="shared" si="20"/>
        <v>0</v>
      </c>
      <c r="AP107" s="177">
        <f t="shared" si="21"/>
        <v>0</v>
      </c>
      <c r="AQ107" s="4"/>
      <c r="AR107" s="4"/>
      <c r="AS107" s="4"/>
      <c r="AT107" s="4"/>
      <c r="AU107" s="4"/>
      <c r="AV107" s="4"/>
      <c r="AW107" s="4"/>
      <c r="AX107" s="4"/>
    </row>
    <row r="108" spans="1:50" ht="15">
      <c r="A108" s="17" t="s">
        <v>822</v>
      </c>
      <c r="B108" s="6" t="s">
        <v>459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51"/>
      <c r="AD108" s="6"/>
      <c r="AE108" s="6"/>
      <c r="AF108" s="6"/>
      <c r="AG108" s="6"/>
      <c r="AH108" s="6"/>
      <c r="AI108" s="6"/>
      <c r="AJ108" s="6"/>
      <c r="AK108" s="144"/>
      <c r="AL108" s="144"/>
      <c r="AM108" s="144"/>
      <c r="AN108" s="144">
        <f t="shared" si="19"/>
        <v>0</v>
      </c>
      <c r="AO108" s="177">
        <f t="shared" si="20"/>
        <v>0</v>
      </c>
      <c r="AP108" s="177">
        <f t="shared" si="21"/>
        <v>0</v>
      </c>
      <c r="AQ108" s="4"/>
      <c r="AR108" s="4"/>
      <c r="AS108" s="4"/>
      <c r="AT108" s="4"/>
      <c r="AU108" s="4"/>
      <c r="AV108" s="4"/>
      <c r="AW108" s="4"/>
      <c r="AX108" s="4"/>
    </row>
    <row r="109" spans="1:50" ht="15">
      <c r="A109" s="17" t="s">
        <v>823</v>
      </c>
      <c r="B109" s="6" t="s">
        <v>459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44"/>
      <c r="AL109" s="144"/>
      <c r="AM109" s="144"/>
      <c r="AN109" s="144">
        <f t="shared" si="19"/>
        <v>0</v>
      </c>
      <c r="AO109" s="177">
        <f t="shared" si="20"/>
        <v>0</v>
      </c>
      <c r="AP109" s="177">
        <f t="shared" si="21"/>
        <v>0</v>
      </c>
      <c r="AQ109" s="4"/>
      <c r="AR109" s="4"/>
      <c r="AS109" s="4"/>
      <c r="AT109" s="4"/>
      <c r="AU109" s="4"/>
      <c r="AV109" s="4"/>
      <c r="AW109" s="4"/>
      <c r="AX109" s="4"/>
    </row>
    <row r="110" spans="1:50" ht="15">
      <c r="A110" s="17" t="s">
        <v>826</v>
      </c>
      <c r="B110" s="6" t="s">
        <v>459</v>
      </c>
      <c r="C110" s="6"/>
      <c r="D110" s="6"/>
      <c r="E110" s="6"/>
      <c r="F110" s="151"/>
      <c r="G110" s="151"/>
      <c r="H110" s="151"/>
      <c r="I110" s="151"/>
      <c r="J110" s="6"/>
      <c r="K110" s="151"/>
      <c r="L110" s="151"/>
      <c r="M110" s="151"/>
      <c r="N110" s="151"/>
      <c r="O110" s="151"/>
      <c r="P110" s="151"/>
      <c r="Q110" s="6"/>
      <c r="R110" s="6"/>
      <c r="S110" s="151"/>
      <c r="T110" s="6"/>
      <c r="U110" s="6"/>
      <c r="V110" s="6"/>
      <c r="W110" s="151"/>
      <c r="X110" s="6"/>
      <c r="Y110" s="6"/>
      <c r="Z110" s="6"/>
      <c r="AA110" s="151"/>
      <c r="AB110" s="6"/>
      <c r="AC110" s="151">
        <v>516</v>
      </c>
      <c r="AD110" s="151"/>
      <c r="AE110" s="151"/>
      <c r="AF110" s="151"/>
      <c r="AG110" s="6"/>
      <c r="AH110" s="6"/>
      <c r="AI110" s="6"/>
      <c r="AJ110" s="6"/>
      <c r="AK110" s="144"/>
      <c r="AL110" s="144"/>
      <c r="AM110" s="144"/>
      <c r="AN110" s="144">
        <f t="shared" si="19"/>
        <v>516</v>
      </c>
      <c r="AO110" s="177">
        <f t="shared" si="20"/>
        <v>0</v>
      </c>
      <c r="AP110" s="177">
        <f t="shared" si="21"/>
        <v>516</v>
      </c>
      <c r="AQ110" s="4"/>
      <c r="AR110" s="4"/>
      <c r="AS110" s="4"/>
      <c r="AT110" s="4"/>
      <c r="AU110" s="4"/>
      <c r="AV110" s="4"/>
      <c r="AW110" s="4"/>
      <c r="AX110" s="4"/>
    </row>
    <row r="111" spans="1:50" ht="15">
      <c r="A111" s="17" t="s">
        <v>827</v>
      </c>
      <c r="B111" s="6" t="s">
        <v>459</v>
      </c>
      <c r="C111" s="6"/>
      <c r="D111" s="6"/>
      <c r="E111" s="6"/>
      <c r="F111" s="151"/>
      <c r="G111" s="151"/>
      <c r="H111" s="151"/>
      <c r="I111" s="151"/>
      <c r="J111" s="6"/>
      <c r="K111" s="151"/>
      <c r="L111" s="151"/>
      <c r="M111" s="151"/>
      <c r="N111" s="151"/>
      <c r="O111" s="151"/>
      <c r="P111" s="151"/>
      <c r="Q111" s="6"/>
      <c r="R111" s="6"/>
      <c r="S111" s="151"/>
      <c r="T111" s="6"/>
      <c r="U111" s="6"/>
      <c r="V111" s="6"/>
      <c r="W111" s="151"/>
      <c r="X111" s="6"/>
      <c r="Y111" s="6"/>
      <c r="Z111" s="6"/>
      <c r="AA111" s="151"/>
      <c r="AB111" s="6"/>
      <c r="AC111" s="151"/>
      <c r="AD111" s="151"/>
      <c r="AE111" s="151"/>
      <c r="AF111" s="151"/>
      <c r="AG111" s="6"/>
      <c r="AH111" s="6"/>
      <c r="AI111" s="6"/>
      <c r="AJ111" s="6"/>
      <c r="AK111" s="144"/>
      <c r="AL111" s="144"/>
      <c r="AM111" s="144"/>
      <c r="AN111" s="144">
        <f t="shared" si="19"/>
        <v>0</v>
      </c>
      <c r="AO111" s="177">
        <f t="shared" si="20"/>
        <v>0</v>
      </c>
      <c r="AP111" s="177">
        <f t="shared" si="21"/>
        <v>0</v>
      </c>
      <c r="AQ111" s="4"/>
      <c r="AR111" s="4"/>
      <c r="AS111" s="4"/>
      <c r="AT111" s="4"/>
      <c r="AU111" s="4"/>
      <c r="AV111" s="4"/>
      <c r="AW111" s="4"/>
      <c r="AX111" s="4"/>
    </row>
    <row r="112" spans="1:50" ht="30">
      <c r="A112" s="17" t="s">
        <v>828</v>
      </c>
      <c r="B112" s="6" t="s">
        <v>459</v>
      </c>
      <c r="C112" s="6"/>
      <c r="D112" s="6"/>
      <c r="E112" s="6"/>
      <c r="F112" s="151"/>
      <c r="G112" s="151"/>
      <c r="H112" s="151"/>
      <c r="I112" s="151"/>
      <c r="J112" s="6"/>
      <c r="K112" s="151"/>
      <c r="L112" s="151"/>
      <c r="M112" s="151"/>
      <c r="N112" s="151"/>
      <c r="O112" s="151"/>
      <c r="P112" s="151"/>
      <c r="Q112" s="6"/>
      <c r="R112" s="6"/>
      <c r="S112" s="151"/>
      <c r="T112" s="6"/>
      <c r="U112" s="6"/>
      <c r="V112" s="6"/>
      <c r="W112" s="151"/>
      <c r="X112" s="6"/>
      <c r="Y112" s="6"/>
      <c r="Z112" s="6"/>
      <c r="AA112" s="151"/>
      <c r="AB112" s="6"/>
      <c r="AC112" s="151">
        <v>6000</v>
      </c>
      <c r="AD112" s="151"/>
      <c r="AE112" s="151"/>
      <c r="AF112" s="151"/>
      <c r="AG112" s="6"/>
      <c r="AH112" s="6"/>
      <c r="AI112" s="6"/>
      <c r="AJ112" s="6"/>
      <c r="AK112" s="144"/>
      <c r="AL112" s="144"/>
      <c r="AM112" s="144"/>
      <c r="AN112" s="144">
        <f t="shared" si="19"/>
        <v>6000</v>
      </c>
      <c r="AO112" s="177">
        <f t="shared" si="20"/>
        <v>0</v>
      </c>
      <c r="AP112" s="177">
        <f t="shared" si="21"/>
        <v>6000</v>
      </c>
      <c r="AQ112" s="4"/>
      <c r="AR112" s="4"/>
      <c r="AS112" s="4"/>
      <c r="AT112" s="4"/>
      <c r="AU112" s="4"/>
      <c r="AV112" s="4"/>
      <c r="AW112" s="4"/>
      <c r="AX112" s="4"/>
    </row>
    <row r="113" spans="1:50" ht="28.5" customHeight="1">
      <c r="A113" s="17" t="s">
        <v>829</v>
      </c>
      <c r="B113" s="6" t="s">
        <v>459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51">
        <v>705</v>
      </c>
      <c r="AD113" s="6"/>
      <c r="AE113" s="6"/>
      <c r="AF113" s="6"/>
      <c r="AG113" s="6"/>
      <c r="AH113" s="6"/>
      <c r="AI113" s="6"/>
      <c r="AJ113" s="6"/>
      <c r="AK113" s="144"/>
      <c r="AL113" s="144"/>
      <c r="AM113" s="144"/>
      <c r="AN113" s="144">
        <f t="shared" si="19"/>
        <v>705</v>
      </c>
      <c r="AO113" s="177">
        <f t="shared" si="20"/>
        <v>0</v>
      </c>
      <c r="AP113" s="177">
        <f t="shared" si="21"/>
        <v>705</v>
      </c>
      <c r="AQ113" s="4"/>
      <c r="AR113" s="4"/>
      <c r="AS113" s="4"/>
      <c r="AT113" s="4"/>
      <c r="AU113" s="4"/>
      <c r="AV113" s="4"/>
      <c r="AW113" s="4"/>
      <c r="AX113" s="4"/>
    </row>
    <row r="114" spans="1:50" ht="15" customHeight="1">
      <c r="A114" s="15" t="s">
        <v>830</v>
      </c>
      <c r="B114" s="18" t="s">
        <v>459</v>
      </c>
      <c r="C114" s="6"/>
      <c r="D114" s="6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>
        <v>7221</v>
      </c>
      <c r="AD114" s="151"/>
      <c r="AE114" s="151"/>
      <c r="AF114" s="151"/>
      <c r="AG114" s="151"/>
      <c r="AH114" s="151"/>
      <c r="AI114" s="151"/>
      <c r="AJ114" s="6"/>
      <c r="AK114" s="143"/>
      <c r="AL114" s="144"/>
      <c r="AM114" s="144"/>
      <c r="AN114" s="144">
        <f t="shared" si="19"/>
        <v>7221</v>
      </c>
      <c r="AO114" s="177">
        <f t="shared" si="20"/>
        <v>0</v>
      </c>
      <c r="AP114" s="177">
        <f t="shared" si="21"/>
        <v>7221</v>
      </c>
      <c r="AQ114" s="4"/>
      <c r="AR114" s="4"/>
      <c r="AS114" s="4"/>
      <c r="AT114" s="4"/>
      <c r="AU114" s="4"/>
      <c r="AV114" s="4"/>
      <c r="AW114" s="4"/>
      <c r="AX114" s="4"/>
    </row>
    <row r="115" spans="1:50" ht="15.75">
      <c r="A115" s="23" t="s">
        <v>831</v>
      </c>
      <c r="B115" s="12" t="s">
        <v>460</v>
      </c>
      <c r="C115" s="10"/>
      <c r="D115" s="10"/>
      <c r="E115" s="143">
        <f>E67+E84+E88+E95+E97+E104+E107+E114</f>
        <v>0</v>
      </c>
      <c r="F115" s="143">
        <f>F67+F84+F88+F95+F97+F104+F107+F114</f>
        <v>0</v>
      </c>
      <c r="G115" s="143"/>
      <c r="H115" s="143">
        <f aca="true" t="shared" si="22" ref="H115:AM115">H67+H84+H88+H95+H97+H104+H107+H114</f>
        <v>0</v>
      </c>
      <c r="I115" s="143">
        <f t="shared" si="22"/>
        <v>0</v>
      </c>
      <c r="J115" s="143">
        <f t="shared" si="22"/>
        <v>0</v>
      </c>
      <c r="K115" s="143">
        <f t="shared" si="22"/>
        <v>0</v>
      </c>
      <c r="L115" s="143">
        <f t="shared" si="22"/>
        <v>0</v>
      </c>
      <c r="M115" s="143">
        <f t="shared" si="22"/>
        <v>0</v>
      </c>
      <c r="N115" s="143">
        <f t="shared" si="22"/>
        <v>0</v>
      </c>
      <c r="O115" s="143">
        <f t="shared" si="22"/>
        <v>0</v>
      </c>
      <c r="P115" s="143">
        <f t="shared" si="22"/>
        <v>0</v>
      </c>
      <c r="Q115" s="143">
        <f t="shared" si="22"/>
        <v>0</v>
      </c>
      <c r="R115" s="143">
        <f t="shared" si="22"/>
        <v>0</v>
      </c>
      <c r="S115" s="143">
        <f t="shared" si="22"/>
        <v>0</v>
      </c>
      <c r="T115" s="143">
        <f t="shared" si="22"/>
        <v>0</v>
      </c>
      <c r="U115" s="143">
        <f t="shared" si="22"/>
        <v>0</v>
      </c>
      <c r="V115" s="143">
        <f t="shared" si="22"/>
        <v>0</v>
      </c>
      <c r="W115" s="143">
        <f t="shared" si="22"/>
        <v>0</v>
      </c>
      <c r="X115" s="143">
        <f t="shared" si="22"/>
        <v>0</v>
      </c>
      <c r="Y115" s="143">
        <f t="shared" si="22"/>
        <v>0</v>
      </c>
      <c r="Z115" s="143">
        <f t="shared" si="22"/>
        <v>0</v>
      </c>
      <c r="AA115" s="143">
        <f t="shared" si="22"/>
        <v>0</v>
      </c>
      <c r="AB115" s="143">
        <f t="shared" si="22"/>
        <v>0</v>
      </c>
      <c r="AC115" s="143">
        <f t="shared" si="22"/>
        <v>7221</v>
      </c>
      <c r="AD115" s="143">
        <f t="shared" si="22"/>
        <v>0</v>
      </c>
      <c r="AE115" s="143">
        <f t="shared" si="22"/>
        <v>0</v>
      </c>
      <c r="AF115" s="143">
        <f t="shared" si="22"/>
        <v>0</v>
      </c>
      <c r="AG115" s="143">
        <f t="shared" si="22"/>
        <v>0</v>
      </c>
      <c r="AH115" s="143">
        <f t="shared" si="22"/>
        <v>0</v>
      </c>
      <c r="AI115" s="143">
        <f t="shared" si="22"/>
        <v>0</v>
      </c>
      <c r="AJ115" s="143">
        <f t="shared" si="22"/>
        <v>0</v>
      </c>
      <c r="AK115" s="143"/>
      <c r="AL115" s="143">
        <f t="shared" si="22"/>
        <v>0</v>
      </c>
      <c r="AM115" s="143">
        <f t="shared" si="22"/>
        <v>0</v>
      </c>
      <c r="AN115" s="144">
        <f t="shared" si="19"/>
        <v>7221</v>
      </c>
      <c r="AO115" s="177">
        <f t="shared" si="20"/>
        <v>0</v>
      </c>
      <c r="AP115" s="177">
        <f t="shared" si="21"/>
        <v>7221</v>
      </c>
      <c r="AQ115" s="4"/>
      <c r="AR115" s="4"/>
      <c r="AS115" s="4"/>
      <c r="AT115" s="4"/>
      <c r="AU115" s="4"/>
      <c r="AV115" s="4"/>
      <c r="AW115" s="4"/>
      <c r="AX115" s="4"/>
    </row>
    <row r="116" spans="1:50" ht="15">
      <c r="A116" s="15" t="s">
        <v>832</v>
      </c>
      <c r="B116" s="10" t="s">
        <v>461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144"/>
      <c r="AL116" s="144"/>
      <c r="AM116" s="144"/>
      <c r="AN116" s="144">
        <f t="shared" si="19"/>
        <v>0</v>
      </c>
      <c r="AO116" s="177">
        <f t="shared" si="20"/>
        <v>0</v>
      </c>
      <c r="AP116" s="177">
        <f t="shared" si="21"/>
        <v>0</v>
      </c>
      <c r="AQ116" s="4"/>
      <c r="AR116" s="4"/>
      <c r="AS116" s="4"/>
      <c r="AT116" s="4"/>
      <c r="AU116" s="4"/>
      <c r="AV116" s="4"/>
      <c r="AW116" s="4"/>
      <c r="AX116" s="4"/>
    </row>
    <row r="117" spans="1:50" ht="15">
      <c r="A117" s="24" t="s">
        <v>462</v>
      </c>
      <c r="B117" s="8" t="s">
        <v>461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144"/>
      <c r="AL117" s="144"/>
      <c r="AM117" s="144"/>
      <c r="AN117" s="144">
        <f t="shared" si="19"/>
        <v>0</v>
      </c>
      <c r="AO117" s="177">
        <f t="shared" si="20"/>
        <v>0</v>
      </c>
      <c r="AP117" s="177">
        <f t="shared" si="21"/>
        <v>0</v>
      </c>
      <c r="AQ117" s="4"/>
      <c r="AR117" s="4"/>
      <c r="AS117" s="4"/>
      <c r="AT117" s="4"/>
      <c r="AU117" s="4"/>
      <c r="AV117" s="4"/>
      <c r="AW117" s="4"/>
      <c r="AX117" s="4"/>
    </row>
    <row r="118" spans="1:50" ht="15">
      <c r="A118" s="15" t="s">
        <v>463</v>
      </c>
      <c r="B118" s="10" t="s">
        <v>464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144"/>
      <c r="AL118" s="144"/>
      <c r="AM118" s="144"/>
      <c r="AN118" s="144">
        <f t="shared" si="19"/>
        <v>0</v>
      </c>
      <c r="AO118" s="177">
        <f t="shared" si="20"/>
        <v>0</v>
      </c>
      <c r="AP118" s="177">
        <f t="shared" si="21"/>
        <v>0</v>
      </c>
      <c r="AQ118" s="4"/>
      <c r="AR118" s="4"/>
      <c r="AS118" s="4"/>
      <c r="AT118" s="4"/>
      <c r="AU118" s="4"/>
      <c r="AV118" s="4"/>
      <c r="AW118" s="4"/>
      <c r="AX118" s="4"/>
    </row>
    <row r="119" spans="1:50" ht="15">
      <c r="A119" s="15" t="s">
        <v>465</v>
      </c>
      <c r="B119" s="10" t="s">
        <v>466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144"/>
      <c r="AL119" s="144"/>
      <c r="AM119" s="144"/>
      <c r="AN119" s="144">
        <f t="shared" si="19"/>
        <v>0</v>
      </c>
      <c r="AO119" s="177">
        <f t="shared" si="20"/>
        <v>0</v>
      </c>
      <c r="AP119" s="177">
        <f t="shared" si="21"/>
        <v>0</v>
      </c>
      <c r="AQ119" s="4"/>
      <c r="AR119" s="4"/>
      <c r="AS119" s="4"/>
      <c r="AT119" s="4"/>
      <c r="AU119" s="4"/>
      <c r="AV119" s="4"/>
      <c r="AW119" s="4"/>
      <c r="AX119" s="4"/>
    </row>
    <row r="120" spans="1:50" ht="15">
      <c r="A120" s="17" t="s">
        <v>78</v>
      </c>
      <c r="B120" s="6" t="s">
        <v>467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44"/>
      <c r="AL120" s="144"/>
      <c r="AM120" s="144"/>
      <c r="AN120" s="144">
        <f t="shared" si="19"/>
        <v>0</v>
      </c>
      <c r="AO120" s="177">
        <f t="shared" si="20"/>
        <v>0</v>
      </c>
      <c r="AP120" s="177">
        <f t="shared" si="21"/>
        <v>0</v>
      </c>
      <c r="AQ120" s="4"/>
      <c r="AR120" s="4"/>
      <c r="AS120" s="4"/>
      <c r="AT120" s="4"/>
      <c r="AU120" s="4"/>
      <c r="AV120" s="4"/>
      <c r="AW120" s="4"/>
      <c r="AX120" s="4"/>
    </row>
    <row r="121" spans="1:50" ht="15">
      <c r="A121" s="17" t="s">
        <v>79</v>
      </c>
      <c r="B121" s="6" t="s">
        <v>467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144"/>
      <c r="AL121" s="144"/>
      <c r="AM121" s="144"/>
      <c r="AN121" s="144">
        <f t="shared" si="19"/>
        <v>0</v>
      </c>
      <c r="AO121" s="177">
        <f t="shared" si="20"/>
        <v>0</v>
      </c>
      <c r="AP121" s="177">
        <f t="shared" si="21"/>
        <v>0</v>
      </c>
      <c r="AQ121" s="4"/>
      <c r="AR121" s="4"/>
      <c r="AS121" s="4"/>
      <c r="AT121" s="4"/>
      <c r="AU121" s="4"/>
      <c r="AV121" s="4"/>
      <c r="AW121" s="4"/>
      <c r="AX121" s="4"/>
    </row>
    <row r="122" spans="1:50" ht="15">
      <c r="A122" s="17" t="s">
        <v>80</v>
      </c>
      <c r="B122" s="6" t="s">
        <v>467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144"/>
      <c r="AL122" s="144"/>
      <c r="AM122" s="144"/>
      <c r="AN122" s="144">
        <f t="shared" si="19"/>
        <v>0</v>
      </c>
      <c r="AO122" s="177">
        <f t="shared" si="20"/>
        <v>0</v>
      </c>
      <c r="AP122" s="177">
        <f t="shared" si="21"/>
        <v>0</v>
      </c>
      <c r="AQ122" s="4"/>
      <c r="AR122" s="4"/>
      <c r="AS122" s="4"/>
      <c r="AT122" s="4"/>
      <c r="AU122" s="4"/>
      <c r="AV122" s="4"/>
      <c r="AW122" s="4"/>
      <c r="AX122" s="4"/>
    </row>
    <row r="123" spans="1:50" ht="15">
      <c r="A123" s="17" t="s">
        <v>81</v>
      </c>
      <c r="B123" s="6" t="s">
        <v>467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144"/>
      <c r="AL123" s="144"/>
      <c r="AM123" s="144"/>
      <c r="AN123" s="144">
        <f t="shared" si="19"/>
        <v>0</v>
      </c>
      <c r="AO123" s="177">
        <f t="shared" si="20"/>
        <v>0</v>
      </c>
      <c r="AP123" s="177">
        <f t="shared" si="21"/>
        <v>0</v>
      </c>
      <c r="AQ123" s="4"/>
      <c r="AR123" s="4"/>
      <c r="AS123" s="4"/>
      <c r="AT123" s="4"/>
      <c r="AU123" s="4"/>
      <c r="AV123" s="4"/>
      <c r="AW123" s="4"/>
      <c r="AX123" s="4"/>
    </row>
    <row r="124" spans="1:50" ht="15">
      <c r="A124" s="17" t="s">
        <v>82</v>
      </c>
      <c r="B124" s="6" t="s">
        <v>467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144"/>
      <c r="AL124" s="144"/>
      <c r="AM124" s="144"/>
      <c r="AN124" s="144">
        <f t="shared" si="19"/>
        <v>0</v>
      </c>
      <c r="AO124" s="177">
        <f t="shared" si="20"/>
        <v>0</v>
      </c>
      <c r="AP124" s="177">
        <f t="shared" si="21"/>
        <v>0</v>
      </c>
      <c r="AQ124" s="4"/>
      <c r="AR124" s="4"/>
      <c r="AS124" s="4"/>
      <c r="AT124" s="4"/>
      <c r="AU124" s="4"/>
      <c r="AV124" s="4"/>
      <c r="AW124" s="4"/>
      <c r="AX124" s="4"/>
    </row>
    <row r="125" spans="1:50" ht="15">
      <c r="A125" s="17" t="s">
        <v>83</v>
      </c>
      <c r="B125" s="6" t="s">
        <v>467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144"/>
      <c r="AL125" s="144"/>
      <c r="AM125" s="144"/>
      <c r="AN125" s="144">
        <f t="shared" si="19"/>
        <v>0</v>
      </c>
      <c r="AO125" s="177">
        <f t="shared" si="20"/>
        <v>0</v>
      </c>
      <c r="AP125" s="177">
        <f t="shared" si="21"/>
        <v>0</v>
      </c>
      <c r="AQ125" s="4"/>
      <c r="AR125" s="4"/>
      <c r="AS125" s="4"/>
      <c r="AT125" s="4"/>
      <c r="AU125" s="4"/>
      <c r="AV125" s="4"/>
      <c r="AW125" s="4"/>
      <c r="AX125" s="4"/>
    </row>
    <row r="126" spans="1:50" ht="15">
      <c r="A126" s="17" t="s">
        <v>84</v>
      </c>
      <c r="B126" s="6" t="s">
        <v>467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144"/>
      <c r="AL126" s="144"/>
      <c r="AM126" s="144"/>
      <c r="AN126" s="144">
        <f t="shared" si="19"/>
        <v>0</v>
      </c>
      <c r="AO126" s="177">
        <f t="shared" si="20"/>
        <v>0</v>
      </c>
      <c r="AP126" s="177">
        <f t="shared" si="21"/>
        <v>0</v>
      </c>
      <c r="AQ126" s="4"/>
      <c r="AR126" s="4"/>
      <c r="AS126" s="4"/>
      <c r="AT126" s="4"/>
      <c r="AU126" s="4"/>
      <c r="AV126" s="4"/>
      <c r="AW126" s="4"/>
      <c r="AX126" s="4"/>
    </row>
    <row r="127" spans="1:50" ht="15">
      <c r="A127" s="17" t="s">
        <v>85</v>
      </c>
      <c r="B127" s="6" t="s">
        <v>467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144"/>
      <c r="AL127" s="144"/>
      <c r="AM127" s="144"/>
      <c r="AN127" s="144">
        <f t="shared" si="19"/>
        <v>0</v>
      </c>
      <c r="AO127" s="177">
        <f t="shared" si="20"/>
        <v>0</v>
      </c>
      <c r="AP127" s="177">
        <f t="shared" si="21"/>
        <v>0</v>
      </c>
      <c r="AQ127" s="4"/>
      <c r="AR127" s="4"/>
      <c r="AS127" s="4"/>
      <c r="AT127" s="4"/>
      <c r="AU127" s="4"/>
      <c r="AV127" s="4"/>
      <c r="AW127" s="4"/>
      <c r="AX127" s="4"/>
    </row>
    <row r="128" spans="1:50" ht="15">
      <c r="A128" s="17" t="s">
        <v>89</v>
      </c>
      <c r="B128" s="6" t="s">
        <v>467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144"/>
      <c r="AL128" s="144"/>
      <c r="AM128" s="144"/>
      <c r="AN128" s="144">
        <f t="shared" si="19"/>
        <v>0</v>
      </c>
      <c r="AO128" s="177">
        <f t="shared" si="20"/>
        <v>0</v>
      </c>
      <c r="AP128" s="177">
        <f t="shared" si="21"/>
        <v>0</v>
      </c>
      <c r="AQ128" s="4"/>
      <c r="AR128" s="4"/>
      <c r="AS128" s="4"/>
      <c r="AT128" s="4"/>
      <c r="AU128" s="4"/>
      <c r="AV128" s="4"/>
      <c r="AW128" s="4"/>
      <c r="AX128" s="4"/>
    </row>
    <row r="129" spans="1:50" ht="15">
      <c r="A129" s="17" t="s">
        <v>90</v>
      </c>
      <c r="B129" s="6" t="s">
        <v>467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144"/>
      <c r="AL129" s="144"/>
      <c r="AM129" s="144"/>
      <c r="AN129" s="144">
        <f t="shared" si="19"/>
        <v>0</v>
      </c>
      <c r="AO129" s="177">
        <f t="shared" si="20"/>
        <v>0</v>
      </c>
      <c r="AP129" s="177">
        <f t="shared" si="21"/>
        <v>0</v>
      </c>
      <c r="AQ129" s="4"/>
      <c r="AR129" s="4"/>
      <c r="AS129" s="4"/>
      <c r="AT129" s="4"/>
      <c r="AU129" s="4"/>
      <c r="AV129" s="4"/>
      <c r="AW129" s="4"/>
      <c r="AX129" s="4"/>
    </row>
    <row r="130" spans="1:50" ht="15">
      <c r="A130" s="15" t="s">
        <v>833</v>
      </c>
      <c r="B130" s="10" t="s">
        <v>467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144"/>
      <c r="AL130" s="144"/>
      <c r="AM130" s="144"/>
      <c r="AN130" s="144">
        <f t="shared" si="19"/>
        <v>0</v>
      </c>
      <c r="AO130" s="177">
        <f t="shared" si="20"/>
        <v>0</v>
      </c>
      <c r="AP130" s="177">
        <f t="shared" si="21"/>
        <v>0</v>
      </c>
      <c r="AQ130" s="4"/>
      <c r="AR130" s="4"/>
      <c r="AS130" s="4"/>
      <c r="AT130" s="4"/>
      <c r="AU130" s="4"/>
      <c r="AV130" s="4"/>
      <c r="AW130" s="4"/>
      <c r="AX130" s="4"/>
    </row>
    <row r="131" spans="1:50" ht="15">
      <c r="A131" s="17" t="s">
        <v>78</v>
      </c>
      <c r="B131" s="6" t="s">
        <v>468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144"/>
      <c r="AL131" s="144"/>
      <c r="AM131" s="144"/>
      <c r="AN131" s="144">
        <f t="shared" si="19"/>
        <v>0</v>
      </c>
      <c r="AO131" s="177">
        <f t="shared" si="20"/>
        <v>0</v>
      </c>
      <c r="AP131" s="177">
        <f t="shared" si="21"/>
        <v>0</v>
      </c>
      <c r="AQ131" s="4"/>
      <c r="AR131" s="4"/>
      <c r="AS131" s="4"/>
      <c r="AT131" s="4"/>
      <c r="AU131" s="4"/>
      <c r="AV131" s="4"/>
      <c r="AW131" s="4"/>
      <c r="AX131" s="4"/>
    </row>
    <row r="132" spans="1:50" ht="15">
      <c r="A132" s="17" t="s">
        <v>79</v>
      </c>
      <c r="B132" s="6" t="s">
        <v>468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144"/>
      <c r="AL132" s="144"/>
      <c r="AM132" s="144"/>
      <c r="AN132" s="144">
        <f t="shared" si="19"/>
        <v>0</v>
      </c>
      <c r="AO132" s="177">
        <f t="shared" si="20"/>
        <v>0</v>
      </c>
      <c r="AP132" s="177">
        <f t="shared" si="21"/>
        <v>0</v>
      </c>
      <c r="AQ132" s="4"/>
      <c r="AR132" s="4"/>
      <c r="AS132" s="4"/>
      <c r="AT132" s="4"/>
      <c r="AU132" s="4"/>
      <c r="AV132" s="4"/>
      <c r="AW132" s="4"/>
      <c r="AX132" s="4"/>
    </row>
    <row r="133" spans="1:50" ht="15">
      <c r="A133" s="17" t="s">
        <v>80</v>
      </c>
      <c r="B133" s="6" t="s">
        <v>468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144"/>
      <c r="AL133" s="144"/>
      <c r="AM133" s="144"/>
      <c r="AN133" s="144">
        <f t="shared" si="19"/>
        <v>0</v>
      </c>
      <c r="AO133" s="177">
        <f t="shared" si="20"/>
        <v>0</v>
      </c>
      <c r="AP133" s="177">
        <f t="shared" si="21"/>
        <v>0</v>
      </c>
      <c r="AQ133" s="4"/>
      <c r="AR133" s="4"/>
      <c r="AS133" s="4"/>
      <c r="AT133" s="4"/>
      <c r="AU133" s="4"/>
      <c r="AV133" s="4"/>
      <c r="AW133" s="4"/>
      <c r="AX133" s="4"/>
    </row>
    <row r="134" spans="1:50" ht="15">
      <c r="A134" s="17" t="s">
        <v>81</v>
      </c>
      <c r="B134" s="6" t="s">
        <v>468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144"/>
      <c r="AL134" s="144"/>
      <c r="AM134" s="144"/>
      <c r="AN134" s="144">
        <f t="shared" si="19"/>
        <v>0</v>
      </c>
      <c r="AO134" s="177">
        <f t="shared" si="20"/>
        <v>0</v>
      </c>
      <c r="AP134" s="177">
        <f t="shared" si="21"/>
        <v>0</v>
      </c>
      <c r="AQ134" s="4"/>
      <c r="AR134" s="4"/>
      <c r="AS134" s="4"/>
      <c r="AT134" s="4"/>
      <c r="AU134" s="4"/>
      <c r="AV134" s="4"/>
      <c r="AW134" s="4"/>
      <c r="AX134" s="4"/>
    </row>
    <row r="135" spans="1:50" ht="15">
      <c r="A135" s="17" t="s">
        <v>82</v>
      </c>
      <c r="B135" s="6" t="s">
        <v>468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144"/>
      <c r="AL135" s="144"/>
      <c r="AM135" s="144"/>
      <c r="AN135" s="144">
        <f aca="true" t="shared" si="23" ref="AN135:AN198">SUM(D135:AM135)</f>
        <v>0</v>
      </c>
      <c r="AO135" s="177">
        <f aca="true" t="shared" si="24" ref="AO135:AO198">SUM(AG135:AJ135)</f>
        <v>0</v>
      </c>
      <c r="AP135" s="177">
        <f aca="true" t="shared" si="25" ref="AP135:AP178">SUM(D135:AD135)</f>
        <v>0</v>
      </c>
      <c r="AQ135" s="4"/>
      <c r="AR135" s="4"/>
      <c r="AS135" s="4"/>
      <c r="AT135" s="4"/>
      <c r="AU135" s="4"/>
      <c r="AV135" s="4"/>
      <c r="AW135" s="4"/>
      <c r="AX135" s="4"/>
    </row>
    <row r="136" spans="1:50" ht="15">
      <c r="A136" s="17" t="s">
        <v>83</v>
      </c>
      <c r="B136" s="6" t="s">
        <v>468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144"/>
      <c r="AL136" s="144"/>
      <c r="AM136" s="144"/>
      <c r="AN136" s="144">
        <f t="shared" si="23"/>
        <v>0</v>
      </c>
      <c r="AO136" s="177">
        <f t="shared" si="24"/>
        <v>0</v>
      </c>
      <c r="AP136" s="177">
        <f t="shared" si="25"/>
        <v>0</v>
      </c>
      <c r="AQ136" s="4"/>
      <c r="AR136" s="4"/>
      <c r="AS136" s="4"/>
      <c r="AT136" s="4"/>
      <c r="AU136" s="4"/>
      <c r="AV136" s="4"/>
      <c r="AW136" s="4"/>
      <c r="AX136" s="4"/>
    </row>
    <row r="137" spans="1:50" ht="15">
      <c r="A137" s="17" t="s">
        <v>84</v>
      </c>
      <c r="B137" s="6" t="s">
        <v>468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144"/>
      <c r="AL137" s="144"/>
      <c r="AM137" s="144"/>
      <c r="AN137" s="144">
        <f t="shared" si="23"/>
        <v>0</v>
      </c>
      <c r="AO137" s="177">
        <f t="shared" si="24"/>
        <v>0</v>
      </c>
      <c r="AP137" s="177">
        <f t="shared" si="25"/>
        <v>0</v>
      </c>
      <c r="AQ137" s="4"/>
      <c r="AR137" s="4"/>
      <c r="AS137" s="4"/>
      <c r="AT137" s="4"/>
      <c r="AU137" s="4"/>
      <c r="AV137" s="4"/>
      <c r="AW137" s="4"/>
      <c r="AX137" s="4"/>
    </row>
    <row r="138" spans="1:50" ht="15">
      <c r="A138" s="17" t="s">
        <v>85</v>
      </c>
      <c r="B138" s="6" t="s">
        <v>468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144"/>
      <c r="AL138" s="144"/>
      <c r="AM138" s="144"/>
      <c r="AN138" s="144">
        <f t="shared" si="23"/>
        <v>0</v>
      </c>
      <c r="AO138" s="177">
        <f t="shared" si="24"/>
        <v>0</v>
      </c>
      <c r="AP138" s="177">
        <f t="shared" si="25"/>
        <v>0</v>
      </c>
      <c r="AQ138" s="4"/>
      <c r="AR138" s="4"/>
      <c r="AS138" s="4"/>
      <c r="AT138" s="4"/>
      <c r="AU138" s="4"/>
      <c r="AV138" s="4"/>
      <c r="AW138" s="4"/>
      <c r="AX138" s="4"/>
    </row>
    <row r="139" spans="1:50" ht="15">
      <c r="A139" s="17" t="s">
        <v>89</v>
      </c>
      <c r="B139" s="6" t="s">
        <v>468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144"/>
      <c r="AL139" s="144"/>
      <c r="AM139" s="144"/>
      <c r="AN139" s="144">
        <f t="shared" si="23"/>
        <v>0</v>
      </c>
      <c r="AO139" s="177">
        <f t="shared" si="24"/>
        <v>0</v>
      </c>
      <c r="AP139" s="177">
        <f t="shared" si="25"/>
        <v>0</v>
      </c>
      <c r="AQ139" s="4"/>
      <c r="AR139" s="4"/>
      <c r="AS139" s="4"/>
      <c r="AT139" s="4"/>
      <c r="AU139" s="4"/>
      <c r="AV139" s="4"/>
      <c r="AW139" s="4"/>
      <c r="AX139" s="4"/>
    </row>
    <row r="140" spans="1:50" ht="15">
      <c r="A140" s="17" t="s">
        <v>90</v>
      </c>
      <c r="B140" s="6" t="s">
        <v>468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144"/>
      <c r="AL140" s="144"/>
      <c r="AM140" s="144"/>
      <c r="AN140" s="144">
        <f t="shared" si="23"/>
        <v>0</v>
      </c>
      <c r="AO140" s="177">
        <f t="shared" si="24"/>
        <v>0</v>
      </c>
      <c r="AP140" s="177">
        <f t="shared" si="25"/>
        <v>0</v>
      </c>
      <c r="AQ140" s="4"/>
      <c r="AR140" s="4"/>
      <c r="AS140" s="4"/>
      <c r="AT140" s="4"/>
      <c r="AU140" s="4"/>
      <c r="AV140" s="4"/>
      <c r="AW140" s="4"/>
      <c r="AX140" s="4"/>
    </row>
    <row r="141" spans="1:50" ht="15">
      <c r="A141" s="15" t="s">
        <v>834</v>
      </c>
      <c r="B141" s="10" t="s">
        <v>468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144"/>
      <c r="AL141" s="144"/>
      <c r="AM141" s="144"/>
      <c r="AN141" s="144">
        <f t="shared" si="23"/>
        <v>0</v>
      </c>
      <c r="AO141" s="177">
        <f t="shared" si="24"/>
        <v>0</v>
      </c>
      <c r="AP141" s="177">
        <f t="shared" si="25"/>
        <v>0</v>
      </c>
      <c r="AQ141" s="4"/>
      <c r="AR141" s="4"/>
      <c r="AS141" s="4"/>
      <c r="AT141" s="4"/>
      <c r="AU141" s="4"/>
      <c r="AV141" s="4"/>
      <c r="AW141" s="4"/>
      <c r="AX141" s="4"/>
    </row>
    <row r="142" spans="1:50" ht="15">
      <c r="A142" s="17" t="s">
        <v>78</v>
      </c>
      <c r="B142" s="6" t="s">
        <v>469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144"/>
      <c r="AL142" s="144"/>
      <c r="AM142" s="144"/>
      <c r="AN142" s="144">
        <f t="shared" si="23"/>
        <v>0</v>
      </c>
      <c r="AO142" s="177">
        <f t="shared" si="24"/>
        <v>0</v>
      </c>
      <c r="AP142" s="177">
        <f t="shared" si="25"/>
        <v>0</v>
      </c>
      <c r="AQ142" s="4"/>
      <c r="AR142" s="4"/>
      <c r="AS142" s="4"/>
      <c r="AT142" s="4"/>
      <c r="AU142" s="4"/>
      <c r="AV142" s="4"/>
      <c r="AW142" s="4"/>
      <c r="AX142" s="4"/>
    </row>
    <row r="143" spans="1:50" ht="15">
      <c r="A143" s="17" t="s">
        <v>79</v>
      </c>
      <c r="B143" s="6" t="s">
        <v>469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144"/>
      <c r="AL143" s="144"/>
      <c r="AM143" s="144"/>
      <c r="AN143" s="144">
        <f t="shared" si="23"/>
        <v>0</v>
      </c>
      <c r="AO143" s="177">
        <f t="shared" si="24"/>
        <v>0</v>
      </c>
      <c r="AP143" s="177">
        <f t="shared" si="25"/>
        <v>0</v>
      </c>
      <c r="AQ143" s="4"/>
      <c r="AR143" s="4"/>
      <c r="AS143" s="4"/>
      <c r="AT143" s="4"/>
      <c r="AU143" s="4"/>
      <c r="AV143" s="4"/>
      <c r="AW143" s="4"/>
      <c r="AX143" s="4"/>
    </row>
    <row r="144" spans="1:50" ht="15">
      <c r="A144" s="17" t="s">
        <v>80</v>
      </c>
      <c r="B144" s="6" t="s">
        <v>469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144"/>
      <c r="AL144" s="144"/>
      <c r="AM144" s="144"/>
      <c r="AN144" s="144">
        <f t="shared" si="23"/>
        <v>0</v>
      </c>
      <c r="AO144" s="177">
        <f t="shared" si="24"/>
        <v>0</v>
      </c>
      <c r="AP144" s="177">
        <f t="shared" si="25"/>
        <v>0</v>
      </c>
      <c r="AQ144" s="4"/>
      <c r="AR144" s="4"/>
      <c r="AS144" s="4"/>
      <c r="AT144" s="4"/>
      <c r="AU144" s="4"/>
      <c r="AV144" s="4"/>
      <c r="AW144" s="4"/>
      <c r="AX144" s="4"/>
    </row>
    <row r="145" spans="1:50" ht="15">
      <c r="A145" s="17" t="s">
        <v>81</v>
      </c>
      <c r="B145" s="6" t="s">
        <v>469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151">
        <v>200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144"/>
      <c r="AL145" s="144"/>
      <c r="AM145" s="144"/>
      <c r="AN145" s="144">
        <f t="shared" si="23"/>
        <v>200</v>
      </c>
      <c r="AO145" s="177">
        <f t="shared" si="24"/>
        <v>0</v>
      </c>
      <c r="AP145" s="177">
        <f t="shared" si="25"/>
        <v>200</v>
      </c>
      <c r="AQ145" s="4"/>
      <c r="AR145" s="4"/>
      <c r="AS145" s="4"/>
      <c r="AT145" s="4"/>
      <c r="AU145" s="4"/>
      <c r="AV145" s="4"/>
      <c r="AW145" s="4"/>
      <c r="AX145" s="4"/>
    </row>
    <row r="146" spans="1:50" ht="15">
      <c r="A146" s="17" t="s">
        <v>82</v>
      </c>
      <c r="B146" s="6" t="s">
        <v>469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144"/>
      <c r="AL146" s="144"/>
      <c r="AM146" s="144"/>
      <c r="AN146" s="144">
        <f t="shared" si="23"/>
        <v>0</v>
      </c>
      <c r="AO146" s="177">
        <f t="shared" si="24"/>
        <v>0</v>
      </c>
      <c r="AP146" s="177">
        <f t="shared" si="25"/>
        <v>0</v>
      </c>
      <c r="AQ146" s="4"/>
      <c r="AR146" s="4"/>
      <c r="AS146" s="4"/>
      <c r="AT146" s="4"/>
      <c r="AU146" s="4"/>
      <c r="AV146" s="4"/>
      <c r="AW146" s="4"/>
      <c r="AX146" s="4"/>
    </row>
    <row r="147" spans="1:50" ht="15">
      <c r="A147" s="17" t="s">
        <v>83</v>
      </c>
      <c r="B147" s="6" t="s">
        <v>469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144"/>
      <c r="AL147" s="144"/>
      <c r="AM147" s="144"/>
      <c r="AN147" s="144">
        <f t="shared" si="23"/>
        <v>0</v>
      </c>
      <c r="AO147" s="177">
        <f t="shared" si="24"/>
        <v>0</v>
      </c>
      <c r="AP147" s="177">
        <f t="shared" si="25"/>
        <v>0</v>
      </c>
      <c r="AQ147" s="4"/>
      <c r="AR147" s="4"/>
      <c r="AS147" s="4"/>
      <c r="AT147" s="4"/>
      <c r="AU147" s="4"/>
      <c r="AV147" s="4"/>
      <c r="AW147" s="4"/>
      <c r="AX147" s="4"/>
    </row>
    <row r="148" spans="1:50" ht="15">
      <c r="A148" s="17" t="s">
        <v>84</v>
      </c>
      <c r="B148" s="6" t="s">
        <v>469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144"/>
      <c r="AL148" s="144"/>
      <c r="AM148" s="144"/>
      <c r="AN148" s="144">
        <f t="shared" si="23"/>
        <v>0</v>
      </c>
      <c r="AO148" s="177">
        <f t="shared" si="24"/>
        <v>0</v>
      </c>
      <c r="AP148" s="177">
        <f t="shared" si="25"/>
        <v>0</v>
      </c>
      <c r="AQ148" s="4"/>
      <c r="AR148" s="4"/>
      <c r="AS148" s="4"/>
      <c r="AT148" s="4"/>
      <c r="AU148" s="4"/>
      <c r="AV148" s="4"/>
      <c r="AW148" s="4"/>
      <c r="AX148" s="4"/>
    </row>
    <row r="149" spans="1:50" ht="15">
      <c r="A149" s="17" t="s">
        <v>85</v>
      </c>
      <c r="B149" s="6" t="s">
        <v>469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144"/>
      <c r="AL149" s="144"/>
      <c r="AM149" s="144"/>
      <c r="AN149" s="144">
        <f t="shared" si="23"/>
        <v>0</v>
      </c>
      <c r="AO149" s="177">
        <f t="shared" si="24"/>
        <v>0</v>
      </c>
      <c r="AP149" s="177">
        <f t="shared" si="25"/>
        <v>0</v>
      </c>
      <c r="AQ149" s="4"/>
      <c r="AR149" s="4"/>
      <c r="AS149" s="4"/>
      <c r="AT149" s="4"/>
      <c r="AU149" s="4"/>
      <c r="AV149" s="4"/>
      <c r="AW149" s="4"/>
      <c r="AX149" s="4"/>
    </row>
    <row r="150" spans="1:50" ht="15">
      <c r="A150" s="17" t="s">
        <v>89</v>
      </c>
      <c r="B150" s="6" t="s">
        <v>469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151">
        <v>400</v>
      </c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144"/>
      <c r="AL150" s="144"/>
      <c r="AM150" s="144"/>
      <c r="AN150" s="144">
        <f t="shared" si="23"/>
        <v>400</v>
      </c>
      <c r="AO150" s="177">
        <f t="shared" si="24"/>
        <v>0</v>
      </c>
      <c r="AP150" s="177">
        <f t="shared" si="25"/>
        <v>400</v>
      </c>
      <c r="AQ150" s="4"/>
      <c r="AR150" s="4"/>
      <c r="AS150" s="4"/>
      <c r="AT150" s="4"/>
      <c r="AU150" s="4"/>
      <c r="AV150" s="4"/>
      <c r="AW150" s="4"/>
      <c r="AX150" s="4"/>
    </row>
    <row r="151" spans="1:50" ht="15">
      <c r="A151" s="17" t="s">
        <v>90</v>
      </c>
      <c r="B151" s="6" t="s">
        <v>469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151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144"/>
      <c r="AL151" s="144"/>
      <c r="AM151" s="144"/>
      <c r="AN151" s="144">
        <f t="shared" si="23"/>
        <v>0</v>
      </c>
      <c r="AO151" s="177">
        <f t="shared" si="24"/>
        <v>0</v>
      </c>
      <c r="AP151" s="177">
        <f t="shared" si="25"/>
        <v>0</v>
      </c>
      <c r="AQ151" s="4"/>
      <c r="AR151" s="4"/>
      <c r="AS151" s="4"/>
      <c r="AT151" s="4"/>
      <c r="AU151" s="4"/>
      <c r="AV151" s="4"/>
      <c r="AW151" s="4"/>
      <c r="AX151" s="4"/>
    </row>
    <row r="152" spans="1:50" ht="15">
      <c r="A152" s="15" t="s">
        <v>835</v>
      </c>
      <c r="B152" s="10" t="s">
        <v>469</v>
      </c>
      <c r="C152" s="6"/>
      <c r="D152" s="6"/>
      <c r="E152" s="6"/>
      <c r="F152" s="151"/>
      <c r="G152" s="151"/>
      <c r="H152" s="151"/>
      <c r="I152" s="151"/>
      <c r="J152" s="6"/>
      <c r="K152" s="151"/>
      <c r="L152" s="151"/>
      <c r="M152" s="151"/>
      <c r="N152" s="151"/>
      <c r="O152" s="6"/>
      <c r="P152" s="6"/>
      <c r="Q152" s="6"/>
      <c r="R152" s="6"/>
      <c r="S152" s="151"/>
      <c r="T152" s="153">
        <v>400</v>
      </c>
      <c r="U152" s="6"/>
      <c r="V152" s="6"/>
      <c r="W152" s="151"/>
      <c r="X152" s="6"/>
      <c r="Y152" s="6"/>
      <c r="Z152" s="6"/>
      <c r="AA152" s="153">
        <v>200</v>
      </c>
      <c r="AB152" s="6"/>
      <c r="AC152" s="6"/>
      <c r="AD152" s="151"/>
      <c r="AE152" s="151"/>
      <c r="AF152" s="151"/>
      <c r="AG152" s="6"/>
      <c r="AH152" s="6"/>
      <c r="AI152" s="6"/>
      <c r="AJ152" s="6"/>
      <c r="AK152" s="144"/>
      <c r="AL152" s="144"/>
      <c r="AM152" s="144"/>
      <c r="AN152" s="144">
        <f t="shared" si="23"/>
        <v>600</v>
      </c>
      <c r="AO152" s="177">
        <f t="shared" si="24"/>
        <v>0</v>
      </c>
      <c r="AP152" s="177">
        <f t="shared" si="25"/>
        <v>600</v>
      </c>
      <c r="AQ152" s="4"/>
      <c r="AR152" s="4"/>
      <c r="AS152" s="4"/>
      <c r="AT152" s="4"/>
      <c r="AU152" s="4"/>
      <c r="AV152" s="4"/>
      <c r="AW152" s="4"/>
      <c r="AX152" s="4"/>
    </row>
    <row r="153" spans="1:50" ht="15">
      <c r="A153" s="15" t="s">
        <v>836</v>
      </c>
      <c r="B153" s="10" t="s">
        <v>470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144"/>
      <c r="AL153" s="144"/>
      <c r="AM153" s="144"/>
      <c r="AN153" s="144">
        <f t="shared" si="23"/>
        <v>0</v>
      </c>
      <c r="AO153" s="177">
        <f t="shared" si="24"/>
        <v>0</v>
      </c>
      <c r="AP153" s="177">
        <f t="shared" si="25"/>
        <v>0</v>
      </c>
      <c r="AQ153" s="4"/>
      <c r="AR153" s="4"/>
      <c r="AS153" s="4"/>
      <c r="AT153" s="4"/>
      <c r="AU153" s="4"/>
      <c r="AV153" s="4"/>
      <c r="AW153" s="4"/>
      <c r="AX153" s="4"/>
    </row>
    <row r="154" spans="1:50" ht="15">
      <c r="A154" s="24" t="s">
        <v>471</v>
      </c>
      <c r="B154" s="8" t="s">
        <v>470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153"/>
      <c r="AB154" s="6"/>
      <c r="AC154" s="6"/>
      <c r="AD154" s="6"/>
      <c r="AE154" s="6"/>
      <c r="AF154" s="6"/>
      <c r="AG154" s="6"/>
      <c r="AH154" s="6"/>
      <c r="AI154" s="6"/>
      <c r="AJ154" s="6"/>
      <c r="AK154" s="144"/>
      <c r="AL154" s="144"/>
      <c r="AM154" s="144"/>
      <c r="AN154" s="144">
        <f t="shared" si="23"/>
        <v>0</v>
      </c>
      <c r="AO154" s="177">
        <f t="shared" si="24"/>
        <v>0</v>
      </c>
      <c r="AP154" s="177">
        <f t="shared" si="25"/>
        <v>0</v>
      </c>
      <c r="AQ154" s="4"/>
      <c r="AR154" s="4"/>
      <c r="AS154" s="4"/>
      <c r="AT154" s="4"/>
      <c r="AU154" s="4"/>
      <c r="AV154" s="4"/>
      <c r="AW154" s="4"/>
      <c r="AX154" s="4"/>
    </row>
    <row r="155" spans="1:50" ht="15">
      <c r="A155" s="17" t="s">
        <v>91</v>
      </c>
      <c r="B155" s="5" t="s">
        <v>472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44"/>
      <c r="AL155" s="144"/>
      <c r="AM155" s="144"/>
      <c r="AN155" s="144">
        <f t="shared" si="23"/>
        <v>0</v>
      </c>
      <c r="AO155" s="177">
        <f t="shared" si="24"/>
        <v>0</v>
      </c>
      <c r="AP155" s="177">
        <f t="shared" si="25"/>
        <v>0</v>
      </c>
      <c r="AQ155" s="4"/>
      <c r="AR155" s="4"/>
      <c r="AS155" s="4"/>
      <c r="AT155" s="4"/>
      <c r="AU155" s="4"/>
      <c r="AV155" s="4"/>
      <c r="AW155" s="4"/>
      <c r="AX155" s="4"/>
    </row>
    <row r="156" spans="1:50" ht="15">
      <c r="A156" s="17" t="s">
        <v>92</v>
      </c>
      <c r="B156" s="5" t="s">
        <v>472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44"/>
      <c r="AL156" s="144"/>
      <c r="AM156" s="144"/>
      <c r="AN156" s="144">
        <f t="shared" si="23"/>
        <v>0</v>
      </c>
      <c r="AO156" s="177">
        <f t="shared" si="24"/>
        <v>0</v>
      </c>
      <c r="AP156" s="177">
        <f t="shared" si="25"/>
        <v>0</v>
      </c>
      <c r="AQ156" s="4"/>
      <c r="AR156" s="4"/>
      <c r="AS156" s="4"/>
      <c r="AT156" s="4"/>
      <c r="AU156" s="4"/>
      <c r="AV156" s="4"/>
      <c r="AW156" s="4"/>
      <c r="AX156" s="4"/>
    </row>
    <row r="157" spans="1:50" ht="15">
      <c r="A157" s="17" t="s">
        <v>93</v>
      </c>
      <c r="B157" s="5" t="s">
        <v>472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44"/>
      <c r="AL157" s="144"/>
      <c r="AM157" s="144"/>
      <c r="AN157" s="144">
        <f t="shared" si="23"/>
        <v>0</v>
      </c>
      <c r="AO157" s="177">
        <f t="shared" si="24"/>
        <v>0</v>
      </c>
      <c r="AP157" s="177">
        <f t="shared" si="25"/>
        <v>0</v>
      </c>
      <c r="AQ157" s="4"/>
      <c r="AR157" s="4"/>
      <c r="AS157" s="4"/>
      <c r="AT157" s="4"/>
      <c r="AU157" s="4"/>
      <c r="AV157" s="4"/>
      <c r="AW157" s="4"/>
      <c r="AX157" s="4"/>
    </row>
    <row r="158" spans="1:50" ht="15">
      <c r="A158" s="5" t="s">
        <v>94</v>
      </c>
      <c r="B158" s="5" t="s">
        <v>472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44"/>
      <c r="AL158" s="144"/>
      <c r="AM158" s="144"/>
      <c r="AN158" s="144">
        <f t="shared" si="23"/>
        <v>0</v>
      </c>
      <c r="AO158" s="177">
        <f t="shared" si="24"/>
        <v>0</v>
      </c>
      <c r="AP158" s="177">
        <f t="shared" si="25"/>
        <v>0</v>
      </c>
      <c r="AQ158" s="4"/>
      <c r="AR158" s="4"/>
      <c r="AS158" s="4"/>
      <c r="AT158" s="4"/>
      <c r="AU158" s="4"/>
      <c r="AV158" s="4"/>
      <c r="AW158" s="4"/>
      <c r="AX158" s="4"/>
    </row>
    <row r="159" spans="1:50" ht="15">
      <c r="A159" s="5" t="s">
        <v>95</v>
      </c>
      <c r="B159" s="5" t="s">
        <v>472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44"/>
      <c r="AL159" s="144"/>
      <c r="AM159" s="144"/>
      <c r="AN159" s="144">
        <f t="shared" si="23"/>
        <v>0</v>
      </c>
      <c r="AO159" s="177">
        <f t="shared" si="24"/>
        <v>0</v>
      </c>
      <c r="AP159" s="177">
        <f t="shared" si="25"/>
        <v>0</v>
      </c>
      <c r="AQ159" s="4"/>
      <c r="AR159" s="4"/>
      <c r="AS159" s="4"/>
      <c r="AT159" s="4"/>
      <c r="AU159" s="4"/>
      <c r="AV159" s="4"/>
      <c r="AW159" s="4"/>
      <c r="AX159" s="4"/>
    </row>
    <row r="160" spans="1:50" ht="15">
      <c r="A160" s="5" t="s">
        <v>96</v>
      </c>
      <c r="B160" s="5" t="s">
        <v>472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144"/>
      <c r="AL160" s="144"/>
      <c r="AM160" s="144"/>
      <c r="AN160" s="144">
        <f t="shared" si="23"/>
        <v>0</v>
      </c>
      <c r="AO160" s="177">
        <f t="shared" si="24"/>
        <v>0</v>
      </c>
      <c r="AP160" s="177">
        <f t="shared" si="25"/>
        <v>0</v>
      </c>
      <c r="AQ160" s="4"/>
      <c r="AR160" s="4"/>
      <c r="AS160" s="4"/>
      <c r="AT160" s="4"/>
      <c r="AU160" s="4"/>
      <c r="AV160" s="4"/>
      <c r="AW160" s="4"/>
      <c r="AX160" s="4"/>
    </row>
    <row r="161" spans="1:50" ht="15">
      <c r="A161" s="17" t="s">
        <v>97</v>
      </c>
      <c r="B161" s="5" t="s">
        <v>472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144"/>
      <c r="AL161" s="144"/>
      <c r="AM161" s="144"/>
      <c r="AN161" s="144">
        <f t="shared" si="23"/>
        <v>0</v>
      </c>
      <c r="AO161" s="177">
        <f t="shared" si="24"/>
        <v>0</v>
      </c>
      <c r="AP161" s="177">
        <f t="shared" si="25"/>
        <v>0</v>
      </c>
      <c r="AQ161" s="4"/>
      <c r="AR161" s="4"/>
      <c r="AS161" s="4"/>
      <c r="AT161" s="4"/>
      <c r="AU161" s="4"/>
      <c r="AV161" s="4"/>
      <c r="AW161" s="4"/>
      <c r="AX161" s="4"/>
    </row>
    <row r="162" spans="1:50" ht="15">
      <c r="A162" s="17" t="s">
        <v>98</v>
      </c>
      <c r="B162" s="5" t="s">
        <v>472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144"/>
      <c r="AL162" s="144"/>
      <c r="AM162" s="144"/>
      <c r="AN162" s="144">
        <f t="shared" si="23"/>
        <v>0</v>
      </c>
      <c r="AO162" s="177">
        <f t="shared" si="24"/>
        <v>0</v>
      </c>
      <c r="AP162" s="177">
        <f t="shared" si="25"/>
        <v>0</v>
      </c>
      <c r="AQ162" s="4"/>
      <c r="AR162" s="4"/>
      <c r="AS162" s="4"/>
      <c r="AT162" s="4"/>
      <c r="AU162" s="4"/>
      <c r="AV162" s="4"/>
      <c r="AW162" s="4"/>
      <c r="AX162" s="4"/>
    </row>
    <row r="163" spans="1:50" ht="15">
      <c r="A163" s="17" t="s">
        <v>99</v>
      </c>
      <c r="B163" s="5" t="s">
        <v>472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144"/>
      <c r="AL163" s="144"/>
      <c r="AM163" s="144"/>
      <c r="AN163" s="144">
        <f t="shared" si="23"/>
        <v>0</v>
      </c>
      <c r="AO163" s="177">
        <f t="shared" si="24"/>
        <v>0</v>
      </c>
      <c r="AP163" s="177">
        <f t="shared" si="25"/>
        <v>0</v>
      </c>
      <c r="AQ163" s="4"/>
      <c r="AR163" s="4"/>
      <c r="AS163" s="4"/>
      <c r="AT163" s="4"/>
      <c r="AU163" s="4"/>
      <c r="AV163" s="4"/>
      <c r="AW163" s="4"/>
      <c r="AX163" s="4"/>
    </row>
    <row r="164" spans="1:50" ht="15">
      <c r="A164" s="17" t="s">
        <v>100</v>
      </c>
      <c r="B164" s="5" t="s">
        <v>472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144"/>
      <c r="AL164" s="144"/>
      <c r="AM164" s="144"/>
      <c r="AN164" s="144">
        <f t="shared" si="23"/>
        <v>0</v>
      </c>
      <c r="AO164" s="177">
        <f t="shared" si="24"/>
        <v>0</v>
      </c>
      <c r="AP164" s="177">
        <f t="shared" si="25"/>
        <v>0</v>
      </c>
      <c r="AQ164" s="4"/>
      <c r="AR164" s="4"/>
      <c r="AS164" s="4"/>
      <c r="AT164" s="4"/>
      <c r="AU164" s="4"/>
      <c r="AV164" s="4"/>
      <c r="AW164" s="4"/>
      <c r="AX164" s="4"/>
    </row>
    <row r="165" spans="1:50" ht="15">
      <c r="A165" s="15" t="s">
        <v>837</v>
      </c>
      <c r="B165" s="10" t="s">
        <v>472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144"/>
      <c r="AL165" s="144"/>
      <c r="AM165" s="144"/>
      <c r="AN165" s="144">
        <f t="shared" si="23"/>
        <v>0</v>
      </c>
      <c r="AO165" s="177">
        <f t="shared" si="24"/>
        <v>0</v>
      </c>
      <c r="AP165" s="177">
        <f t="shared" si="25"/>
        <v>0</v>
      </c>
      <c r="AQ165" s="4"/>
      <c r="AR165" s="4"/>
      <c r="AS165" s="4"/>
      <c r="AT165" s="4"/>
      <c r="AU165" s="4"/>
      <c r="AV165" s="4"/>
      <c r="AW165" s="4"/>
      <c r="AX165" s="4"/>
    </row>
    <row r="166" spans="1:50" ht="15">
      <c r="A166" s="15" t="s">
        <v>473</v>
      </c>
      <c r="B166" s="10" t="s">
        <v>474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144"/>
      <c r="AL166" s="144"/>
      <c r="AM166" s="144"/>
      <c r="AN166" s="144">
        <f t="shared" si="23"/>
        <v>0</v>
      </c>
      <c r="AO166" s="177">
        <f t="shared" si="24"/>
        <v>0</v>
      </c>
      <c r="AP166" s="177">
        <f t="shared" si="25"/>
        <v>0</v>
      </c>
      <c r="AQ166" s="4"/>
      <c r="AR166" s="4"/>
      <c r="AS166" s="4"/>
      <c r="AT166" s="4"/>
      <c r="AU166" s="4"/>
      <c r="AV166" s="4"/>
      <c r="AW166" s="4"/>
      <c r="AX166" s="4"/>
    </row>
    <row r="167" spans="1:50" ht="15">
      <c r="A167" s="15" t="s">
        <v>475</v>
      </c>
      <c r="B167" s="10" t="s">
        <v>476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144"/>
      <c r="AL167" s="144"/>
      <c r="AM167" s="144"/>
      <c r="AN167" s="144">
        <f t="shared" si="23"/>
        <v>0</v>
      </c>
      <c r="AO167" s="177">
        <f t="shared" si="24"/>
        <v>0</v>
      </c>
      <c r="AP167" s="177">
        <f t="shared" si="25"/>
        <v>0</v>
      </c>
      <c r="AQ167" s="4"/>
      <c r="AR167" s="4"/>
      <c r="AS167" s="4"/>
      <c r="AT167" s="4"/>
      <c r="AU167" s="4"/>
      <c r="AV167" s="4"/>
      <c r="AW167" s="4"/>
      <c r="AX167" s="4"/>
    </row>
    <row r="168" spans="1:50" ht="15">
      <c r="A168" s="17" t="s">
        <v>91</v>
      </c>
      <c r="B168" s="5" t="s">
        <v>477</v>
      </c>
      <c r="C168" s="5"/>
      <c r="D168" s="5"/>
      <c r="E168" s="5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5"/>
      <c r="R168" s="5"/>
      <c r="S168" s="158"/>
      <c r="T168" s="158"/>
      <c r="U168" s="158"/>
      <c r="V168" s="158">
        <v>340</v>
      </c>
      <c r="W168" s="158"/>
      <c r="X168" s="5"/>
      <c r="Y168" s="5"/>
      <c r="Z168" s="5"/>
      <c r="AA168" s="158"/>
      <c r="AB168" s="5"/>
      <c r="AC168" s="158"/>
      <c r="AD168" s="158"/>
      <c r="AE168" s="158"/>
      <c r="AF168" s="158"/>
      <c r="AG168" s="5"/>
      <c r="AH168" s="5"/>
      <c r="AI168" s="5"/>
      <c r="AJ168" s="5"/>
      <c r="AK168" s="144"/>
      <c r="AL168" s="144"/>
      <c r="AM168" s="144"/>
      <c r="AN168" s="144">
        <f t="shared" si="23"/>
        <v>340</v>
      </c>
      <c r="AO168" s="177">
        <f t="shared" si="24"/>
        <v>0</v>
      </c>
      <c r="AP168" s="177">
        <f t="shared" si="25"/>
        <v>340</v>
      </c>
      <c r="AQ168" s="4"/>
      <c r="AR168" s="4"/>
      <c r="AS168" s="4"/>
      <c r="AT168" s="4"/>
      <c r="AU168" s="4"/>
      <c r="AV168" s="4"/>
      <c r="AW168" s="4"/>
      <c r="AX168" s="4"/>
    </row>
    <row r="169" spans="1:50" ht="15">
      <c r="A169" s="17" t="s">
        <v>92</v>
      </c>
      <c r="B169" s="5" t="s">
        <v>477</v>
      </c>
      <c r="C169" s="5"/>
      <c r="D169" s="5"/>
      <c r="E169" s="5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>
        <v>1500</v>
      </c>
      <c r="P169" s="158"/>
      <c r="Q169" s="5"/>
      <c r="R169" s="5"/>
      <c r="S169" s="158"/>
      <c r="T169" s="158"/>
      <c r="U169" s="158">
        <v>4056</v>
      </c>
      <c r="V169" s="158"/>
      <c r="W169" s="158"/>
      <c r="X169" s="5"/>
      <c r="Y169" s="5"/>
      <c r="Z169" s="5"/>
      <c r="AA169" s="158"/>
      <c r="AB169" s="5"/>
      <c r="AC169" s="158"/>
      <c r="AD169" s="158"/>
      <c r="AE169" s="158"/>
      <c r="AF169" s="158"/>
      <c r="AG169" s="5"/>
      <c r="AH169" s="5"/>
      <c r="AI169" s="5"/>
      <c r="AJ169" s="5"/>
      <c r="AK169" s="144"/>
      <c r="AL169" s="144"/>
      <c r="AM169" s="144"/>
      <c r="AN169" s="144">
        <f t="shared" si="23"/>
        <v>5556</v>
      </c>
      <c r="AO169" s="177">
        <f t="shared" si="24"/>
        <v>0</v>
      </c>
      <c r="AP169" s="177">
        <f t="shared" si="25"/>
        <v>5556</v>
      </c>
      <c r="AQ169" s="4"/>
      <c r="AR169" s="4"/>
      <c r="AS169" s="4"/>
      <c r="AT169" s="4"/>
      <c r="AU169" s="4"/>
      <c r="AV169" s="4"/>
      <c r="AW169" s="4"/>
      <c r="AX169" s="4"/>
    </row>
    <row r="170" spans="1:50" ht="15">
      <c r="A170" s="17" t="s">
        <v>93</v>
      </c>
      <c r="B170" s="5" t="s">
        <v>477</v>
      </c>
      <c r="C170" s="5"/>
      <c r="D170" s="5"/>
      <c r="E170" s="5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5"/>
      <c r="R170" s="5"/>
      <c r="S170" s="158"/>
      <c r="T170" s="158"/>
      <c r="U170" s="158"/>
      <c r="V170" s="158"/>
      <c r="W170" s="158"/>
      <c r="X170" s="5"/>
      <c r="Y170" s="5"/>
      <c r="Z170" s="5"/>
      <c r="AA170" s="158"/>
      <c r="AB170" s="5"/>
      <c r="AC170" s="158"/>
      <c r="AD170" s="158"/>
      <c r="AE170" s="158"/>
      <c r="AF170" s="158"/>
      <c r="AG170" s="5"/>
      <c r="AH170" s="5"/>
      <c r="AI170" s="5"/>
      <c r="AJ170" s="5"/>
      <c r="AK170" s="144"/>
      <c r="AL170" s="144"/>
      <c r="AM170" s="144"/>
      <c r="AN170" s="144">
        <f t="shared" si="23"/>
        <v>0</v>
      </c>
      <c r="AO170" s="177">
        <f t="shared" si="24"/>
        <v>0</v>
      </c>
      <c r="AP170" s="177">
        <f t="shared" si="25"/>
        <v>0</v>
      </c>
      <c r="AQ170" s="4"/>
      <c r="AR170" s="4"/>
      <c r="AS170" s="4"/>
      <c r="AT170" s="4"/>
      <c r="AU170" s="4"/>
      <c r="AV170" s="4"/>
      <c r="AW170" s="4"/>
      <c r="AX170" s="4"/>
    </row>
    <row r="171" spans="1:50" ht="15">
      <c r="A171" s="5" t="s">
        <v>94</v>
      </c>
      <c r="B171" s="5" t="s">
        <v>477</v>
      </c>
      <c r="C171" s="5"/>
      <c r="D171" s="5"/>
      <c r="E171" s="5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5"/>
      <c r="R171" s="5"/>
      <c r="S171" s="158"/>
      <c r="T171" s="158"/>
      <c r="U171" s="158"/>
      <c r="V171" s="158"/>
      <c r="W171" s="158"/>
      <c r="X171" s="5"/>
      <c r="Y171" s="5"/>
      <c r="Z171" s="5"/>
      <c r="AA171" s="158"/>
      <c r="AB171" s="5"/>
      <c r="AC171" s="158"/>
      <c r="AD171" s="158"/>
      <c r="AE171" s="158"/>
      <c r="AF171" s="158"/>
      <c r="AG171" s="5"/>
      <c r="AH171" s="5"/>
      <c r="AI171" s="5"/>
      <c r="AJ171" s="5"/>
      <c r="AK171" s="144"/>
      <c r="AL171" s="144"/>
      <c r="AM171" s="144"/>
      <c r="AN171" s="144">
        <f t="shared" si="23"/>
        <v>0</v>
      </c>
      <c r="AO171" s="177">
        <f t="shared" si="24"/>
        <v>0</v>
      </c>
      <c r="AP171" s="177">
        <f t="shared" si="25"/>
        <v>0</v>
      </c>
      <c r="AQ171" s="4"/>
      <c r="AR171" s="4"/>
      <c r="AS171" s="4"/>
      <c r="AT171" s="4"/>
      <c r="AU171" s="4"/>
      <c r="AV171" s="4"/>
      <c r="AW171" s="4"/>
      <c r="AX171" s="4"/>
    </row>
    <row r="172" spans="1:50" ht="15">
      <c r="A172" s="5" t="s">
        <v>95</v>
      </c>
      <c r="B172" s="5" t="s">
        <v>477</v>
      </c>
      <c r="C172" s="5"/>
      <c r="D172" s="5"/>
      <c r="E172" s="5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5"/>
      <c r="R172" s="5"/>
      <c r="S172" s="158"/>
      <c r="T172" s="158"/>
      <c r="U172" s="158"/>
      <c r="V172" s="158"/>
      <c r="W172" s="158"/>
      <c r="X172" s="5"/>
      <c r="Y172" s="5"/>
      <c r="Z172" s="5"/>
      <c r="AA172" s="158"/>
      <c r="AB172" s="5"/>
      <c r="AC172" s="158"/>
      <c r="AD172" s="158"/>
      <c r="AE172" s="158"/>
      <c r="AF172" s="158"/>
      <c r="AG172" s="5"/>
      <c r="AH172" s="5"/>
      <c r="AI172" s="5"/>
      <c r="AJ172" s="5"/>
      <c r="AK172" s="144"/>
      <c r="AL172" s="144"/>
      <c r="AM172" s="144"/>
      <c r="AN172" s="144">
        <f t="shared" si="23"/>
        <v>0</v>
      </c>
      <c r="AO172" s="177">
        <f t="shared" si="24"/>
        <v>0</v>
      </c>
      <c r="AP172" s="177">
        <f t="shared" si="25"/>
        <v>0</v>
      </c>
      <c r="AQ172" s="4"/>
      <c r="AR172" s="4"/>
      <c r="AS172" s="4"/>
      <c r="AT172" s="4"/>
      <c r="AU172" s="4"/>
      <c r="AV172" s="4"/>
      <c r="AW172" s="4"/>
      <c r="AX172" s="4"/>
    </row>
    <row r="173" spans="1:50" ht="15">
      <c r="A173" s="5" t="s">
        <v>96</v>
      </c>
      <c r="B173" s="5" t="s">
        <v>477</v>
      </c>
      <c r="C173" s="5"/>
      <c r="D173" s="5"/>
      <c r="E173" s="5"/>
      <c r="F173" s="158"/>
      <c r="G173" s="158"/>
      <c r="H173" s="158"/>
      <c r="I173" s="158"/>
      <c r="J173" s="158"/>
      <c r="K173" s="158"/>
      <c r="L173" s="158"/>
      <c r="M173" s="158"/>
      <c r="N173" s="158">
        <v>24000</v>
      </c>
      <c r="O173" s="158"/>
      <c r="P173" s="158"/>
      <c r="Q173" s="5"/>
      <c r="R173" s="5"/>
      <c r="S173" s="158"/>
      <c r="T173" s="158"/>
      <c r="U173" s="158"/>
      <c r="V173" s="158"/>
      <c r="W173" s="158"/>
      <c r="X173" s="5"/>
      <c r="Y173" s="5"/>
      <c r="Z173" s="5"/>
      <c r="AA173" s="158"/>
      <c r="AB173" s="5"/>
      <c r="AC173" s="158"/>
      <c r="AD173" s="158"/>
      <c r="AE173" s="158"/>
      <c r="AF173" s="158"/>
      <c r="AG173" s="5"/>
      <c r="AH173" s="5"/>
      <c r="AI173" s="5"/>
      <c r="AJ173" s="5"/>
      <c r="AK173" s="144"/>
      <c r="AL173" s="144"/>
      <c r="AM173" s="144"/>
      <c r="AN173" s="144">
        <f t="shared" si="23"/>
        <v>24000</v>
      </c>
      <c r="AO173" s="177">
        <f t="shared" si="24"/>
        <v>0</v>
      </c>
      <c r="AP173" s="177">
        <f t="shared" si="25"/>
        <v>24000</v>
      </c>
      <c r="AQ173" s="4"/>
      <c r="AR173" s="4"/>
      <c r="AS173" s="4"/>
      <c r="AT173" s="4"/>
      <c r="AU173" s="4"/>
      <c r="AV173" s="4"/>
      <c r="AW173" s="4"/>
      <c r="AX173" s="4"/>
    </row>
    <row r="174" spans="1:50" ht="15">
      <c r="A174" s="17" t="s">
        <v>97</v>
      </c>
      <c r="B174" s="5" t="s">
        <v>477</v>
      </c>
      <c r="C174" s="5"/>
      <c r="D174" s="5"/>
      <c r="E174" s="5"/>
      <c r="F174" s="158"/>
      <c r="G174" s="158"/>
      <c r="H174" s="158"/>
      <c r="I174" s="158"/>
      <c r="J174" s="158"/>
      <c r="K174" s="158"/>
      <c r="L174" s="158"/>
      <c r="M174" s="158"/>
      <c r="N174" s="158">
        <v>1680</v>
      </c>
      <c r="O174" s="158"/>
      <c r="P174" s="158"/>
      <c r="Q174" s="5"/>
      <c r="R174" s="5"/>
      <c r="S174" s="158"/>
      <c r="T174" s="158"/>
      <c r="U174" s="158"/>
      <c r="V174" s="158"/>
      <c r="W174" s="158"/>
      <c r="X174" s="5"/>
      <c r="Y174" s="5"/>
      <c r="Z174" s="5"/>
      <c r="AA174" s="158"/>
      <c r="AB174" s="5"/>
      <c r="AC174" s="158"/>
      <c r="AD174" s="158"/>
      <c r="AE174" s="158"/>
      <c r="AF174" s="158"/>
      <c r="AG174" s="5"/>
      <c r="AH174" s="5"/>
      <c r="AI174" s="5"/>
      <c r="AJ174" s="5"/>
      <c r="AK174" s="144"/>
      <c r="AL174" s="144"/>
      <c r="AM174" s="144"/>
      <c r="AN174" s="144">
        <f t="shared" si="23"/>
        <v>1680</v>
      </c>
      <c r="AO174" s="177">
        <f t="shared" si="24"/>
        <v>0</v>
      </c>
      <c r="AP174" s="177">
        <f t="shared" si="25"/>
        <v>1680</v>
      </c>
      <c r="AQ174" s="4"/>
      <c r="AR174" s="4"/>
      <c r="AS174" s="4"/>
      <c r="AT174" s="4"/>
      <c r="AU174" s="4"/>
      <c r="AV174" s="4"/>
      <c r="AW174" s="4"/>
      <c r="AX174" s="4"/>
    </row>
    <row r="175" spans="1:50" ht="15">
      <c r="A175" s="17" t="s">
        <v>101</v>
      </c>
      <c r="B175" s="5" t="s">
        <v>477</v>
      </c>
      <c r="C175" s="5"/>
      <c r="D175" s="5"/>
      <c r="E175" s="5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5"/>
      <c r="R175" s="5"/>
      <c r="S175" s="158"/>
      <c r="T175" s="158"/>
      <c r="U175" s="158"/>
      <c r="V175" s="158"/>
      <c r="W175" s="158"/>
      <c r="X175" s="5"/>
      <c r="Y175" s="5"/>
      <c r="Z175" s="5"/>
      <c r="AA175" s="158"/>
      <c r="AB175" s="5"/>
      <c r="AC175" s="158"/>
      <c r="AD175" s="158"/>
      <c r="AE175" s="158"/>
      <c r="AF175" s="158"/>
      <c r="AG175" s="5"/>
      <c r="AH175" s="5"/>
      <c r="AI175" s="5"/>
      <c r="AJ175" s="5"/>
      <c r="AK175" s="144"/>
      <c r="AL175" s="144"/>
      <c r="AM175" s="144"/>
      <c r="AN175" s="144">
        <f t="shared" si="23"/>
        <v>0</v>
      </c>
      <c r="AO175" s="177">
        <f t="shared" si="24"/>
        <v>0</v>
      </c>
      <c r="AP175" s="177">
        <f t="shared" si="25"/>
        <v>0</v>
      </c>
      <c r="AQ175" s="4"/>
      <c r="AR175" s="4"/>
      <c r="AS175" s="4"/>
      <c r="AT175" s="4"/>
      <c r="AU175" s="4"/>
      <c r="AV175" s="4"/>
      <c r="AW175" s="4"/>
      <c r="AX175" s="4"/>
    </row>
    <row r="176" spans="1:50" ht="15">
      <c r="A176" s="17" t="s">
        <v>99</v>
      </c>
      <c r="B176" s="5" t="s">
        <v>477</v>
      </c>
      <c r="C176" s="5"/>
      <c r="D176" s="5"/>
      <c r="E176" s="5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5"/>
      <c r="R176" s="5"/>
      <c r="S176" s="158"/>
      <c r="T176" s="158"/>
      <c r="U176" s="158"/>
      <c r="V176" s="158"/>
      <c r="W176" s="158"/>
      <c r="X176" s="5"/>
      <c r="Y176" s="5"/>
      <c r="Z176" s="5"/>
      <c r="AA176" s="158"/>
      <c r="AB176" s="5"/>
      <c r="AC176" s="158"/>
      <c r="AD176" s="158"/>
      <c r="AE176" s="158"/>
      <c r="AF176" s="158"/>
      <c r="AG176" s="5"/>
      <c r="AH176" s="5"/>
      <c r="AI176" s="5"/>
      <c r="AJ176" s="5"/>
      <c r="AK176" s="144"/>
      <c r="AL176" s="144"/>
      <c r="AM176" s="144"/>
      <c r="AN176" s="144">
        <f t="shared" si="23"/>
        <v>0</v>
      </c>
      <c r="AO176" s="177">
        <f t="shared" si="24"/>
        <v>0</v>
      </c>
      <c r="AP176" s="177">
        <f t="shared" si="25"/>
        <v>0</v>
      </c>
      <c r="AQ176" s="4"/>
      <c r="AR176" s="4"/>
      <c r="AS176" s="4"/>
      <c r="AT176" s="4"/>
      <c r="AU176" s="4"/>
      <c r="AV176" s="4"/>
      <c r="AW176" s="4"/>
      <c r="AX176" s="4"/>
    </row>
    <row r="177" spans="1:50" ht="15">
      <c r="A177" s="17" t="s">
        <v>100</v>
      </c>
      <c r="B177" s="5" t="s">
        <v>477</v>
      </c>
      <c r="C177" s="5"/>
      <c r="D177" s="5"/>
      <c r="E177" s="5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5"/>
      <c r="R177" s="5"/>
      <c r="S177" s="158"/>
      <c r="T177" s="158"/>
      <c r="U177" s="158"/>
      <c r="V177" s="158"/>
      <c r="W177" s="158"/>
      <c r="X177" s="5"/>
      <c r="Y177" s="5"/>
      <c r="Z177" s="5"/>
      <c r="AA177" s="158"/>
      <c r="AB177" s="5"/>
      <c r="AC177" s="158"/>
      <c r="AD177" s="158"/>
      <c r="AE177" s="158"/>
      <c r="AF177" s="158"/>
      <c r="AG177" s="5"/>
      <c r="AH177" s="5"/>
      <c r="AI177" s="5"/>
      <c r="AJ177" s="5"/>
      <c r="AK177" s="144"/>
      <c r="AL177" s="144"/>
      <c r="AM177" s="144"/>
      <c r="AN177" s="144">
        <f t="shared" si="23"/>
        <v>0</v>
      </c>
      <c r="AO177" s="177">
        <f t="shared" si="24"/>
        <v>0</v>
      </c>
      <c r="AP177" s="177">
        <f t="shared" si="25"/>
        <v>0</v>
      </c>
      <c r="AQ177" s="4"/>
      <c r="AR177" s="4"/>
      <c r="AS177" s="4"/>
      <c r="AT177" s="4"/>
      <c r="AU177" s="4"/>
      <c r="AV177" s="4"/>
      <c r="AW177" s="4"/>
      <c r="AX177" s="4"/>
    </row>
    <row r="178" spans="1:50" ht="15">
      <c r="A178" s="20" t="s">
        <v>838</v>
      </c>
      <c r="B178" s="10" t="s">
        <v>477</v>
      </c>
      <c r="C178" s="5"/>
      <c r="D178" s="5"/>
      <c r="E178" s="5"/>
      <c r="F178" s="158"/>
      <c r="G178" s="158"/>
      <c r="H178" s="158"/>
      <c r="I178" s="158"/>
      <c r="J178" s="158"/>
      <c r="K178" s="158"/>
      <c r="L178" s="158"/>
      <c r="M178" s="158"/>
      <c r="N178" s="158">
        <f>SUM(N168:N177)</f>
        <v>25680</v>
      </c>
      <c r="O178" s="158">
        <v>1500</v>
      </c>
      <c r="P178" s="158"/>
      <c r="Q178" s="5"/>
      <c r="R178" s="5"/>
      <c r="S178" s="158"/>
      <c r="T178" s="158"/>
      <c r="U178" s="158">
        <v>4056</v>
      </c>
      <c r="V178" s="158">
        <v>340</v>
      </c>
      <c r="W178" s="158"/>
      <c r="X178" s="5"/>
      <c r="Y178" s="5"/>
      <c r="Z178" s="5"/>
      <c r="AA178" s="158"/>
      <c r="AB178" s="5"/>
      <c r="AC178" s="158"/>
      <c r="AD178" s="158"/>
      <c r="AE178" s="158"/>
      <c r="AF178" s="158"/>
      <c r="AG178" s="5"/>
      <c r="AH178" s="5"/>
      <c r="AI178" s="5"/>
      <c r="AJ178" s="5"/>
      <c r="AK178" s="144"/>
      <c r="AL178" s="144"/>
      <c r="AM178" s="144"/>
      <c r="AN178" s="144">
        <f t="shared" si="23"/>
        <v>31576</v>
      </c>
      <c r="AO178" s="177">
        <f t="shared" si="24"/>
        <v>0</v>
      </c>
      <c r="AP178" s="177">
        <f t="shared" si="25"/>
        <v>31576</v>
      </c>
      <c r="AQ178" s="4"/>
      <c r="AR178" s="4"/>
      <c r="AS178" s="4"/>
      <c r="AT178" s="4"/>
      <c r="AU178" s="4"/>
      <c r="AV178" s="4"/>
      <c r="AW178" s="4"/>
      <c r="AX178" s="4"/>
    </row>
    <row r="179" spans="1:50" ht="15">
      <c r="A179" s="20" t="s">
        <v>184</v>
      </c>
      <c r="B179" s="10" t="s">
        <v>478</v>
      </c>
      <c r="C179" s="5"/>
      <c r="D179" s="5"/>
      <c r="E179" s="5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5"/>
      <c r="R179" s="5"/>
      <c r="S179" s="158"/>
      <c r="T179" s="158"/>
      <c r="U179" s="158"/>
      <c r="V179" s="158"/>
      <c r="W179" s="158"/>
      <c r="X179" s="5"/>
      <c r="Y179" s="5"/>
      <c r="Z179" s="5"/>
      <c r="AA179" s="158"/>
      <c r="AB179" s="5"/>
      <c r="AC179" s="158"/>
      <c r="AD179" s="158"/>
      <c r="AE179" s="158"/>
      <c r="AF179" s="160">
        <v>15440</v>
      </c>
      <c r="AG179" s="5"/>
      <c r="AH179" s="5"/>
      <c r="AI179" s="5"/>
      <c r="AJ179" s="5"/>
      <c r="AK179" s="144"/>
      <c r="AL179" s="144"/>
      <c r="AM179" s="144"/>
      <c r="AN179" s="144">
        <f t="shared" si="23"/>
        <v>15440</v>
      </c>
      <c r="AO179" s="177">
        <f t="shared" si="24"/>
        <v>0</v>
      </c>
      <c r="AP179" s="177">
        <f>SUM(D179:AD179,AF179)</f>
        <v>15440</v>
      </c>
      <c r="AQ179" s="4"/>
      <c r="AR179" s="4"/>
      <c r="AS179" s="4"/>
      <c r="AT179" s="4"/>
      <c r="AU179" s="4"/>
      <c r="AV179" s="4"/>
      <c r="AW179" s="4"/>
      <c r="AX179" s="4"/>
    </row>
    <row r="180" spans="1:50" ht="15">
      <c r="A180" s="20" t="s">
        <v>185</v>
      </c>
      <c r="B180" s="10" t="s">
        <v>478</v>
      </c>
      <c r="C180" s="6"/>
      <c r="D180" s="6"/>
      <c r="E180" s="6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6"/>
      <c r="R180" s="6"/>
      <c r="S180" s="151"/>
      <c r="T180" s="151"/>
      <c r="U180" s="151"/>
      <c r="V180" s="151"/>
      <c r="W180" s="151"/>
      <c r="X180" s="6"/>
      <c r="Y180" s="6"/>
      <c r="Z180" s="6"/>
      <c r="AA180" s="151"/>
      <c r="AB180" s="6"/>
      <c r="AC180" s="151"/>
      <c r="AD180" s="151"/>
      <c r="AE180" s="151"/>
      <c r="AF180" s="151"/>
      <c r="AG180" s="6"/>
      <c r="AH180" s="6"/>
      <c r="AI180" s="6"/>
      <c r="AJ180" s="6"/>
      <c r="AK180" s="144"/>
      <c r="AL180" s="144"/>
      <c r="AM180" s="144"/>
      <c r="AN180" s="144">
        <f t="shared" si="23"/>
        <v>0</v>
      </c>
      <c r="AO180" s="177">
        <f t="shared" si="24"/>
        <v>0</v>
      </c>
      <c r="AP180" s="177">
        <f aca="true" t="shared" si="26" ref="AP180:AP243">SUM(D180:AD180,AF180)</f>
        <v>0</v>
      </c>
      <c r="AQ180" s="4"/>
      <c r="AR180" s="4"/>
      <c r="AS180" s="4"/>
      <c r="AT180" s="4"/>
      <c r="AU180" s="4"/>
      <c r="AV180" s="4"/>
      <c r="AW180" s="4"/>
      <c r="AX180" s="4"/>
    </row>
    <row r="181" spans="1:50" ht="15.75">
      <c r="A181" s="23" t="s">
        <v>839</v>
      </c>
      <c r="B181" s="12" t="s">
        <v>479</v>
      </c>
      <c r="C181" s="10"/>
      <c r="D181" s="10"/>
      <c r="E181" s="10"/>
      <c r="F181" s="153"/>
      <c r="G181" s="153"/>
      <c r="H181" s="153"/>
      <c r="I181" s="153"/>
      <c r="J181" s="153"/>
      <c r="K181" s="153"/>
      <c r="L181" s="153"/>
      <c r="M181" s="153"/>
      <c r="N181" s="153">
        <v>25680</v>
      </c>
      <c r="O181" s="153">
        <v>1500</v>
      </c>
      <c r="P181" s="153"/>
      <c r="Q181" s="10"/>
      <c r="R181" s="10"/>
      <c r="S181" s="153"/>
      <c r="T181" s="153">
        <v>400</v>
      </c>
      <c r="U181" s="153">
        <v>4056</v>
      </c>
      <c r="V181" s="153">
        <v>340</v>
      </c>
      <c r="W181" s="153"/>
      <c r="X181" s="10"/>
      <c r="Y181" s="10"/>
      <c r="Z181" s="10"/>
      <c r="AA181" s="153">
        <v>200</v>
      </c>
      <c r="AB181" s="10"/>
      <c r="AC181" s="153"/>
      <c r="AD181" s="153"/>
      <c r="AE181" s="153"/>
      <c r="AF181" s="153">
        <v>15440</v>
      </c>
      <c r="AG181" s="10"/>
      <c r="AH181" s="10"/>
      <c r="AI181" s="10"/>
      <c r="AJ181" s="10"/>
      <c r="AK181" s="144"/>
      <c r="AL181" s="144"/>
      <c r="AM181" s="144"/>
      <c r="AN181" s="144">
        <f t="shared" si="23"/>
        <v>47616</v>
      </c>
      <c r="AO181" s="177">
        <f t="shared" si="24"/>
        <v>0</v>
      </c>
      <c r="AP181" s="177">
        <f t="shared" si="26"/>
        <v>47616</v>
      </c>
      <c r="AQ181" s="4"/>
      <c r="AR181" s="4"/>
      <c r="AS181" s="4"/>
      <c r="AT181" s="4"/>
      <c r="AU181" s="4"/>
      <c r="AV181" s="4"/>
      <c r="AW181" s="4"/>
      <c r="AX181" s="4"/>
    </row>
    <row r="182" spans="1:50" ht="15">
      <c r="A182" s="17" t="s">
        <v>480</v>
      </c>
      <c r="B182" s="6" t="s">
        <v>481</v>
      </c>
      <c r="C182" s="6"/>
      <c r="D182" s="6"/>
      <c r="E182" s="6"/>
      <c r="F182" s="151">
        <v>950</v>
      </c>
      <c r="G182" s="151"/>
      <c r="H182" s="6"/>
      <c r="I182" s="151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144"/>
      <c r="AL182" s="144"/>
      <c r="AM182" s="144"/>
      <c r="AN182" s="144">
        <f t="shared" si="23"/>
        <v>950</v>
      </c>
      <c r="AO182" s="177">
        <f t="shared" si="24"/>
        <v>0</v>
      </c>
      <c r="AP182" s="177">
        <f t="shared" si="26"/>
        <v>950</v>
      </c>
      <c r="AQ182" s="4"/>
      <c r="AR182" s="4"/>
      <c r="AS182" s="4"/>
      <c r="AT182" s="4"/>
      <c r="AU182" s="4"/>
      <c r="AV182" s="4"/>
      <c r="AW182" s="4"/>
      <c r="AX182" s="4"/>
    </row>
    <row r="183" spans="1:50" ht="15">
      <c r="A183" s="17" t="s">
        <v>840</v>
      </c>
      <c r="B183" s="6" t="s">
        <v>482</v>
      </c>
      <c r="C183" s="6"/>
      <c r="D183" s="6"/>
      <c r="E183" s="6"/>
      <c r="F183" s="151">
        <v>7867</v>
      </c>
      <c r="G183" s="151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144"/>
      <c r="AL183" s="144"/>
      <c r="AM183" s="144"/>
      <c r="AN183" s="144">
        <f t="shared" si="23"/>
        <v>7867</v>
      </c>
      <c r="AO183" s="177">
        <f t="shared" si="24"/>
        <v>0</v>
      </c>
      <c r="AP183" s="177">
        <f t="shared" si="26"/>
        <v>7867</v>
      </c>
      <c r="AQ183" s="4"/>
      <c r="AR183" s="4"/>
      <c r="AS183" s="4"/>
      <c r="AT183" s="4"/>
      <c r="AU183" s="4"/>
      <c r="AV183" s="4"/>
      <c r="AW183" s="4"/>
      <c r="AX183" s="4"/>
    </row>
    <row r="184" spans="1:50" ht="15">
      <c r="A184" s="25" t="s">
        <v>483</v>
      </c>
      <c r="B184" s="8" t="s">
        <v>482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144"/>
      <c r="AL184" s="144"/>
      <c r="AM184" s="144"/>
      <c r="AN184" s="144">
        <f t="shared" si="23"/>
        <v>0</v>
      </c>
      <c r="AO184" s="177">
        <f t="shared" si="24"/>
        <v>0</v>
      </c>
      <c r="AP184" s="177">
        <f t="shared" si="26"/>
        <v>0</v>
      </c>
      <c r="AQ184" s="4"/>
      <c r="AR184" s="4"/>
      <c r="AS184" s="4"/>
      <c r="AT184" s="4"/>
      <c r="AU184" s="4"/>
      <c r="AV184" s="4"/>
      <c r="AW184" s="4"/>
      <c r="AX184" s="4"/>
    </row>
    <row r="185" spans="1:50" ht="15">
      <c r="A185" s="5" t="s">
        <v>484</v>
      </c>
      <c r="B185" s="6" t="s">
        <v>485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144">
        <v>441</v>
      </c>
      <c r="AL185" s="144"/>
      <c r="AM185" s="144"/>
      <c r="AN185" s="144">
        <f t="shared" si="23"/>
        <v>441</v>
      </c>
      <c r="AO185" s="177">
        <f t="shared" si="24"/>
        <v>0</v>
      </c>
      <c r="AP185" s="177">
        <f t="shared" si="26"/>
        <v>0</v>
      </c>
      <c r="AQ185" s="4"/>
      <c r="AR185" s="4"/>
      <c r="AS185" s="4"/>
      <c r="AT185" s="4"/>
      <c r="AU185" s="4"/>
      <c r="AV185" s="4"/>
      <c r="AW185" s="4"/>
      <c r="AX185" s="4"/>
    </row>
    <row r="186" spans="1:50" ht="15">
      <c r="A186" s="17" t="s">
        <v>486</v>
      </c>
      <c r="B186" s="6" t="s">
        <v>487</v>
      </c>
      <c r="C186" s="6"/>
      <c r="D186" s="6"/>
      <c r="E186" s="151"/>
      <c r="F186" s="151">
        <v>236</v>
      </c>
      <c r="G186" s="151"/>
      <c r="H186" s="151"/>
      <c r="I186" s="151"/>
      <c r="J186" s="151"/>
      <c r="K186" s="151"/>
      <c r="L186" s="151"/>
      <c r="M186" s="151"/>
      <c r="N186" s="151"/>
      <c r="O186" s="151"/>
      <c r="P186" s="151">
        <v>264</v>
      </c>
      <c r="Q186" s="151"/>
      <c r="R186" s="151"/>
      <c r="S186" s="151"/>
      <c r="T186" s="151"/>
      <c r="U186" s="151"/>
      <c r="V186" s="151"/>
      <c r="W186" s="151"/>
      <c r="X186" s="151"/>
      <c r="Y186" s="151"/>
      <c r="Z186" s="151">
        <v>80</v>
      </c>
      <c r="AA186" s="151"/>
      <c r="AB186" s="151"/>
      <c r="AC186" s="151"/>
      <c r="AD186" s="151"/>
      <c r="AE186" s="151"/>
      <c r="AF186" s="151"/>
      <c r="AG186" s="151"/>
      <c r="AH186" s="151"/>
      <c r="AI186" s="151">
        <v>240</v>
      </c>
      <c r="AJ186" s="6"/>
      <c r="AK186" s="144"/>
      <c r="AL186" s="144"/>
      <c r="AM186" s="144"/>
      <c r="AN186" s="144">
        <f t="shared" si="23"/>
        <v>820</v>
      </c>
      <c r="AO186" s="177">
        <f t="shared" si="24"/>
        <v>240</v>
      </c>
      <c r="AP186" s="177">
        <f t="shared" si="26"/>
        <v>580</v>
      </c>
      <c r="AQ186" s="4"/>
      <c r="AR186" s="4"/>
      <c r="AS186" s="4"/>
      <c r="AT186" s="4"/>
      <c r="AU186" s="4"/>
      <c r="AV186" s="4"/>
      <c r="AW186" s="4"/>
      <c r="AX186" s="4"/>
    </row>
    <row r="187" spans="1:50" ht="15">
      <c r="A187" s="17" t="s">
        <v>492</v>
      </c>
      <c r="B187" s="6" t="s">
        <v>493</v>
      </c>
      <c r="C187" s="6"/>
      <c r="D187" s="6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6"/>
      <c r="AK187" s="144"/>
      <c r="AL187" s="144"/>
      <c r="AM187" s="144"/>
      <c r="AN187" s="144">
        <f t="shared" si="23"/>
        <v>0</v>
      </c>
      <c r="AO187" s="177">
        <f t="shared" si="24"/>
        <v>0</v>
      </c>
      <c r="AP187" s="177">
        <f t="shared" si="26"/>
        <v>0</v>
      </c>
      <c r="AQ187" s="4"/>
      <c r="AR187" s="4"/>
      <c r="AS187" s="4"/>
      <c r="AT187" s="4"/>
      <c r="AU187" s="4"/>
      <c r="AV187" s="4"/>
      <c r="AW187" s="4"/>
      <c r="AX187" s="4"/>
    </row>
    <row r="188" spans="1:50" ht="15">
      <c r="A188" s="5" t="s">
        <v>494</v>
      </c>
      <c r="B188" s="6" t="s">
        <v>495</v>
      </c>
      <c r="C188" s="6"/>
      <c r="D188" s="6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6"/>
      <c r="AK188" s="144"/>
      <c r="AL188" s="144"/>
      <c r="AM188" s="144"/>
      <c r="AN188" s="144">
        <f t="shared" si="23"/>
        <v>0</v>
      </c>
      <c r="AO188" s="177">
        <f t="shared" si="24"/>
        <v>0</v>
      </c>
      <c r="AP188" s="177">
        <f t="shared" si="26"/>
        <v>0</v>
      </c>
      <c r="AQ188" s="4"/>
      <c r="AR188" s="4"/>
      <c r="AS188" s="4"/>
      <c r="AT188" s="4"/>
      <c r="AU188" s="4"/>
      <c r="AV188" s="4"/>
      <c r="AW188" s="4"/>
      <c r="AX188" s="4"/>
    </row>
    <row r="189" spans="1:50" ht="15">
      <c r="A189" s="5" t="s">
        <v>496</v>
      </c>
      <c r="B189" s="6" t="s">
        <v>497</v>
      </c>
      <c r="C189" s="6"/>
      <c r="D189" s="6"/>
      <c r="E189" s="151"/>
      <c r="F189" s="151">
        <v>862</v>
      </c>
      <c r="G189" s="151"/>
      <c r="H189" s="151"/>
      <c r="I189" s="151"/>
      <c r="J189" s="151"/>
      <c r="K189" s="151"/>
      <c r="L189" s="151"/>
      <c r="M189" s="151"/>
      <c r="N189" s="151"/>
      <c r="O189" s="151"/>
      <c r="P189" s="151">
        <v>71</v>
      </c>
      <c r="Q189" s="151"/>
      <c r="R189" s="151"/>
      <c r="S189" s="151"/>
      <c r="T189" s="151"/>
      <c r="U189" s="151"/>
      <c r="V189" s="151"/>
      <c r="W189" s="151"/>
      <c r="X189" s="151"/>
      <c r="Y189" s="151"/>
      <c r="Z189" s="151">
        <v>22</v>
      </c>
      <c r="AA189" s="151"/>
      <c r="AB189" s="151"/>
      <c r="AC189" s="151"/>
      <c r="AD189" s="151"/>
      <c r="AE189" s="151"/>
      <c r="AF189" s="151"/>
      <c r="AG189" s="151"/>
      <c r="AH189" s="151"/>
      <c r="AI189" s="151">
        <v>65</v>
      </c>
      <c r="AJ189" s="6"/>
      <c r="AK189" s="144">
        <v>119</v>
      </c>
      <c r="AL189" s="144"/>
      <c r="AM189" s="144"/>
      <c r="AN189" s="144">
        <f t="shared" si="23"/>
        <v>1139</v>
      </c>
      <c r="AO189" s="177">
        <f t="shared" si="24"/>
        <v>65</v>
      </c>
      <c r="AP189" s="177">
        <f t="shared" si="26"/>
        <v>955</v>
      </c>
      <c r="AQ189" s="4"/>
      <c r="AR189" s="4"/>
      <c r="AS189" s="4"/>
      <c r="AT189" s="4"/>
      <c r="AU189" s="4"/>
      <c r="AV189" s="4"/>
      <c r="AW189" s="4"/>
      <c r="AX189" s="4"/>
    </row>
    <row r="190" spans="1:50" ht="15.75">
      <c r="A190" s="26" t="s">
        <v>841</v>
      </c>
      <c r="B190" s="12" t="s">
        <v>498</v>
      </c>
      <c r="C190" s="10"/>
      <c r="D190" s="10"/>
      <c r="E190" s="143">
        <f aca="true" t="shared" si="27" ref="E190:AA190">SUM(E182:E189)</f>
        <v>0</v>
      </c>
      <c r="F190" s="143">
        <f t="shared" si="27"/>
        <v>9915</v>
      </c>
      <c r="G190" s="143"/>
      <c r="H190" s="143">
        <f t="shared" si="27"/>
        <v>0</v>
      </c>
      <c r="I190" s="143">
        <f t="shared" si="27"/>
        <v>0</v>
      </c>
      <c r="J190" s="143">
        <f t="shared" si="27"/>
        <v>0</v>
      </c>
      <c r="K190" s="143">
        <f t="shared" si="27"/>
        <v>0</v>
      </c>
      <c r="L190" s="143">
        <f t="shared" si="27"/>
        <v>0</v>
      </c>
      <c r="M190" s="143">
        <f t="shared" si="27"/>
        <v>0</v>
      </c>
      <c r="N190" s="143">
        <f t="shared" si="27"/>
        <v>0</v>
      </c>
      <c r="O190" s="143">
        <f t="shared" si="27"/>
        <v>0</v>
      </c>
      <c r="P190" s="143">
        <f t="shared" si="27"/>
        <v>335</v>
      </c>
      <c r="Q190" s="143">
        <f t="shared" si="27"/>
        <v>0</v>
      </c>
      <c r="R190" s="143">
        <f t="shared" si="27"/>
        <v>0</v>
      </c>
      <c r="S190" s="143">
        <f t="shared" si="27"/>
        <v>0</v>
      </c>
      <c r="T190" s="143">
        <f t="shared" si="27"/>
        <v>0</v>
      </c>
      <c r="U190" s="143">
        <f t="shared" si="27"/>
        <v>0</v>
      </c>
      <c r="V190" s="143">
        <f t="shared" si="27"/>
        <v>0</v>
      </c>
      <c r="W190" s="143">
        <f t="shared" si="27"/>
        <v>0</v>
      </c>
      <c r="X190" s="143">
        <f t="shared" si="27"/>
        <v>0</v>
      </c>
      <c r="Y190" s="143">
        <f t="shared" si="27"/>
        <v>0</v>
      </c>
      <c r="Z190" s="143">
        <f t="shared" si="27"/>
        <v>102</v>
      </c>
      <c r="AA190" s="143">
        <f t="shared" si="27"/>
        <v>0</v>
      </c>
      <c r="AB190" s="143">
        <f>SUM(AB182:AB189)</f>
        <v>0</v>
      </c>
      <c r="AC190" s="143">
        <f>SUM(AC182:AC189)</f>
        <v>0</v>
      </c>
      <c r="AD190" s="143">
        <f>SUM(AD182:AD189)</f>
        <v>0</v>
      </c>
      <c r="AE190" s="143">
        <f>SUM(AE182:AE189)</f>
        <v>0</v>
      </c>
      <c r="AF190" s="143">
        <f>SUM(AF182:AF189)</f>
        <v>0</v>
      </c>
      <c r="AG190" s="143">
        <f aca="true" t="shared" si="28" ref="AG190:AM190">SUM(AG182:AG189)</f>
        <v>0</v>
      </c>
      <c r="AH190" s="143">
        <f t="shared" si="28"/>
        <v>0</v>
      </c>
      <c r="AI190" s="143">
        <f t="shared" si="28"/>
        <v>305</v>
      </c>
      <c r="AJ190" s="143">
        <f t="shared" si="28"/>
        <v>0</v>
      </c>
      <c r="AK190" s="143">
        <f t="shared" si="28"/>
        <v>560</v>
      </c>
      <c r="AL190" s="143">
        <f t="shared" si="28"/>
        <v>0</v>
      </c>
      <c r="AM190" s="143">
        <f t="shared" si="28"/>
        <v>0</v>
      </c>
      <c r="AN190" s="144">
        <f t="shared" si="23"/>
        <v>11217</v>
      </c>
      <c r="AO190" s="177">
        <f t="shared" si="24"/>
        <v>305</v>
      </c>
      <c r="AP190" s="177">
        <f t="shared" si="26"/>
        <v>10352</v>
      </c>
      <c r="AQ190" s="4"/>
      <c r="AR190" s="4"/>
      <c r="AS190" s="4"/>
      <c r="AT190" s="4"/>
      <c r="AU190" s="4"/>
      <c r="AV190" s="4"/>
      <c r="AW190" s="4"/>
      <c r="AX190" s="4"/>
    </row>
    <row r="191" spans="1:50" ht="15">
      <c r="A191" s="17" t="s">
        <v>499</v>
      </c>
      <c r="B191" s="6" t="s">
        <v>500</v>
      </c>
      <c r="C191" s="6"/>
      <c r="D191" s="6"/>
      <c r="E191" s="6"/>
      <c r="F191" s="151">
        <v>15170</v>
      </c>
      <c r="G191" s="151"/>
      <c r="H191" s="6"/>
      <c r="I191" s="6"/>
      <c r="J191" s="6"/>
      <c r="K191" s="151"/>
      <c r="L191" s="151"/>
      <c r="M191" s="6"/>
      <c r="N191" s="6"/>
      <c r="O191" s="6"/>
      <c r="P191" s="151">
        <v>1000</v>
      </c>
      <c r="Q191" s="6"/>
      <c r="R191" s="6"/>
      <c r="S191" s="151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144"/>
      <c r="AL191" s="144"/>
      <c r="AM191" s="144"/>
      <c r="AN191" s="144">
        <f t="shared" si="23"/>
        <v>16170</v>
      </c>
      <c r="AO191" s="177">
        <f t="shared" si="24"/>
        <v>0</v>
      </c>
      <c r="AP191" s="177">
        <f t="shared" si="26"/>
        <v>16170</v>
      </c>
      <c r="AQ191" s="4"/>
      <c r="AR191" s="4"/>
      <c r="AS191" s="4"/>
      <c r="AT191" s="4"/>
      <c r="AU191" s="4"/>
      <c r="AV191" s="4"/>
      <c r="AW191" s="4"/>
      <c r="AX191" s="4"/>
    </row>
    <row r="192" spans="1:50" ht="15">
      <c r="A192" s="17" t="s">
        <v>501</v>
      </c>
      <c r="B192" s="6" t="s">
        <v>502</v>
      </c>
      <c r="C192" s="6"/>
      <c r="D192" s="6"/>
      <c r="E192" s="6"/>
      <c r="F192" s="151"/>
      <c r="G192" s="151"/>
      <c r="H192" s="6"/>
      <c r="I192" s="6"/>
      <c r="J192" s="6"/>
      <c r="K192" s="151"/>
      <c r="L192" s="151"/>
      <c r="M192" s="6"/>
      <c r="N192" s="6"/>
      <c r="O192" s="6"/>
      <c r="P192" s="151"/>
      <c r="Q192" s="6"/>
      <c r="R192" s="6"/>
      <c r="S192" s="151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144"/>
      <c r="AL192" s="144"/>
      <c r="AM192" s="144"/>
      <c r="AN192" s="144">
        <f t="shared" si="23"/>
        <v>0</v>
      </c>
      <c r="AO192" s="177">
        <f t="shared" si="24"/>
        <v>0</v>
      </c>
      <c r="AP192" s="177">
        <f t="shared" si="26"/>
        <v>0</v>
      </c>
      <c r="AQ192" s="4"/>
      <c r="AR192" s="4"/>
      <c r="AS192" s="4"/>
      <c r="AT192" s="4"/>
      <c r="AU192" s="4"/>
      <c r="AV192" s="4"/>
      <c r="AW192" s="4"/>
      <c r="AX192" s="4"/>
    </row>
    <row r="193" spans="1:50" ht="15">
      <c r="A193" s="17" t="s">
        <v>503</v>
      </c>
      <c r="B193" s="6" t="s">
        <v>504</v>
      </c>
      <c r="C193" s="6"/>
      <c r="D193" s="6"/>
      <c r="E193" s="6"/>
      <c r="F193" s="151"/>
      <c r="G193" s="151"/>
      <c r="H193" s="6"/>
      <c r="I193" s="6"/>
      <c r="J193" s="6"/>
      <c r="K193" s="151"/>
      <c r="L193" s="151"/>
      <c r="M193" s="6"/>
      <c r="N193" s="6"/>
      <c r="O193" s="6"/>
      <c r="P193" s="151"/>
      <c r="Q193" s="6"/>
      <c r="R193" s="6"/>
      <c r="S193" s="151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144"/>
      <c r="AL193" s="144"/>
      <c r="AM193" s="144"/>
      <c r="AN193" s="144">
        <f t="shared" si="23"/>
        <v>0</v>
      </c>
      <c r="AO193" s="177">
        <f t="shared" si="24"/>
        <v>0</v>
      </c>
      <c r="AP193" s="177">
        <f t="shared" si="26"/>
        <v>0</v>
      </c>
      <c r="AQ193" s="4"/>
      <c r="AR193" s="4"/>
      <c r="AS193" s="4"/>
      <c r="AT193" s="4"/>
      <c r="AU193" s="4"/>
      <c r="AV193" s="4"/>
      <c r="AW193" s="4"/>
      <c r="AX193" s="4"/>
    </row>
    <row r="194" spans="1:50" ht="15">
      <c r="A194" s="17" t="s">
        <v>505</v>
      </c>
      <c r="B194" s="6" t="s">
        <v>506</v>
      </c>
      <c r="C194" s="6"/>
      <c r="D194" s="6"/>
      <c r="E194" s="6"/>
      <c r="F194" s="151">
        <v>4097</v>
      </c>
      <c r="G194" s="151"/>
      <c r="H194" s="6"/>
      <c r="I194" s="6"/>
      <c r="J194" s="6"/>
      <c r="K194" s="151"/>
      <c r="L194" s="151"/>
      <c r="M194" s="6"/>
      <c r="N194" s="6"/>
      <c r="O194" s="6"/>
      <c r="P194" s="151">
        <v>270</v>
      </c>
      <c r="Q194" s="6"/>
      <c r="R194" s="6"/>
      <c r="S194" s="151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144"/>
      <c r="AL194" s="144"/>
      <c r="AM194" s="144"/>
      <c r="AN194" s="144">
        <f t="shared" si="23"/>
        <v>4367</v>
      </c>
      <c r="AO194" s="177">
        <f t="shared" si="24"/>
        <v>0</v>
      </c>
      <c r="AP194" s="177">
        <f t="shared" si="26"/>
        <v>4367</v>
      </c>
      <c r="AQ194" s="4"/>
      <c r="AR194" s="4"/>
      <c r="AS194" s="4"/>
      <c r="AT194" s="4"/>
      <c r="AU194" s="4"/>
      <c r="AV194" s="4"/>
      <c r="AW194" s="4"/>
      <c r="AX194" s="4"/>
    </row>
    <row r="195" spans="1:50" ht="15.75">
      <c r="A195" s="26" t="s">
        <v>842</v>
      </c>
      <c r="B195" s="12" t="s">
        <v>507</v>
      </c>
      <c r="C195" s="10"/>
      <c r="D195" s="10"/>
      <c r="E195" s="10"/>
      <c r="F195" s="153">
        <f>SUM(F191:F194)</f>
        <v>19267</v>
      </c>
      <c r="G195" s="153"/>
      <c r="H195" s="10"/>
      <c r="I195" s="10"/>
      <c r="J195" s="10"/>
      <c r="K195" s="153">
        <f>SUM(K191:K194)</f>
        <v>0</v>
      </c>
      <c r="L195" s="153">
        <f>SUM(L191:L194)</f>
        <v>0</v>
      </c>
      <c r="M195" s="10"/>
      <c r="N195" s="10"/>
      <c r="O195" s="10"/>
      <c r="P195" s="153">
        <v>1270</v>
      </c>
      <c r="Q195" s="10"/>
      <c r="R195" s="10"/>
      <c r="S195" s="153">
        <f>SUM(S191:S194)</f>
        <v>0</v>
      </c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44"/>
      <c r="AL195" s="143">
        <f>SUM(AL191:AL194)</f>
        <v>0</v>
      </c>
      <c r="AM195" s="144"/>
      <c r="AN195" s="144">
        <f t="shared" si="23"/>
        <v>20537</v>
      </c>
      <c r="AO195" s="177">
        <f t="shared" si="24"/>
        <v>0</v>
      </c>
      <c r="AP195" s="177">
        <f t="shared" si="26"/>
        <v>20537</v>
      </c>
      <c r="AQ195" s="4"/>
      <c r="AR195" s="4"/>
      <c r="AS195" s="4"/>
      <c r="AT195" s="4"/>
      <c r="AU195" s="4"/>
      <c r="AV195" s="4"/>
      <c r="AW195" s="4"/>
      <c r="AX195" s="4"/>
    </row>
    <row r="196" spans="1:50" ht="15">
      <c r="A196" s="15" t="s">
        <v>508</v>
      </c>
      <c r="B196" s="10" t="s">
        <v>509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144"/>
      <c r="AL196" s="144"/>
      <c r="AM196" s="144"/>
      <c r="AN196" s="144">
        <f t="shared" si="23"/>
        <v>0</v>
      </c>
      <c r="AO196" s="177">
        <f t="shared" si="24"/>
        <v>0</v>
      </c>
      <c r="AP196" s="177">
        <f t="shared" si="26"/>
        <v>0</v>
      </c>
      <c r="AQ196" s="4"/>
      <c r="AR196" s="4"/>
      <c r="AS196" s="4"/>
      <c r="AT196" s="4"/>
      <c r="AU196" s="4"/>
      <c r="AV196" s="4"/>
      <c r="AW196" s="4"/>
      <c r="AX196" s="4"/>
    </row>
    <row r="197" spans="1:50" ht="15">
      <c r="A197" s="17" t="s">
        <v>78</v>
      </c>
      <c r="B197" s="6" t="s">
        <v>510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144"/>
      <c r="AL197" s="144"/>
      <c r="AM197" s="144"/>
      <c r="AN197" s="144">
        <f t="shared" si="23"/>
        <v>0</v>
      </c>
      <c r="AO197" s="177">
        <f t="shared" si="24"/>
        <v>0</v>
      </c>
      <c r="AP197" s="177">
        <f t="shared" si="26"/>
        <v>0</v>
      </c>
      <c r="AQ197" s="4"/>
      <c r="AR197" s="4"/>
      <c r="AS197" s="4"/>
      <c r="AT197" s="4"/>
      <c r="AU197" s="4"/>
      <c r="AV197" s="4"/>
      <c r="AW197" s="4"/>
      <c r="AX197" s="4"/>
    </row>
    <row r="198" spans="1:50" ht="15">
      <c r="A198" s="17" t="s">
        <v>79</v>
      </c>
      <c r="B198" s="6" t="s">
        <v>510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144"/>
      <c r="AL198" s="144"/>
      <c r="AM198" s="144"/>
      <c r="AN198" s="144">
        <f t="shared" si="23"/>
        <v>0</v>
      </c>
      <c r="AO198" s="177">
        <f t="shared" si="24"/>
        <v>0</v>
      </c>
      <c r="AP198" s="177">
        <f t="shared" si="26"/>
        <v>0</v>
      </c>
      <c r="AQ198" s="4"/>
      <c r="AR198" s="4"/>
      <c r="AS198" s="4"/>
      <c r="AT198" s="4"/>
      <c r="AU198" s="4"/>
      <c r="AV198" s="4"/>
      <c r="AW198" s="4"/>
      <c r="AX198" s="4"/>
    </row>
    <row r="199" spans="1:50" ht="15">
      <c r="A199" s="17" t="s">
        <v>80</v>
      </c>
      <c r="B199" s="6" t="s">
        <v>510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144"/>
      <c r="AL199" s="144"/>
      <c r="AM199" s="144"/>
      <c r="AN199" s="144">
        <f aca="true" t="shared" si="29" ref="AN199:AN262">SUM(D199:AM199)</f>
        <v>0</v>
      </c>
      <c r="AO199" s="177">
        <f aca="true" t="shared" si="30" ref="AO199:AO262">SUM(AG199:AJ199)</f>
        <v>0</v>
      </c>
      <c r="AP199" s="177">
        <f t="shared" si="26"/>
        <v>0</v>
      </c>
      <c r="AQ199" s="4"/>
      <c r="AR199" s="4"/>
      <c r="AS199" s="4"/>
      <c r="AT199" s="4"/>
      <c r="AU199" s="4"/>
      <c r="AV199" s="4"/>
      <c r="AW199" s="4"/>
      <c r="AX199" s="4"/>
    </row>
    <row r="200" spans="1:50" ht="15">
      <c r="A200" s="17" t="s">
        <v>81</v>
      </c>
      <c r="B200" s="6" t="s">
        <v>510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144"/>
      <c r="AL200" s="144"/>
      <c r="AM200" s="144"/>
      <c r="AN200" s="144">
        <f t="shared" si="29"/>
        <v>0</v>
      </c>
      <c r="AO200" s="177">
        <f t="shared" si="30"/>
        <v>0</v>
      </c>
      <c r="AP200" s="177">
        <f t="shared" si="26"/>
        <v>0</v>
      </c>
      <c r="AQ200" s="4"/>
      <c r="AR200" s="4"/>
      <c r="AS200" s="4"/>
      <c r="AT200" s="4"/>
      <c r="AU200" s="4"/>
      <c r="AV200" s="4"/>
      <c r="AW200" s="4"/>
      <c r="AX200" s="4"/>
    </row>
    <row r="201" spans="1:50" ht="15">
      <c r="A201" s="17" t="s">
        <v>82</v>
      </c>
      <c r="B201" s="6" t="s">
        <v>510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144"/>
      <c r="AL201" s="144"/>
      <c r="AM201" s="144"/>
      <c r="AN201" s="144">
        <f t="shared" si="29"/>
        <v>0</v>
      </c>
      <c r="AO201" s="177">
        <f t="shared" si="30"/>
        <v>0</v>
      </c>
      <c r="AP201" s="177">
        <f t="shared" si="26"/>
        <v>0</v>
      </c>
      <c r="AQ201" s="4"/>
      <c r="AR201" s="4"/>
      <c r="AS201" s="4"/>
      <c r="AT201" s="4"/>
      <c r="AU201" s="4"/>
      <c r="AV201" s="4"/>
      <c r="AW201" s="4"/>
      <c r="AX201" s="4"/>
    </row>
    <row r="202" spans="1:50" ht="15">
      <c r="A202" s="17" t="s">
        <v>83</v>
      </c>
      <c r="B202" s="6" t="s">
        <v>510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144"/>
      <c r="AL202" s="144"/>
      <c r="AM202" s="144"/>
      <c r="AN202" s="144">
        <f t="shared" si="29"/>
        <v>0</v>
      </c>
      <c r="AO202" s="177">
        <f t="shared" si="30"/>
        <v>0</v>
      </c>
      <c r="AP202" s="177">
        <f t="shared" si="26"/>
        <v>0</v>
      </c>
      <c r="AQ202" s="4"/>
      <c r="AR202" s="4"/>
      <c r="AS202" s="4"/>
      <c r="AT202" s="4"/>
      <c r="AU202" s="4"/>
      <c r="AV202" s="4"/>
      <c r="AW202" s="4"/>
      <c r="AX202" s="4"/>
    </row>
    <row r="203" spans="1:50" ht="15">
      <c r="A203" s="17" t="s">
        <v>84</v>
      </c>
      <c r="B203" s="6" t="s">
        <v>510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144"/>
      <c r="AL203" s="144"/>
      <c r="AM203" s="144"/>
      <c r="AN203" s="144">
        <f t="shared" si="29"/>
        <v>0</v>
      </c>
      <c r="AO203" s="177">
        <f t="shared" si="30"/>
        <v>0</v>
      </c>
      <c r="AP203" s="177">
        <f t="shared" si="26"/>
        <v>0</v>
      </c>
      <c r="AQ203" s="4"/>
      <c r="AR203" s="4"/>
      <c r="AS203" s="4"/>
      <c r="AT203" s="4"/>
      <c r="AU203" s="4"/>
      <c r="AV203" s="4"/>
      <c r="AW203" s="4"/>
      <c r="AX203" s="4"/>
    </row>
    <row r="204" spans="1:50" ht="15">
      <c r="A204" s="17" t="s">
        <v>85</v>
      </c>
      <c r="B204" s="6" t="s">
        <v>510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144"/>
      <c r="AL204" s="144"/>
      <c r="AM204" s="144"/>
      <c r="AN204" s="144">
        <f t="shared" si="29"/>
        <v>0</v>
      </c>
      <c r="AO204" s="177">
        <f t="shared" si="30"/>
        <v>0</v>
      </c>
      <c r="AP204" s="177">
        <f t="shared" si="26"/>
        <v>0</v>
      </c>
      <c r="AQ204" s="4"/>
      <c r="AR204" s="4"/>
      <c r="AS204" s="4"/>
      <c r="AT204" s="4"/>
      <c r="AU204" s="4"/>
      <c r="AV204" s="4"/>
      <c r="AW204" s="4"/>
      <c r="AX204" s="4"/>
    </row>
    <row r="205" spans="1:50" ht="15">
      <c r="A205" s="17" t="s">
        <v>89</v>
      </c>
      <c r="B205" s="6" t="s">
        <v>510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144"/>
      <c r="AL205" s="144"/>
      <c r="AM205" s="144"/>
      <c r="AN205" s="144">
        <f t="shared" si="29"/>
        <v>0</v>
      </c>
      <c r="AO205" s="177">
        <f t="shared" si="30"/>
        <v>0</v>
      </c>
      <c r="AP205" s="177">
        <f t="shared" si="26"/>
        <v>0</v>
      </c>
      <c r="AQ205" s="4"/>
      <c r="AR205" s="4"/>
      <c r="AS205" s="4"/>
      <c r="AT205" s="4"/>
      <c r="AU205" s="4"/>
      <c r="AV205" s="4"/>
      <c r="AW205" s="4"/>
      <c r="AX205" s="4"/>
    </row>
    <row r="206" spans="1:50" ht="15">
      <c r="A206" s="17" t="s">
        <v>90</v>
      </c>
      <c r="B206" s="6" t="s">
        <v>510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144"/>
      <c r="AL206" s="144"/>
      <c r="AM206" s="144"/>
      <c r="AN206" s="144">
        <f t="shared" si="29"/>
        <v>0</v>
      </c>
      <c r="AO206" s="177">
        <f t="shared" si="30"/>
        <v>0</v>
      </c>
      <c r="AP206" s="177">
        <f t="shared" si="26"/>
        <v>0</v>
      </c>
      <c r="AQ206" s="4"/>
      <c r="AR206" s="4"/>
      <c r="AS206" s="4"/>
      <c r="AT206" s="4"/>
      <c r="AU206" s="4"/>
      <c r="AV206" s="4"/>
      <c r="AW206" s="4"/>
      <c r="AX206" s="4"/>
    </row>
    <row r="207" spans="1:50" ht="15">
      <c r="A207" s="15" t="s">
        <v>849</v>
      </c>
      <c r="B207" s="10" t="s">
        <v>510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144"/>
      <c r="AL207" s="144"/>
      <c r="AM207" s="144"/>
      <c r="AN207" s="144">
        <f t="shared" si="29"/>
        <v>0</v>
      </c>
      <c r="AO207" s="177">
        <f t="shared" si="30"/>
        <v>0</v>
      </c>
      <c r="AP207" s="177">
        <f t="shared" si="26"/>
        <v>0</v>
      </c>
      <c r="AQ207" s="4"/>
      <c r="AR207" s="4"/>
      <c r="AS207" s="4"/>
      <c r="AT207" s="4"/>
      <c r="AU207" s="4"/>
      <c r="AV207" s="4"/>
      <c r="AW207" s="4"/>
      <c r="AX207" s="4"/>
    </row>
    <row r="208" spans="1:50" ht="15">
      <c r="A208" s="17" t="s">
        <v>78</v>
      </c>
      <c r="B208" s="6" t="s">
        <v>511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144"/>
      <c r="AL208" s="144"/>
      <c r="AM208" s="144"/>
      <c r="AN208" s="144">
        <f t="shared" si="29"/>
        <v>0</v>
      </c>
      <c r="AO208" s="177">
        <f t="shared" si="30"/>
        <v>0</v>
      </c>
      <c r="AP208" s="177">
        <f t="shared" si="26"/>
        <v>0</v>
      </c>
      <c r="AQ208" s="4"/>
      <c r="AR208" s="4"/>
      <c r="AS208" s="4"/>
      <c r="AT208" s="4"/>
      <c r="AU208" s="4"/>
      <c r="AV208" s="4"/>
      <c r="AW208" s="4"/>
      <c r="AX208" s="4"/>
    </row>
    <row r="209" spans="1:50" ht="15">
      <c r="A209" s="17" t="s">
        <v>79</v>
      </c>
      <c r="B209" s="6" t="s">
        <v>511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144"/>
      <c r="AL209" s="144"/>
      <c r="AM209" s="144"/>
      <c r="AN209" s="144">
        <f t="shared" si="29"/>
        <v>0</v>
      </c>
      <c r="AO209" s="177">
        <f t="shared" si="30"/>
        <v>0</v>
      </c>
      <c r="AP209" s="177">
        <f t="shared" si="26"/>
        <v>0</v>
      </c>
      <c r="AQ209" s="4"/>
      <c r="AR209" s="4"/>
      <c r="AS209" s="4"/>
      <c r="AT209" s="4"/>
      <c r="AU209" s="4"/>
      <c r="AV209" s="4"/>
      <c r="AW209" s="4"/>
      <c r="AX209" s="4"/>
    </row>
    <row r="210" spans="1:50" ht="15">
      <c r="A210" s="17" t="s">
        <v>80</v>
      </c>
      <c r="B210" s="6" t="s">
        <v>511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144"/>
      <c r="AL210" s="144"/>
      <c r="AM210" s="144"/>
      <c r="AN210" s="144">
        <f t="shared" si="29"/>
        <v>0</v>
      </c>
      <c r="AO210" s="177">
        <f t="shared" si="30"/>
        <v>0</v>
      </c>
      <c r="AP210" s="177">
        <f t="shared" si="26"/>
        <v>0</v>
      </c>
      <c r="AQ210" s="4"/>
      <c r="AR210" s="4"/>
      <c r="AS210" s="4"/>
      <c r="AT210" s="4"/>
      <c r="AU210" s="4"/>
      <c r="AV210" s="4"/>
      <c r="AW210" s="4"/>
      <c r="AX210" s="4"/>
    </row>
    <row r="211" spans="1:50" ht="15">
      <c r="A211" s="17" t="s">
        <v>81</v>
      </c>
      <c r="B211" s="6" t="s">
        <v>511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144"/>
      <c r="AL211" s="144"/>
      <c r="AM211" s="144"/>
      <c r="AN211" s="144">
        <f t="shared" si="29"/>
        <v>0</v>
      </c>
      <c r="AO211" s="177">
        <f t="shared" si="30"/>
        <v>0</v>
      </c>
      <c r="AP211" s="177">
        <f t="shared" si="26"/>
        <v>0</v>
      </c>
      <c r="AQ211" s="4"/>
      <c r="AR211" s="4"/>
      <c r="AS211" s="4"/>
      <c r="AT211" s="4"/>
      <c r="AU211" s="4"/>
      <c r="AV211" s="4"/>
      <c r="AW211" s="4"/>
      <c r="AX211" s="4"/>
    </row>
    <row r="212" spans="1:50" ht="15">
      <c r="A212" s="17" t="s">
        <v>82</v>
      </c>
      <c r="B212" s="6" t="s">
        <v>511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144"/>
      <c r="AL212" s="144"/>
      <c r="AM212" s="144"/>
      <c r="AN212" s="144">
        <f t="shared" si="29"/>
        <v>0</v>
      </c>
      <c r="AO212" s="177">
        <f t="shared" si="30"/>
        <v>0</v>
      </c>
      <c r="AP212" s="177">
        <f t="shared" si="26"/>
        <v>0</v>
      </c>
      <c r="AQ212" s="4"/>
      <c r="AR212" s="4"/>
      <c r="AS212" s="4"/>
      <c r="AT212" s="4"/>
      <c r="AU212" s="4"/>
      <c r="AV212" s="4"/>
      <c r="AW212" s="4"/>
      <c r="AX212" s="4"/>
    </row>
    <row r="213" spans="1:50" ht="15">
      <c r="A213" s="17" t="s">
        <v>83</v>
      </c>
      <c r="B213" s="6" t="s">
        <v>511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144"/>
      <c r="AL213" s="144"/>
      <c r="AM213" s="144"/>
      <c r="AN213" s="144">
        <f t="shared" si="29"/>
        <v>0</v>
      </c>
      <c r="AO213" s="177">
        <f t="shared" si="30"/>
        <v>0</v>
      </c>
      <c r="AP213" s="177">
        <f t="shared" si="26"/>
        <v>0</v>
      </c>
      <c r="AQ213" s="4"/>
      <c r="AR213" s="4"/>
      <c r="AS213" s="4"/>
      <c r="AT213" s="4"/>
      <c r="AU213" s="4"/>
      <c r="AV213" s="4"/>
      <c r="AW213" s="4"/>
      <c r="AX213" s="4"/>
    </row>
    <row r="214" spans="1:50" ht="15">
      <c r="A214" s="17" t="s">
        <v>84</v>
      </c>
      <c r="B214" s="6" t="s">
        <v>511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144"/>
      <c r="AL214" s="144"/>
      <c r="AM214" s="144"/>
      <c r="AN214" s="144">
        <f t="shared" si="29"/>
        <v>0</v>
      </c>
      <c r="AO214" s="177">
        <f t="shared" si="30"/>
        <v>0</v>
      </c>
      <c r="AP214" s="177">
        <f t="shared" si="26"/>
        <v>0</v>
      </c>
      <c r="AQ214" s="4"/>
      <c r="AR214" s="4"/>
      <c r="AS214" s="4"/>
      <c r="AT214" s="4"/>
      <c r="AU214" s="4"/>
      <c r="AV214" s="4"/>
      <c r="AW214" s="4"/>
      <c r="AX214" s="4"/>
    </row>
    <row r="215" spans="1:50" ht="15">
      <c r="A215" s="17" t="s">
        <v>85</v>
      </c>
      <c r="B215" s="6" t="s">
        <v>511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144"/>
      <c r="AL215" s="144"/>
      <c r="AM215" s="144"/>
      <c r="AN215" s="144">
        <f t="shared" si="29"/>
        <v>0</v>
      </c>
      <c r="AO215" s="177">
        <f t="shared" si="30"/>
        <v>0</v>
      </c>
      <c r="AP215" s="177">
        <f t="shared" si="26"/>
        <v>0</v>
      </c>
      <c r="AQ215" s="4"/>
      <c r="AR215" s="4"/>
      <c r="AS215" s="4"/>
      <c r="AT215" s="4"/>
      <c r="AU215" s="4"/>
      <c r="AV215" s="4"/>
      <c r="AW215" s="4"/>
      <c r="AX215" s="4"/>
    </row>
    <row r="216" spans="1:50" ht="15">
      <c r="A216" s="17" t="s">
        <v>89</v>
      </c>
      <c r="B216" s="6" t="s">
        <v>511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144"/>
      <c r="AL216" s="144"/>
      <c r="AM216" s="144"/>
      <c r="AN216" s="144">
        <f t="shared" si="29"/>
        <v>0</v>
      </c>
      <c r="AO216" s="177">
        <f t="shared" si="30"/>
        <v>0</v>
      </c>
      <c r="AP216" s="177">
        <f t="shared" si="26"/>
        <v>0</v>
      </c>
      <c r="AQ216" s="4"/>
      <c r="AR216" s="4"/>
      <c r="AS216" s="4"/>
      <c r="AT216" s="4"/>
      <c r="AU216" s="4"/>
      <c r="AV216" s="4"/>
      <c r="AW216" s="4"/>
      <c r="AX216" s="4"/>
    </row>
    <row r="217" spans="1:50" ht="15">
      <c r="A217" s="17" t="s">
        <v>90</v>
      </c>
      <c r="B217" s="6" t="s">
        <v>511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144"/>
      <c r="AL217" s="144"/>
      <c r="AM217" s="144"/>
      <c r="AN217" s="144">
        <f t="shared" si="29"/>
        <v>0</v>
      </c>
      <c r="AO217" s="177">
        <f t="shared" si="30"/>
        <v>0</v>
      </c>
      <c r="AP217" s="177">
        <f t="shared" si="26"/>
        <v>0</v>
      </c>
      <c r="AQ217" s="4"/>
      <c r="AR217" s="4"/>
      <c r="AS217" s="4"/>
      <c r="AT217" s="4"/>
      <c r="AU217" s="4"/>
      <c r="AV217" s="4"/>
      <c r="AW217" s="4"/>
      <c r="AX217" s="4"/>
    </row>
    <row r="218" spans="1:50" ht="15">
      <c r="A218" s="15" t="s">
        <v>848</v>
      </c>
      <c r="B218" s="10" t="s">
        <v>511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144"/>
      <c r="AL218" s="144"/>
      <c r="AM218" s="144"/>
      <c r="AN218" s="144">
        <f t="shared" si="29"/>
        <v>0</v>
      </c>
      <c r="AO218" s="177">
        <f t="shared" si="30"/>
        <v>0</v>
      </c>
      <c r="AP218" s="177">
        <f t="shared" si="26"/>
        <v>0</v>
      </c>
      <c r="AQ218" s="4"/>
      <c r="AR218" s="4"/>
      <c r="AS218" s="4"/>
      <c r="AT218" s="4"/>
      <c r="AU218" s="4"/>
      <c r="AV218" s="4"/>
      <c r="AW218" s="4"/>
      <c r="AX218" s="4"/>
    </row>
    <row r="219" spans="1:50" ht="15">
      <c r="A219" s="17" t="s">
        <v>78</v>
      </c>
      <c r="B219" s="6" t="s">
        <v>512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144"/>
      <c r="AL219" s="144"/>
      <c r="AM219" s="144"/>
      <c r="AN219" s="144">
        <f t="shared" si="29"/>
        <v>0</v>
      </c>
      <c r="AO219" s="177">
        <f t="shared" si="30"/>
        <v>0</v>
      </c>
      <c r="AP219" s="177">
        <f t="shared" si="26"/>
        <v>0</v>
      </c>
      <c r="AQ219" s="4"/>
      <c r="AR219" s="4"/>
      <c r="AS219" s="4"/>
      <c r="AT219" s="4"/>
      <c r="AU219" s="4"/>
      <c r="AV219" s="4"/>
      <c r="AW219" s="4"/>
      <c r="AX219" s="4"/>
    </row>
    <row r="220" spans="1:50" ht="15">
      <c r="A220" s="17" t="s">
        <v>79</v>
      </c>
      <c r="B220" s="6" t="s">
        <v>512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144"/>
      <c r="AL220" s="144"/>
      <c r="AM220" s="144"/>
      <c r="AN220" s="144">
        <f t="shared" si="29"/>
        <v>0</v>
      </c>
      <c r="AO220" s="177">
        <f t="shared" si="30"/>
        <v>0</v>
      </c>
      <c r="AP220" s="177">
        <f t="shared" si="26"/>
        <v>0</v>
      </c>
      <c r="AQ220" s="4"/>
      <c r="AR220" s="4"/>
      <c r="AS220" s="4"/>
      <c r="AT220" s="4"/>
      <c r="AU220" s="4"/>
      <c r="AV220" s="4"/>
      <c r="AW220" s="4"/>
      <c r="AX220" s="4"/>
    </row>
    <row r="221" spans="1:50" ht="15">
      <c r="A221" s="17" t="s">
        <v>80</v>
      </c>
      <c r="B221" s="6" t="s">
        <v>512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144"/>
      <c r="AL221" s="144"/>
      <c r="AM221" s="144"/>
      <c r="AN221" s="144">
        <f t="shared" si="29"/>
        <v>0</v>
      </c>
      <c r="AO221" s="177">
        <f t="shared" si="30"/>
        <v>0</v>
      </c>
      <c r="AP221" s="177">
        <f t="shared" si="26"/>
        <v>0</v>
      </c>
      <c r="AQ221" s="4"/>
      <c r="AR221" s="4"/>
      <c r="AS221" s="4"/>
      <c r="AT221" s="4"/>
      <c r="AU221" s="4"/>
      <c r="AV221" s="4"/>
      <c r="AW221" s="4"/>
      <c r="AX221" s="4"/>
    </row>
    <row r="222" spans="1:50" ht="15">
      <c r="A222" s="17" t="s">
        <v>81</v>
      </c>
      <c r="B222" s="6" t="s">
        <v>512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144"/>
      <c r="AL222" s="144"/>
      <c r="AM222" s="144"/>
      <c r="AN222" s="144">
        <f t="shared" si="29"/>
        <v>0</v>
      </c>
      <c r="AO222" s="177">
        <f t="shared" si="30"/>
        <v>0</v>
      </c>
      <c r="AP222" s="177">
        <f t="shared" si="26"/>
        <v>0</v>
      </c>
      <c r="AQ222" s="4"/>
      <c r="AR222" s="4"/>
      <c r="AS222" s="4"/>
      <c r="AT222" s="4"/>
      <c r="AU222" s="4"/>
      <c r="AV222" s="4"/>
      <c r="AW222" s="4"/>
      <c r="AX222" s="4"/>
    </row>
    <row r="223" spans="1:50" ht="15">
      <c r="A223" s="17" t="s">
        <v>82</v>
      </c>
      <c r="B223" s="6" t="s">
        <v>512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144"/>
      <c r="AL223" s="144"/>
      <c r="AM223" s="144"/>
      <c r="AN223" s="144">
        <f t="shared" si="29"/>
        <v>0</v>
      </c>
      <c r="AO223" s="177">
        <f t="shared" si="30"/>
        <v>0</v>
      </c>
      <c r="AP223" s="177">
        <f t="shared" si="26"/>
        <v>0</v>
      </c>
      <c r="AQ223" s="4"/>
      <c r="AR223" s="4"/>
      <c r="AS223" s="4"/>
      <c r="AT223" s="4"/>
      <c r="AU223" s="4"/>
      <c r="AV223" s="4"/>
      <c r="AW223" s="4"/>
      <c r="AX223" s="4"/>
    </row>
    <row r="224" spans="1:50" ht="15">
      <c r="A224" s="17" t="s">
        <v>83</v>
      </c>
      <c r="B224" s="6" t="s">
        <v>512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144"/>
      <c r="AL224" s="144"/>
      <c r="AM224" s="144"/>
      <c r="AN224" s="144">
        <f t="shared" si="29"/>
        <v>0</v>
      </c>
      <c r="AO224" s="177">
        <f t="shared" si="30"/>
        <v>0</v>
      </c>
      <c r="AP224" s="177">
        <f t="shared" si="26"/>
        <v>0</v>
      </c>
      <c r="AQ224" s="4"/>
      <c r="AR224" s="4"/>
      <c r="AS224" s="4"/>
      <c r="AT224" s="4"/>
      <c r="AU224" s="4"/>
      <c r="AV224" s="4"/>
      <c r="AW224" s="4"/>
      <c r="AX224" s="4"/>
    </row>
    <row r="225" spans="1:50" ht="15">
      <c r="A225" s="17" t="s">
        <v>84</v>
      </c>
      <c r="B225" s="6" t="s">
        <v>512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144"/>
      <c r="AL225" s="144"/>
      <c r="AM225" s="144"/>
      <c r="AN225" s="144">
        <f t="shared" si="29"/>
        <v>0</v>
      </c>
      <c r="AO225" s="177">
        <f t="shared" si="30"/>
        <v>0</v>
      </c>
      <c r="AP225" s="177">
        <f t="shared" si="26"/>
        <v>0</v>
      </c>
      <c r="AQ225" s="4"/>
      <c r="AR225" s="4"/>
      <c r="AS225" s="4"/>
      <c r="AT225" s="4"/>
      <c r="AU225" s="4"/>
      <c r="AV225" s="4"/>
      <c r="AW225" s="4"/>
      <c r="AX225" s="4"/>
    </row>
    <row r="226" spans="1:50" ht="15">
      <c r="A226" s="17" t="s">
        <v>85</v>
      </c>
      <c r="B226" s="6" t="s">
        <v>512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144"/>
      <c r="AL226" s="144"/>
      <c r="AM226" s="144"/>
      <c r="AN226" s="144">
        <f t="shared" si="29"/>
        <v>0</v>
      </c>
      <c r="AO226" s="177">
        <f t="shared" si="30"/>
        <v>0</v>
      </c>
      <c r="AP226" s="177">
        <f t="shared" si="26"/>
        <v>0</v>
      </c>
      <c r="AQ226" s="4"/>
      <c r="AR226" s="4"/>
      <c r="AS226" s="4"/>
      <c r="AT226" s="4"/>
      <c r="AU226" s="4"/>
      <c r="AV226" s="4"/>
      <c r="AW226" s="4"/>
      <c r="AX226" s="4"/>
    </row>
    <row r="227" spans="1:50" ht="15">
      <c r="A227" s="17" t="s">
        <v>89</v>
      </c>
      <c r="B227" s="6" t="s">
        <v>512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144"/>
      <c r="AL227" s="144"/>
      <c r="AM227" s="144"/>
      <c r="AN227" s="144">
        <f t="shared" si="29"/>
        <v>0</v>
      </c>
      <c r="AO227" s="177">
        <f t="shared" si="30"/>
        <v>0</v>
      </c>
      <c r="AP227" s="177">
        <f t="shared" si="26"/>
        <v>0</v>
      </c>
      <c r="AQ227" s="4"/>
      <c r="AR227" s="4"/>
      <c r="AS227" s="4"/>
      <c r="AT227" s="4"/>
      <c r="AU227" s="4"/>
      <c r="AV227" s="4"/>
      <c r="AW227" s="4"/>
      <c r="AX227" s="4"/>
    </row>
    <row r="228" spans="1:50" ht="15">
      <c r="A228" s="17" t="s">
        <v>90</v>
      </c>
      <c r="B228" s="6" t="s">
        <v>512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144"/>
      <c r="AL228" s="144"/>
      <c r="AM228" s="144"/>
      <c r="AN228" s="144">
        <f t="shared" si="29"/>
        <v>0</v>
      </c>
      <c r="AO228" s="177">
        <f t="shared" si="30"/>
        <v>0</v>
      </c>
      <c r="AP228" s="177">
        <f t="shared" si="26"/>
        <v>0</v>
      </c>
      <c r="AQ228" s="4"/>
      <c r="AR228" s="4"/>
      <c r="AS228" s="4"/>
      <c r="AT228" s="4"/>
      <c r="AU228" s="4"/>
      <c r="AV228" s="4"/>
      <c r="AW228" s="4"/>
      <c r="AX228" s="4"/>
    </row>
    <row r="229" spans="1:50" ht="15">
      <c r="A229" s="15" t="s">
        <v>847</v>
      </c>
      <c r="B229" s="10" t="s">
        <v>512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144"/>
      <c r="AL229" s="144"/>
      <c r="AM229" s="144"/>
      <c r="AN229" s="144">
        <f t="shared" si="29"/>
        <v>0</v>
      </c>
      <c r="AO229" s="177">
        <f t="shared" si="30"/>
        <v>0</v>
      </c>
      <c r="AP229" s="177">
        <f t="shared" si="26"/>
        <v>0</v>
      </c>
      <c r="AQ229" s="4"/>
      <c r="AR229" s="4"/>
      <c r="AS229" s="4"/>
      <c r="AT229" s="4"/>
      <c r="AU229" s="4"/>
      <c r="AV229" s="4"/>
      <c r="AW229" s="4"/>
      <c r="AX229" s="4"/>
    </row>
    <row r="230" spans="1:50" ht="15">
      <c r="A230" s="15" t="s">
        <v>846</v>
      </c>
      <c r="B230" s="10" t="s">
        <v>513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144"/>
      <c r="AL230" s="144"/>
      <c r="AM230" s="144"/>
      <c r="AN230" s="144">
        <f t="shared" si="29"/>
        <v>0</v>
      </c>
      <c r="AO230" s="177">
        <f t="shared" si="30"/>
        <v>0</v>
      </c>
      <c r="AP230" s="177">
        <f t="shared" si="26"/>
        <v>0</v>
      </c>
      <c r="AQ230" s="4"/>
      <c r="AR230" s="4"/>
      <c r="AS230" s="4"/>
      <c r="AT230" s="4"/>
      <c r="AU230" s="4"/>
      <c r="AV230" s="4"/>
      <c r="AW230" s="4"/>
      <c r="AX230" s="4"/>
    </row>
    <row r="231" spans="1:50" ht="15">
      <c r="A231" s="25" t="s">
        <v>471</v>
      </c>
      <c r="B231" s="8" t="s">
        <v>513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144"/>
      <c r="AL231" s="144"/>
      <c r="AM231" s="144"/>
      <c r="AN231" s="144">
        <f t="shared" si="29"/>
        <v>0</v>
      </c>
      <c r="AO231" s="177">
        <f t="shared" si="30"/>
        <v>0</v>
      </c>
      <c r="AP231" s="177">
        <f t="shared" si="26"/>
        <v>0</v>
      </c>
      <c r="AQ231" s="4"/>
      <c r="AR231" s="4"/>
      <c r="AS231" s="4"/>
      <c r="AT231" s="4"/>
      <c r="AU231" s="4"/>
      <c r="AV231" s="4"/>
      <c r="AW231" s="4"/>
      <c r="AX231" s="4"/>
    </row>
    <row r="232" spans="1:50" ht="15">
      <c r="A232" s="17" t="s">
        <v>91</v>
      </c>
      <c r="B232" s="5" t="s">
        <v>514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144"/>
      <c r="AL232" s="144"/>
      <c r="AM232" s="144"/>
      <c r="AN232" s="144">
        <f t="shared" si="29"/>
        <v>0</v>
      </c>
      <c r="AO232" s="177">
        <f t="shared" si="30"/>
        <v>0</v>
      </c>
      <c r="AP232" s="177">
        <f t="shared" si="26"/>
        <v>0</v>
      </c>
      <c r="AQ232" s="4"/>
      <c r="AR232" s="4"/>
      <c r="AS232" s="4"/>
      <c r="AT232" s="4"/>
      <c r="AU232" s="4"/>
      <c r="AV232" s="4"/>
      <c r="AW232" s="4"/>
      <c r="AX232" s="4"/>
    </row>
    <row r="233" spans="1:50" ht="15">
      <c r="A233" s="17" t="s">
        <v>92</v>
      </c>
      <c r="B233" s="6" t="s">
        <v>514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144"/>
      <c r="AL233" s="144"/>
      <c r="AM233" s="144"/>
      <c r="AN233" s="144">
        <f t="shared" si="29"/>
        <v>0</v>
      </c>
      <c r="AO233" s="177">
        <f t="shared" si="30"/>
        <v>0</v>
      </c>
      <c r="AP233" s="177">
        <f t="shared" si="26"/>
        <v>0</v>
      </c>
      <c r="AQ233" s="4"/>
      <c r="AR233" s="4"/>
      <c r="AS233" s="4"/>
      <c r="AT233" s="4"/>
      <c r="AU233" s="4"/>
      <c r="AV233" s="4"/>
      <c r="AW233" s="4"/>
      <c r="AX233" s="4"/>
    </row>
    <row r="234" spans="1:50" ht="15">
      <c r="A234" s="17" t="s">
        <v>93</v>
      </c>
      <c r="B234" s="5" t="s">
        <v>514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144"/>
      <c r="AL234" s="144"/>
      <c r="AM234" s="144"/>
      <c r="AN234" s="144">
        <f t="shared" si="29"/>
        <v>0</v>
      </c>
      <c r="AO234" s="177">
        <f t="shared" si="30"/>
        <v>0</v>
      </c>
      <c r="AP234" s="177">
        <f t="shared" si="26"/>
        <v>0</v>
      </c>
      <c r="AQ234" s="4"/>
      <c r="AR234" s="4"/>
      <c r="AS234" s="4"/>
      <c r="AT234" s="4"/>
      <c r="AU234" s="4"/>
      <c r="AV234" s="4"/>
      <c r="AW234" s="4"/>
      <c r="AX234" s="4"/>
    </row>
    <row r="235" spans="1:50" ht="15">
      <c r="A235" s="5" t="s">
        <v>94</v>
      </c>
      <c r="B235" s="6" t="s">
        <v>514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144"/>
      <c r="AL235" s="144"/>
      <c r="AM235" s="144"/>
      <c r="AN235" s="144">
        <f t="shared" si="29"/>
        <v>0</v>
      </c>
      <c r="AO235" s="177">
        <f t="shared" si="30"/>
        <v>0</v>
      </c>
      <c r="AP235" s="177">
        <f t="shared" si="26"/>
        <v>0</v>
      </c>
      <c r="AQ235" s="4"/>
      <c r="AR235" s="4"/>
      <c r="AS235" s="4"/>
      <c r="AT235" s="4"/>
      <c r="AU235" s="4"/>
      <c r="AV235" s="4"/>
      <c r="AW235" s="4"/>
      <c r="AX235" s="4"/>
    </row>
    <row r="236" spans="1:50" ht="15">
      <c r="A236" s="5" t="s">
        <v>95</v>
      </c>
      <c r="B236" s="5" t="s">
        <v>514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144"/>
      <c r="AL236" s="144"/>
      <c r="AM236" s="144"/>
      <c r="AN236" s="144">
        <f t="shared" si="29"/>
        <v>0</v>
      </c>
      <c r="AO236" s="177">
        <f t="shared" si="30"/>
        <v>0</v>
      </c>
      <c r="AP236" s="177">
        <f t="shared" si="26"/>
        <v>0</v>
      </c>
      <c r="AQ236" s="4"/>
      <c r="AR236" s="4"/>
      <c r="AS236" s="4"/>
      <c r="AT236" s="4"/>
      <c r="AU236" s="4"/>
      <c r="AV236" s="4"/>
      <c r="AW236" s="4"/>
      <c r="AX236" s="4"/>
    </row>
    <row r="237" spans="1:50" ht="15">
      <c r="A237" s="5" t="s">
        <v>96</v>
      </c>
      <c r="B237" s="6" t="s">
        <v>514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144"/>
      <c r="AL237" s="144"/>
      <c r="AM237" s="144"/>
      <c r="AN237" s="144">
        <f t="shared" si="29"/>
        <v>0</v>
      </c>
      <c r="AO237" s="177">
        <f t="shared" si="30"/>
        <v>0</v>
      </c>
      <c r="AP237" s="177">
        <f t="shared" si="26"/>
        <v>0</v>
      </c>
      <c r="AQ237" s="4"/>
      <c r="AR237" s="4"/>
      <c r="AS237" s="4"/>
      <c r="AT237" s="4"/>
      <c r="AU237" s="4"/>
      <c r="AV237" s="4"/>
      <c r="AW237" s="4"/>
      <c r="AX237" s="4"/>
    </row>
    <row r="238" spans="1:50" ht="15">
      <c r="A238" s="17" t="s">
        <v>97</v>
      </c>
      <c r="B238" s="5" t="s">
        <v>514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144"/>
      <c r="AL238" s="144"/>
      <c r="AM238" s="144"/>
      <c r="AN238" s="144">
        <f t="shared" si="29"/>
        <v>0</v>
      </c>
      <c r="AO238" s="177">
        <f t="shared" si="30"/>
        <v>0</v>
      </c>
      <c r="AP238" s="177">
        <f t="shared" si="26"/>
        <v>0</v>
      </c>
      <c r="AQ238" s="4"/>
      <c r="AR238" s="4"/>
      <c r="AS238" s="4"/>
      <c r="AT238" s="4"/>
      <c r="AU238" s="4"/>
      <c r="AV238" s="4"/>
      <c r="AW238" s="4"/>
      <c r="AX238" s="4"/>
    </row>
    <row r="239" spans="1:50" ht="15">
      <c r="A239" s="17" t="s">
        <v>101</v>
      </c>
      <c r="B239" s="6" t="s">
        <v>514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144"/>
      <c r="AL239" s="144"/>
      <c r="AM239" s="144"/>
      <c r="AN239" s="144">
        <f t="shared" si="29"/>
        <v>0</v>
      </c>
      <c r="AO239" s="177">
        <f t="shared" si="30"/>
        <v>0</v>
      </c>
      <c r="AP239" s="177">
        <f t="shared" si="26"/>
        <v>0</v>
      </c>
      <c r="AQ239" s="4"/>
      <c r="AR239" s="4"/>
      <c r="AS239" s="4"/>
      <c r="AT239" s="4"/>
      <c r="AU239" s="4"/>
      <c r="AV239" s="4"/>
      <c r="AW239" s="4"/>
      <c r="AX239" s="4"/>
    </row>
    <row r="240" spans="1:50" ht="15">
      <c r="A240" s="17" t="s">
        <v>99</v>
      </c>
      <c r="B240" s="5" t="s">
        <v>514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144"/>
      <c r="AL240" s="144"/>
      <c r="AM240" s="144"/>
      <c r="AN240" s="144">
        <f t="shared" si="29"/>
        <v>0</v>
      </c>
      <c r="AO240" s="177">
        <f t="shared" si="30"/>
        <v>0</v>
      </c>
      <c r="AP240" s="177">
        <f t="shared" si="26"/>
        <v>0</v>
      </c>
      <c r="AQ240" s="4"/>
      <c r="AR240" s="4"/>
      <c r="AS240" s="4"/>
      <c r="AT240" s="4"/>
      <c r="AU240" s="4"/>
      <c r="AV240" s="4"/>
      <c r="AW240" s="4"/>
      <c r="AX240" s="4"/>
    </row>
    <row r="241" spans="1:50" ht="15">
      <c r="A241" s="17" t="s">
        <v>100</v>
      </c>
      <c r="B241" s="6" t="s">
        <v>514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144"/>
      <c r="AL241" s="144"/>
      <c r="AM241" s="144"/>
      <c r="AN241" s="144">
        <f t="shared" si="29"/>
        <v>0</v>
      </c>
      <c r="AO241" s="177">
        <f t="shared" si="30"/>
        <v>0</v>
      </c>
      <c r="AP241" s="177">
        <f t="shared" si="26"/>
        <v>0</v>
      </c>
      <c r="AQ241" s="4"/>
      <c r="AR241" s="4"/>
      <c r="AS241" s="4"/>
      <c r="AT241" s="4"/>
      <c r="AU241" s="4"/>
      <c r="AV241" s="4"/>
      <c r="AW241" s="4"/>
      <c r="AX241" s="4"/>
    </row>
    <row r="242" spans="1:50" ht="15">
      <c r="A242" s="15" t="s">
        <v>845</v>
      </c>
      <c r="B242" s="10" t="s">
        <v>514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144"/>
      <c r="AL242" s="144"/>
      <c r="AM242" s="144"/>
      <c r="AN242" s="144">
        <f t="shared" si="29"/>
        <v>0</v>
      </c>
      <c r="AO242" s="177">
        <f t="shared" si="30"/>
        <v>0</v>
      </c>
      <c r="AP242" s="177">
        <f t="shared" si="26"/>
        <v>0</v>
      </c>
      <c r="AQ242" s="4"/>
      <c r="AR242" s="4"/>
      <c r="AS242" s="4"/>
      <c r="AT242" s="4"/>
      <c r="AU242" s="4"/>
      <c r="AV242" s="4"/>
      <c r="AW242" s="4"/>
      <c r="AX242" s="4"/>
    </row>
    <row r="243" spans="1:50" ht="15">
      <c r="A243" s="15" t="s">
        <v>515</v>
      </c>
      <c r="B243" s="10" t="s">
        <v>516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144"/>
      <c r="AL243" s="144"/>
      <c r="AM243" s="144"/>
      <c r="AN243" s="144">
        <f t="shared" si="29"/>
        <v>0</v>
      </c>
      <c r="AO243" s="177">
        <f t="shared" si="30"/>
        <v>0</v>
      </c>
      <c r="AP243" s="177">
        <f t="shared" si="26"/>
        <v>0</v>
      </c>
      <c r="AQ243" s="4"/>
      <c r="AR243" s="4"/>
      <c r="AS243" s="4"/>
      <c r="AT243" s="4"/>
      <c r="AU243" s="4"/>
      <c r="AV243" s="4"/>
      <c r="AW243" s="4"/>
      <c r="AX243" s="4"/>
    </row>
    <row r="244" spans="1:50" ht="15">
      <c r="A244" s="17" t="s">
        <v>91</v>
      </c>
      <c r="B244" s="5" t="s">
        <v>517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144"/>
      <c r="AL244" s="144"/>
      <c r="AM244" s="144"/>
      <c r="AN244" s="144">
        <f t="shared" si="29"/>
        <v>0</v>
      </c>
      <c r="AO244" s="177">
        <f t="shared" si="30"/>
        <v>0</v>
      </c>
      <c r="AP244" s="177">
        <f aca="true" t="shared" si="31" ref="AP244:AP276">SUM(D244:AD244,AF244)</f>
        <v>0</v>
      </c>
      <c r="AQ244" s="4"/>
      <c r="AR244" s="4"/>
      <c r="AS244" s="4"/>
      <c r="AT244" s="4"/>
      <c r="AU244" s="4"/>
      <c r="AV244" s="4"/>
      <c r="AW244" s="4"/>
      <c r="AX244" s="4"/>
    </row>
    <row r="245" spans="1:50" ht="15">
      <c r="A245" s="17" t="s">
        <v>92</v>
      </c>
      <c r="B245" s="5" t="s">
        <v>517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158">
        <v>1500</v>
      </c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144"/>
      <c r="AL245" s="144"/>
      <c r="AM245" s="144"/>
      <c r="AN245" s="144">
        <f t="shared" si="29"/>
        <v>1500</v>
      </c>
      <c r="AO245" s="177">
        <f t="shared" si="30"/>
        <v>0</v>
      </c>
      <c r="AP245" s="177">
        <f t="shared" si="31"/>
        <v>1500</v>
      </c>
      <c r="AQ245" s="4"/>
      <c r="AR245" s="4"/>
      <c r="AS245" s="4"/>
      <c r="AT245" s="4"/>
      <c r="AU245" s="4"/>
      <c r="AV245" s="4"/>
      <c r="AW245" s="4"/>
      <c r="AX245" s="4"/>
    </row>
    <row r="246" spans="1:50" ht="15">
      <c r="A246" s="17" t="s">
        <v>93</v>
      </c>
      <c r="B246" s="5" t="s">
        <v>517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58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144"/>
      <c r="AL246" s="144"/>
      <c r="AM246" s="144"/>
      <c r="AN246" s="144">
        <f t="shared" si="29"/>
        <v>0</v>
      </c>
      <c r="AO246" s="177">
        <f t="shared" si="30"/>
        <v>0</v>
      </c>
      <c r="AP246" s="177">
        <f t="shared" si="31"/>
        <v>0</v>
      </c>
      <c r="AQ246" s="4"/>
      <c r="AR246" s="4"/>
      <c r="AS246" s="4"/>
      <c r="AT246" s="4"/>
      <c r="AU246" s="4"/>
      <c r="AV246" s="4"/>
      <c r="AW246" s="4"/>
      <c r="AX246" s="4"/>
    </row>
    <row r="247" spans="1:50" ht="15">
      <c r="A247" s="5" t="s">
        <v>94</v>
      </c>
      <c r="B247" s="5" t="s">
        <v>517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158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144"/>
      <c r="AL247" s="144"/>
      <c r="AM247" s="144"/>
      <c r="AN247" s="144">
        <f t="shared" si="29"/>
        <v>0</v>
      </c>
      <c r="AO247" s="177">
        <f t="shared" si="30"/>
        <v>0</v>
      </c>
      <c r="AP247" s="177">
        <f t="shared" si="31"/>
        <v>0</v>
      </c>
      <c r="AQ247" s="4"/>
      <c r="AR247" s="4"/>
      <c r="AS247" s="4"/>
      <c r="AT247" s="4"/>
      <c r="AU247" s="4"/>
      <c r="AV247" s="4"/>
      <c r="AW247" s="4"/>
      <c r="AX247" s="4"/>
    </row>
    <row r="248" spans="1:50" ht="15">
      <c r="A248" s="5" t="s">
        <v>95</v>
      </c>
      <c r="B248" s="5" t="s">
        <v>517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158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144"/>
      <c r="AL248" s="144"/>
      <c r="AM248" s="144"/>
      <c r="AN248" s="144">
        <f t="shared" si="29"/>
        <v>0</v>
      </c>
      <c r="AO248" s="177">
        <f t="shared" si="30"/>
        <v>0</v>
      </c>
      <c r="AP248" s="177">
        <f t="shared" si="31"/>
        <v>0</v>
      </c>
      <c r="AQ248" s="4"/>
      <c r="AR248" s="4"/>
      <c r="AS248" s="4"/>
      <c r="AT248" s="4"/>
      <c r="AU248" s="4"/>
      <c r="AV248" s="4"/>
      <c r="AW248" s="4"/>
      <c r="AX248" s="4"/>
    </row>
    <row r="249" spans="1:50" ht="15">
      <c r="A249" s="5" t="s">
        <v>96</v>
      </c>
      <c r="B249" s="5" t="s">
        <v>517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158">
        <v>3000</v>
      </c>
      <c r="O249" s="5"/>
      <c r="P249" s="5"/>
      <c r="Q249" s="5"/>
      <c r="R249" s="5"/>
      <c r="S249" s="5"/>
      <c r="T249" s="5"/>
      <c r="U249" s="158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144"/>
      <c r="AL249" s="144"/>
      <c r="AM249" s="144"/>
      <c r="AN249" s="144">
        <f t="shared" si="29"/>
        <v>3000</v>
      </c>
      <c r="AO249" s="177">
        <f t="shared" si="30"/>
        <v>0</v>
      </c>
      <c r="AP249" s="177">
        <f t="shared" si="31"/>
        <v>3000</v>
      </c>
      <c r="AQ249" s="4"/>
      <c r="AR249" s="4"/>
      <c r="AS249" s="4"/>
      <c r="AT249" s="4"/>
      <c r="AU249" s="4"/>
      <c r="AV249" s="4"/>
      <c r="AW249" s="4"/>
      <c r="AX249" s="4"/>
    </row>
    <row r="250" spans="1:50" ht="15">
      <c r="A250" s="17" t="s">
        <v>97</v>
      </c>
      <c r="B250" s="5" t="s">
        <v>517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158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144"/>
      <c r="AL250" s="144"/>
      <c r="AM250" s="144"/>
      <c r="AN250" s="144">
        <f t="shared" si="29"/>
        <v>0</v>
      </c>
      <c r="AO250" s="177">
        <f t="shared" si="30"/>
        <v>0</v>
      </c>
      <c r="AP250" s="177">
        <f t="shared" si="31"/>
        <v>0</v>
      </c>
      <c r="AQ250" s="4"/>
      <c r="AR250" s="4"/>
      <c r="AS250" s="4"/>
      <c r="AT250" s="4"/>
      <c r="AU250" s="4"/>
      <c r="AV250" s="4"/>
      <c r="AW250" s="4"/>
      <c r="AX250" s="4"/>
    </row>
    <row r="251" spans="1:50" ht="15">
      <c r="A251" s="17" t="s">
        <v>101</v>
      </c>
      <c r="B251" s="5" t="s">
        <v>517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158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144"/>
      <c r="AL251" s="144"/>
      <c r="AM251" s="144"/>
      <c r="AN251" s="144">
        <f t="shared" si="29"/>
        <v>0</v>
      </c>
      <c r="AO251" s="177">
        <f t="shared" si="30"/>
        <v>0</v>
      </c>
      <c r="AP251" s="177">
        <f t="shared" si="31"/>
        <v>0</v>
      </c>
      <c r="AQ251" s="4"/>
      <c r="AR251" s="4"/>
      <c r="AS251" s="4"/>
      <c r="AT251" s="4"/>
      <c r="AU251" s="4"/>
      <c r="AV251" s="4"/>
      <c r="AW251" s="4"/>
      <c r="AX251" s="4"/>
    </row>
    <row r="252" spans="1:50" ht="15">
      <c r="A252" s="17" t="s">
        <v>99</v>
      </c>
      <c r="B252" s="5" t="s">
        <v>517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58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144"/>
      <c r="AL252" s="144"/>
      <c r="AM252" s="144"/>
      <c r="AN252" s="144">
        <f t="shared" si="29"/>
        <v>0</v>
      </c>
      <c r="AO252" s="177">
        <f t="shared" si="30"/>
        <v>0</v>
      </c>
      <c r="AP252" s="177">
        <f t="shared" si="31"/>
        <v>0</v>
      </c>
      <c r="AQ252" s="4"/>
      <c r="AR252" s="4"/>
      <c r="AS252" s="4"/>
      <c r="AT252" s="4"/>
      <c r="AU252" s="4"/>
      <c r="AV252" s="4"/>
      <c r="AW252" s="4"/>
      <c r="AX252" s="4"/>
    </row>
    <row r="253" spans="1:50" ht="15">
      <c r="A253" s="17" t="s">
        <v>100</v>
      </c>
      <c r="B253" s="5" t="s">
        <v>517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158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144"/>
      <c r="AL253" s="144"/>
      <c r="AM253" s="144"/>
      <c r="AN253" s="144">
        <f t="shared" si="29"/>
        <v>0</v>
      </c>
      <c r="AO253" s="177">
        <f t="shared" si="30"/>
        <v>0</v>
      </c>
      <c r="AP253" s="177">
        <f t="shared" si="31"/>
        <v>0</v>
      </c>
      <c r="AQ253" s="4"/>
      <c r="AR253" s="4"/>
      <c r="AS253" s="4"/>
      <c r="AT253" s="4"/>
      <c r="AU253" s="4"/>
      <c r="AV253" s="4"/>
      <c r="AW253" s="4"/>
      <c r="AX253" s="4"/>
    </row>
    <row r="254" spans="1:50" ht="15">
      <c r="A254" s="20" t="s">
        <v>292</v>
      </c>
      <c r="B254" s="10" t="s">
        <v>517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158">
        <v>3000</v>
      </c>
      <c r="O254" s="5"/>
      <c r="P254" s="5"/>
      <c r="Q254" s="5"/>
      <c r="R254" s="5"/>
      <c r="S254" s="5"/>
      <c r="T254" s="5"/>
      <c r="U254" s="158">
        <v>1500</v>
      </c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144"/>
      <c r="AL254" s="144"/>
      <c r="AM254" s="144"/>
      <c r="AN254" s="144">
        <f t="shared" si="29"/>
        <v>4500</v>
      </c>
      <c r="AO254" s="177">
        <f t="shared" si="30"/>
        <v>0</v>
      </c>
      <c r="AP254" s="177">
        <f t="shared" si="31"/>
        <v>4500</v>
      </c>
      <c r="AQ254" s="4"/>
      <c r="AR254" s="4"/>
      <c r="AS254" s="4"/>
      <c r="AT254" s="4"/>
      <c r="AU254" s="4"/>
      <c r="AV254" s="4"/>
      <c r="AW254" s="4"/>
      <c r="AX254" s="4"/>
    </row>
    <row r="255" spans="1:50" ht="15.75">
      <c r="A255" s="23" t="s">
        <v>843</v>
      </c>
      <c r="B255" s="12" t="s">
        <v>518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53">
        <v>3000</v>
      </c>
      <c r="O255" s="10"/>
      <c r="P255" s="10"/>
      <c r="Q255" s="10"/>
      <c r="R255" s="10"/>
      <c r="S255" s="10"/>
      <c r="T255" s="10"/>
      <c r="U255" s="153">
        <v>1500</v>
      </c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44"/>
      <c r="AL255" s="144"/>
      <c r="AM255" s="144"/>
      <c r="AN255" s="144">
        <f t="shared" si="29"/>
        <v>4500</v>
      </c>
      <c r="AO255" s="177">
        <f t="shared" si="30"/>
        <v>0</v>
      </c>
      <c r="AP255" s="177">
        <f t="shared" si="31"/>
        <v>4500</v>
      </c>
      <c r="AQ255" s="4"/>
      <c r="AR255" s="4"/>
      <c r="AS255" s="4"/>
      <c r="AT255" s="4"/>
      <c r="AU255" s="4"/>
      <c r="AV255" s="4"/>
      <c r="AW255" s="4"/>
      <c r="AX255" s="4"/>
    </row>
    <row r="256" spans="1:50" ht="18">
      <c r="A256" s="27" t="s">
        <v>844</v>
      </c>
      <c r="B256" s="28" t="s">
        <v>519</v>
      </c>
      <c r="C256" s="9"/>
      <c r="D256" s="161">
        <v>10565</v>
      </c>
      <c r="E256" s="143">
        <f>E255+E195+E190+E181+E115+E66+E33+E25</f>
        <v>176</v>
      </c>
      <c r="F256" s="143">
        <f>F255+F195+F190+F181+F115+F66+F33+F25</f>
        <v>29632</v>
      </c>
      <c r="G256" s="143"/>
      <c r="H256" s="143">
        <f aca="true" t="shared" si="32" ref="H256:AM256">H255+H195+H190+H181+H115+H66+H33+H25</f>
        <v>4037</v>
      </c>
      <c r="I256" s="143">
        <f t="shared" si="32"/>
        <v>1260</v>
      </c>
      <c r="J256" s="143">
        <f t="shared" si="32"/>
        <v>10851</v>
      </c>
      <c r="K256" s="143">
        <f t="shared" si="32"/>
        <v>2540</v>
      </c>
      <c r="L256" s="143">
        <f t="shared" si="32"/>
        <v>508</v>
      </c>
      <c r="M256" s="143">
        <f t="shared" si="32"/>
        <v>9652</v>
      </c>
      <c r="N256" s="143">
        <f t="shared" si="32"/>
        <v>45880</v>
      </c>
      <c r="O256" s="143">
        <f t="shared" si="32"/>
        <v>4040</v>
      </c>
      <c r="P256" s="143">
        <f t="shared" si="32"/>
        <v>7054</v>
      </c>
      <c r="Q256" s="143">
        <f t="shared" si="32"/>
        <v>9380</v>
      </c>
      <c r="R256" s="143">
        <f t="shared" si="32"/>
        <v>417</v>
      </c>
      <c r="S256" s="143">
        <f t="shared" si="32"/>
        <v>2155</v>
      </c>
      <c r="T256" s="143">
        <f t="shared" si="32"/>
        <v>400</v>
      </c>
      <c r="U256" s="143">
        <f t="shared" si="32"/>
        <v>5556</v>
      </c>
      <c r="V256" s="143">
        <f t="shared" si="32"/>
        <v>340</v>
      </c>
      <c r="W256" s="143">
        <f t="shared" si="32"/>
        <v>100</v>
      </c>
      <c r="X256" s="143">
        <f t="shared" si="32"/>
        <v>6254</v>
      </c>
      <c r="Y256" s="143">
        <f t="shared" si="32"/>
        <v>4412</v>
      </c>
      <c r="Z256" s="143">
        <f t="shared" si="32"/>
        <v>305</v>
      </c>
      <c r="AA256" s="143">
        <f t="shared" si="32"/>
        <v>200</v>
      </c>
      <c r="AB256" s="143">
        <f t="shared" si="32"/>
        <v>22045</v>
      </c>
      <c r="AC256" s="143">
        <f t="shared" si="32"/>
        <v>7221</v>
      </c>
      <c r="AD256" s="143">
        <f t="shared" si="32"/>
        <v>750</v>
      </c>
      <c r="AE256" s="143">
        <f t="shared" si="32"/>
        <v>0</v>
      </c>
      <c r="AF256" s="143">
        <f t="shared" si="32"/>
        <v>15440</v>
      </c>
      <c r="AG256" s="143">
        <f t="shared" si="32"/>
        <v>5150</v>
      </c>
      <c r="AH256" s="143">
        <f t="shared" si="32"/>
        <v>67022</v>
      </c>
      <c r="AI256" s="143">
        <f t="shared" si="32"/>
        <v>8092</v>
      </c>
      <c r="AJ256" s="143">
        <f t="shared" si="32"/>
        <v>14082</v>
      </c>
      <c r="AK256" s="143">
        <f t="shared" si="32"/>
        <v>51292</v>
      </c>
      <c r="AL256" s="143">
        <f t="shared" si="32"/>
        <v>12460</v>
      </c>
      <c r="AM256" s="143">
        <f t="shared" si="32"/>
        <v>830</v>
      </c>
      <c r="AN256" s="144">
        <f t="shared" si="29"/>
        <v>360098</v>
      </c>
      <c r="AO256" s="177">
        <f t="shared" si="30"/>
        <v>94346</v>
      </c>
      <c r="AP256" s="177">
        <f t="shared" si="31"/>
        <v>201170</v>
      </c>
      <c r="AQ256" s="4"/>
      <c r="AR256" s="4"/>
      <c r="AS256" s="4"/>
      <c r="AT256" s="4"/>
      <c r="AU256" s="4"/>
      <c r="AV256" s="4"/>
      <c r="AW256" s="4"/>
      <c r="AX256" s="4"/>
    </row>
    <row r="257" spans="1:50" ht="15">
      <c r="A257" s="16" t="s">
        <v>852</v>
      </c>
      <c r="B257" s="5" t="s">
        <v>520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158">
        <v>2112</v>
      </c>
      <c r="AE257" s="5"/>
      <c r="AF257" s="5"/>
      <c r="AG257" s="5"/>
      <c r="AH257" s="5"/>
      <c r="AI257" s="5"/>
      <c r="AJ257" s="5"/>
      <c r="AK257" s="144"/>
      <c r="AL257" s="144"/>
      <c r="AM257" s="144"/>
      <c r="AN257" s="144">
        <f t="shared" si="29"/>
        <v>2112</v>
      </c>
      <c r="AO257" s="177">
        <f t="shared" si="30"/>
        <v>0</v>
      </c>
      <c r="AP257" s="177">
        <f t="shared" si="31"/>
        <v>2112</v>
      </c>
      <c r="AQ257" s="4"/>
      <c r="AR257" s="4"/>
      <c r="AS257" s="4"/>
      <c r="AT257" s="4"/>
      <c r="AU257" s="4"/>
      <c r="AV257" s="4"/>
      <c r="AW257" s="4"/>
      <c r="AX257" s="4"/>
    </row>
    <row r="258" spans="1:50" ht="15">
      <c r="A258" s="25" t="s">
        <v>521</v>
      </c>
      <c r="B258" s="25" t="s">
        <v>520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158">
        <v>2112</v>
      </c>
      <c r="AE258" s="5"/>
      <c r="AF258" s="5"/>
      <c r="AG258" s="5"/>
      <c r="AH258" s="5"/>
      <c r="AI258" s="5"/>
      <c r="AJ258" s="5"/>
      <c r="AK258" s="144"/>
      <c r="AL258" s="144"/>
      <c r="AM258" s="144"/>
      <c r="AN258" s="144">
        <f t="shared" si="29"/>
        <v>2112</v>
      </c>
      <c r="AO258" s="177">
        <f t="shared" si="30"/>
        <v>0</v>
      </c>
      <c r="AP258" s="177">
        <f t="shared" si="31"/>
        <v>2112</v>
      </c>
      <c r="AQ258" s="4"/>
      <c r="AR258" s="4"/>
      <c r="AS258" s="4"/>
      <c r="AT258" s="4"/>
      <c r="AU258" s="4"/>
      <c r="AV258" s="4"/>
      <c r="AW258" s="4"/>
      <c r="AX258" s="4"/>
    </row>
    <row r="259" spans="1:50" ht="15">
      <c r="A259" s="25" t="s">
        <v>522</v>
      </c>
      <c r="B259" s="25" t="s">
        <v>520</v>
      </c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158"/>
      <c r="AE259" s="5"/>
      <c r="AF259" s="5"/>
      <c r="AG259" s="5"/>
      <c r="AH259" s="5"/>
      <c r="AI259" s="5"/>
      <c r="AJ259" s="5"/>
      <c r="AK259" s="144"/>
      <c r="AL259" s="144"/>
      <c r="AM259" s="144"/>
      <c r="AN259" s="144">
        <f t="shared" si="29"/>
        <v>0</v>
      </c>
      <c r="AO259" s="177">
        <f t="shared" si="30"/>
        <v>0</v>
      </c>
      <c r="AP259" s="177">
        <f t="shared" si="31"/>
        <v>0</v>
      </c>
      <c r="AQ259" s="4"/>
      <c r="AR259" s="4"/>
      <c r="AS259" s="4"/>
      <c r="AT259" s="4"/>
      <c r="AU259" s="4"/>
      <c r="AV259" s="4"/>
      <c r="AW259" s="4"/>
      <c r="AX259" s="4"/>
    </row>
    <row r="260" spans="1:50" ht="15">
      <c r="A260" s="16" t="s">
        <v>523</v>
      </c>
      <c r="B260" s="5" t="s">
        <v>524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158"/>
      <c r="AE260" s="5"/>
      <c r="AF260" s="5"/>
      <c r="AG260" s="5"/>
      <c r="AH260" s="5"/>
      <c r="AI260" s="5"/>
      <c r="AJ260" s="5"/>
      <c r="AK260" s="144"/>
      <c r="AL260" s="144"/>
      <c r="AM260" s="144"/>
      <c r="AN260" s="144">
        <f t="shared" si="29"/>
        <v>0</v>
      </c>
      <c r="AO260" s="177">
        <f t="shared" si="30"/>
        <v>0</v>
      </c>
      <c r="AP260" s="177">
        <f t="shared" si="31"/>
        <v>0</v>
      </c>
      <c r="AQ260" s="4"/>
      <c r="AR260" s="4"/>
      <c r="AS260" s="4"/>
      <c r="AT260" s="4"/>
      <c r="AU260" s="4"/>
      <c r="AV260" s="4"/>
      <c r="AW260" s="4"/>
      <c r="AX260" s="4"/>
    </row>
    <row r="261" spans="1:50" ht="15">
      <c r="A261" s="16" t="s">
        <v>851</v>
      </c>
      <c r="B261" s="5" t="s">
        <v>525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158"/>
      <c r="AE261" s="5"/>
      <c r="AF261" s="5"/>
      <c r="AG261" s="5"/>
      <c r="AH261" s="5"/>
      <c r="AI261" s="5"/>
      <c r="AJ261" s="5"/>
      <c r="AK261" s="144"/>
      <c r="AL261" s="144"/>
      <c r="AM261" s="144"/>
      <c r="AN261" s="144">
        <f t="shared" si="29"/>
        <v>0</v>
      </c>
      <c r="AO261" s="177">
        <f t="shared" si="30"/>
        <v>0</v>
      </c>
      <c r="AP261" s="177">
        <f t="shared" si="31"/>
        <v>0</v>
      </c>
      <c r="AQ261" s="4"/>
      <c r="AR261" s="4"/>
      <c r="AS261" s="4"/>
      <c r="AT261" s="4"/>
      <c r="AU261" s="4"/>
      <c r="AV261" s="4"/>
      <c r="AW261" s="4"/>
      <c r="AX261" s="4"/>
    </row>
    <row r="262" spans="1:50" ht="15">
      <c r="A262" s="25" t="s">
        <v>521</v>
      </c>
      <c r="B262" s="25" t="s">
        <v>525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158"/>
      <c r="AE262" s="5"/>
      <c r="AF262" s="5"/>
      <c r="AG262" s="5"/>
      <c r="AH262" s="5"/>
      <c r="AI262" s="5"/>
      <c r="AJ262" s="5"/>
      <c r="AK262" s="144"/>
      <c r="AL262" s="144"/>
      <c r="AM262" s="144"/>
      <c r="AN262" s="144">
        <f t="shared" si="29"/>
        <v>0</v>
      </c>
      <c r="AO262" s="177">
        <f t="shared" si="30"/>
        <v>0</v>
      </c>
      <c r="AP262" s="177">
        <f t="shared" si="31"/>
        <v>0</v>
      </c>
      <c r="AQ262" s="4"/>
      <c r="AR262" s="4"/>
      <c r="AS262" s="4"/>
      <c r="AT262" s="4"/>
      <c r="AU262" s="4"/>
      <c r="AV262" s="4"/>
      <c r="AW262" s="4"/>
      <c r="AX262" s="4"/>
    </row>
    <row r="263" spans="1:50" ht="15">
      <c r="A263" s="25" t="s">
        <v>522</v>
      </c>
      <c r="B263" s="25" t="s">
        <v>526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158"/>
      <c r="AE263" s="5"/>
      <c r="AF263" s="5"/>
      <c r="AG263" s="5"/>
      <c r="AH263" s="5"/>
      <c r="AI263" s="5"/>
      <c r="AJ263" s="5"/>
      <c r="AK263" s="144"/>
      <c r="AL263" s="144"/>
      <c r="AM263" s="144"/>
      <c r="AN263" s="144">
        <f aca="true" t="shared" si="33" ref="AN263:AN292">SUM(D263:AM263)</f>
        <v>0</v>
      </c>
      <c r="AO263" s="177">
        <f aca="true" t="shared" si="34" ref="AO263:AO294">SUM(AG263:AJ263)</f>
        <v>0</v>
      </c>
      <c r="AP263" s="177">
        <f t="shared" si="31"/>
        <v>0</v>
      </c>
      <c r="AQ263" s="4"/>
      <c r="AR263" s="4"/>
      <c r="AS263" s="4"/>
      <c r="AT263" s="4"/>
      <c r="AU263" s="4"/>
      <c r="AV263" s="4"/>
      <c r="AW263" s="4"/>
      <c r="AX263" s="4"/>
    </row>
    <row r="264" spans="1:50" ht="15">
      <c r="A264" s="15" t="s">
        <v>850</v>
      </c>
      <c r="B264" s="9" t="s">
        <v>527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161">
        <v>2112</v>
      </c>
      <c r="AE264" s="9"/>
      <c r="AF264" s="9"/>
      <c r="AG264" s="9"/>
      <c r="AH264" s="9"/>
      <c r="AI264" s="9"/>
      <c r="AJ264" s="9"/>
      <c r="AK264" s="144"/>
      <c r="AL264" s="144"/>
      <c r="AM264" s="144"/>
      <c r="AN264" s="144">
        <f t="shared" si="33"/>
        <v>2112</v>
      </c>
      <c r="AO264" s="177">
        <f t="shared" si="34"/>
        <v>0</v>
      </c>
      <c r="AP264" s="177">
        <f t="shared" si="31"/>
        <v>2112</v>
      </c>
      <c r="AQ264" s="4"/>
      <c r="AR264" s="4"/>
      <c r="AS264" s="4"/>
      <c r="AT264" s="4"/>
      <c r="AU264" s="4"/>
      <c r="AV264" s="4"/>
      <c r="AW264" s="4"/>
      <c r="AX264" s="4"/>
    </row>
    <row r="265" spans="1:50" ht="15">
      <c r="A265" s="29" t="s">
        <v>855</v>
      </c>
      <c r="B265" s="5" t="s">
        <v>528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158"/>
      <c r="AE265" s="5"/>
      <c r="AF265" s="5"/>
      <c r="AG265" s="5"/>
      <c r="AH265" s="5"/>
      <c r="AI265" s="5"/>
      <c r="AJ265" s="5"/>
      <c r="AK265" s="144"/>
      <c r="AL265" s="144"/>
      <c r="AM265" s="144"/>
      <c r="AN265" s="144">
        <f t="shared" si="33"/>
        <v>0</v>
      </c>
      <c r="AO265" s="177">
        <f t="shared" si="34"/>
        <v>0</v>
      </c>
      <c r="AP265" s="177">
        <f t="shared" si="31"/>
        <v>0</v>
      </c>
      <c r="AQ265" s="4"/>
      <c r="AR265" s="4"/>
      <c r="AS265" s="4"/>
      <c r="AT265" s="4"/>
      <c r="AU265" s="4"/>
      <c r="AV265" s="4"/>
      <c r="AW265" s="4"/>
      <c r="AX265" s="4"/>
    </row>
    <row r="266" spans="1:50" ht="15">
      <c r="A266" s="25" t="s">
        <v>529</v>
      </c>
      <c r="B266" s="25" t="s">
        <v>528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144"/>
      <c r="AL266" s="144"/>
      <c r="AM266" s="144"/>
      <c r="AN266" s="144">
        <f t="shared" si="33"/>
        <v>0</v>
      </c>
      <c r="AO266" s="177">
        <f t="shared" si="34"/>
        <v>0</v>
      </c>
      <c r="AP266" s="177">
        <f t="shared" si="31"/>
        <v>0</v>
      </c>
      <c r="AQ266" s="4"/>
      <c r="AR266" s="4"/>
      <c r="AS266" s="4"/>
      <c r="AT266" s="4"/>
      <c r="AU266" s="4"/>
      <c r="AV266" s="4"/>
      <c r="AW266" s="4"/>
      <c r="AX266" s="4"/>
    </row>
    <row r="267" spans="1:50" ht="15">
      <c r="A267" s="25" t="s">
        <v>530</v>
      </c>
      <c r="B267" s="25" t="s">
        <v>528</v>
      </c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144"/>
      <c r="AL267" s="144"/>
      <c r="AM267" s="144"/>
      <c r="AN267" s="144">
        <f t="shared" si="33"/>
        <v>0</v>
      </c>
      <c r="AO267" s="177">
        <f t="shared" si="34"/>
        <v>0</v>
      </c>
      <c r="AP267" s="177">
        <f t="shared" si="31"/>
        <v>0</v>
      </c>
      <c r="AQ267" s="4"/>
      <c r="AR267" s="4"/>
      <c r="AS267" s="4"/>
      <c r="AT267" s="4"/>
      <c r="AU267" s="4"/>
      <c r="AV267" s="4"/>
      <c r="AW267" s="4"/>
      <c r="AX267" s="4"/>
    </row>
    <row r="268" spans="1:50" ht="15">
      <c r="A268" s="29" t="s">
        <v>856</v>
      </c>
      <c r="B268" s="5" t="s">
        <v>531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144"/>
      <c r="AL268" s="144"/>
      <c r="AM268" s="144"/>
      <c r="AN268" s="144">
        <f t="shared" si="33"/>
        <v>0</v>
      </c>
      <c r="AO268" s="177">
        <f t="shared" si="34"/>
        <v>0</v>
      </c>
      <c r="AP268" s="177">
        <f t="shared" si="31"/>
        <v>0</v>
      </c>
      <c r="AQ268" s="4"/>
      <c r="AR268" s="4"/>
      <c r="AS268" s="4"/>
      <c r="AT268" s="4"/>
      <c r="AU268" s="4"/>
      <c r="AV268" s="4"/>
      <c r="AW268" s="4"/>
      <c r="AX268" s="4"/>
    </row>
    <row r="269" spans="1:50" ht="15">
      <c r="A269" s="25" t="s">
        <v>522</v>
      </c>
      <c r="B269" s="25" t="s">
        <v>531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144"/>
      <c r="AL269" s="144"/>
      <c r="AM269" s="144"/>
      <c r="AN269" s="144">
        <f t="shared" si="33"/>
        <v>0</v>
      </c>
      <c r="AO269" s="177">
        <f t="shared" si="34"/>
        <v>0</v>
      </c>
      <c r="AP269" s="177">
        <f t="shared" si="31"/>
        <v>0</v>
      </c>
      <c r="AQ269" s="4"/>
      <c r="AR269" s="4"/>
      <c r="AS269" s="4"/>
      <c r="AT269" s="4"/>
      <c r="AU269" s="4"/>
      <c r="AV269" s="4"/>
      <c r="AW269" s="4"/>
      <c r="AX269" s="4"/>
    </row>
    <row r="270" spans="1:50" ht="15">
      <c r="A270" s="17" t="s">
        <v>532</v>
      </c>
      <c r="B270" s="5" t="s">
        <v>533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144"/>
      <c r="AL270" s="144"/>
      <c r="AM270" s="144"/>
      <c r="AN270" s="144">
        <f t="shared" si="33"/>
        <v>0</v>
      </c>
      <c r="AO270" s="177">
        <f t="shared" si="34"/>
        <v>0</v>
      </c>
      <c r="AP270" s="177">
        <f t="shared" si="31"/>
        <v>0</v>
      </c>
      <c r="AQ270" s="4"/>
      <c r="AR270" s="4"/>
      <c r="AS270" s="4"/>
      <c r="AT270" s="4"/>
      <c r="AU270" s="4"/>
      <c r="AV270" s="4"/>
      <c r="AW270" s="4"/>
      <c r="AX270" s="4"/>
    </row>
    <row r="271" spans="1:50" ht="15">
      <c r="A271" s="17" t="s">
        <v>857</v>
      </c>
      <c r="B271" s="5" t="s">
        <v>534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144"/>
      <c r="AL271" s="144"/>
      <c r="AM271" s="144"/>
      <c r="AN271" s="144">
        <f t="shared" si="33"/>
        <v>0</v>
      </c>
      <c r="AO271" s="177">
        <f t="shared" si="34"/>
        <v>0</v>
      </c>
      <c r="AP271" s="177">
        <f t="shared" si="31"/>
        <v>0</v>
      </c>
      <c r="AQ271" s="4"/>
      <c r="AR271" s="4"/>
      <c r="AS271" s="4"/>
      <c r="AT271" s="4"/>
      <c r="AU271" s="4"/>
      <c r="AV271" s="4"/>
      <c r="AW271" s="4"/>
      <c r="AX271" s="4"/>
    </row>
    <row r="272" spans="1:50" ht="15">
      <c r="A272" s="25" t="s">
        <v>530</v>
      </c>
      <c r="B272" s="25" t="s">
        <v>534</v>
      </c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144"/>
      <c r="AL272" s="144"/>
      <c r="AM272" s="144"/>
      <c r="AN272" s="144">
        <f t="shared" si="33"/>
        <v>0</v>
      </c>
      <c r="AO272" s="177">
        <f t="shared" si="34"/>
        <v>0</v>
      </c>
      <c r="AP272" s="177">
        <f t="shared" si="31"/>
        <v>0</v>
      </c>
      <c r="AQ272" s="4"/>
      <c r="AR272" s="4"/>
      <c r="AS272" s="4"/>
      <c r="AT272" s="4"/>
      <c r="AU272" s="4"/>
      <c r="AV272" s="4"/>
      <c r="AW272" s="4"/>
      <c r="AX272" s="4"/>
    </row>
    <row r="273" spans="1:50" ht="15">
      <c r="A273" s="25" t="s">
        <v>522</v>
      </c>
      <c r="B273" s="25" t="s">
        <v>534</v>
      </c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144"/>
      <c r="AL273" s="144"/>
      <c r="AM273" s="144"/>
      <c r="AN273" s="144">
        <f t="shared" si="33"/>
        <v>0</v>
      </c>
      <c r="AO273" s="177">
        <f t="shared" si="34"/>
        <v>0</v>
      </c>
      <c r="AP273" s="177">
        <f t="shared" si="31"/>
        <v>0</v>
      </c>
      <c r="AQ273" s="4"/>
      <c r="AR273" s="4"/>
      <c r="AS273" s="4"/>
      <c r="AT273" s="4"/>
      <c r="AU273" s="4"/>
      <c r="AV273" s="4"/>
      <c r="AW273" s="4"/>
      <c r="AX273" s="4"/>
    </row>
    <row r="274" spans="1:50" ht="15">
      <c r="A274" s="30" t="s">
        <v>853</v>
      </c>
      <c r="B274" s="9" t="s">
        <v>535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144"/>
      <c r="AL274" s="144"/>
      <c r="AM274" s="144"/>
      <c r="AN274" s="144">
        <f t="shared" si="33"/>
        <v>0</v>
      </c>
      <c r="AO274" s="177">
        <f t="shared" si="34"/>
        <v>0</v>
      </c>
      <c r="AP274" s="177">
        <f t="shared" si="31"/>
        <v>0</v>
      </c>
      <c r="AQ274" s="4"/>
      <c r="AR274" s="4"/>
      <c r="AS274" s="4"/>
      <c r="AT274" s="4"/>
      <c r="AU274" s="4"/>
      <c r="AV274" s="4"/>
      <c r="AW274" s="4"/>
      <c r="AX274" s="4"/>
    </row>
    <row r="275" spans="1:50" ht="15">
      <c r="A275" s="29" t="s">
        <v>536</v>
      </c>
      <c r="B275" s="5" t="s">
        <v>537</v>
      </c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144"/>
      <c r="AL275" s="144"/>
      <c r="AM275" s="144"/>
      <c r="AN275" s="144">
        <f t="shared" si="33"/>
        <v>0</v>
      </c>
      <c r="AO275" s="177">
        <f t="shared" si="34"/>
        <v>0</v>
      </c>
      <c r="AP275" s="177">
        <f t="shared" si="31"/>
        <v>0</v>
      </c>
      <c r="AQ275" s="4"/>
      <c r="AR275" s="4"/>
      <c r="AS275" s="4"/>
      <c r="AT275" s="4"/>
      <c r="AU275" s="4"/>
      <c r="AV275" s="4"/>
      <c r="AW275" s="4"/>
      <c r="AX275" s="4"/>
    </row>
    <row r="276" spans="1:50" ht="15">
      <c r="A276" s="29" t="s">
        <v>538</v>
      </c>
      <c r="B276" s="5" t="s">
        <v>539</v>
      </c>
      <c r="C276" s="5"/>
      <c r="D276" s="5"/>
      <c r="E276" s="5"/>
      <c r="F276" s="5"/>
      <c r="G276" s="158">
        <v>5413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144"/>
      <c r="AL276" s="144"/>
      <c r="AM276" s="144"/>
      <c r="AN276" s="144">
        <f t="shared" si="33"/>
        <v>5413</v>
      </c>
      <c r="AO276" s="177">
        <f t="shared" si="34"/>
        <v>0</v>
      </c>
      <c r="AP276" s="177">
        <f t="shared" si="31"/>
        <v>5413</v>
      </c>
      <c r="AQ276" s="4"/>
      <c r="AR276" s="4"/>
      <c r="AS276" s="4"/>
      <c r="AT276" s="4"/>
      <c r="AU276" s="4"/>
      <c r="AV276" s="4"/>
      <c r="AW276" s="4"/>
      <c r="AX276" s="4"/>
    </row>
    <row r="277" spans="1:50" ht="15">
      <c r="A277" s="30" t="s">
        <v>540</v>
      </c>
      <c r="B277" s="9" t="s">
        <v>541</v>
      </c>
      <c r="C277" s="5"/>
      <c r="D277" s="5"/>
      <c r="E277" s="5"/>
      <c r="F277" s="158"/>
      <c r="G277" s="158"/>
      <c r="H277" s="5"/>
      <c r="I277" s="158"/>
      <c r="J277" s="5"/>
      <c r="K277" s="158"/>
      <c r="L277" s="158"/>
      <c r="M277" s="158"/>
      <c r="N277" s="158"/>
      <c r="O277" s="5"/>
      <c r="P277" s="5"/>
      <c r="Q277" s="5"/>
      <c r="R277" s="5"/>
      <c r="S277" s="158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158"/>
      <c r="AE277" s="158">
        <v>156236</v>
      </c>
      <c r="AF277" s="5"/>
      <c r="AG277" s="5"/>
      <c r="AH277" s="5"/>
      <c r="AI277" s="5"/>
      <c r="AJ277" s="5"/>
      <c r="AK277" s="144"/>
      <c r="AL277" s="144"/>
      <c r="AM277" s="144"/>
      <c r="AN277" s="144">
        <v>0</v>
      </c>
      <c r="AO277" s="177">
        <f t="shared" si="34"/>
        <v>0</v>
      </c>
      <c r="AP277" s="177">
        <f>SUM(D277:AD277,AE277:AF277)</f>
        <v>156236</v>
      </c>
      <c r="AQ277" s="4"/>
      <c r="AR277" s="4"/>
      <c r="AS277" s="4"/>
      <c r="AT277" s="4"/>
      <c r="AU277" s="4"/>
      <c r="AV277" s="4"/>
      <c r="AW277" s="4"/>
      <c r="AX277" s="4"/>
    </row>
    <row r="278" spans="1:50" ht="15">
      <c r="A278" s="29" t="s">
        <v>542</v>
      </c>
      <c r="B278" s="5" t="s">
        <v>543</v>
      </c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144"/>
      <c r="AL278" s="144"/>
      <c r="AM278" s="144"/>
      <c r="AN278" s="144">
        <f t="shared" si="33"/>
        <v>0</v>
      </c>
      <c r="AO278" s="177">
        <f t="shared" si="34"/>
        <v>0</v>
      </c>
      <c r="AP278" s="177">
        <f aca="true" t="shared" si="35" ref="AP278:AP294">SUM(D278:AD278,AE278:AF278)</f>
        <v>0</v>
      </c>
      <c r="AQ278" s="4"/>
      <c r="AR278" s="4"/>
      <c r="AS278" s="4"/>
      <c r="AT278" s="4"/>
      <c r="AU278" s="4"/>
      <c r="AV278" s="4"/>
      <c r="AW278" s="4"/>
      <c r="AX278" s="4"/>
    </row>
    <row r="279" spans="1:50" ht="15">
      <c r="A279" s="29" t="s">
        <v>544</v>
      </c>
      <c r="B279" s="5" t="s">
        <v>545</v>
      </c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144"/>
      <c r="AL279" s="144"/>
      <c r="AM279" s="144"/>
      <c r="AN279" s="144">
        <f t="shared" si="33"/>
        <v>0</v>
      </c>
      <c r="AO279" s="177">
        <f t="shared" si="34"/>
        <v>0</v>
      </c>
      <c r="AP279" s="177">
        <f t="shared" si="35"/>
        <v>0</v>
      </c>
      <c r="AQ279" s="4"/>
      <c r="AR279" s="4"/>
      <c r="AS279" s="4"/>
      <c r="AT279" s="4"/>
      <c r="AU279" s="4"/>
      <c r="AV279" s="4"/>
      <c r="AW279" s="4"/>
      <c r="AX279" s="4"/>
    </row>
    <row r="280" spans="1:50" ht="15">
      <c r="A280" s="29" t="s">
        <v>546</v>
      </c>
      <c r="B280" s="5" t="s">
        <v>547</v>
      </c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144"/>
      <c r="AL280" s="144"/>
      <c r="AM280" s="144"/>
      <c r="AN280" s="144">
        <f t="shared" si="33"/>
        <v>0</v>
      </c>
      <c r="AO280" s="177">
        <f t="shared" si="34"/>
        <v>0</v>
      </c>
      <c r="AP280" s="177">
        <f t="shared" si="35"/>
        <v>0</v>
      </c>
      <c r="AQ280" s="4"/>
      <c r="AR280" s="4"/>
      <c r="AS280" s="4"/>
      <c r="AT280" s="4"/>
      <c r="AU280" s="4"/>
      <c r="AV280" s="4"/>
      <c r="AW280" s="4"/>
      <c r="AX280" s="4"/>
    </row>
    <row r="281" spans="1:50" ht="15">
      <c r="A281" s="59" t="s">
        <v>854</v>
      </c>
      <c r="B281" s="60" t="s">
        <v>548</v>
      </c>
      <c r="C281" s="9"/>
      <c r="D281" s="9"/>
      <c r="E281" s="9"/>
      <c r="F281" s="161"/>
      <c r="G281" s="161">
        <v>5413</v>
      </c>
      <c r="H281" s="9"/>
      <c r="I281" s="161"/>
      <c r="J281" s="9"/>
      <c r="K281" s="161"/>
      <c r="L281" s="161"/>
      <c r="M281" s="161"/>
      <c r="N281" s="161"/>
      <c r="O281" s="9"/>
      <c r="P281" s="9"/>
      <c r="Q281" s="9"/>
      <c r="R281" s="9"/>
      <c r="S281" s="161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161">
        <v>2112</v>
      </c>
      <c r="AE281" s="161">
        <v>156236</v>
      </c>
      <c r="AF281" s="9"/>
      <c r="AG281" s="9"/>
      <c r="AH281" s="9"/>
      <c r="AI281" s="9"/>
      <c r="AJ281" s="9"/>
      <c r="AK281" s="144"/>
      <c r="AL281" s="144"/>
      <c r="AM281" s="144"/>
      <c r="AN281" s="144">
        <v>7525</v>
      </c>
      <c r="AO281" s="177">
        <f t="shared" si="34"/>
        <v>0</v>
      </c>
      <c r="AP281" s="177">
        <f t="shared" si="35"/>
        <v>163761</v>
      </c>
      <c r="AQ281" s="4"/>
      <c r="AR281" s="4"/>
      <c r="AS281" s="4"/>
      <c r="AT281" s="4"/>
      <c r="AU281" s="4"/>
      <c r="AV281" s="4"/>
      <c r="AW281" s="4"/>
      <c r="AX281" s="4"/>
    </row>
    <row r="282" spans="1:50" ht="15">
      <c r="A282" s="29" t="s">
        <v>549</v>
      </c>
      <c r="B282" s="5" t="s">
        <v>550</v>
      </c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144"/>
      <c r="AL282" s="144"/>
      <c r="AM282" s="144"/>
      <c r="AN282" s="144">
        <f t="shared" si="33"/>
        <v>0</v>
      </c>
      <c r="AO282" s="177">
        <f t="shared" si="34"/>
        <v>0</v>
      </c>
      <c r="AP282" s="177">
        <f t="shared" si="35"/>
        <v>0</v>
      </c>
      <c r="AQ282" s="4"/>
      <c r="AR282" s="4"/>
      <c r="AS282" s="4"/>
      <c r="AT282" s="4"/>
      <c r="AU282" s="4"/>
      <c r="AV282" s="4"/>
      <c r="AW282" s="4"/>
      <c r="AX282" s="4"/>
    </row>
    <row r="283" spans="1:50" ht="15">
      <c r="A283" s="16" t="s">
        <v>551</v>
      </c>
      <c r="B283" s="5" t="s">
        <v>552</v>
      </c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144"/>
      <c r="AL283" s="144"/>
      <c r="AM283" s="144"/>
      <c r="AN283" s="144">
        <f t="shared" si="33"/>
        <v>0</v>
      </c>
      <c r="AO283" s="177">
        <f t="shared" si="34"/>
        <v>0</v>
      </c>
      <c r="AP283" s="177">
        <f t="shared" si="35"/>
        <v>0</v>
      </c>
      <c r="AQ283" s="4"/>
      <c r="AR283" s="4"/>
      <c r="AS283" s="4"/>
      <c r="AT283" s="4"/>
      <c r="AU283" s="4"/>
      <c r="AV283" s="4"/>
      <c r="AW283" s="4"/>
      <c r="AX283" s="4"/>
    </row>
    <row r="284" spans="1:50" ht="15">
      <c r="A284" s="29" t="s">
        <v>858</v>
      </c>
      <c r="B284" s="5" t="s">
        <v>553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144"/>
      <c r="AL284" s="144"/>
      <c r="AM284" s="144"/>
      <c r="AN284" s="144">
        <f t="shared" si="33"/>
        <v>0</v>
      </c>
      <c r="AO284" s="177">
        <f t="shared" si="34"/>
        <v>0</v>
      </c>
      <c r="AP284" s="177">
        <f t="shared" si="35"/>
        <v>0</v>
      </c>
      <c r="AQ284" s="4"/>
      <c r="AR284" s="4"/>
      <c r="AS284" s="4"/>
      <c r="AT284" s="4"/>
      <c r="AU284" s="4"/>
      <c r="AV284" s="4"/>
      <c r="AW284" s="4"/>
      <c r="AX284" s="4"/>
    </row>
    <row r="285" spans="1:50" ht="15">
      <c r="A285" s="25" t="s">
        <v>522</v>
      </c>
      <c r="B285" s="25" t="s">
        <v>553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144"/>
      <c r="AL285" s="144"/>
      <c r="AM285" s="144"/>
      <c r="AN285" s="144">
        <f t="shared" si="33"/>
        <v>0</v>
      </c>
      <c r="AO285" s="177">
        <f t="shared" si="34"/>
        <v>0</v>
      </c>
      <c r="AP285" s="177">
        <f t="shared" si="35"/>
        <v>0</v>
      </c>
      <c r="AQ285" s="4"/>
      <c r="AR285" s="4"/>
      <c r="AS285" s="4"/>
      <c r="AT285" s="4"/>
      <c r="AU285" s="4"/>
      <c r="AV285" s="4"/>
      <c r="AW285" s="4"/>
      <c r="AX285" s="4"/>
    </row>
    <row r="286" spans="1:50" ht="15">
      <c r="A286" s="29" t="s">
        <v>859</v>
      </c>
      <c r="B286" s="5" t="s">
        <v>554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144"/>
      <c r="AL286" s="144"/>
      <c r="AM286" s="144"/>
      <c r="AN286" s="144">
        <f t="shared" si="33"/>
        <v>0</v>
      </c>
      <c r="AO286" s="177">
        <f t="shared" si="34"/>
        <v>0</v>
      </c>
      <c r="AP286" s="177">
        <f t="shared" si="35"/>
        <v>0</v>
      </c>
      <c r="AQ286" s="4"/>
      <c r="AR286" s="4"/>
      <c r="AS286" s="4"/>
      <c r="AT286" s="4"/>
      <c r="AU286" s="4"/>
      <c r="AV286" s="4"/>
      <c r="AW286" s="4"/>
      <c r="AX286" s="4"/>
    </row>
    <row r="287" spans="1:50" ht="15">
      <c r="A287" s="25" t="s">
        <v>555</v>
      </c>
      <c r="B287" s="25" t="s">
        <v>554</v>
      </c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144"/>
      <c r="AL287" s="144"/>
      <c r="AM287" s="144"/>
      <c r="AN287" s="144">
        <f t="shared" si="33"/>
        <v>0</v>
      </c>
      <c r="AO287" s="177">
        <f t="shared" si="34"/>
        <v>0</v>
      </c>
      <c r="AP287" s="177">
        <f t="shared" si="35"/>
        <v>0</v>
      </c>
      <c r="AQ287" s="4"/>
      <c r="AR287" s="4"/>
      <c r="AS287" s="4"/>
      <c r="AT287" s="4"/>
      <c r="AU287" s="4"/>
      <c r="AV287" s="4"/>
      <c r="AW287" s="4"/>
      <c r="AX287" s="4"/>
    </row>
    <row r="288" spans="1:50" ht="15">
      <c r="A288" s="25" t="s">
        <v>556</v>
      </c>
      <c r="B288" s="25" t="s">
        <v>554</v>
      </c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144"/>
      <c r="AL288" s="144"/>
      <c r="AM288" s="144"/>
      <c r="AN288" s="144">
        <f t="shared" si="33"/>
        <v>0</v>
      </c>
      <c r="AO288" s="177">
        <f t="shared" si="34"/>
        <v>0</v>
      </c>
      <c r="AP288" s="177">
        <f t="shared" si="35"/>
        <v>0</v>
      </c>
      <c r="AQ288" s="4"/>
      <c r="AR288" s="4"/>
      <c r="AS288" s="4"/>
      <c r="AT288" s="4"/>
      <c r="AU288" s="4"/>
      <c r="AV288" s="4"/>
      <c r="AW288" s="4"/>
      <c r="AX288" s="4"/>
    </row>
    <row r="289" spans="1:50" ht="15">
      <c r="A289" s="25" t="s">
        <v>557</v>
      </c>
      <c r="B289" s="25" t="s">
        <v>554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144"/>
      <c r="AL289" s="144"/>
      <c r="AM289" s="144"/>
      <c r="AN289" s="144">
        <f t="shared" si="33"/>
        <v>0</v>
      </c>
      <c r="AO289" s="177">
        <f t="shared" si="34"/>
        <v>0</v>
      </c>
      <c r="AP289" s="177">
        <f t="shared" si="35"/>
        <v>0</v>
      </c>
      <c r="AQ289" s="4"/>
      <c r="AR289" s="4"/>
      <c r="AS289" s="4"/>
      <c r="AT289" s="4"/>
      <c r="AU289" s="4"/>
      <c r="AV289" s="4"/>
      <c r="AW289" s="4"/>
      <c r="AX289" s="4"/>
    </row>
    <row r="290" spans="1:50" ht="15">
      <c r="A290" s="25" t="s">
        <v>522</v>
      </c>
      <c r="B290" s="25" t="s">
        <v>554</v>
      </c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144"/>
      <c r="AL290" s="144"/>
      <c r="AM290" s="144"/>
      <c r="AN290" s="144">
        <f t="shared" si="33"/>
        <v>0</v>
      </c>
      <c r="AO290" s="177">
        <f t="shared" si="34"/>
        <v>0</v>
      </c>
      <c r="AP290" s="177">
        <f t="shared" si="35"/>
        <v>0</v>
      </c>
      <c r="AQ290" s="4"/>
      <c r="AR290" s="4"/>
      <c r="AS290" s="4"/>
      <c r="AT290" s="4"/>
      <c r="AU290" s="4"/>
      <c r="AV290" s="4"/>
      <c r="AW290" s="4"/>
      <c r="AX290" s="4"/>
    </row>
    <row r="291" spans="1:50" ht="15">
      <c r="A291" s="59" t="s">
        <v>860</v>
      </c>
      <c r="B291" s="60" t="s">
        <v>558</v>
      </c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144"/>
      <c r="AL291" s="144"/>
      <c r="AM291" s="144"/>
      <c r="AN291" s="144">
        <f t="shared" si="33"/>
        <v>0</v>
      </c>
      <c r="AO291" s="177">
        <f t="shared" si="34"/>
        <v>0</v>
      </c>
      <c r="AP291" s="177">
        <f t="shared" si="35"/>
        <v>0</v>
      </c>
      <c r="AQ291" s="4"/>
      <c r="AR291" s="4"/>
      <c r="AS291" s="4"/>
      <c r="AT291" s="4"/>
      <c r="AU291" s="4"/>
      <c r="AV291" s="4"/>
      <c r="AW291" s="4"/>
      <c r="AX291" s="4"/>
    </row>
    <row r="292" spans="1:50" ht="15">
      <c r="A292" s="61" t="s">
        <v>559</v>
      </c>
      <c r="B292" s="60" t="s">
        <v>560</v>
      </c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144"/>
      <c r="AL292" s="144"/>
      <c r="AM292" s="144"/>
      <c r="AN292" s="144">
        <f t="shared" si="33"/>
        <v>0</v>
      </c>
      <c r="AO292" s="177">
        <f t="shared" si="34"/>
        <v>0</v>
      </c>
      <c r="AP292" s="177">
        <f t="shared" si="35"/>
        <v>0</v>
      </c>
      <c r="AQ292" s="4"/>
      <c r="AR292" s="4"/>
      <c r="AS292" s="4"/>
      <c r="AT292" s="4"/>
      <c r="AU292" s="4"/>
      <c r="AV292" s="4"/>
      <c r="AW292" s="4"/>
      <c r="AX292" s="4"/>
    </row>
    <row r="293" spans="1:50" ht="15.75">
      <c r="A293" s="58" t="s">
        <v>861</v>
      </c>
      <c r="B293" s="52" t="s">
        <v>561</v>
      </c>
      <c r="C293" s="9"/>
      <c r="D293" s="9"/>
      <c r="E293" s="143">
        <v>0</v>
      </c>
      <c r="F293" s="143"/>
      <c r="G293" s="143">
        <v>5413</v>
      </c>
      <c r="H293" s="143">
        <v>0</v>
      </c>
      <c r="I293" s="143"/>
      <c r="J293" s="143">
        <v>0</v>
      </c>
      <c r="K293" s="143"/>
      <c r="L293" s="143"/>
      <c r="M293" s="143"/>
      <c r="N293" s="143"/>
      <c r="O293" s="143">
        <v>0</v>
      </c>
      <c r="P293" s="143">
        <v>0</v>
      </c>
      <c r="Q293" s="143">
        <v>0</v>
      </c>
      <c r="R293" s="143">
        <v>0</v>
      </c>
      <c r="S293" s="143"/>
      <c r="T293" s="143">
        <v>0</v>
      </c>
      <c r="U293" s="143">
        <v>0</v>
      </c>
      <c r="V293" s="143">
        <v>0</v>
      </c>
      <c r="W293" s="143">
        <v>0</v>
      </c>
      <c r="X293" s="143">
        <v>0</v>
      </c>
      <c r="Y293" s="143">
        <v>0</v>
      </c>
      <c r="Z293" s="143">
        <v>0</v>
      </c>
      <c r="AA293" s="143">
        <v>0</v>
      </c>
      <c r="AB293" s="143">
        <v>0</v>
      </c>
      <c r="AC293" s="143">
        <v>0</v>
      </c>
      <c r="AD293" s="143">
        <v>2112</v>
      </c>
      <c r="AE293" s="143">
        <v>156236</v>
      </c>
      <c r="AF293" s="143">
        <v>15440</v>
      </c>
      <c r="AG293" s="143">
        <v>0</v>
      </c>
      <c r="AH293" s="143">
        <v>0</v>
      </c>
      <c r="AI293" s="143">
        <v>0</v>
      </c>
      <c r="AJ293" s="143">
        <v>0</v>
      </c>
      <c r="AK293" s="143">
        <v>0</v>
      </c>
      <c r="AL293" s="143">
        <v>0</v>
      </c>
      <c r="AM293" s="143">
        <v>0</v>
      </c>
      <c r="AN293" s="144">
        <v>7525</v>
      </c>
      <c r="AO293" s="177">
        <f t="shared" si="34"/>
        <v>0</v>
      </c>
      <c r="AP293" s="177">
        <f t="shared" si="35"/>
        <v>179201</v>
      </c>
      <c r="AQ293" s="4"/>
      <c r="AR293" s="4"/>
      <c r="AS293" s="4"/>
      <c r="AT293" s="4"/>
      <c r="AU293" s="4"/>
      <c r="AV293" s="4"/>
      <c r="AW293" s="4"/>
      <c r="AX293" s="4"/>
    </row>
    <row r="294" spans="1:50" ht="15.75">
      <c r="A294" s="179" t="s">
        <v>990</v>
      </c>
      <c r="B294" s="175"/>
      <c r="C294" s="144"/>
      <c r="D294" s="143">
        <f aca="true" t="shared" si="36" ref="D294:AA294">D256+D293</f>
        <v>10565</v>
      </c>
      <c r="E294" s="143">
        <f t="shared" si="36"/>
        <v>176</v>
      </c>
      <c r="F294" s="143">
        <f t="shared" si="36"/>
        <v>29632</v>
      </c>
      <c r="G294" s="143">
        <f t="shared" si="36"/>
        <v>5413</v>
      </c>
      <c r="H294" s="143">
        <f t="shared" si="36"/>
        <v>4037</v>
      </c>
      <c r="I294" s="143">
        <f t="shared" si="36"/>
        <v>1260</v>
      </c>
      <c r="J294" s="143">
        <f t="shared" si="36"/>
        <v>10851</v>
      </c>
      <c r="K294" s="143">
        <f t="shared" si="36"/>
        <v>2540</v>
      </c>
      <c r="L294" s="143">
        <f t="shared" si="36"/>
        <v>508</v>
      </c>
      <c r="M294" s="143">
        <f t="shared" si="36"/>
        <v>9652</v>
      </c>
      <c r="N294" s="143">
        <f t="shared" si="36"/>
        <v>45880</v>
      </c>
      <c r="O294" s="143">
        <f t="shared" si="36"/>
        <v>4040</v>
      </c>
      <c r="P294" s="143">
        <f t="shared" si="36"/>
        <v>7054</v>
      </c>
      <c r="Q294" s="143">
        <f t="shared" si="36"/>
        <v>9380</v>
      </c>
      <c r="R294" s="143">
        <f t="shared" si="36"/>
        <v>417</v>
      </c>
      <c r="S294" s="143">
        <f t="shared" si="36"/>
        <v>2155</v>
      </c>
      <c r="T294" s="143">
        <f t="shared" si="36"/>
        <v>400</v>
      </c>
      <c r="U294" s="143">
        <f t="shared" si="36"/>
        <v>5556</v>
      </c>
      <c r="V294" s="143">
        <f t="shared" si="36"/>
        <v>340</v>
      </c>
      <c r="W294" s="143">
        <f t="shared" si="36"/>
        <v>100</v>
      </c>
      <c r="X294" s="143">
        <f t="shared" si="36"/>
        <v>6254</v>
      </c>
      <c r="Y294" s="143">
        <f t="shared" si="36"/>
        <v>4412</v>
      </c>
      <c r="Z294" s="143">
        <f t="shared" si="36"/>
        <v>305</v>
      </c>
      <c r="AA294" s="143">
        <f t="shared" si="36"/>
        <v>200</v>
      </c>
      <c r="AB294" s="143">
        <f>AB256+AB293</f>
        <v>22045</v>
      </c>
      <c r="AC294" s="143">
        <f>AC256+AC293</f>
        <v>7221</v>
      </c>
      <c r="AD294" s="143">
        <f>AD256+AD293</f>
        <v>2862</v>
      </c>
      <c r="AE294" s="143">
        <f aca="true" t="shared" si="37" ref="AE294:AN294">AE256+AE293</f>
        <v>156236</v>
      </c>
      <c r="AF294" s="143">
        <v>15440</v>
      </c>
      <c r="AG294" s="143">
        <f t="shared" si="37"/>
        <v>5150</v>
      </c>
      <c r="AH294" s="143">
        <f t="shared" si="37"/>
        <v>67022</v>
      </c>
      <c r="AI294" s="143">
        <f t="shared" si="37"/>
        <v>8092</v>
      </c>
      <c r="AJ294" s="143">
        <f t="shared" si="37"/>
        <v>14082</v>
      </c>
      <c r="AK294" s="143">
        <f t="shared" si="37"/>
        <v>51292</v>
      </c>
      <c r="AL294" s="143">
        <f t="shared" si="37"/>
        <v>12460</v>
      </c>
      <c r="AM294" s="143">
        <f t="shared" si="37"/>
        <v>830</v>
      </c>
      <c r="AN294" s="143">
        <f t="shared" si="37"/>
        <v>367623</v>
      </c>
      <c r="AO294" s="177">
        <f t="shared" si="34"/>
        <v>94346</v>
      </c>
      <c r="AP294" s="177">
        <f t="shared" si="35"/>
        <v>364931</v>
      </c>
      <c r="AQ294" s="4"/>
      <c r="AR294" s="4"/>
      <c r="AS294" s="4"/>
      <c r="AT294" s="4"/>
      <c r="AU294" s="4"/>
      <c r="AV294" s="4"/>
      <c r="AW294" s="4"/>
      <c r="AX294" s="4"/>
    </row>
    <row r="295" spans="1:50" ht="15">
      <c r="A295" s="177"/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177"/>
      <c r="AL295" s="177"/>
      <c r="AM295" s="177"/>
      <c r="AN295" s="177"/>
      <c r="AO295" s="177"/>
      <c r="AP295" s="177"/>
      <c r="AQ295" s="4"/>
      <c r="AR295" s="4"/>
      <c r="AS295" s="4"/>
      <c r="AT295" s="4"/>
      <c r="AU295" s="4"/>
      <c r="AV295" s="4"/>
      <c r="AW295" s="4"/>
      <c r="AX295" s="4"/>
    </row>
    <row r="296" spans="1:50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</row>
    <row r="297" spans="1:50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</row>
    <row r="298" spans="1:50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</row>
    <row r="299" spans="1:50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</row>
    <row r="300" spans="1:50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</row>
    <row r="301" spans="1:50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</row>
    <row r="302" spans="1:50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</row>
    <row r="303" spans="1:50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</row>
    <row r="304" spans="1:50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</row>
    <row r="305" spans="1:50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</row>
    <row r="306" spans="1:50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</row>
    <row r="307" spans="1:50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238" t="s">
        <v>357</v>
      </c>
      <c r="B1" s="243"/>
      <c r="C1" s="243"/>
      <c r="D1" s="243"/>
      <c r="E1" s="243"/>
      <c r="F1" s="240"/>
    </row>
    <row r="2" spans="1:6" ht="23.25" customHeight="1">
      <c r="A2" s="241" t="s">
        <v>42</v>
      </c>
      <c r="B2" s="239"/>
      <c r="C2" s="239"/>
      <c r="D2" s="239"/>
      <c r="E2" s="239"/>
      <c r="F2" s="240"/>
    </row>
    <row r="3" spans="1:5" ht="18">
      <c r="A3" s="63"/>
      <c r="E3" t="s">
        <v>914</v>
      </c>
    </row>
    <row r="4" ht="15">
      <c r="A4" s="147" t="s">
        <v>957</v>
      </c>
    </row>
    <row r="5" spans="1:6" ht="45">
      <c r="A5" s="2" t="s">
        <v>366</v>
      </c>
      <c r="B5" s="3" t="s">
        <v>302</v>
      </c>
      <c r="C5" s="85" t="s">
        <v>74</v>
      </c>
      <c r="D5" s="85" t="s">
        <v>75</v>
      </c>
      <c r="E5" s="85" t="s">
        <v>77</v>
      </c>
      <c r="F5" s="141" t="s">
        <v>284</v>
      </c>
    </row>
    <row r="6" spans="1:6" ht="15" customHeight="1">
      <c r="A6" s="42" t="s">
        <v>562</v>
      </c>
      <c r="B6" s="6" t="s">
        <v>563</v>
      </c>
      <c r="C6" s="38"/>
      <c r="D6" s="38"/>
      <c r="E6" s="38"/>
      <c r="F6" s="38"/>
    </row>
    <row r="7" spans="1:6" ht="15" customHeight="1">
      <c r="A7" s="5" t="s">
        <v>564</v>
      </c>
      <c r="B7" s="6" t="s">
        <v>565</v>
      </c>
      <c r="C7" s="38"/>
      <c r="D7" s="38"/>
      <c r="E7" s="38"/>
      <c r="F7" s="38"/>
    </row>
    <row r="8" spans="1:6" ht="15" customHeight="1">
      <c r="A8" s="5" t="s">
        <v>566</v>
      </c>
      <c r="B8" s="6" t="s">
        <v>567</v>
      </c>
      <c r="C8" s="38"/>
      <c r="D8" s="38"/>
      <c r="E8" s="38"/>
      <c r="F8" s="38"/>
    </row>
    <row r="9" spans="1:6" ht="15" customHeight="1">
      <c r="A9" s="5" t="s">
        <v>568</v>
      </c>
      <c r="B9" s="6" t="s">
        <v>569</v>
      </c>
      <c r="C9" s="38"/>
      <c r="D9" s="38"/>
      <c r="E9" s="38"/>
      <c r="F9" s="38"/>
    </row>
    <row r="10" spans="1:6" ht="15" customHeight="1">
      <c r="A10" s="5" t="s">
        <v>570</v>
      </c>
      <c r="B10" s="6" t="s">
        <v>571</v>
      </c>
      <c r="C10" s="38"/>
      <c r="D10" s="38"/>
      <c r="E10" s="38"/>
      <c r="F10" s="38"/>
    </row>
    <row r="11" spans="1:6" ht="15" customHeight="1">
      <c r="A11" s="5" t="s">
        <v>572</v>
      </c>
      <c r="B11" s="6" t="s">
        <v>573</v>
      </c>
      <c r="C11" s="38"/>
      <c r="D11" s="38"/>
      <c r="E11" s="38"/>
      <c r="F11" s="38"/>
    </row>
    <row r="12" spans="1:6" ht="15" customHeight="1">
      <c r="A12" s="9" t="s">
        <v>993</v>
      </c>
      <c r="B12" s="10" t="s">
        <v>574</v>
      </c>
      <c r="C12" s="38"/>
      <c r="D12" s="38"/>
      <c r="E12" s="38"/>
      <c r="F12" s="38"/>
    </row>
    <row r="13" spans="1:6" ht="15" customHeight="1">
      <c r="A13" s="5" t="s">
        <v>575</v>
      </c>
      <c r="B13" s="6" t="s">
        <v>576</v>
      </c>
      <c r="C13" s="38"/>
      <c r="D13" s="38"/>
      <c r="E13" s="38"/>
      <c r="F13" s="38"/>
    </row>
    <row r="14" spans="1:6" ht="15" customHeight="1">
      <c r="A14" s="5" t="s">
        <v>577</v>
      </c>
      <c r="B14" s="6" t="s">
        <v>578</v>
      </c>
      <c r="C14" s="38"/>
      <c r="D14" s="38"/>
      <c r="E14" s="38"/>
      <c r="F14" s="38"/>
    </row>
    <row r="15" spans="1:6" ht="15" customHeight="1">
      <c r="A15" s="5" t="s">
        <v>906</v>
      </c>
      <c r="B15" s="6" t="s">
        <v>579</v>
      </c>
      <c r="C15" s="38"/>
      <c r="D15" s="38"/>
      <c r="E15" s="38"/>
      <c r="F15" s="38"/>
    </row>
    <row r="16" spans="1:6" ht="15" customHeight="1">
      <c r="A16" s="5" t="s">
        <v>907</v>
      </c>
      <c r="B16" s="6" t="s">
        <v>580</v>
      </c>
      <c r="C16" s="38"/>
      <c r="D16" s="38"/>
      <c r="E16" s="38"/>
      <c r="F16" s="38"/>
    </row>
    <row r="17" spans="1:6" ht="15" customHeight="1">
      <c r="A17" s="5" t="s">
        <v>932</v>
      </c>
      <c r="B17" s="6" t="s">
        <v>581</v>
      </c>
      <c r="C17" s="38"/>
      <c r="D17" s="38"/>
      <c r="E17" s="38"/>
      <c r="F17" s="38"/>
    </row>
    <row r="18" spans="1:6" ht="15" customHeight="1">
      <c r="A18" s="50" t="s">
        <v>994</v>
      </c>
      <c r="B18" s="65" t="s">
        <v>582</v>
      </c>
      <c r="C18" s="38"/>
      <c r="D18" s="38"/>
      <c r="E18" s="38"/>
      <c r="F18" s="38"/>
    </row>
    <row r="19" spans="1:6" ht="15" customHeight="1">
      <c r="A19" s="5" t="s">
        <v>939</v>
      </c>
      <c r="B19" s="6" t="s">
        <v>591</v>
      </c>
      <c r="C19" s="38"/>
      <c r="D19" s="38"/>
      <c r="E19" s="38"/>
      <c r="F19" s="38"/>
    </row>
    <row r="20" spans="1:6" ht="15" customHeight="1">
      <c r="A20" s="5" t="s">
        <v>940</v>
      </c>
      <c r="B20" s="6" t="s">
        <v>595</v>
      </c>
      <c r="C20" s="38"/>
      <c r="D20" s="38"/>
      <c r="E20" s="38"/>
      <c r="F20" s="38"/>
    </row>
    <row r="21" spans="1:6" ht="15" customHeight="1">
      <c r="A21" s="9" t="s">
        <v>996</v>
      </c>
      <c r="B21" s="10" t="s">
        <v>596</v>
      </c>
      <c r="C21" s="38"/>
      <c r="D21" s="38"/>
      <c r="E21" s="38"/>
      <c r="F21" s="38"/>
    </row>
    <row r="22" spans="1:6" ht="15" customHeight="1">
      <c r="A22" s="5" t="s">
        <v>941</v>
      </c>
      <c r="B22" s="6" t="s">
        <v>597</v>
      </c>
      <c r="C22" s="38"/>
      <c r="D22" s="38"/>
      <c r="E22" s="38"/>
      <c r="F22" s="38"/>
    </row>
    <row r="23" spans="1:6" ht="15" customHeight="1">
      <c r="A23" s="5" t="s">
        <v>942</v>
      </c>
      <c r="B23" s="6" t="s">
        <v>598</v>
      </c>
      <c r="C23" s="38"/>
      <c r="D23" s="38"/>
      <c r="E23" s="38"/>
      <c r="F23" s="38"/>
    </row>
    <row r="24" spans="1:6" ht="15" customHeight="1">
      <c r="A24" s="5" t="s">
        <v>943</v>
      </c>
      <c r="B24" s="6" t="s">
        <v>599</v>
      </c>
      <c r="C24" s="38"/>
      <c r="D24" s="38"/>
      <c r="E24" s="38"/>
      <c r="F24" s="38"/>
    </row>
    <row r="25" spans="1:6" ht="15" customHeight="1">
      <c r="A25" s="5" t="s">
        <v>944</v>
      </c>
      <c r="B25" s="6" t="s">
        <v>600</v>
      </c>
      <c r="C25" s="38"/>
      <c r="D25" s="38"/>
      <c r="E25" s="38"/>
      <c r="F25" s="38"/>
    </row>
    <row r="26" spans="1:6" ht="15" customHeight="1">
      <c r="A26" s="5" t="s">
        <v>945</v>
      </c>
      <c r="B26" s="6" t="s">
        <v>603</v>
      </c>
      <c r="C26" s="38"/>
      <c r="D26" s="38"/>
      <c r="E26" s="38"/>
      <c r="F26" s="38"/>
    </row>
    <row r="27" spans="1:6" ht="15" customHeight="1">
      <c r="A27" s="5" t="s">
        <v>604</v>
      </c>
      <c r="B27" s="6" t="s">
        <v>605</v>
      </c>
      <c r="C27" s="38"/>
      <c r="D27" s="38"/>
      <c r="E27" s="38"/>
      <c r="F27" s="38"/>
    </row>
    <row r="28" spans="1:6" ht="15" customHeight="1">
      <c r="A28" s="5" t="s">
        <v>946</v>
      </c>
      <c r="B28" s="6" t="s">
        <v>606</v>
      </c>
      <c r="C28" s="38"/>
      <c r="D28" s="38"/>
      <c r="E28" s="38"/>
      <c r="F28" s="38"/>
    </row>
    <row r="29" spans="1:6" ht="15" customHeight="1">
      <c r="A29" s="5" t="s">
        <v>947</v>
      </c>
      <c r="B29" s="6" t="s">
        <v>611</v>
      </c>
      <c r="C29" s="38"/>
      <c r="D29" s="38"/>
      <c r="E29" s="38"/>
      <c r="F29" s="38"/>
    </row>
    <row r="30" spans="1:6" ht="15" customHeight="1">
      <c r="A30" s="9" t="s">
        <v>997</v>
      </c>
      <c r="B30" s="10" t="s">
        <v>627</v>
      </c>
      <c r="C30" s="38"/>
      <c r="D30" s="38"/>
      <c r="E30" s="38"/>
      <c r="F30" s="38"/>
    </row>
    <row r="31" spans="1:6" ht="15" customHeight="1">
      <c r="A31" s="5" t="s">
        <v>948</v>
      </c>
      <c r="B31" s="6" t="s">
        <v>628</v>
      </c>
      <c r="C31" s="38"/>
      <c r="D31" s="38"/>
      <c r="E31" s="38"/>
      <c r="F31" s="38"/>
    </row>
    <row r="32" spans="1:6" ht="15" customHeight="1">
      <c r="A32" s="50" t="s">
        <v>998</v>
      </c>
      <c r="B32" s="65" t="s">
        <v>629</v>
      </c>
      <c r="C32" s="38"/>
      <c r="D32" s="38"/>
      <c r="E32" s="38"/>
      <c r="F32" s="38"/>
    </row>
    <row r="33" spans="1:6" ht="15" customHeight="1">
      <c r="A33" s="17" t="s">
        <v>630</v>
      </c>
      <c r="B33" s="6" t="s">
        <v>631</v>
      </c>
      <c r="C33" s="38"/>
      <c r="D33" s="38"/>
      <c r="E33" s="38"/>
      <c r="F33" s="38"/>
    </row>
    <row r="34" spans="1:6" ht="15" customHeight="1">
      <c r="A34" s="17" t="s">
        <v>951</v>
      </c>
      <c r="B34" s="6" t="s">
        <v>632</v>
      </c>
      <c r="C34" s="38"/>
      <c r="D34" s="38"/>
      <c r="E34" s="38"/>
      <c r="F34" s="38"/>
    </row>
    <row r="35" spans="1:6" ht="15" customHeight="1">
      <c r="A35" s="17" t="s">
        <v>952</v>
      </c>
      <c r="B35" s="6" t="s">
        <v>635</v>
      </c>
      <c r="C35" s="38"/>
      <c r="D35" s="38"/>
      <c r="E35" s="38"/>
      <c r="F35" s="38"/>
    </row>
    <row r="36" spans="1:6" ht="15" customHeight="1">
      <c r="A36" s="17" t="s">
        <v>971</v>
      </c>
      <c r="B36" s="6" t="s">
        <v>636</v>
      </c>
      <c r="C36" s="38"/>
      <c r="D36" s="38"/>
      <c r="E36" s="38"/>
      <c r="F36" s="38"/>
    </row>
    <row r="37" spans="1:6" ht="15" customHeight="1">
      <c r="A37" s="17" t="s">
        <v>643</v>
      </c>
      <c r="B37" s="6" t="s">
        <v>644</v>
      </c>
      <c r="C37" s="38">
        <v>1206</v>
      </c>
      <c r="D37" s="38"/>
      <c r="E37" s="38"/>
      <c r="F37" s="38">
        <v>1206</v>
      </c>
    </row>
    <row r="38" spans="1:6" ht="15" customHeight="1">
      <c r="A38" s="17" t="s">
        <v>645</v>
      </c>
      <c r="B38" s="6" t="s">
        <v>646</v>
      </c>
      <c r="C38" s="38">
        <v>326</v>
      </c>
      <c r="D38" s="38"/>
      <c r="E38" s="38"/>
      <c r="F38" s="38">
        <v>326</v>
      </c>
    </row>
    <row r="39" spans="1:6" ht="15" customHeight="1">
      <c r="A39" s="17" t="s">
        <v>647</v>
      </c>
      <c r="B39" s="6" t="s">
        <v>648</v>
      </c>
      <c r="C39" s="38">
        <v>500</v>
      </c>
      <c r="D39" s="38"/>
      <c r="E39" s="38"/>
      <c r="F39" s="38">
        <v>500</v>
      </c>
    </row>
    <row r="40" spans="1:6" ht="15" customHeight="1">
      <c r="A40" s="17" t="s">
        <v>972</v>
      </c>
      <c r="B40" s="6" t="s">
        <v>649</v>
      </c>
      <c r="C40" s="38"/>
      <c r="D40" s="38"/>
      <c r="E40" s="38"/>
      <c r="F40" s="38"/>
    </row>
    <row r="41" spans="1:6" ht="15" customHeight="1">
      <c r="A41" s="17" t="s">
        <v>973</v>
      </c>
      <c r="B41" s="6" t="s">
        <v>651</v>
      </c>
      <c r="C41" s="38"/>
      <c r="D41" s="38"/>
      <c r="E41" s="38"/>
      <c r="F41" s="38"/>
    </row>
    <row r="42" spans="1:6" ht="15" customHeight="1">
      <c r="A42" s="17" t="s">
        <v>974</v>
      </c>
      <c r="B42" s="6" t="s">
        <v>656</v>
      </c>
      <c r="C42" s="38"/>
      <c r="D42" s="38"/>
      <c r="E42" s="38"/>
      <c r="F42" s="38"/>
    </row>
    <row r="43" spans="1:6" ht="15" customHeight="1">
      <c r="A43" s="64" t="s">
        <v>999</v>
      </c>
      <c r="B43" s="65" t="s">
        <v>661</v>
      </c>
      <c r="C43" s="38">
        <f>SUM(C33:C42)</f>
        <v>2032</v>
      </c>
      <c r="D43" s="38"/>
      <c r="E43" s="38"/>
      <c r="F43" s="38">
        <f>SUM(F33:F42)</f>
        <v>2032</v>
      </c>
    </row>
    <row r="44" spans="1:6" ht="15" customHeight="1">
      <c r="A44" s="17" t="s">
        <v>673</v>
      </c>
      <c r="B44" s="6" t="s">
        <v>674</v>
      </c>
      <c r="C44" s="38"/>
      <c r="D44" s="38"/>
      <c r="E44" s="38"/>
      <c r="F44" s="38"/>
    </row>
    <row r="45" spans="1:6" ht="15" customHeight="1">
      <c r="A45" s="5" t="s">
        <v>978</v>
      </c>
      <c r="B45" s="6" t="s">
        <v>675</v>
      </c>
      <c r="C45" s="38"/>
      <c r="D45" s="38"/>
      <c r="E45" s="38"/>
      <c r="F45" s="38"/>
    </row>
    <row r="46" spans="1:6" ht="15" customHeight="1">
      <c r="A46" s="17" t="s">
        <v>979</v>
      </c>
      <c r="B46" s="6" t="s">
        <v>676</v>
      </c>
      <c r="C46" s="38"/>
      <c r="D46" s="38"/>
      <c r="E46" s="38"/>
      <c r="F46" s="38"/>
    </row>
    <row r="47" spans="1:6" ht="15" customHeight="1">
      <c r="A47" s="50" t="s">
        <v>1001</v>
      </c>
      <c r="B47" s="65" t="s">
        <v>677</v>
      </c>
      <c r="C47" s="38"/>
      <c r="D47" s="38"/>
      <c r="E47" s="38"/>
      <c r="F47" s="38"/>
    </row>
    <row r="48" spans="1:6" ht="15" customHeight="1">
      <c r="A48" s="83" t="s">
        <v>73</v>
      </c>
      <c r="B48" s="88"/>
      <c r="C48" s="38"/>
      <c r="D48" s="38"/>
      <c r="E48" s="38"/>
      <c r="F48" s="38"/>
    </row>
    <row r="49" spans="1:6" ht="15" customHeight="1">
      <c r="A49" s="5" t="s">
        <v>583</v>
      </c>
      <c r="B49" s="6" t="s">
        <v>584</v>
      </c>
      <c r="C49" s="38"/>
      <c r="D49" s="38"/>
      <c r="E49" s="38"/>
      <c r="F49" s="38"/>
    </row>
    <row r="50" spans="1:6" ht="15" customHeight="1">
      <c r="A50" s="5" t="s">
        <v>585</v>
      </c>
      <c r="B50" s="6" t="s">
        <v>586</v>
      </c>
      <c r="C50" s="38"/>
      <c r="D50" s="38"/>
      <c r="E50" s="38"/>
      <c r="F50" s="38"/>
    </row>
    <row r="51" spans="1:6" ht="15" customHeight="1">
      <c r="A51" s="5" t="s">
        <v>933</v>
      </c>
      <c r="B51" s="6" t="s">
        <v>587</v>
      </c>
      <c r="C51" s="38"/>
      <c r="D51" s="38"/>
      <c r="E51" s="38"/>
      <c r="F51" s="38"/>
    </row>
    <row r="52" spans="1:6" ht="15" customHeight="1">
      <c r="A52" s="5" t="s">
        <v>934</v>
      </c>
      <c r="B52" s="6" t="s">
        <v>588</v>
      </c>
      <c r="C52" s="38"/>
      <c r="D52" s="38"/>
      <c r="E52" s="38"/>
      <c r="F52" s="38"/>
    </row>
    <row r="53" spans="1:6" ht="15" customHeight="1">
      <c r="A53" s="5" t="s">
        <v>938</v>
      </c>
      <c r="B53" s="6" t="s">
        <v>589</v>
      </c>
      <c r="C53" s="38"/>
      <c r="D53" s="38"/>
      <c r="E53" s="38"/>
      <c r="F53" s="38"/>
    </row>
    <row r="54" spans="1:6" ht="15" customHeight="1">
      <c r="A54" s="50" t="s">
        <v>995</v>
      </c>
      <c r="B54" s="65" t="s">
        <v>590</v>
      </c>
      <c r="C54" s="38"/>
      <c r="D54" s="38"/>
      <c r="E54" s="38"/>
      <c r="F54" s="38"/>
    </row>
    <row r="55" spans="1:6" ht="15" customHeight="1">
      <c r="A55" s="17" t="s">
        <v>975</v>
      </c>
      <c r="B55" s="6" t="s">
        <v>662</v>
      </c>
      <c r="C55" s="38"/>
      <c r="D55" s="38"/>
      <c r="E55" s="38"/>
      <c r="F55" s="38"/>
    </row>
    <row r="56" spans="1:6" ht="15" customHeight="1">
      <c r="A56" s="17" t="s">
        <v>976</v>
      </c>
      <c r="B56" s="6" t="s">
        <v>664</v>
      </c>
      <c r="C56" s="38"/>
      <c r="D56" s="38"/>
      <c r="E56" s="38"/>
      <c r="F56" s="38"/>
    </row>
    <row r="57" spans="1:6" ht="15" customHeight="1">
      <c r="A57" s="17" t="s">
        <v>666</v>
      </c>
      <c r="B57" s="6" t="s">
        <v>667</v>
      </c>
      <c r="C57" s="38"/>
      <c r="D57" s="38"/>
      <c r="E57" s="38"/>
      <c r="F57" s="38"/>
    </row>
    <row r="58" spans="1:6" ht="15" customHeight="1">
      <c r="A58" s="17" t="s">
        <v>977</v>
      </c>
      <c r="B58" s="6" t="s">
        <v>668</v>
      </c>
      <c r="C58" s="38"/>
      <c r="D58" s="38"/>
      <c r="E58" s="38"/>
      <c r="F58" s="38"/>
    </row>
    <row r="59" spans="1:6" ht="15" customHeight="1">
      <c r="A59" s="17" t="s">
        <v>670</v>
      </c>
      <c r="B59" s="6" t="s">
        <v>671</v>
      </c>
      <c r="C59" s="38"/>
      <c r="D59" s="38"/>
      <c r="E59" s="38"/>
      <c r="F59" s="38"/>
    </row>
    <row r="60" spans="1:6" ht="15" customHeight="1">
      <c r="A60" s="50" t="s">
        <v>1000</v>
      </c>
      <c r="B60" s="65" t="s">
        <v>672</v>
      </c>
      <c r="C60" s="38"/>
      <c r="D60" s="38"/>
      <c r="E60" s="38"/>
      <c r="F60" s="38"/>
    </row>
    <row r="61" spans="1:6" ht="15" customHeight="1">
      <c r="A61" s="17" t="s">
        <v>687</v>
      </c>
      <c r="B61" s="6" t="s">
        <v>688</v>
      </c>
      <c r="C61" s="38"/>
      <c r="D61" s="38"/>
      <c r="E61" s="38"/>
      <c r="F61" s="38"/>
    </row>
    <row r="62" spans="1:6" ht="15" customHeight="1">
      <c r="A62" s="5" t="s">
        <v>980</v>
      </c>
      <c r="B62" s="6" t="s">
        <v>689</v>
      </c>
      <c r="C62" s="38"/>
      <c r="D62" s="38"/>
      <c r="E62" s="38"/>
      <c r="F62" s="38"/>
    </row>
    <row r="63" spans="1:6" ht="15" customHeight="1">
      <c r="A63" s="17" t="s">
        <v>982</v>
      </c>
      <c r="B63" s="6" t="s">
        <v>690</v>
      </c>
      <c r="C63" s="38"/>
      <c r="D63" s="38"/>
      <c r="E63" s="38"/>
      <c r="F63" s="38"/>
    </row>
    <row r="64" spans="1:6" ht="15">
      <c r="A64" s="50" t="s">
        <v>1003</v>
      </c>
      <c r="B64" s="65" t="s">
        <v>691</v>
      </c>
      <c r="C64" s="38"/>
      <c r="D64" s="38"/>
      <c r="E64" s="38"/>
      <c r="F64" s="38"/>
    </row>
    <row r="65" spans="1:6" ht="15.75">
      <c r="A65" s="83" t="s">
        <v>72</v>
      </c>
      <c r="B65" s="88"/>
      <c r="C65" s="38"/>
      <c r="D65" s="38"/>
      <c r="E65" s="38"/>
      <c r="F65" s="38"/>
    </row>
    <row r="66" spans="1:6" ht="15.75">
      <c r="A66" s="62" t="s">
        <v>1002</v>
      </c>
      <c r="B66" s="46" t="s">
        <v>692</v>
      </c>
      <c r="C66" s="38">
        <v>2032</v>
      </c>
      <c r="D66" s="38"/>
      <c r="E66" s="38"/>
      <c r="F66" s="38">
        <v>2032</v>
      </c>
    </row>
    <row r="67" spans="1:6" ht="15.75">
      <c r="A67" s="87" t="s">
        <v>182</v>
      </c>
      <c r="B67" s="86"/>
      <c r="C67" s="38"/>
      <c r="D67" s="38"/>
      <c r="E67" s="38"/>
      <c r="F67" s="38"/>
    </row>
    <row r="68" spans="1:6" ht="15.75">
      <c r="A68" s="87" t="s">
        <v>183</v>
      </c>
      <c r="B68" s="86"/>
      <c r="C68" s="38"/>
      <c r="D68" s="38"/>
      <c r="E68" s="38"/>
      <c r="F68" s="38"/>
    </row>
    <row r="69" spans="1:6" ht="15">
      <c r="A69" s="48" t="s">
        <v>984</v>
      </c>
      <c r="B69" s="5" t="s">
        <v>693</v>
      </c>
      <c r="C69" s="38"/>
      <c r="D69" s="38"/>
      <c r="E69" s="38"/>
      <c r="F69" s="38"/>
    </row>
    <row r="70" spans="1:6" ht="15">
      <c r="A70" s="17" t="s">
        <v>694</v>
      </c>
      <c r="B70" s="5" t="s">
        <v>695</v>
      </c>
      <c r="C70" s="38"/>
      <c r="D70" s="38"/>
      <c r="E70" s="38"/>
      <c r="F70" s="38"/>
    </row>
    <row r="71" spans="1:6" ht="15">
      <c r="A71" s="48" t="s">
        <v>985</v>
      </c>
      <c r="B71" s="5" t="s">
        <v>696</v>
      </c>
      <c r="C71" s="38"/>
      <c r="D71" s="38"/>
      <c r="E71" s="38"/>
      <c r="F71" s="38"/>
    </row>
    <row r="72" spans="1:6" ht="15">
      <c r="A72" s="20" t="s">
        <v>1004</v>
      </c>
      <c r="B72" s="9" t="s">
        <v>697</v>
      </c>
      <c r="C72" s="38"/>
      <c r="D72" s="38"/>
      <c r="E72" s="38"/>
      <c r="F72" s="38"/>
    </row>
    <row r="73" spans="1:6" ht="15">
      <c r="A73" s="17" t="s">
        <v>986</v>
      </c>
      <c r="B73" s="5" t="s">
        <v>698</v>
      </c>
      <c r="C73" s="38"/>
      <c r="D73" s="38"/>
      <c r="E73" s="38"/>
      <c r="F73" s="38"/>
    </row>
    <row r="74" spans="1:6" ht="15">
      <c r="A74" s="48" t="s">
        <v>699</v>
      </c>
      <c r="B74" s="5" t="s">
        <v>700</v>
      </c>
      <c r="C74" s="38"/>
      <c r="D74" s="38"/>
      <c r="E74" s="38"/>
      <c r="F74" s="38"/>
    </row>
    <row r="75" spans="1:6" ht="15">
      <c r="A75" s="17" t="s">
        <v>987</v>
      </c>
      <c r="B75" s="5" t="s">
        <v>701</v>
      </c>
      <c r="C75" s="38"/>
      <c r="D75" s="38"/>
      <c r="E75" s="38"/>
      <c r="F75" s="38"/>
    </row>
    <row r="76" spans="1:6" ht="15">
      <c r="A76" s="48" t="s">
        <v>702</v>
      </c>
      <c r="B76" s="5" t="s">
        <v>703</v>
      </c>
      <c r="C76" s="38"/>
      <c r="D76" s="38"/>
      <c r="E76" s="38"/>
      <c r="F76" s="38"/>
    </row>
    <row r="77" spans="1:6" ht="15">
      <c r="A77" s="18" t="s">
        <v>1005</v>
      </c>
      <c r="B77" s="9" t="s">
        <v>704</v>
      </c>
      <c r="C77" s="38"/>
      <c r="D77" s="38"/>
      <c r="E77" s="38"/>
      <c r="F77" s="38"/>
    </row>
    <row r="78" spans="1:6" ht="15">
      <c r="A78" s="5" t="s">
        <v>180</v>
      </c>
      <c r="B78" s="5" t="s">
        <v>705</v>
      </c>
      <c r="C78" s="38">
        <v>32</v>
      </c>
      <c r="D78" s="38"/>
      <c r="E78" s="38"/>
      <c r="F78" s="38"/>
    </row>
    <row r="79" spans="1:6" ht="15">
      <c r="A79" s="5" t="s">
        <v>181</v>
      </c>
      <c r="B79" s="5" t="s">
        <v>705</v>
      </c>
      <c r="C79" s="38"/>
      <c r="D79" s="38"/>
      <c r="E79" s="38"/>
      <c r="F79" s="38"/>
    </row>
    <row r="80" spans="1:6" ht="15">
      <c r="A80" s="5" t="s">
        <v>178</v>
      </c>
      <c r="B80" s="5" t="s">
        <v>709</v>
      </c>
      <c r="C80" s="38"/>
      <c r="D80" s="38"/>
      <c r="E80" s="38"/>
      <c r="F80" s="38"/>
    </row>
    <row r="81" spans="1:6" ht="15">
      <c r="A81" s="5" t="s">
        <v>179</v>
      </c>
      <c r="B81" s="5" t="s">
        <v>709</v>
      </c>
      <c r="C81" s="38"/>
      <c r="D81" s="38"/>
      <c r="E81" s="38"/>
      <c r="F81" s="38"/>
    </row>
    <row r="82" spans="1:6" ht="15">
      <c r="A82" s="9" t="s">
        <v>1006</v>
      </c>
      <c r="B82" s="9" t="s">
        <v>710</v>
      </c>
      <c r="C82" s="38"/>
      <c r="D82" s="38"/>
      <c r="E82" s="38"/>
      <c r="F82" s="38"/>
    </row>
    <row r="83" spans="1:6" ht="15">
      <c r="A83" s="48" t="s">
        <v>711</v>
      </c>
      <c r="B83" s="5" t="s">
        <v>712</v>
      </c>
      <c r="C83" s="38"/>
      <c r="D83" s="38"/>
      <c r="E83" s="38"/>
      <c r="F83" s="38"/>
    </row>
    <row r="84" spans="1:6" ht="15">
      <c r="A84" s="48" t="s">
        <v>714</v>
      </c>
      <c r="B84" s="5" t="s">
        <v>715</v>
      </c>
      <c r="C84" s="38"/>
      <c r="D84" s="38"/>
      <c r="E84" s="38"/>
      <c r="F84" s="38"/>
    </row>
    <row r="85" spans="1:6" ht="15">
      <c r="A85" s="48" t="s">
        <v>716</v>
      </c>
      <c r="B85" s="5" t="s">
        <v>717</v>
      </c>
      <c r="C85" s="38">
        <v>92282</v>
      </c>
      <c r="D85" s="38"/>
      <c r="E85" s="38"/>
      <c r="F85" s="38">
        <v>92282</v>
      </c>
    </row>
    <row r="86" spans="1:6" ht="15">
      <c r="A86" s="48" t="s">
        <v>718</v>
      </c>
      <c r="B86" s="5" t="s">
        <v>719</v>
      </c>
      <c r="C86" s="38"/>
      <c r="D86" s="38"/>
      <c r="E86" s="38"/>
      <c r="F86" s="38"/>
    </row>
    <row r="87" spans="1:6" ht="15">
      <c r="A87" s="17" t="s">
        <v>988</v>
      </c>
      <c r="B87" s="5" t="s">
        <v>720</v>
      </c>
      <c r="C87" s="38"/>
      <c r="D87" s="38"/>
      <c r="E87" s="38"/>
      <c r="F87" s="38"/>
    </row>
    <row r="88" spans="1:6" ht="15">
      <c r="A88" s="20" t="s">
        <v>1007</v>
      </c>
      <c r="B88" s="9" t="s">
        <v>725</v>
      </c>
      <c r="C88" s="38">
        <v>92314</v>
      </c>
      <c r="D88" s="38"/>
      <c r="E88" s="38"/>
      <c r="F88" s="38">
        <v>92314</v>
      </c>
    </row>
    <row r="89" spans="1:6" ht="15">
      <c r="A89" s="17" t="s">
        <v>726</v>
      </c>
      <c r="B89" s="5" t="s">
        <v>727</v>
      </c>
      <c r="C89" s="38"/>
      <c r="D89" s="38"/>
      <c r="E89" s="38"/>
      <c r="F89" s="38"/>
    </row>
    <row r="90" spans="1:6" ht="15">
      <c r="A90" s="17" t="s">
        <v>728</v>
      </c>
      <c r="B90" s="5" t="s">
        <v>729</v>
      </c>
      <c r="C90" s="38"/>
      <c r="D90" s="38"/>
      <c r="E90" s="38"/>
      <c r="F90" s="38"/>
    </row>
    <row r="91" spans="1:6" ht="15">
      <c r="A91" s="48" t="s">
        <v>730</v>
      </c>
      <c r="B91" s="5" t="s">
        <v>731</v>
      </c>
      <c r="C91" s="38"/>
      <c r="D91" s="38"/>
      <c r="E91" s="38"/>
      <c r="F91" s="38"/>
    </row>
    <row r="92" spans="1:6" ht="15">
      <c r="A92" s="48" t="s">
        <v>989</v>
      </c>
      <c r="B92" s="5" t="s">
        <v>732</v>
      </c>
      <c r="C92" s="38"/>
      <c r="D92" s="38"/>
      <c r="E92" s="38"/>
      <c r="F92" s="38"/>
    </row>
    <row r="93" spans="1:6" ht="15">
      <c r="A93" s="18" t="s">
        <v>1008</v>
      </c>
      <c r="B93" s="9" t="s">
        <v>733</v>
      </c>
      <c r="C93" s="38"/>
      <c r="D93" s="38"/>
      <c r="E93" s="38"/>
      <c r="F93" s="38"/>
    </row>
    <row r="94" spans="1:6" ht="15">
      <c r="A94" s="20" t="s">
        <v>756</v>
      </c>
      <c r="B94" s="9" t="s">
        <v>757</v>
      </c>
      <c r="C94" s="38"/>
      <c r="D94" s="38"/>
      <c r="E94" s="38"/>
      <c r="F94" s="38"/>
    </row>
    <row r="95" spans="1:6" ht="15.75">
      <c r="A95" s="51" t="s">
        <v>1009</v>
      </c>
      <c r="B95" s="52" t="s">
        <v>758</v>
      </c>
      <c r="C95" s="38">
        <v>92314</v>
      </c>
      <c r="D95" s="38"/>
      <c r="E95" s="38"/>
      <c r="F95" s="38">
        <v>92314</v>
      </c>
    </row>
    <row r="96" spans="1:6" ht="15.75">
      <c r="A96" s="56" t="s">
        <v>991</v>
      </c>
      <c r="B96" s="57"/>
      <c r="C96" s="38">
        <f>C66+C95</f>
        <v>94346</v>
      </c>
      <c r="D96" s="38"/>
      <c r="E96" s="38"/>
      <c r="F96" s="38">
        <f>F66+F95</f>
        <v>94346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B1">
      <selection activeCell="C4" sqref="C4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238" t="s">
        <v>357</v>
      </c>
      <c r="B1" s="243"/>
      <c r="C1" s="243"/>
      <c r="D1" s="243"/>
      <c r="E1" s="243"/>
      <c r="F1" s="240"/>
    </row>
    <row r="2" spans="1:8" ht="24" customHeight="1">
      <c r="A2" s="241" t="s">
        <v>42</v>
      </c>
      <c r="B2" s="239"/>
      <c r="C2" s="239"/>
      <c r="D2" s="239"/>
      <c r="E2" s="239"/>
      <c r="F2" s="240"/>
      <c r="H2" s="121"/>
    </row>
    <row r="3" spans="1:5" ht="18">
      <c r="A3" s="63"/>
      <c r="E3" t="s">
        <v>915</v>
      </c>
    </row>
    <row r="4" ht="15">
      <c r="A4" s="146" t="s">
        <v>958</v>
      </c>
    </row>
    <row r="5" spans="1:6" ht="45">
      <c r="A5" s="2" t="s">
        <v>366</v>
      </c>
      <c r="B5" s="3" t="s">
        <v>302</v>
      </c>
      <c r="C5" s="85" t="s">
        <v>74</v>
      </c>
      <c r="D5" s="85" t="s">
        <v>75</v>
      </c>
      <c r="E5" s="85" t="s">
        <v>77</v>
      </c>
      <c r="F5" s="141" t="s">
        <v>284</v>
      </c>
    </row>
    <row r="6" spans="1:6" ht="15" customHeight="1">
      <c r="A6" s="42" t="s">
        <v>562</v>
      </c>
      <c r="B6" s="6" t="s">
        <v>563</v>
      </c>
      <c r="C6" s="38"/>
      <c r="D6" s="38"/>
      <c r="E6" s="38"/>
      <c r="F6" s="38"/>
    </row>
    <row r="7" spans="1:6" ht="15" customHeight="1">
      <c r="A7" s="5" t="s">
        <v>564</v>
      </c>
      <c r="B7" s="6" t="s">
        <v>565</v>
      </c>
      <c r="C7" s="38"/>
      <c r="D7" s="38"/>
      <c r="E7" s="38"/>
      <c r="F7" s="38"/>
    </row>
    <row r="8" spans="1:6" ht="15" customHeight="1">
      <c r="A8" s="5" t="s">
        <v>566</v>
      </c>
      <c r="B8" s="6" t="s">
        <v>567</v>
      </c>
      <c r="C8" s="38"/>
      <c r="D8" s="38"/>
      <c r="E8" s="38"/>
      <c r="F8" s="38"/>
    </row>
    <row r="9" spans="1:6" ht="15" customHeight="1">
      <c r="A9" s="5" t="s">
        <v>568</v>
      </c>
      <c r="B9" s="6" t="s">
        <v>569</v>
      </c>
      <c r="C9" s="38"/>
      <c r="D9" s="38"/>
      <c r="E9" s="38"/>
      <c r="F9" s="38"/>
    </row>
    <row r="10" spans="1:6" ht="15" customHeight="1">
      <c r="A10" s="5" t="s">
        <v>570</v>
      </c>
      <c r="B10" s="6" t="s">
        <v>571</v>
      </c>
      <c r="C10" s="38"/>
      <c r="D10" s="38"/>
      <c r="E10" s="38"/>
      <c r="F10" s="38"/>
    </row>
    <row r="11" spans="1:6" ht="15" customHeight="1">
      <c r="A11" s="5" t="s">
        <v>572</v>
      </c>
      <c r="B11" s="6" t="s">
        <v>573</v>
      </c>
      <c r="C11" s="38"/>
      <c r="D11" s="38"/>
      <c r="E11" s="38"/>
      <c r="F11" s="38"/>
    </row>
    <row r="12" spans="1:6" ht="15" customHeight="1">
      <c r="A12" s="9" t="s">
        <v>993</v>
      </c>
      <c r="B12" s="10" t="s">
        <v>574</v>
      </c>
      <c r="C12" s="38"/>
      <c r="D12" s="38"/>
      <c r="E12" s="38"/>
      <c r="F12" s="38"/>
    </row>
    <row r="13" spans="1:6" ht="15" customHeight="1">
      <c r="A13" s="5" t="s">
        <v>575</v>
      </c>
      <c r="B13" s="6" t="s">
        <v>576</v>
      </c>
      <c r="C13" s="38"/>
      <c r="D13" s="38"/>
      <c r="E13" s="38"/>
      <c r="F13" s="38"/>
    </row>
    <row r="14" spans="1:6" ht="15" customHeight="1">
      <c r="A14" s="5" t="s">
        <v>577</v>
      </c>
      <c r="B14" s="6" t="s">
        <v>578</v>
      </c>
      <c r="C14" s="38"/>
      <c r="D14" s="38"/>
      <c r="E14" s="38"/>
      <c r="F14" s="38"/>
    </row>
    <row r="15" spans="1:6" ht="15" customHeight="1">
      <c r="A15" s="5" t="s">
        <v>906</v>
      </c>
      <c r="B15" s="6" t="s">
        <v>579</v>
      </c>
      <c r="C15" s="38"/>
      <c r="D15" s="38"/>
      <c r="E15" s="38"/>
      <c r="F15" s="38"/>
    </row>
    <row r="16" spans="1:6" ht="15" customHeight="1">
      <c r="A16" s="5" t="s">
        <v>907</v>
      </c>
      <c r="B16" s="6" t="s">
        <v>580</v>
      </c>
      <c r="C16" s="38"/>
      <c r="D16" s="38"/>
      <c r="E16" s="38"/>
      <c r="F16" s="38"/>
    </row>
    <row r="17" spans="1:6" ht="15" customHeight="1">
      <c r="A17" s="5" t="s">
        <v>932</v>
      </c>
      <c r="B17" s="6" t="s">
        <v>581</v>
      </c>
      <c r="C17" s="38"/>
      <c r="D17" s="38"/>
      <c r="E17" s="38"/>
      <c r="F17" s="38"/>
    </row>
    <row r="18" spans="1:6" ht="15" customHeight="1">
      <c r="A18" s="50" t="s">
        <v>994</v>
      </c>
      <c r="B18" s="65" t="s">
        <v>582</v>
      </c>
      <c r="C18" s="38"/>
      <c r="D18" s="38"/>
      <c r="E18" s="38"/>
      <c r="F18" s="38"/>
    </row>
    <row r="19" spans="1:6" ht="15" customHeight="1">
      <c r="A19" s="5" t="s">
        <v>583</v>
      </c>
      <c r="B19" s="6" t="s">
        <v>584</v>
      </c>
      <c r="C19" s="38"/>
      <c r="D19" s="38"/>
      <c r="E19" s="38"/>
      <c r="F19" s="38"/>
    </row>
    <row r="20" spans="1:6" ht="15" customHeight="1">
      <c r="A20" s="5" t="s">
        <v>585</v>
      </c>
      <c r="B20" s="6" t="s">
        <v>586</v>
      </c>
      <c r="C20" s="38"/>
      <c r="D20" s="38"/>
      <c r="E20" s="38"/>
      <c r="F20" s="38"/>
    </row>
    <row r="21" spans="1:6" ht="15" customHeight="1">
      <c r="A21" s="5" t="s">
        <v>933</v>
      </c>
      <c r="B21" s="6" t="s">
        <v>587</v>
      </c>
      <c r="C21" s="38"/>
      <c r="D21" s="38"/>
      <c r="E21" s="38"/>
      <c r="F21" s="38"/>
    </row>
    <row r="22" spans="1:6" ht="15" customHeight="1">
      <c r="A22" s="5" t="s">
        <v>934</v>
      </c>
      <c r="B22" s="6" t="s">
        <v>588</v>
      </c>
      <c r="C22" s="38"/>
      <c r="D22" s="38"/>
      <c r="E22" s="38"/>
      <c r="F22" s="38"/>
    </row>
    <row r="23" spans="1:6" ht="15" customHeight="1">
      <c r="A23" s="5" t="s">
        <v>938</v>
      </c>
      <c r="B23" s="6" t="s">
        <v>589</v>
      </c>
      <c r="C23" s="38"/>
      <c r="D23" s="38"/>
      <c r="E23" s="38"/>
      <c r="F23" s="38"/>
    </row>
    <row r="24" spans="1:6" ht="15" customHeight="1">
      <c r="A24" s="50" t="s">
        <v>995</v>
      </c>
      <c r="B24" s="65" t="s">
        <v>590</v>
      </c>
      <c r="C24" s="38"/>
      <c r="D24" s="38"/>
      <c r="E24" s="38"/>
      <c r="F24" s="38"/>
    </row>
    <row r="25" spans="1:6" ht="15" customHeight="1">
      <c r="A25" s="5" t="s">
        <v>939</v>
      </c>
      <c r="B25" s="6" t="s">
        <v>591</v>
      </c>
      <c r="C25" s="38"/>
      <c r="D25" s="38"/>
      <c r="E25" s="38"/>
      <c r="F25" s="38"/>
    </row>
    <row r="26" spans="1:6" ht="15" customHeight="1">
      <c r="A26" s="5" t="s">
        <v>940</v>
      </c>
      <c r="B26" s="6" t="s">
        <v>595</v>
      </c>
      <c r="C26" s="38"/>
      <c r="D26" s="38"/>
      <c r="E26" s="38"/>
      <c r="F26" s="38"/>
    </row>
    <row r="27" spans="1:6" ht="15" customHeight="1">
      <c r="A27" s="9" t="s">
        <v>996</v>
      </c>
      <c r="B27" s="10" t="s">
        <v>596</v>
      </c>
      <c r="C27" s="38"/>
      <c r="D27" s="38"/>
      <c r="E27" s="38"/>
      <c r="F27" s="38"/>
    </row>
    <row r="28" spans="1:6" ht="15" customHeight="1">
      <c r="A28" s="5" t="s">
        <v>941</v>
      </c>
      <c r="B28" s="6" t="s">
        <v>597</v>
      </c>
      <c r="C28" s="38"/>
      <c r="D28" s="38"/>
      <c r="E28" s="38"/>
      <c r="F28" s="38"/>
    </row>
    <row r="29" spans="1:6" ht="15" customHeight="1">
      <c r="A29" s="5" t="s">
        <v>942</v>
      </c>
      <c r="B29" s="6" t="s">
        <v>598</v>
      </c>
      <c r="C29" s="38"/>
      <c r="D29" s="38"/>
      <c r="E29" s="38"/>
      <c r="F29" s="38"/>
    </row>
    <row r="30" spans="1:6" ht="15" customHeight="1">
      <c r="A30" s="5" t="s">
        <v>943</v>
      </c>
      <c r="B30" s="6" t="s">
        <v>599</v>
      </c>
      <c r="C30" s="38"/>
      <c r="D30" s="38"/>
      <c r="E30" s="38"/>
      <c r="F30" s="38"/>
    </row>
    <row r="31" spans="1:6" ht="15" customHeight="1">
      <c r="A31" s="5" t="s">
        <v>944</v>
      </c>
      <c r="B31" s="6" t="s">
        <v>600</v>
      </c>
      <c r="C31" s="38"/>
      <c r="D31" s="38"/>
      <c r="E31" s="38"/>
      <c r="F31" s="38"/>
    </row>
    <row r="32" spans="1:6" ht="15" customHeight="1">
      <c r="A32" s="5" t="s">
        <v>945</v>
      </c>
      <c r="B32" s="6" t="s">
        <v>603</v>
      </c>
      <c r="C32" s="38"/>
      <c r="D32" s="38"/>
      <c r="E32" s="38"/>
      <c r="F32" s="38"/>
    </row>
    <row r="33" spans="1:6" ht="15" customHeight="1">
      <c r="A33" s="5" t="s">
        <v>604</v>
      </c>
      <c r="B33" s="6" t="s">
        <v>605</v>
      </c>
      <c r="C33" s="38"/>
      <c r="D33" s="38"/>
      <c r="E33" s="38"/>
      <c r="F33" s="38"/>
    </row>
    <row r="34" spans="1:6" ht="15" customHeight="1">
      <c r="A34" s="5" t="s">
        <v>946</v>
      </c>
      <c r="B34" s="6" t="s">
        <v>606</v>
      </c>
      <c r="C34" s="38"/>
      <c r="D34" s="38"/>
      <c r="E34" s="38"/>
      <c r="F34" s="38"/>
    </row>
    <row r="35" spans="1:6" ht="15" customHeight="1">
      <c r="A35" s="5" t="s">
        <v>947</v>
      </c>
      <c r="B35" s="6" t="s">
        <v>611</v>
      </c>
      <c r="C35" s="38"/>
      <c r="D35" s="38"/>
      <c r="E35" s="38"/>
      <c r="F35" s="38"/>
    </row>
    <row r="36" spans="1:6" ht="15" customHeight="1">
      <c r="A36" s="9" t="s">
        <v>997</v>
      </c>
      <c r="B36" s="10" t="s">
        <v>627</v>
      </c>
      <c r="C36" s="38"/>
      <c r="D36" s="38"/>
      <c r="E36" s="38"/>
      <c r="F36" s="38"/>
    </row>
    <row r="37" spans="1:6" ht="15" customHeight="1">
      <c r="A37" s="5" t="s">
        <v>948</v>
      </c>
      <c r="B37" s="6" t="s">
        <v>628</v>
      </c>
      <c r="C37" s="38"/>
      <c r="D37" s="38"/>
      <c r="E37" s="38"/>
      <c r="F37" s="38"/>
    </row>
    <row r="38" spans="1:6" ht="15" customHeight="1">
      <c r="A38" s="50" t="s">
        <v>998</v>
      </c>
      <c r="B38" s="65" t="s">
        <v>629</v>
      </c>
      <c r="C38" s="38"/>
      <c r="D38" s="38"/>
      <c r="E38" s="38"/>
      <c r="F38" s="38"/>
    </row>
    <row r="39" spans="1:6" ht="15" customHeight="1">
      <c r="A39" s="17" t="s">
        <v>630</v>
      </c>
      <c r="B39" s="6" t="s">
        <v>631</v>
      </c>
      <c r="C39" s="38"/>
      <c r="D39" s="38"/>
      <c r="E39" s="38"/>
      <c r="F39" s="38"/>
    </row>
    <row r="40" spans="1:6" ht="15" customHeight="1">
      <c r="A40" s="17" t="s">
        <v>951</v>
      </c>
      <c r="B40" s="6" t="s">
        <v>632</v>
      </c>
      <c r="C40" s="38">
        <v>200</v>
      </c>
      <c r="D40" s="38"/>
      <c r="E40" s="38"/>
      <c r="F40" s="38">
        <v>200</v>
      </c>
    </row>
    <row r="41" spans="1:6" ht="15" customHeight="1">
      <c r="A41" s="17" t="s">
        <v>952</v>
      </c>
      <c r="B41" s="6" t="s">
        <v>635</v>
      </c>
      <c r="C41" s="38"/>
      <c r="D41" s="38"/>
      <c r="E41" s="38"/>
      <c r="F41" s="38"/>
    </row>
    <row r="42" spans="1:6" ht="15" customHeight="1">
      <c r="A42" s="17" t="s">
        <v>971</v>
      </c>
      <c r="B42" s="6" t="s">
        <v>636</v>
      </c>
      <c r="C42" s="38"/>
      <c r="D42" s="38"/>
      <c r="E42" s="38"/>
      <c r="F42" s="38"/>
    </row>
    <row r="43" spans="1:6" ht="15" customHeight="1">
      <c r="A43" s="17" t="s">
        <v>643</v>
      </c>
      <c r="B43" s="6" t="s">
        <v>644</v>
      </c>
      <c r="C43" s="38"/>
      <c r="D43" s="38"/>
      <c r="E43" s="38"/>
      <c r="F43" s="38"/>
    </row>
    <row r="44" spans="1:6" ht="15" customHeight="1">
      <c r="A44" s="17" t="s">
        <v>645</v>
      </c>
      <c r="B44" s="6" t="s">
        <v>646</v>
      </c>
      <c r="C44" s="38"/>
      <c r="D44" s="38"/>
      <c r="E44" s="38"/>
      <c r="F44" s="38"/>
    </row>
    <row r="45" spans="1:6" ht="15" customHeight="1">
      <c r="A45" s="17" t="s">
        <v>647</v>
      </c>
      <c r="B45" s="6" t="s">
        <v>648</v>
      </c>
      <c r="C45" s="38"/>
      <c r="D45" s="38"/>
      <c r="E45" s="38"/>
      <c r="F45" s="38"/>
    </row>
    <row r="46" spans="1:6" ht="15" customHeight="1">
      <c r="A46" s="17" t="s">
        <v>972</v>
      </c>
      <c r="B46" s="6" t="s">
        <v>649</v>
      </c>
      <c r="C46" s="38"/>
      <c r="D46" s="38"/>
      <c r="E46" s="38"/>
      <c r="F46" s="38"/>
    </row>
    <row r="47" spans="1:6" ht="15" customHeight="1">
      <c r="A47" s="17" t="s">
        <v>973</v>
      </c>
      <c r="B47" s="6" t="s">
        <v>651</v>
      </c>
      <c r="C47" s="38"/>
      <c r="D47" s="38"/>
      <c r="E47" s="38"/>
      <c r="F47" s="38"/>
    </row>
    <row r="48" spans="1:6" ht="15" customHeight="1">
      <c r="A48" s="17" t="s">
        <v>974</v>
      </c>
      <c r="B48" s="6" t="s">
        <v>656</v>
      </c>
      <c r="C48" s="38"/>
      <c r="D48" s="38"/>
      <c r="E48" s="38"/>
      <c r="F48" s="38"/>
    </row>
    <row r="49" spans="1:6" ht="15" customHeight="1">
      <c r="A49" s="64" t="s">
        <v>999</v>
      </c>
      <c r="B49" s="65" t="s">
        <v>661</v>
      </c>
      <c r="C49" s="38">
        <v>200</v>
      </c>
      <c r="D49" s="38"/>
      <c r="E49" s="38"/>
      <c r="F49" s="38">
        <v>200</v>
      </c>
    </row>
    <row r="50" spans="1:6" ht="15" customHeight="1">
      <c r="A50" s="17" t="s">
        <v>673</v>
      </c>
      <c r="B50" s="6" t="s">
        <v>674</v>
      </c>
      <c r="C50" s="38"/>
      <c r="D50" s="38"/>
      <c r="E50" s="38"/>
      <c r="F50" s="38"/>
    </row>
    <row r="51" spans="1:6" ht="15" customHeight="1">
      <c r="A51" s="5" t="s">
        <v>978</v>
      </c>
      <c r="B51" s="6" t="s">
        <v>675</v>
      </c>
      <c r="C51" s="38"/>
      <c r="D51" s="38"/>
      <c r="E51" s="38"/>
      <c r="F51" s="38"/>
    </row>
    <row r="52" spans="1:6" ht="15" customHeight="1">
      <c r="A52" s="17" t="s">
        <v>979</v>
      </c>
      <c r="B52" s="6" t="s">
        <v>676</v>
      </c>
      <c r="C52" s="38"/>
      <c r="D52" s="38"/>
      <c r="E52" s="38"/>
      <c r="F52" s="38"/>
    </row>
    <row r="53" spans="1:6" ht="15" customHeight="1">
      <c r="A53" s="50" t="s">
        <v>1001</v>
      </c>
      <c r="B53" s="65" t="s">
        <v>677</v>
      </c>
      <c r="C53" s="38"/>
      <c r="D53" s="38"/>
      <c r="E53" s="38"/>
      <c r="F53" s="38"/>
    </row>
    <row r="54" spans="1:6" ht="15" customHeight="1">
      <c r="A54" s="83" t="s">
        <v>73</v>
      </c>
      <c r="B54" s="88"/>
      <c r="C54" s="38"/>
      <c r="D54" s="38"/>
      <c r="E54" s="38"/>
      <c r="F54" s="38"/>
    </row>
    <row r="55" spans="1:6" ht="15" customHeight="1">
      <c r="A55" s="17" t="s">
        <v>975</v>
      </c>
      <c r="B55" s="6" t="s">
        <v>662</v>
      </c>
      <c r="C55" s="38"/>
      <c r="D55" s="38"/>
      <c r="E55" s="38"/>
      <c r="F55" s="38"/>
    </row>
    <row r="56" spans="1:6" ht="15" customHeight="1">
      <c r="A56" s="17" t="s">
        <v>976</v>
      </c>
      <c r="B56" s="6" t="s">
        <v>664</v>
      </c>
      <c r="C56" s="38"/>
      <c r="D56" s="38"/>
      <c r="E56" s="38"/>
      <c r="F56" s="38"/>
    </row>
    <row r="57" spans="1:6" ht="15" customHeight="1">
      <c r="A57" s="17" t="s">
        <v>666</v>
      </c>
      <c r="B57" s="6" t="s">
        <v>667</v>
      </c>
      <c r="C57" s="38"/>
      <c r="D57" s="38"/>
      <c r="E57" s="38"/>
      <c r="F57" s="38"/>
    </row>
    <row r="58" spans="1:6" ht="15" customHeight="1">
      <c r="A58" s="17" t="s">
        <v>977</v>
      </c>
      <c r="B58" s="6" t="s">
        <v>668</v>
      </c>
      <c r="C58" s="38"/>
      <c r="D58" s="38"/>
      <c r="E58" s="38"/>
      <c r="F58" s="38"/>
    </row>
    <row r="59" spans="1:6" ht="15" customHeight="1">
      <c r="A59" s="17" t="s">
        <v>670</v>
      </c>
      <c r="B59" s="6" t="s">
        <v>671</v>
      </c>
      <c r="C59" s="38"/>
      <c r="D59" s="38"/>
      <c r="E59" s="38"/>
      <c r="F59" s="38"/>
    </row>
    <row r="60" spans="1:6" ht="15" customHeight="1">
      <c r="A60" s="50" t="s">
        <v>1000</v>
      </c>
      <c r="B60" s="65" t="s">
        <v>672</v>
      </c>
      <c r="C60" s="38"/>
      <c r="D60" s="38"/>
      <c r="E60" s="38"/>
      <c r="F60" s="38"/>
    </row>
    <row r="61" spans="1:6" ht="15" customHeight="1">
      <c r="A61" s="17" t="s">
        <v>687</v>
      </c>
      <c r="B61" s="6" t="s">
        <v>688</v>
      </c>
      <c r="C61" s="38"/>
      <c r="D61" s="38"/>
      <c r="E61" s="38"/>
      <c r="F61" s="38"/>
    </row>
    <row r="62" spans="1:6" ht="15" customHeight="1">
      <c r="A62" s="5" t="s">
        <v>980</v>
      </c>
      <c r="B62" s="6" t="s">
        <v>689</v>
      </c>
      <c r="C62" s="38"/>
      <c r="D62" s="38"/>
      <c r="E62" s="38"/>
      <c r="F62" s="38"/>
    </row>
    <row r="63" spans="1:6" ht="15" customHeight="1">
      <c r="A63" s="17" t="s">
        <v>982</v>
      </c>
      <c r="B63" s="6" t="s">
        <v>690</v>
      </c>
      <c r="C63" s="38"/>
      <c r="D63" s="38"/>
      <c r="E63" s="38"/>
      <c r="F63" s="38"/>
    </row>
    <row r="64" spans="1:6" ht="15" customHeight="1">
      <c r="A64" s="50" t="s">
        <v>1003</v>
      </c>
      <c r="B64" s="65" t="s">
        <v>691</v>
      </c>
      <c r="C64" s="38"/>
      <c r="D64" s="38"/>
      <c r="E64" s="38"/>
      <c r="F64" s="38"/>
    </row>
    <row r="65" spans="1:6" ht="15" customHeight="1">
      <c r="A65" s="83" t="s">
        <v>72</v>
      </c>
      <c r="B65" s="88"/>
      <c r="C65" s="38"/>
      <c r="D65" s="38"/>
      <c r="E65" s="38"/>
      <c r="F65" s="38"/>
    </row>
    <row r="66" spans="1:6" ht="15.75">
      <c r="A66" s="62" t="s">
        <v>1002</v>
      </c>
      <c r="B66" s="46" t="s">
        <v>692</v>
      </c>
      <c r="C66" s="38">
        <v>200</v>
      </c>
      <c r="D66" s="38"/>
      <c r="E66" s="38"/>
      <c r="F66" s="38">
        <v>200</v>
      </c>
    </row>
    <row r="67" spans="1:6" ht="15.75">
      <c r="A67" s="87" t="s">
        <v>182</v>
      </c>
      <c r="B67" s="86"/>
      <c r="C67" s="38"/>
      <c r="D67" s="38"/>
      <c r="E67" s="38"/>
      <c r="F67" s="38"/>
    </row>
    <row r="68" spans="1:6" ht="15.75">
      <c r="A68" s="87" t="s">
        <v>183</v>
      </c>
      <c r="B68" s="86"/>
      <c r="C68" s="38"/>
      <c r="D68" s="38"/>
      <c r="E68" s="38"/>
      <c r="F68" s="38"/>
    </row>
    <row r="69" spans="1:6" ht="15">
      <c r="A69" s="48" t="s">
        <v>984</v>
      </c>
      <c r="B69" s="5" t="s">
        <v>693</v>
      </c>
      <c r="C69" s="38"/>
      <c r="D69" s="38"/>
      <c r="E69" s="38"/>
      <c r="F69" s="38"/>
    </row>
    <row r="70" spans="1:6" ht="15">
      <c r="A70" s="17" t="s">
        <v>694</v>
      </c>
      <c r="B70" s="5" t="s">
        <v>695</v>
      </c>
      <c r="C70" s="38"/>
      <c r="D70" s="38"/>
      <c r="E70" s="38"/>
      <c r="F70" s="38"/>
    </row>
    <row r="71" spans="1:6" ht="15">
      <c r="A71" s="48" t="s">
        <v>985</v>
      </c>
      <c r="B71" s="5" t="s">
        <v>696</v>
      </c>
      <c r="C71" s="38"/>
      <c r="D71" s="38"/>
      <c r="E71" s="38"/>
      <c r="F71" s="38"/>
    </row>
    <row r="72" spans="1:6" ht="15">
      <c r="A72" s="20" t="s">
        <v>1004</v>
      </c>
      <c r="B72" s="9" t="s">
        <v>697</v>
      </c>
      <c r="C72" s="38"/>
      <c r="D72" s="38"/>
      <c r="E72" s="38"/>
      <c r="F72" s="38"/>
    </row>
    <row r="73" spans="1:6" ht="15">
      <c r="A73" s="17" t="s">
        <v>986</v>
      </c>
      <c r="B73" s="5" t="s">
        <v>698</v>
      </c>
      <c r="C73" s="38"/>
      <c r="D73" s="38"/>
      <c r="E73" s="38"/>
      <c r="F73" s="38"/>
    </row>
    <row r="74" spans="1:6" ht="15">
      <c r="A74" s="48" t="s">
        <v>699</v>
      </c>
      <c r="B74" s="5" t="s">
        <v>700</v>
      </c>
      <c r="C74" s="38"/>
      <c r="D74" s="38"/>
      <c r="E74" s="38"/>
      <c r="F74" s="38"/>
    </row>
    <row r="75" spans="1:6" ht="15">
      <c r="A75" s="17" t="s">
        <v>987</v>
      </c>
      <c r="B75" s="5" t="s">
        <v>701</v>
      </c>
      <c r="C75" s="38"/>
      <c r="D75" s="38"/>
      <c r="E75" s="38"/>
      <c r="F75" s="38"/>
    </row>
    <row r="76" spans="1:6" ht="15">
      <c r="A76" s="48" t="s">
        <v>702</v>
      </c>
      <c r="B76" s="5" t="s">
        <v>703</v>
      </c>
      <c r="C76" s="38"/>
      <c r="D76" s="38"/>
      <c r="E76" s="38"/>
      <c r="F76" s="38"/>
    </row>
    <row r="77" spans="1:6" ht="15">
      <c r="A77" s="18" t="s">
        <v>1005</v>
      </c>
      <c r="B77" s="9" t="s">
        <v>704</v>
      </c>
      <c r="C77" s="38"/>
      <c r="D77" s="38"/>
      <c r="E77" s="38"/>
      <c r="F77" s="38"/>
    </row>
    <row r="78" spans="1:6" ht="15">
      <c r="A78" s="5" t="s">
        <v>180</v>
      </c>
      <c r="B78" s="5" t="s">
        <v>705</v>
      </c>
      <c r="C78" s="38">
        <v>35</v>
      </c>
      <c r="D78" s="38"/>
      <c r="E78" s="38"/>
      <c r="F78" s="38">
        <v>35</v>
      </c>
    </row>
    <row r="79" spans="1:6" ht="15">
      <c r="A79" s="5" t="s">
        <v>181</v>
      </c>
      <c r="B79" s="5" t="s">
        <v>705</v>
      </c>
      <c r="C79" s="38"/>
      <c r="D79" s="38"/>
      <c r="E79" s="38"/>
      <c r="F79" s="38"/>
    </row>
    <row r="80" spans="1:6" ht="15">
      <c r="A80" s="5" t="s">
        <v>178</v>
      </c>
      <c r="B80" s="5" t="s">
        <v>709</v>
      </c>
      <c r="C80" s="38"/>
      <c r="D80" s="38"/>
      <c r="E80" s="38"/>
      <c r="F80" s="38"/>
    </row>
    <row r="81" spans="1:6" ht="15">
      <c r="A81" s="5" t="s">
        <v>179</v>
      </c>
      <c r="B81" s="5" t="s">
        <v>709</v>
      </c>
      <c r="C81" s="38"/>
      <c r="D81" s="38"/>
      <c r="E81" s="38"/>
      <c r="F81" s="38"/>
    </row>
    <row r="82" spans="1:6" ht="15">
      <c r="A82" s="9" t="s">
        <v>1006</v>
      </c>
      <c r="B82" s="9" t="s">
        <v>710</v>
      </c>
      <c r="C82" s="38">
        <v>35</v>
      </c>
      <c r="D82" s="38"/>
      <c r="E82" s="38"/>
      <c r="F82" s="38">
        <v>35</v>
      </c>
    </row>
    <row r="83" spans="1:6" ht="15">
      <c r="A83" s="48" t="s">
        <v>711</v>
      </c>
      <c r="B83" s="5" t="s">
        <v>712</v>
      </c>
      <c r="C83" s="38"/>
      <c r="D83" s="38"/>
      <c r="E83" s="38"/>
      <c r="F83" s="38"/>
    </row>
    <row r="84" spans="1:6" ht="15">
      <c r="A84" s="48" t="s">
        <v>714</v>
      </c>
      <c r="B84" s="5" t="s">
        <v>715</v>
      </c>
      <c r="C84" s="38"/>
      <c r="D84" s="38"/>
      <c r="E84" s="38"/>
      <c r="F84" s="38"/>
    </row>
    <row r="85" spans="1:6" ht="15">
      <c r="A85" s="48" t="s">
        <v>716</v>
      </c>
      <c r="B85" s="5" t="s">
        <v>717</v>
      </c>
      <c r="C85" s="38">
        <v>51057</v>
      </c>
      <c r="D85" s="38"/>
      <c r="E85" s="38"/>
      <c r="F85" s="38">
        <v>51057</v>
      </c>
    </row>
    <row r="86" spans="1:6" ht="15">
      <c r="A86" s="48" t="s">
        <v>718</v>
      </c>
      <c r="B86" s="5" t="s">
        <v>719</v>
      </c>
      <c r="C86" s="38"/>
      <c r="D86" s="38"/>
      <c r="E86" s="38"/>
      <c r="F86" s="38"/>
    </row>
    <row r="87" spans="1:6" ht="15">
      <c r="A87" s="17" t="s">
        <v>988</v>
      </c>
      <c r="B87" s="5" t="s">
        <v>720</v>
      </c>
      <c r="C87" s="38"/>
      <c r="D87" s="38"/>
      <c r="E87" s="38"/>
      <c r="F87" s="38"/>
    </row>
    <row r="88" spans="1:6" ht="15">
      <c r="A88" s="20" t="s">
        <v>1007</v>
      </c>
      <c r="B88" s="9" t="s">
        <v>725</v>
      </c>
      <c r="C88" s="38">
        <v>51092</v>
      </c>
      <c r="D88" s="38"/>
      <c r="E88" s="38"/>
      <c r="F88" s="38">
        <v>51092</v>
      </c>
    </row>
    <row r="89" spans="1:6" ht="15">
      <c r="A89" s="17" t="s">
        <v>726</v>
      </c>
      <c r="B89" s="5" t="s">
        <v>727</v>
      </c>
      <c r="C89" s="38"/>
      <c r="D89" s="38"/>
      <c r="E89" s="38"/>
      <c r="F89" s="38"/>
    </row>
    <row r="90" spans="1:6" ht="15">
      <c r="A90" s="17" t="s">
        <v>728</v>
      </c>
      <c r="B90" s="5" t="s">
        <v>729</v>
      </c>
      <c r="C90" s="38"/>
      <c r="D90" s="38"/>
      <c r="E90" s="38"/>
      <c r="F90" s="38"/>
    </row>
    <row r="91" spans="1:6" ht="15">
      <c r="A91" s="48" t="s">
        <v>730</v>
      </c>
      <c r="B91" s="5" t="s">
        <v>731</v>
      </c>
      <c r="C91" s="38"/>
      <c r="D91" s="38"/>
      <c r="E91" s="38"/>
      <c r="F91" s="38"/>
    </row>
    <row r="92" spans="1:6" ht="15">
      <c r="A92" s="48" t="s">
        <v>989</v>
      </c>
      <c r="B92" s="5" t="s">
        <v>732</v>
      </c>
      <c r="C92" s="38"/>
      <c r="D92" s="38"/>
      <c r="E92" s="38"/>
      <c r="F92" s="38"/>
    </row>
    <row r="93" spans="1:6" ht="15">
      <c r="A93" s="18" t="s">
        <v>1008</v>
      </c>
      <c r="B93" s="9" t="s">
        <v>733</v>
      </c>
      <c r="C93" s="38"/>
      <c r="D93" s="38"/>
      <c r="E93" s="38"/>
      <c r="F93" s="38"/>
    </row>
    <row r="94" spans="1:6" ht="15">
      <c r="A94" s="20" t="s">
        <v>756</v>
      </c>
      <c r="B94" s="9" t="s">
        <v>757</v>
      </c>
      <c r="C94" s="38"/>
      <c r="D94" s="38"/>
      <c r="E94" s="38"/>
      <c r="F94" s="38"/>
    </row>
    <row r="95" spans="1:6" ht="15.75">
      <c r="A95" s="51" t="s">
        <v>1009</v>
      </c>
      <c r="B95" s="52" t="s">
        <v>758</v>
      </c>
      <c r="C95" s="38">
        <v>51092</v>
      </c>
      <c r="D95" s="38"/>
      <c r="E95" s="38"/>
      <c r="F95" s="38">
        <v>51092</v>
      </c>
    </row>
    <row r="96" spans="1:6" ht="15.75">
      <c r="A96" s="56" t="s">
        <v>991</v>
      </c>
      <c r="B96" s="57"/>
      <c r="C96" s="148">
        <f>C66+C95</f>
        <v>51292</v>
      </c>
      <c r="D96" s="38"/>
      <c r="E96" s="38"/>
      <c r="F96" s="148">
        <f>F66+F95</f>
        <v>51292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2016-03-09T09:05:40Z</cp:lastPrinted>
  <dcterms:created xsi:type="dcterms:W3CDTF">2014-01-03T21:48:14Z</dcterms:created>
  <dcterms:modified xsi:type="dcterms:W3CDTF">2016-03-09T14:44:56Z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