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320" windowHeight="7755" tabRatio="846"/>
  </bookViews>
  <sheets>
    <sheet name="1. melléklet" sheetId="38" r:id="rId1"/>
    <sheet name="2. melléklet" sheetId="39" r:id="rId2"/>
    <sheet name="3. melléklet" sheetId="35" r:id="rId3"/>
    <sheet name="4. melléklet" sheetId="12" r:id="rId4"/>
    <sheet name="5. melléklet" sheetId="32" r:id="rId5"/>
  </sheets>
  <calcPr calcId="114210"/>
</workbook>
</file>

<file path=xl/calcChain.xml><?xml version="1.0" encoding="utf-8"?>
<calcChain xmlns="http://schemas.openxmlformats.org/spreadsheetml/2006/main">
  <c r="C38" i="35"/>
  <c r="D38"/>
  <c r="D50"/>
  <c r="C49"/>
  <c r="C50"/>
  <c r="C25"/>
  <c r="D25"/>
  <c r="D33"/>
  <c r="C32"/>
  <c r="C33"/>
  <c r="N96" i="39"/>
  <c r="N95"/>
  <c r="N94"/>
  <c r="N93"/>
  <c r="N92"/>
  <c r="N91"/>
  <c r="M90"/>
  <c r="M97"/>
  <c r="K90"/>
  <c r="N89"/>
  <c r="N88"/>
  <c r="N87"/>
  <c r="N86"/>
  <c r="N85"/>
  <c r="M84"/>
  <c r="L84"/>
  <c r="N84"/>
  <c r="K84"/>
  <c r="N83"/>
  <c r="N82"/>
  <c r="N81"/>
  <c r="N80"/>
  <c r="M79"/>
  <c r="L79"/>
  <c r="N79"/>
  <c r="K79"/>
  <c r="N78"/>
  <c r="N77"/>
  <c r="N76"/>
  <c r="N75"/>
  <c r="M74"/>
  <c r="L74"/>
  <c r="L90"/>
  <c r="L97"/>
  <c r="K74"/>
  <c r="N73"/>
  <c r="N72"/>
  <c r="N71"/>
  <c r="N70"/>
  <c r="N69"/>
  <c r="N67"/>
  <c r="M66"/>
  <c r="L66"/>
  <c r="N66"/>
  <c r="K66"/>
  <c r="N65"/>
  <c r="N64"/>
  <c r="N63"/>
  <c r="M62"/>
  <c r="L62"/>
  <c r="K62"/>
  <c r="N62"/>
  <c r="N61"/>
  <c r="N60"/>
  <c r="N59"/>
  <c r="N58"/>
  <c r="N57"/>
  <c r="M56"/>
  <c r="L56"/>
  <c r="N56"/>
  <c r="K56"/>
  <c r="N55"/>
  <c r="N54"/>
  <c r="N53"/>
  <c r="N52"/>
  <c r="N51"/>
  <c r="N50"/>
  <c r="M49"/>
  <c r="L49"/>
  <c r="N49"/>
  <c r="K49"/>
  <c r="N48"/>
  <c r="N47"/>
  <c r="N46"/>
  <c r="M45"/>
  <c r="L45"/>
  <c r="K44"/>
  <c r="N44"/>
  <c r="N43"/>
  <c r="N42"/>
  <c r="N41"/>
  <c r="N40"/>
  <c r="N39"/>
  <c r="N38"/>
  <c r="N37"/>
  <c r="N36"/>
  <c r="N35"/>
  <c r="N33"/>
  <c r="M32"/>
  <c r="L32"/>
  <c r="K32"/>
  <c r="N32"/>
  <c r="N31"/>
  <c r="N30"/>
  <c r="N29"/>
  <c r="N28"/>
  <c r="N27"/>
  <c r="N26"/>
  <c r="K26"/>
  <c r="N25"/>
  <c r="N24"/>
  <c r="M23"/>
  <c r="M34"/>
  <c r="L23"/>
  <c r="L34"/>
  <c r="K23"/>
  <c r="K34"/>
  <c r="N34"/>
  <c r="N22"/>
  <c r="N21"/>
  <c r="L20"/>
  <c r="L68"/>
  <c r="N19"/>
  <c r="N18"/>
  <c r="N17"/>
  <c r="N16"/>
  <c r="N15"/>
  <c r="M14"/>
  <c r="M20"/>
  <c r="L14"/>
  <c r="K14"/>
  <c r="K20"/>
  <c r="N13"/>
  <c r="N12"/>
  <c r="N11"/>
  <c r="N10"/>
  <c r="N9"/>
  <c r="N8"/>
  <c r="O123" i="38"/>
  <c r="N122"/>
  <c r="M122"/>
  <c r="L122"/>
  <c r="O122"/>
  <c r="O121"/>
  <c r="O120"/>
  <c r="O119"/>
  <c r="O118"/>
  <c r="O116"/>
  <c r="O115"/>
  <c r="O114"/>
  <c r="N113"/>
  <c r="M113"/>
  <c r="O113"/>
  <c r="O112"/>
  <c r="O111"/>
  <c r="N110"/>
  <c r="M110"/>
  <c r="L110"/>
  <c r="O110"/>
  <c r="O109"/>
  <c r="O108"/>
  <c r="O107"/>
  <c r="O106"/>
  <c r="N105"/>
  <c r="N117"/>
  <c r="N124"/>
  <c r="M105"/>
  <c r="M117"/>
  <c r="M124"/>
  <c r="L105"/>
  <c r="L117"/>
  <c r="O104"/>
  <c r="O103"/>
  <c r="O102"/>
  <c r="O100"/>
  <c r="N99"/>
  <c r="M99"/>
  <c r="L99"/>
  <c r="O99"/>
  <c r="O98"/>
  <c r="O97"/>
  <c r="O96"/>
  <c r="O95"/>
  <c r="O94"/>
  <c r="O93"/>
  <c r="O92"/>
  <c r="O91"/>
  <c r="O90"/>
  <c r="N89"/>
  <c r="M89"/>
  <c r="O89"/>
  <c r="L89"/>
  <c r="O88"/>
  <c r="O87"/>
  <c r="O86"/>
  <c r="O85"/>
  <c r="N84"/>
  <c r="M84"/>
  <c r="O84"/>
  <c r="L84"/>
  <c r="O83"/>
  <c r="O82"/>
  <c r="O81"/>
  <c r="O80"/>
  <c r="O79"/>
  <c r="O78"/>
  <c r="O77"/>
  <c r="O76"/>
  <c r="N75"/>
  <c r="M75"/>
  <c r="L75"/>
  <c r="O74"/>
  <c r="O73"/>
  <c r="O72"/>
  <c r="O71"/>
  <c r="O70"/>
  <c r="O69"/>
  <c r="O68"/>
  <c r="O67"/>
  <c r="O66"/>
  <c r="O65"/>
  <c r="O64"/>
  <c r="O63"/>
  <c r="O62"/>
  <c r="N61"/>
  <c r="M61"/>
  <c r="L61"/>
  <c r="O61"/>
  <c r="O60"/>
  <c r="O59"/>
  <c r="O58"/>
  <c r="O57"/>
  <c r="O56"/>
  <c r="O55"/>
  <c r="O54"/>
  <c r="O53"/>
  <c r="N51"/>
  <c r="M51"/>
  <c r="L51"/>
  <c r="O51"/>
  <c r="O50"/>
  <c r="O49"/>
  <c r="O48"/>
  <c r="O47"/>
  <c r="O46"/>
  <c r="N45"/>
  <c r="M45"/>
  <c r="O45"/>
  <c r="L45"/>
  <c r="O44"/>
  <c r="O43"/>
  <c r="N42"/>
  <c r="M42"/>
  <c r="L42"/>
  <c r="O41"/>
  <c r="O40"/>
  <c r="O39"/>
  <c r="O38"/>
  <c r="O37"/>
  <c r="O36"/>
  <c r="O35"/>
  <c r="N34"/>
  <c r="M34"/>
  <c r="L34"/>
  <c r="O34"/>
  <c r="O33"/>
  <c r="O32"/>
  <c r="N31"/>
  <c r="N52"/>
  <c r="M31"/>
  <c r="M52"/>
  <c r="L31"/>
  <c r="O30"/>
  <c r="O29"/>
  <c r="O28"/>
  <c r="O27"/>
  <c r="N25"/>
  <c r="M25"/>
  <c r="L25"/>
  <c r="O25"/>
  <c r="O24"/>
  <c r="O23"/>
  <c r="O22"/>
  <c r="N21"/>
  <c r="N26"/>
  <c r="M21"/>
  <c r="M26"/>
  <c r="M101"/>
  <c r="M125"/>
  <c r="L21"/>
  <c r="L26"/>
  <c r="O20"/>
  <c r="O19"/>
  <c r="O18"/>
  <c r="O17"/>
  <c r="O16"/>
  <c r="O15"/>
  <c r="O14"/>
  <c r="O13"/>
  <c r="O12"/>
  <c r="O11"/>
  <c r="O10"/>
  <c r="O9"/>
  <c r="O8"/>
  <c r="O75"/>
  <c r="O42"/>
  <c r="L52"/>
  <c r="O52"/>
  <c r="N20" i="39"/>
  <c r="M68"/>
  <c r="M98"/>
  <c r="L98"/>
  <c r="N90"/>
  <c r="N74"/>
  <c r="K97"/>
  <c r="N97"/>
  <c r="N23"/>
  <c r="K45"/>
  <c r="N45"/>
  <c r="N14"/>
  <c r="L124" i="38"/>
  <c r="O124"/>
  <c r="O117"/>
  <c r="L101"/>
  <c r="O26"/>
  <c r="N101"/>
  <c r="N125"/>
  <c r="O31"/>
  <c r="O105"/>
  <c r="O21"/>
  <c r="J96" i="39"/>
  <c r="J95"/>
  <c r="J94"/>
  <c r="J93"/>
  <c r="J92"/>
  <c r="J91"/>
  <c r="H90"/>
  <c r="H97"/>
  <c r="J89"/>
  <c r="J88"/>
  <c r="J87"/>
  <c r="J86"/>
  <c r="J85"/>
  <c r="I84"/>
  <c r="H84"/>
  <c r="G84"/>
  <c r="J84"/>
  <c r="J83"/>
  <c r="J82"/>
  <c r="J81"/>
  <c r="J80"/>
  <c r="I79"/>
  <c r="H79"/>
  <c r="G79"/>
  <c r="J79"/>
  <c r="J78"/>
  <c r="J77"/>
  <c r="J76"/>
  <c r="J75"/>
  <c r="I74"/>
  <c r="I90"/>
  <c r="I97"/>
  <c r="H74"/>
  <c r="G74"/>
  <c r="G90"/>
  <c r="J73"/>
  <c r="J72"/>
  <c r="J71"/>
  <c r="J70"/>
  <c r="J69"/>
  <c r="J67"/>
  <c r="I66"/>
  <c r="H66"/>
  <c r="G66"/>
  <c r="J66"/>
  <c r="J65"/>
  <c r="J64"/>
  <c r="J63"/>
  <c r="I62"/>
  <c r="H62"/>
  <c r="G62"/>
  <c r="J62"/>
  <c r="J61"/>
  <c r="J60"/>
  <c r="J59"/>
  <c r="J58"/>
  <c r="J57"/>
  <c r="I56"/>
  <c r="H56"/>
  <c r="G56"/>
  <c r="J56"/>
  <c r="J55"/>
  <c r="J54"/>
  <c r="J53"/>
  <c r="J52"/>
  <c r="J51"/>
  <c r="J50"/>
  <c r="I49"/>
  <c r="H49"/>
  <c r="G49"/>
  <c r="J49"/>
  <c r="J48"/>
  <c r="J47"/>
  <c r="J46"/>
  <c r="I45"/>
  <c r="H45"/>
  <c r="J44"/>
  <c r="G44"/>
  <c r="G45"/>
  <c r="J45"/>
  <c r="J43"/>
  <c r="J42"/>
  <c r="J41"/>
  <c r="J40"/>
  <c r="J39"/>
  <c r="J38"/>
  <c r="J37"/>
  <c r="J36"/>
  <c r="J35"/>
  <c r="J33"/>
  <c r="I32"/>
  <c r="H32"/>
  <c r="J32"/>
  <c r="G32"/>
  <c r="J31"/>
  <c r="J30"/>
  <c r="J29"/>
  <c r="J28"/>
  <c r="J27"/>
  <c r="G26"/>
  <c r="J26"/>
  <c r="J25"/>
  <c r="J24"/>
  <c r="I23"/>
  <c r="I34"/>
  <c r="H23"/>
  <c r="H34"/>
  <c r="G23"/>
  <c r="J23"/>
  <c r="J22"/>
  <c r="J21"/>
  <c r="I20"/>
  <c r="J19"/>
  <c r="J18"/>
  <c r="J17"/>
  <c r="J16"/>
  <c r="J15"/>
  <c r="I14"/>
  <c r="H14"/>
  <c r="H20"/>
  <c r="H68"/>
  <c r="G14"/>
  <c r="G20"/>
  <c r="J13"/>
  <c r="J12"/>
  <c r="J11"/>
  <c r="J10"/>
  <c r="J9"/>
  <c r="J8"/>
  <c r="J123" i="38"/>
  <c r="I122"/>
  <c r="H122"/>
  <c r="J122"/>
  <c r="G122"/>
  <c r="J121"/>
  <c r="J120"/>
  <c r="J119"/>
  <c r="J118"/>
  <c r="J116"/>
  <c r="J115"/>
  <c r="J114"/>
  <c r="I113"/>
  <c r="H113"/>
  <c r="J113"/>
  <c r="J112"/>
  <c r="J111"/>
  <c r="I110"/>
  <c r="H110"/>
  <c r="J110"/>
  <c r="G110"/>
  <c r="J109"/>
  <c r="J108"/>
  <c r="J107"/>
  <c r="J106"/>
  <c r="I105"/>
  <c r="I117"/>
  <c r="I124"/>
  <c r="H105"/>
  <c r="H117"/>
  <c r="H124"/>
  <c r="G105"/>
  <c r="G117"/>
  <c r="J104"/>
  <c r="J103"/>
  <c r="J102"/>
  <c r="J100"/>
  <c r="I99"/>
  <c r="H99"/>
  <c r="J99"/>
  <c r="G99"/>
  <c r="J98"/>
  <c r="J97"/>
  <c r="J96"/>
  <c r="J95"/>
  <c r="J94"/>
  <c r="J93"/>
  <c r="J92"/>
  <c r="J91"/>
  <c r="J90"/>
  <c r="I89"/>
  <c r="H89"/>
  <c r="G89"/>
  <c r="J89"/>
  <c r="J88"/>
  <c r="J87"/>
  <c r="J86"/>
  <c r="J85"/>
  <c r="I84"/>
  <c r="H84"/>
  <c r="G84"/>
  <c r="J84"/>
  <c r="J83"/>
  <c r="J82"/>
  <c r="J81"/>
  <c r="J80"/>
  <c r="J79"/>
  <c r="J78"/>
  <c r="J77"/>
  <c r="J76"/>
  <c r="I75"/>
  <c r="H75"/>
  <c r="G75"/>
  <c r="J74"/>
  <c r="J73"/>
  <c r="J72"/>
  <c r="J71"/>
  <c r="J70"/>
  <c r="J69"/>
  <c r="J68"/>
  <c r="J67"/>
  <c r="J66"/>
  <c r="J65"/>
  <c r="J64"/>
  <c r="J63"/>
  <c r="J62"/>
  <c r="I61"/>
  <c r="H61"/>
  <c r="J61"/>
  <c r="G61"/>
  <c r="J60"/>
  <c r="J59"/>
  <c r="J58"/>
  <c r="J57"/>
  <c r="J56"/>
  <c r="J55"/>
  <c r="J54"/>
  <c r="J53"/>
  <c r="I51"/>
  <c r="H51"/>
  <c r="G51"/>
  <c r="J50"/>
  <c r="J49"/>
  <c r="J48"/>
  <c r="J47"/>
  <c r="J46"/>
  <c r="I45"/>
  <c r="H45"/>
  <c r="G45"/>
  <c r="J45"/>
  <c r="J44"/>
  <c r="J43"/>
  <c r="I42"/>
  <c r="H42"/>
  <c r="G42"/>
  <c r="J42"/>
  <c r="J41"/>
  <c r="J40"/>
  <c r="J39"/>
  <c r="J38"/>
  <c r="J37"/>
  <c r="J36"/>
  <c r="J35"/>
  <c r="I34"/>
  <c r="H34"/>
  <c r="J34"/>
  <c r="G34"/>
  <c r="J33"/>
  <c r="J32"/>
  <c r="I31"/>
  <c r="I52"/>
  <c r="H31"/>
  <c r="H52"/>
  <c r="G31"/>
  <c r="G52"/>
  <c r="J52"/>
  <c r="J30"/>
  <c r="J29"/>
  <c r="J28"/>
  <c r="J27"/>
  <c r="I25"/>
  <c r="H25"/>
  <c r="J25"/>
  <c r="G25"/>
  <c r="J24"/>
  <c r="J23"/>
  <c r="J22"/>
  <c r="I21"/>
  <c r="I26"/>
  <c r="I101"/>
  <c r="I125"/>
  <c r="H21"/>
  <c r="G21"/>
  <c r="G26"/>
  <c r="J20"/>
  <c r="J19"/>
  <c r="J18"/>
  <c r="J17"/>
  <c r="J16"/>
  <c r="J15"/>
  <c r="J14"/>
  <c r="J13"/>
  <c r="J12"/>
  <c r="J11"/>
  <c r="J10"/>
  <c r="J9"/>
  <c r="J8"/>
  <c r="K68" i="39"/>
  <c r="O101" i="38"/>
  <c r="L125"/>
  <c r="O125"/>
  <c r="G97" i="39"/>
  <c r="J97"/>
  <c r="J90"/>
  <c r="H98"/>
  <c r="I68"/>
  <c r="I98"/>
  <c r="J14"/>
  <c r="G34"/>
  <c r="J34"/>
  <c r="J20"/>
  <c r="J74"/>
  <c r="J75" i="38"/>
  <c r="J51"/>
  <c r="G101"/>
  <c r="G124"/>
  <c r="J124"/>
  <c r="J117"/>
  <c r="H26"/>
  <c r="H101"/>
  <c r="H125"/>
  <c r="J31"/>
  <c r="J105"/>
  <c r="J21"/>
  <c r="D36" i="35"/>
  <c r="D37"/>
  <c r="D35"/>
  <c r="D23"/>
  <c r="D24"/>
  <c r="D22"/>
  <c r="E77"/>
  <c r="E71"/>
  <c r="C23" i="32"/>
  <c r="C44" i="39"/>
  <c r="N68"/>
  <c r="K98"/>
  <c r="N98"/>
  <c r="G68"/>
  <c r="J26" i="38"/>
  <c r="J101"/>
  <c r="G125"/>
  <c r="J125"/>
  <c r="D45" i="39"/>
  <c r="C89" i="38"/>
  <c r="C42"/>
  <c r="C31"/>
  <c r="C75"/>
  <c r="C84"/>
  <c r="C61"/>
  <c r="C51"/>
  <c r="C34"/>
  <c r="C25"/>
  <c r="C21"/>
  <c r="C26"/>
  <c r="C26" i="39"/>
  <c r="D84"/>
  <c r="E84"/>
  <c r="C84"/>
  <c r="D79"/>
  <c r="E79"/>
  <c r="C79"/>
  <c r="F79"/>
  <c r="D74"/>
  <c r="D90"/>
  <c r="D97"/>
  <c r="E74"/>
  <c r="E90"/>
  <c r="E97"/>
  <c r="C74"/>
  <c r="C90"/>
  <c r="D66"/>
  <c r="E66"/>
  <c r="C66"/>
  <c r="F66"/>
  <c r="D62"/>
  <c r="E62"/>
  <c r="C62"/>
  <c r="F62"/>
  <c r="D56"/>
  <c r="E56"/>
  <c r="C56"/>
  <c r="D49"/>
  <c r="E49"/>
  <c r="C49"/>
  <c r="F49"/>
  <c r="E45"/>
  <c r="C45"/>
  <c r="F45"/>
  <c r="F9"/>
  <c r="F10"/>
  <c r="F11"/>
  <c r="F12"/>
  <c r="F13"/>
  <c r="F15"/>
  <c r="F16"/>
  <c r="F17"/>
  <c r="F18"/>
  <c r="F19"/>
  <c r="F21"/>
  <c r="F22"/>
  <c r="F24"/>
  <c r="F25"/>
  <c r="F26"/>
  <c r="F27"/>
  <c r="F28"/>
  <c r="F29"/>
  <c r="F30"/>
  <c r="F31"/>
  <c r="F33"/>
  <c r="F35"/>
  <c r="F36"/>
  <c r="F37"/>
  <c r="F38"/>
  <c r="F39"/>
  <c r="F40"/>
  <c r="F41"/>
  <c r="F42"/>
  <c r="F43"/>
  <c r="F44"/>
  <c r="F46"/>
  <c r="F47"/>
  <c r="F48"/>
  <c r="F50"/>
  <c r="F51"/>
  <c r="F52"/>
  <c r="F53"/>
  <c r="F54"/>
  <c r="F55"/>
  <c r="F56"/>
  <c r="F57"/>
  <c r="F58"/>
  <c r="F59"/>
  <c r="F60"/>
  <c r="F61"/>
  <c r="F63"/>
  <c r="F64"/>
  <c r="F65"/>
  <c r="F67"/>
  <c r="F69"/>
  <c r="F70"/>
  <c r="F71"/>
  <c r="F72"/>
  <c r="F73"/>
  <c r="F75"/>
  <c r="F76"/>
  <c r="F77"/>
  <c r="F78"/>
  <c r="F80"/>
  <c r="F81"/>
  <c r="F82"/>
  <c r="F83"/>
  <c r="F84"/>
  <c r="F85"/>
  <c r="F86"/>
  <c r="F87"/>
  <c r="F88"/>
  <c r="F89"/>
  <c r="F91"/>
  <c r="F92"/>
  <c r="F93"/>
  <c r="F94"/>
  <c r="F95"/>
  <c r="F96"/>
  <c r="F8"/>
  <c r="D32"/>
  <c r="E32"/>
  <c r="C32"/>
  <c r="C34"/>
  <c r="D23"/>
  <c r="D34"/>
  <c r="E23"/>
  <c r="E34"/>
  <c r="C23"/>
  <c r="F23"/>
  <c r="D14"/>
  <c r="D20"/>
  <c r="E14"/>
  <c r="E20"/>
  <c r="E68"/>
  <c r="E98"/>
  <c r="C14"/>
  <c r="F14"/>
  <c r="D75" i="38"/>
  <c r="D84"/>
  <c r="D51"/>
  <c r="D122"/>
  <c r="E122"/>
  <c r="C122"/>
  <c r="F122"/>
  <c r="D113"/>
  <c r="E113"/>
  <c r="D110"/>
  <c r="E110"/>
  <c r="E117"/>
  <c r="E124"/>
  <c r="C110"/>
  <c r="D105"/>
  <c r="D117"/>
  <c r="D124"/>
  <c r="E105"/>
  <c r="C105"/>
  <c r="C117"/>
  <c r="D99"/>
  <c r="E99"/>
  <c r="C99"/>
  <c r="F99"/>
  <c r="D89"/>
  <c r="E89"/>
  <c r="E84"/>
  <c r="E75"/>
  <c r="D61"/>
  <c r="E61"/>
  <c r="F9"/>
  <c r="F10"/>
  <c r="F11"/>
  <c r="F12"/>
  <c r="F13"/>
  <c r="F14"/>
  <c r="F15"/>
  <c r="F16"/>
  <c r="F17"/>
  <c r="F18"/>
  <c r="F19"/>
  <c r="F20"/>
  <c r="F22"/>
  <c r="F23"/>
  <c r="F24"/>
  <c r="F27"/>
  <c r="F28"/>
  <c r="F29"/>
  <c r="F30"/>
  <c r="F32"/>
  <c r="F33"/>
  <c r="F35"/>
  <c r="F36"/>
  <c r="F37"/>
  <c r="F38"/>
  <c r="F39"/>
  <c r="F40"/>
  <c r="F41"/>
  <c r="F43"/>
  <c r="F44"/>
  <c r="F46"/>
  <c r="F47"/>
  <c r="F48"/>
  <c r="F49"/>
  <c r="F50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3"/>
  <c r="F74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100"/>
  <c r="F102"/>
  <c r="F103"/>
  <c r="F104"/>
  <c r="F106"/>
  <c r="F107"/>
  <c r="F108"/>
  <c r="F109"/>
  <c r="F110"/>
  <c r="F111"/>
  <c r="F112"/>
  <c r="F113"/>
  <c r="F114"/>
  <c r="F115"/>
  <c r="F116"/>
  <c r="F118"/>
  <c r="F119"/>
  <c r="F120"/>
  <c r="F121"/>
  <c r="F123"/>
  <c r="F8"/>
  <c r="E52"/>
  <c r="E51"/>
  <c r="D45"/>
  <c r="E45"/>
  <c r="D42"/>
  <c r="F42"/>
  <c r="E42"/>
  <c r="D34"/>
  <c r="E34"/>
  <c r="D31"/>
  <c r="D52"/>
  <c r="E31"/>
  <c r="D25"/>
  <c r="F25"/>
  <c r="E25"/>
  <c r="E26"/>
  <c r="E101"/>
  <c r="D21"/>
  <c r="D26"/>
  <c r="E21"/>
  <c r="C45"/>
  <c r="F45"/>
  <c r="F34"/>
  <c r="F32" i="39"/>
  <c r="C20"/>
  <c r="F21" i="38"/>
  <c r="F51"/>
  <c r="F61"/>
  <c r="G98" i="39"/>
  <c r="J98"/>
  <c r="J68"/>
  <c r="D101" i="38"/>
  <c r="F75"/>
  <c r="C52"/>
  <c r="F52"/>
  <c r="C68" i="39"/>
  <c r="F34"/>
  <c r="F117" i="38"/>
  <c r="C124"/>
  <c r="F124"/>
  <c r="F90" i="39"/>
  <c r="C97"/>
  <c r="F26" i="38"/>
  <c r="D125"/>
  <c r="E125"/>
  <c r="D68" i="39"/>
  <c r="F20"/>
  <c r="F31" i="38"/>
  <c r="F105"/>
  <c r="F74" i="39"/>
  <c r="C101" i="38"/>
  <c r="C125"/>
  <c r="F125"/>
  <c r="F68" i="39"/>
  <c r="D98"/>
  <c r="F97"/>
  <c r="C98"/>
  <c r="F98"/>
  <c r="F101" i="38"/>
</calcChain>
</file>

<file path=xl/sharedStrings.xml><?xml version="1.0" encoding="utf-8"?>
<sst xmlns="http://schemas.openxmlformats.org/spreadsheetml/2006/main" count="592" uniqueCount="472">
  <si>
    <t>ÖNKORMÁNYZATI ELŐIRÁNYZATOK</t>
  </si>
  <si>
    <t>KÖLTSÉGVETÉSI SZERV</t>
  </si>
  <si>
    <t>MINDÖSSZESEN</t>
  </si>
  <si>
    <t>Beruházások és felújítások (E Ft)</t>
  </si>
  <si>
    <t>Általános- és céltartalékok (E Ft)</t>
  </si>
  <si>
    <t>ÖSSZESEN</t>
  </si>
  <si>
    <t>eredeti ei.</t>
  </si>
  <si>
    <t>Helyi adó és egyéb közhatalmi bevételek (E Ft)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</si>
  <si>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</si>
  <si>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</si>
  <si>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</si>
  <si>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</si>
  <si>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</si>
  <si>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</si>
  <si>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</si>
  <si>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</si>
  <si>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</si>
  <si>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</si>
  <si>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</si>
  <si>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</si>
  <si>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</si>
  <si>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</si>
  <si>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</si>
  <si>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</si>
  <si>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</si>
  <si>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</si>
  <si>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</si>
  <si>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</si>
  <si>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</si>
  <si>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</si>
  <si>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</si>
  <si>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</si>
  <si>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</si>
  <si>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</si>
  <si>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</si>
  <si>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</si>
  <si>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</si>
  <si>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</si>
  <si>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</si>
  <si>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</si>
  <si>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</si>
  <si>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</si>
  <si>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</si>
  <si>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</si>
  <si>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</si>
  <si>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</si>
  <si>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</si>
  <si>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</si>
  <si>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</si>
  <si>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</si>
  <si>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</si>
  <si>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</si>
  <si>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</si>
  <si>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</si>
  <si>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</si>
  <si>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</si>
  <si>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</si>
  <si>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</si>
  <si>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</si>
  <si>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</si>
  <si>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</si>
  <si>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</si>
  <si>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</si>
  <si>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</si>
  <si>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</si>
  <si>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</si>
  <si>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</si>
  <si>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</si>
  <si>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</si>
  <si>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</si>
  <si>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</si>
  <si>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</si>
  <si>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</si>
  <si>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</si>
  <si>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</si>
  <si>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</si>
  <si>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</si>
  <si>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</si>
  <si>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</si>
  <si>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</si>
  <si>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</si>
  <si>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</si>
  <si>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</si>
  <si>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</si>
  <si>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</si>
  <si>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</si>
  <si>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</si>
  <si>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</si>
  <si>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</si>
  <si>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</si>
  <si>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</si>
  <si>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</si>
  <si>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</si>
  <si>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</si>
  <si>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</si>
  <si>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</si>
  <si>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</si>
  <si>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</si>
  <si>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</si>
  <si>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</si>
  <si>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</si>
  <si>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</si>
  <si>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</si>
  <si>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</si>
  <si>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</si>
  <si>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</si>
  <si>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</si>
  <si>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</si>
  <si>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</si>
  <si>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</si>
  <si>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</si>
  <si>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</si>
  <si>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</si>
  <si>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</si>
  <si>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</si>
  <si>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</si>
  <si>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</si>
  <si>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</si>
  <si>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</si>
  <si>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</si>
  <si>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</si>
  <si>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</si>
  <si>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</si>
  <si>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</si>
  <si>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</si>
  <si>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</si>
  <si>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</si>
  <si>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</si>
  <si>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</si>
  <si>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</si>
  <si>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</si>
  <si>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</si>
  <si>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</si>
  <si>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</si>
  <si>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</si>
  <si>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</si>
  <si>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</si>
  <si>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</si>
  <si>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</si>
  <si>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</si>
  <si>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</si>
  <si>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</si>
  <si>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</si>
  <si>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</si>
  <si>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</si>
  <si>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</si>
  <si>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</si>
  <si>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</si>
  <si>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</si>
  <si>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</si>
  <si>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</si>
  <si>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</si>
  <si>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</si>
  <si>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</si>
  <si>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</si>
  <si>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</si>
  <si>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</si>
  <si>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</si>
  <si>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</si>
  <si>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</si>
  <si>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</si>
  <si>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</si>
  <si>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</si>
  <si>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</si>
  <si>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</si>
  <si>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</si>
  <si>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</si>
  <si>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</si>
  <si>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</si>
  <si>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</si>
  <si>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</si>
  <si>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</si>
  <si>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</si>
  <si>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</si>
  <si>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</si>
  <si>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</si>
  <si>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</si>
  <si>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</si>
  <si>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</si>
  <si>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</si>
  <si>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</si>
  <si>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</si>
  <si>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</si>
  <si>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</si>
  <si>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</si>
  <si>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</si>
  <si>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</si>
  <si>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</si>
  <si>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</si>
  <si>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</si>
  <si>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</si>
  <si>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</si>
  <si>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</si>
  <si>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</si>
  <si>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</si>
  <si>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</si>
  <si>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</si>
  <si>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</si>
  <si>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</si>
  <si>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</si>
  <si>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</si>
  <si>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</si>
  <si>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</si>
  <si>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</si>
  <si>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</si>
  <si>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</si>
  <si>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</si>
  <si>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</si>
  <si>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</si>
  <si>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</si>
  <si>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</si>
  <si>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</si>
  <si>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</si>
  <si>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</si>
  <si>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</si>
  <si>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</si>
  <si>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</si>
  <si>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</si>
  <si>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</si>
  <si>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</si>
  <si>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</si>
  <si>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</si>
  <si>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</si>
  <si>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</si>
  <si>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</si>
  <si>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</si>
  <si>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</si>
  <si>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</si>
  <si>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</si>
  <si>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</si>
  <si>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</si>
  <si>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</si>
  <si>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</si>
  <si>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</si>
  <si>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</si>
  <si>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</si>
  <si>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</si>
  <si>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</si>
  <si>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</si>
  <si>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</si>
  <si>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</si>
  <si>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</si>
  <si>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</si>
  <si>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</si>
  <si>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</si>
  <si>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</si>
  <si>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</si>
  <si>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</si>
  <si>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</si>
  <si>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</si>
  <si>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</si>
  <si>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</si>
  <si>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</si>
  <si>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</si>
  <si>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</si>
  <si>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</si>
  <si>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</si>
  <si>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</si>
  <si>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</si>
  <si>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</si>
  <si>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</si>
  <si>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</si>
  <si>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</si>
  <si>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</si>
  <si>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</si>
  <si>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</si>
  <si>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</si>
  <si>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</si>
  <si>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</si>
  <si>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</si>
  <si>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</si>
  <si>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</si>
  <si>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</si>
  <si>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</si>
  <si>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</si>
  <si>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</si>
  <si>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</si>
  <si>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</si>
  <si>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</si>
  <si>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</si>
  <si>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</si>
  <si>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</si>
  <si>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</si>
  <si>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</si>
  <si>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</si>
  <si>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</si>
  <si>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</si>
  <si>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</si>
  <si>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</si>
  <si>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</si>
  <si>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</si>
  <si>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</si>
  <si>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</si>
  <si>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</si>
  <si>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</si>
  <si>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</si>
  <si>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</si>
  <si>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</si>
  <si>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</si>
  <si>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</si>
  <si>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</si>
  <si>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</si>
  <si>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</si>
  <si>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</si>
  <si>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</si>
  <si>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</si>
  <si>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</si>
  <si>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</si>
  <si>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</si>
  <si>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</si>
  <si>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</si>
  <si>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</si>
  <si>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</si>
  <si>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</si>
  <si>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</si>
  <si>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</si>
  <si>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</si>
  <si>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</si>
  <si>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</si>
  <si>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</si>
  <si>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</si>
  <si>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</si>
  <si>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</si>
  <si>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</si>
  <si>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</si>
  <si>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</si>
  <si>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</si>
  <si>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</si>
  <si>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</si>
  <si>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</si>
  <si>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</si>
  <si>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</si>
  <si>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</si>
  <si>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</si>
  <si>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</si>
  <si>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</si>
  <si>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</si>
  <si>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</si>
  <si>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</si>
  <si>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</si>
  <si>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</si>
  <si>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</si>
  <si>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</si>
  <si>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</si>
  <si>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</si>
  <si>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</si>
  <si>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</si>
  <si>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</si>
  <si>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</si>
  <si>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</si>
  <si>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</si>
  <si>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</si>
  <si>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</si>
  <si>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</si>
  <si>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</si>
  <si>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</si>
  <si>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</si>
  <si>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</si>
  <si>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</si>
  <si>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</si>
  <si>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</si>
  <si>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</si>
  <si>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</si>
  <si>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</si>
  <si>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</si>
  <si>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</si>
  <si>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</si>
  <si>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</si>
  <si>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</si>
  <si>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</si>
  <si>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</si>
  <si>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</si>
  <si>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</si>
  <si>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</si>
  <si>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</si>
  <si>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</si>
  <si>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</si>
  <si>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</si>
  <si>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</si>
  <si>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</si>
  <si>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</si>
  <si>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</si>
  <si>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</si>
  <si>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</si>
  <si>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</si>
  <si>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</si>
  <si>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</si>
  <si>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</si>
  <si>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</si>
  <si>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</si>
  <si>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</si>
  <si>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</si>
  <si>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</si>
  <si>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</si>
  <si>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</si>
  <si>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</si>
  <si>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</si>
  <si>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</si>
  <si>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</si>
  <si>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</si>
  <si>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</si>
  <si>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</si>
  <si>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</si>
  <si>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</si>
  <si>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</si>
  <si>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</si>
  <si>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</si>
  <si>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</si>
  <si>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</si>
  <si>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</si>
  <si>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</si>
  <si>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</si>
  <si>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</si>
  <si>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</si>
  <si>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</si>
  <si>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</si>
  <si>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</si>
  <si>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</si>
  <si>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</si>
  <si>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</si>
  <si>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</si>
  <si>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</si>
  <si>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</si>
  <si>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</si>
  <si>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</si>
  <si>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</si>
  <si>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</si>
  <si>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</si>
  <si>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</si>
  <si>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</si>
  <si>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Bevételek (E Ft)</t>
  </si>
  <si>
    <t>Kiadások (E Ft)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</si>
  <si>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</si>
  <si>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</si>
  <si>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</si>
  <si>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</si>
  <si>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</si>
  <si>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</si>
  <si>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</si>
  <si>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</si>
  <si>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</si>
  <si>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</si>
  <si>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</si>
  <si>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Vízesblokk kialakítás</t>
  </si>
  <si>
    <t>EREDETI ELŐIRÁNYZAT</t>
  </si>
  <si>
    <t>Rovat</t>
  </si>
  <si>
    <t>késedelmi pótlék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</si>
  <si>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</si>
  <si>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</si>
  <si>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</si>
  <si>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</si>
  <si>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</si>
  <si>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</si>
  <si>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</si>
  <si>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</si>
  <si>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</si>
  <si>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SORKIKÁPOLNA Önkormányzat 2017. évi költségvetése</t>
  </si>
  <si>
    <t>SORKIKÁPOLNA ÖNKORMÁNYZATI ELŐIRÁNYZATOK</t>
  </si>
  <si>
    <t>B65</t>
  </si>
  <si>
    <t>Könyvtár</t>
  </si>
  <si>
    <t>Város és községgazdálkodás</t>
  </si>
  <si>
    <t>Fűnyíró, egyéb gépek</t>
  </si>
  <si>
    <t>Temetőbe villany elvezetése</t>
  </si>
  <si>
    <t>Könyvtár felújítás</t>
  </si>
  <si>
    <t>Közút javítás</t>
  </si>
  <si>
    <t>MÓDOSÍTOTT ELŐIRÁNYZAT I.</t>
  </si>
  <si>
    <t>MÓDOSÍTOTT ELŐIRÁNYZAT II.</t>
  </si>
  <si>
    <t>5. melléklet 13/2017 (IX.12.) önkormányzati rendelethez</t>
  </si>
  <si>
    <t>4. melléklet 13/2017 (IX.12.) önkormányzati rendelethez</t>
  </si>
  <si>
    <t>3. melléklet 13/2017 (IX.12.) önkormányzati rendelethez</t>
  </si>
  <si>
    <t>2. melléklet 13/2017 (IX.12.) önkormányzati rendelethez</t>
  </si>
  <si>
    <t>1. melléklet 13/2017 (IX.12.)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</si>
</sst>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43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2.5"/>
      <name val="Calibri"/>
      <family val="2"/>
      <charset val="238"/>
    </font>
    <font>
      <b/>
      <sz val="13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/>
    <xf numFmtId="0" fontId="10" fillId="0" borderId="0"/>
  </cellStyleXfs>
  <cellXfs count="141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0" fontId="6" fillId="4" borderId="1" xfId="0" applyFont="1" applyFill="1" applyBorder="1" applyAlignment="1">
      <alignment horizontal="left" vertical="center" wrapText="1"/>
    </xf>
    <xf numFmtId="0" fontId="14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5" borderId="1" xfId="0" applyFont="1" applyFill="1" applyBorder="1"/>
    <xf numFmtId="0" fontId="17" fillId="0" borderId="1" xfId="0" applyFont="1" applyBorder="1" applyAlignment="1">
      <alignment wrapText="1"/>
    </xf>
    <xf numFmtId="0" fontId="8" fillId="5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3" fillId="0" borderId="0" xfId="0" applyFont="1"/>
    <xf numFmtId="3" fontId="23" fillId="0" borderId="1" xfId="0" applyNumberFormat="1" applyFont="1" applyBorder="1"/>
    <xf numFmtId="0" fontId="3" fillId="7" borderId="1" xfId="0" applyFont="1" applyFill="1" applyBorder="1"/>
    <xf numFmtId="0" fontId="3" fillId="6" borderId="1" xfId="0" applyFont="1" applyFill="1" applyBorder="1"/>
    <xf numFmtId="0" fontId="8" fillId="0" borderId="1" xfId="0" applyFont="1" applyBorder="1"/>
    <xf numFmtId="0" fontId="23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24" fillId="0" borderId="1" xfId="0" applyFont="1" applyBorder="1"/>
    <xf numFmtId="3" fontId="25" fillId="0" borderId="1" xfId="0" applyNumberFormat="1" applyFont="1" applyBorder="1"/>
    <xf numFmtId="0" fontId="25" fillId="0" borderId="1" xfId="0" applyFont="1" applyBorder="1"/>
    <xf numFmtId="0" fontId="26" fillId="0" borderId="1" xfId="0" applyFont="1" applyBorder="1"/>
    <xf numFmtId="3" fontId="27" fillId="0" borderId="1" xfId="0" applyNumberFormat="1" applyFont="1" applyBorder="1"/>
    <xf numFmtId="3" fontId="28" fillId="0" borderId="1" xfId="0" applyNumberFormat="1" applyFont="1" applyBorder="1"/>
    <xf numFmtId="3" fontId="29" fillId="0" borderId="1" xfId="0" applyNumberFormat="1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33" fillId="0" borderId="0" xfId="0" applyFont="1"/>
    <xf numFmtId="0" fontId="28" fillId="0" borderId="1" xfId="0" applyFont="1" applyBorder="1"/>
    <xf numFmtId="0" fontId="30" fillId="0" borderId="1" xfId="0" applyFont="1" applyBorder="1"/>
    <xf numFmtId="0" fontId="27" fillId="0" borderId="1" xfId="0" applyFont="1" applyBorder="1"/>
    <xf numFmtId="0" fontId="29" fillId="0" borderId="1" xfId="0" applyFont="1" applyBorder="1"/>
    <xf numFmtId="3" fontId="26" fillId="0" borderId="1" xfId="0" applyNumberFormat="1" applyFont="1" applyBorder="1"/>
    <xf numFmtId="3" fontId="34" fillId="0" borderId="1" xfId="0" applyNumberFormat="1" applyFont="1" applyBorder="1"/>
    <xf numFmtId="3" fontId="0" fillId="0" borderId="0" xfId="0" applyNumberFormat="1" applyFont="1"/>
    <xf numFmtId="3" fontId="25" fillId="0" borderId="2" xfId="0" applyNumberFormat="1" applyFont="1" applyBorder="1"/>
    <xf numFmtId="3" fontId="26" fillId="0" borderId="2" xfId="0" applyNumberFormat="1" applyFont="1" applyBorder="1"/>
    <xf numFmtId="3" fontId="34" fillId="0" borderId="2" xfId="0" applyNumberFormat="1" applyFont="1" applyBorder="1"/>
    <xf numFmtId="0" fontId="2" fillId="0" borderId="3" xfId="0" applyFont="1" applyFill="1" applyBorder="1" applyAlignment="1">
      <alignment horizontal="center" wrapText="1"/>
    </xf>
    <xf numFmtId="3" fontId="0" fillId="0" borderId="3" xfId="0" applyNumberFormat="1" applyFont="1" applyBorder="1"/>
    <xf numFmtId="3" fontId="23" fillId="0" borderId="3" xfId="0" applyNumberFormat="1" applyFont="1" applyBorder="1"/>
    <xf numFmtId="3" fontId="30" fillId="0" borderId="3" xfId="0" applyNumberFormat="1" applyFont="1" applyBorder="1"/>
    <xf numFmtId="3" fontId="34" fillId="0" borderId="3" xfId="0" applyNumberFormat="1" applyFont="1" applyBorder="1"/>
    <xf numFmtId="3" fontId="32" fillId="0" borderId="3" xfId="0" applyNumberFormat="1" applyFont="1" applyBorder="1"/>
    <xf numFmtId="0" fontId="2" fillId="0" borderId="4" xfId="0" applyFont="1" applyFill="1" applyBorder="1" applyAlignment="1">
      <alignment horizontal="center" wrapText="1"/>
    </xf>
    <xf numFmtId="3" fontId="0" fillId="0" borderId="4" xfId="0" applyNumberFormat="1" applyBorder="1"/>
    <xf numFmtId="3" fontId="23" fillId="0" borderId="4" xfId="0" applyNumberFormat="1" applyFont="1" applyBorder="1"/>
    <xf numFmtId="3" fontId="30" fillId="0" borderId="4" xfId="0" applyNumberFormat="1" applyFont="1" applyBorder="1"/>
    <xf numFmtId="3" fontId="35" fillId="0" borderId="4" xfId="0" applyNumberFormat="1" applyFont="1" applyBorder="1"/>
    <xf numFmtId="3" fontId="37" fillId="0" borderId="5" xfId="0" applyNumberFormat="1" applyFont="1" applyBorder="1"/>
    <xf numFmtId="3" fontId="25" fillId="0" borderId="5" xfId="0" applyNumberFormat="1" applyFont="1" applyBorder="1"/>
    <xf numFmtId="3" fontId="26" fillId="0" borderId="5" xfId="0" applyNumberFormat="1" applyFont="1" applyBorder="1"/>
    <xf numFmtId="3" fontId="34" fillId="0" borderId="5" xfId="0" applyNumberFormat="1" applyFont="1" applyBorder="1"/>
    <xf numFmtId="0" fontId="38" fillId="0" borderId="0" xfId="0" applyFont="1"/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38" fillId="0" borderId="1" xfId="0" applyNumberFormat="1" applyFont="1" applyBorder="1"/>
    <xf numFmtId="0" fontId="26" fillId="0" borderId="0" xfId="0" applyFont="1"/>
    <xf numFmtId="3" fontId="39" fillId="0" borderId="2" xfId="0" applyNumberFormat="1" applyFont="1" applyBorder="1"/>
    <xf numFmtId="3" fontId="39" fillId="0" borderId="1" xfId="0" applyNumberFormat="1" applyFont="1" applyBorder="1"/>
    <xf numFmtId="3" fontId="39" fillId="0" borderId="5" xfId="0" applyNumberFormat="1" applyFont="1" applyBorder="1"/>
    <xf numFmtId="0" fontId="7" fillId="0" borderId="0" xfId="0" applyFont="1"/>
    <xf numFmtId="3" fontId="38" fillId="0" borderId="5" xfId="0" applyNumberFormat="1" applyFont="1" applyBorder="1"/>
    <xf numFmtId="3" fontId="40" fillId="0" borderId="1" xfId="0" applyNumberFormat="1" applyFont="1" applyBorder="1"/>
    <xf numFmtId="3" fontId="41" fillId="0" borderId="1" xfId="0" applyNumberFormat="1" applyFont="1" applyBorder="1"/>
    <xf numFmtId="3" fontId="42" fillId="0" borderId="1" xfId="0" applyNumberFormat="1" applyFont="1" applyBorder="1"/>
    <xf numFmtId="0" fontId="5" fillId="0" borderId="5" xfId="0" applyFont="1" applyFill="1" applyBorder="1" applyAlignment="1">
      <alignment horizontal="center" wrapText="1"/>
    </xf>
    <xf numFmtId="3" fontId="38" fillId="0" borderId="5" xfId="0" applyNumberFormat="1" applyFont="1" applyFill="1" applyBorder="1"/>
    <xf numFmtId="3" fontId="38" fillId="0" borderId="1" xfId="0" applyNumberFormat="1" applyFont="1" applyFill="1" applyBorder="1"/>
    <xf numFmtId="3" fontId="36" fillId="0" borderId="5" xfId="0" applyNumberFormat="1" applyFont="1" applyFill="1" applyBorder="1"/>
    <xf numFmtId="3" fontId="26" fillId="0" borderId="5" xfId="0" applyNumberFormat="1" applyFont="1" applyFill="1" applyBorder="1"/>
    <xf numFmtId="3" fontId="26" fillId="0" borderId="1" xfId="0" applyNumberFormat="1" applyFont="1" applyFill="1" applyBorder="1"/>
    <xf numFmtId="3" fontId="34" fillId="0" borderId="5" xfId="0" applyNumberFormat="1" applyFont="1" applyFill="1" applyBorder="1"/>
    <xf numFmtId="3" fontId="34" fillId="0" borderId="1" xfId="0" applyNumberFormat="1" applyFont="1" applyFill="1" applyBorder="1"/>
    <xf numFmtId="3" fontId="39" fillId="0" borderId="5" xfId="0" applyNumberFormat="1" applyFont="1" applyFill="1" applyBorder="1"/>
    <xf numFmtId="3" fontId="39" fillId="0" borderId="1" xfId="0" applyNumberFormat="1" applyFont="1" applyFill="1" applyBorder="1"/>
    <xf numFmtId="3" fontId="40" fillId="0" borderId="1" xfId="0" applyNumberFormat="1" applyFont="1" applyFill="1" applyBorder="1"/>
    <xf numFmtId="0" fontId="41" fillId="0" borderId="1" xfId="0" applyFont="1" applyBorder="1"/>
    <xf numFmtId="0" fontId="36" fillId="0" borderId="1" xfId="0" applyFont="1" applyBorder="1"/>
    <xf numFmtId="0" fontId="0" fillId="0" borderId="0" xfId="0" applyAlignment="1">
      <alignment horizontal="right"/>
    </xf>
    <xf numFmtId="0" fontId="38" fillId="0" borderId="2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38" fillId="0" borderId="5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14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P174"/>
  <sheetViews>
    <sheetView tabSelected="1" topLeftCell="B1" zoomScaleNormal="100" workbookViewId="0">
      <selection activeCell="C1" sqref="C1:K1"/>
    </sheetView>
  </sheetViews>
  <sheetFormatPr defaultRowHeight="15"/>
  <cols>
    <col min="1" max="1" width="91.140625" customWidth="1"/>
    <col min="2" max="2" width="8.85546875" bestFit="1" customWidth="1"/>
    <col min="3" max="3" width="9.5703125" bestFit="1" customWidth="1"/>
    <col min="4" max="4" width="9.85546875" customWidth="1"/>
    <col min="5" max="5" width="14.140625" customWidth="1"/>
    <col min="6" max="6" width="11.140625" bestFit="1" customWidth="1"/>
    <col min="7" max="8" width="9.5703125" style="97" customWidth="1"/>
    <col min="9" max="9" width="13.7109375" style="97" customWidth="1"/>
    <col min="10" max="10" width="11" style="97" customWidth="1"/>
    <col min="11" max="11" width="9.140625" style="97" hidden="1" customWidth="1"/>
    <col min="12" max="12" width="9.140625" style="97"/>
    <col min="13" max="13" width="10.28515625" style="97" customWidth="1"/>
    <col min="14" max="14" width="10.7109375" style="97" customWidth="1"/>
    <col min="15" max="15" width="11.5703125" style="97" customWidth="1"/>
    <col min="16" max="16" width="9.140625" style="97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5">
      <c r="C1" s="125" t="s">
        <v>471</v>
      </c>
      <c r="D1" s="125"/>
      <c r="E1" s="125"/>
      <c r="F1" s="125"/>
      <c r="G1" s="125"/>
      <c r="H1" s="125"/>
      <c r="I1" s="125"/>
      <c r="J1" s="125"/>
      <c r="K1" s="125"/>
    </row>
    <row r="3" spans="1:15" ht="21" customHeight="1">
      <c r="A3" s="131" t="s">
        <v>456</v>
      </c>
      <c r="B3" s="132"/>
      <c r="C3" s="132"/>
      <c r="D3" s="132"/>
      <c r="E3" s="132"/>
      <c r="F3" s="133"/>
    </row>
    <row r="4" spans="1:15" ht="18.75" customHeight="1">
      <c r="A4" s="134" t="s">
        <v>431</v>
      </c>
      <c r="B4" s="132"/>
      <c r="C4" s="132"/>
      <c r="D4" s="132"/>
      <c r="E4" s="132"/>
      <c r="F4" s="133"/>
    </row>
    <row r="5" spans="1:15" ht="18">
      <c r="A5" s="55"/>
    </row>
    <row r="6" spans="1:15">
      <c r="A6" s="48" t="s">
        <v>457</v>
      </c>
      <c r="C6" s="129" t="s">
        <v>444</v>
      </c>
      <c r="D6" s="129"/>
      <c r="E6" s="129"/>
      <c r="F6" s="130"/>
      <c r="G6" s="126" t="s">
        <v>465</v>
      </c>
      <c r="H6" s="127"/>
      <c r="I6" s="127"/>
      <c r="J6" s="127"/>
      <c r="L6" s="128" t="s">
        <v>466</v>
      </c>
      <c r="M6" s="127"/>
      <c r="N6" s="127"/>
      <c r="O6" s="127"/>
    </row>
    <row r="7" spans="1:15" ht="45">
      <c r="A7" s="1" t="s">
        <v>16</v>
      </c>
      <c r="B7" s="2" t="s">
        <v>17</v>
      </c>
      <c r="C7" s="56" t="s">
        <v>432</v>
      </c>
      <c r="D7" s="56" t="s">
        <v>433</v>
      </c>
      <c r="E7" s="56" t="s">
        <v>11</v>
      </c>
      <c r="F7" s="82" t="s">
        <v>5</v>
      </c>
      <c r="G7" s="98" t="s">
        <v>432</v>
      </c>
      <c r="H7" s="99" t="s">
        <v>433</v>
      </c>
      <c r="I7" s="99" t="s">
        <v>11</v>
      </c>
      <c r="J7" s="100" t="s">
        <v>5</v>
      </c>
      <c r="L7" s="101" t="s">
        <v>432</v>
      </c>
      <c r="M7" s="99" t="s">
        <v>433</v>
      </c>
      <c r="N7" s="99" t="s">
        <v>11</v>
      </c>
      <c r="O7" s="100" t="s">
        <v>5</v>
      </c>
    </row>
    <row r="8" spans="1:15">
      <c r="A8" s="19" t="s">
        <v>18</v>
      </c>
      <c r="B8" s="20" t="s">
        <v>19</v>
      </c>
      <c r="C8" s="63">
        <v>4436</v>
      </c>
      <c r="D8" s="63">
        <v>0</v>
      </c>
      <c r="E8" s="63">
        <v>0</v>
      </c>
      <c r="F8" s="83">
        <f>SUM(C8:E8)</f>
        <v>4436</v>
      </c>
      <c r="G8" s="79">
        <v>4436</v>
      </c>
      <c r="H8" s="60">
        <v>0</v>
      </c>
      <c r="I8" s="60">
        <v>0</v>
      </c>
      <c r="J8" s="102">
        <f>SUM(G8:I8)</f>
        <v>4436</v>
      </c>
      <c r="L8" s="94">
        <v>4436</v>
      </c>
      <c r="M8" s="60">
        <v>0</v>
      </c>
      <c r="N8" s="60">
        <v>0</v>
      </c>
      <c r="O8" s="102">
        <f>SUM(L8:N8)</f>
        <v>4436</v>
      </c>
    </row>
    <row r="9" spans="1:15">
      <c r="A9" s="19" t="s">
        <v>20</v>
      </c>
      <c r="B9" s="21" t="s">
        <v>21</v>
      </c>
      <c r="C9" s="63">
        <v>0</v>
      </c>
      <c r="D9" s="63">
        <v>0</v>
      </c>
      <c r="E9" s="63">
        <v>0</v>
      </c>
      <c r="F9" s="83">
        <f t="shared" ref="F9:F72" si="0">SUM(C9:E9)</f>
        <v>0</v>
      </c>
      <c r="G9" s="79">
        <v>0</v>
      </c>
      <c r="H9" s="60">
        <v>0</v>
      </c>
      <c r="I9" s="60">
        <v>0</v>
      </c>
      <c r="J9" s="102">
        <f t="shared" ref="J9:J72" si="1">SUM(G9:I9)</f>
        <v>0</v>
      </c>
      <c r="L9" s="94">
        <v>0</v>
      </c>
      <c r="M9" s="60">
        <v>0</v>
      </c>
      <c r="N9" s="60">
        <v>0</v>
      </c>
      <c r="O9" s="102">
        <f t="shared" ref="O9:O72" si="2">SUM(L9:N9)</f>
        <v>0</v>
      </c>
    </row>
    <row r="10" spans="1:15">
      <c r="A10" s="19" t="s">
        <v>22</v>
      </c>
      <c r="B10" s="21" t="s">
        <v>23</v>
      </c>
      <c r="C10" s="63">
        <v>0</v>
      </c>
      <c r="D10" s="63">
        <v>0</v>
      </c>
      <c r="E10" s="63">
        <v>0</v>
      </c>
      <c r="F10" s="83">
        <f t="shared" si="0"/>
        <v>0</v>
      </c>
      <c r="G10" s="79">
        <v>0</v>
      </c>
      <c r="H10" s="60">
        <v>0</v>
      </c>
      <c r="I10" s="60">
        <v>0</v>
      </c>
      <c r="J10" s="102">
        <f t="shared" si="1"/>
        <v>0</v>
      </c>
      <c r="L10" s="94">
        <v>0</v>
      </c>
      <c r="M10" s="60">
        <v>0</v>
      </c>
      <c r="N10" s="60">
        <v>0</v>
      </c>
      <c r="O10" s="102">
        <f t="shared" si="2"/>
        <v>0</v>
      </c>
    </row>
    <row r="11" spans="1:15">
      <c r="A11" s="22" t="s">
        <v>24</v>
      </c>
      <c r="B11" s="21" t="s">
        <v>25</v>
      </c>
      <c r="C11" s="63">
        <v>0</v>
      </c>
      <c r="D11" s="63">
        <v>0</v>
      </c>
      <c r="E11" s="63">
        <v>0</v>
      </c>
      <c r="F11" s="83">
        <f t="shared" si="0"/>
        <v>0</v>
      </c>
      <c r="G11" s="79">
        <v>0</v>
      </c>
      <c r="H11" s="60">
        <v>0</v>
      </c>
      <c r="I11" s="60">
        <v>0</v>
      </c>
      <c r="J11" s="102">
        <f t="shared" si="1"/>
        <v>0</v>
      </c>
      <c r="L11" s="94">
        <v>0</v>
      </c>
      <c r="M11" s="60">
        <v>0</v>
      </c>
      <c r="N11" s="60">
        <v>0</v>
      </c>
      <c r="O11" s="102">
        <f t="shared" si="2"/>
        <v>0</v>
      </c>
    </row>
    <row r="12" spans="1:15">
      <c r="A12" s="22" t="s">
        <v>26</v>
      </c>
      <c r="B12" s="21" t="s">
        <v>27</v>
      </c>
      <c r="C12" s="63">
        <v>0</v>
      </c>
      <c r="D12" s="63">
        <v>0</v>
      </c>
      <c r="E12" s="63">
        <v>0</v>
      </c>
      <c r="F12" s="83">
        <f t="shared" si="0"/>
        <v>0</v>
      </c>
      <c r="G12" s="79">
        <v>0</v>
      </c>
      <c r="H12" s="60">
        <v>0</v>
      </c>
      <c r="I12" s="60">
        <v>0</v>
      </c>
      <c r="J12" s="102">
        <f t="shared" si="1"/>
        <v>0</v>
      </c>
      <c r="L12" s="94">
        <v>0</v>
      </c>
      <c r="M12" s="60">
        <v>0</v>
      </c>
      <c r="N12" s="60">
        <v>0</v>
      </c>
      <c r="O12" s="102">
        <f t="shared" si="2"/>
        <v>0</v>
      </c>
    </row>
    <row r="13" spans="1:15">
      <c r="A13" s="22" t="s">
        <v>28</v>
      </c>
      <c r="B13" s="21" t="s">
        <v>29</v>
      </c>
      <c r="C13" s="63">
        <v>0</v>
      </c>
      <c r="D13" s="63">
        <v>0</v>
      </c>
      <c r="E13" s="63">
        <v>0</v>
      </c>
      <c r="F13" s="83">
        <f t="shared" si="0"/>
        <v>0</v>
      </c>
      <c r="G13" s="79">
        <v>0</v>
      </c>
      <c r="H13" s="60">
        <v>0</v>
      </c>
      <c r="I13" s="60">
        <v>0</v>
      </c>
      <c r="J13" s="102">
        <f t="shared" si="1"/>
        <v>0</v>
      </c>
      <c r="L13" s="94">
        <v>0</v>
      </c>
      <c r="M13" s="60">
        <v>0</v>
      </c>
      <c r="N13" s="60">
        <v>0</v>
      </c>
      <c r="O13" s="102">
        <f t="shared" si="2"/>
        <v>0</v>
      </c>
    </row>
    <row r="14" spans="1:15">
      <c r="A14" s="22" t="s">
        <v>30</v>
      </c>
      <c r="B14" s="21" t="s">
        <v>31</v>
      </c>
      <c r="C14" s="63">
        <v>357</v>
      </c>
      <c r="D14" s="63">
        <v>0</v>
      </c>
      <c r="E14" s="63">
        <v>0</v>
      </c>
      <c r="F14" s="83">
        <f t="shared" si="0"/>
        <v>357</v>
      </c>
      <c r="G14" s="79">
        <v>357</v>
      </c>
      <c r="H14" s="60">
        <v>0</v>
      </c>
      <c r="I14" s="60">
        <v>0</v>
      </c>
      <c r="J14" s="102">
        <f t="shared" si="1"/>
        <v>357</v>
      </c>
      <c r="L14" s="94">
        <v>357</v>
      </c>
      <c r="M14" s="60">
        <v>0</v>
      </c>
      <c r="N14" s="60">
        <v>0</v>
      </c>
      <c r="O14" s="102">
        <f t="shared" si="2"/>
        <v>357</v>
      </c>
    </row>
    <row r="15" spans="1:15">
      <c r="A15" s="22" t="s">
        <v>32</v>
      </c>
      <c r="B15" s="21" t="s">
        <v>33</v>
      </c>
      <c r="C15" s="63">
        <v>0</v>
      </c>
      <c r="D15" s="63">
        <v>0</v>
      </c>
      <c r="E15" s="63">
        <v>0</v>
      </c>
      <c r="F15" s="83">
        <f t="shared" si="0"/>
        <v>0</v>
      </c>
      <c r="G15" s="79">
        <v>0</v>
      </c>
      <c r="H15" s="60">
        <v>0</v>
      </c>
      <c r="I15" s="60">
        <v>0</v>
      </c>
      <c r="J15" s="102">
        <f t="shared" si="1"/>
        <v>0</v>
      </c>
      <c r="L15" s="94">
        <v>0</v>
      </c>
      <c r="M15" s="60">
        <v>0</v>
      </c>
      <c r="N15" s="60">
        <v>0</v>
      </c>
      <c r="O15" s="102">
        <f t="shared" si="2"/>
        <v>0</v>
      </c>
    </row>
    <row r="16" spans="1:15">
      <c r="A16" s="3" t="s">
        <v>34</v>
      </c>
      <c r="B16" s="21" t="s">
        <v>35</v>
      </c>
      <c r="C16" s="63">
        <v>0</v>
      </c>
      <c r="D16" s="63">
        <v>0</v>
      </c>
      <c r="E16" s="63">
        <v>0</v>
      </c>
      <c r="F16" s="83">
        <f t="shared" si="0"/>
        <v>0</v>
      </c>
      <c r="G16" s="79">
        <v>0</v>
      </c>
      <c r="H16" s="60">
        <v>0</v>
      </c>
      <c r="I16" s="60">
        <v>0</v>
      </c>
      <c r="J16" s="102">
        <f t="shared" si="1"/>
        <v>0</v>
      </c>
      <c r="L16" s="94">
        <v>0</v>
      </c>
      <c r="M16" s="60">
        <v>0</v>
      </c>
      <c r="N16" s="60">
        <v>0</v>
      </c>
      <c r="O16" s="102">
        <f t="shared" si="2"/>
        <v>0</v>
      </c>
    </row>
    <row r="17" spans="1:16">
      <c r="A17" s="3" t="s">
        <v>36</v>
      </c>
      <c r="B17" s="21" t="s">
        <v>37</v>
      </c>
      <c r="C17" s="63">
        <v>0</v>
      </c>
      <c r="D17" s="63">
        <v>0</v>
      </c>
      <c r="E17" s="63">
        <v>0</v>
      </c>
      <c r="F17" s="83">
        <f t="shared" si="0"/>
        <v>0</v>
      </c>
      <c r="G17" s="79">
        <v>0</v>
      </c>
      <c r="H17" s="60">
        <v>0</v>
      </c>
      <c r="I17" s="60">
        <v>0</v>
      </c>
      <c r="J17" s="102">
        <f t="shared" si="1"/>
        <v>0</v>
      </c>
      <c r="L17" s="94">
        <v>0</v>
      </c>
      <c r="M17" s="60">
        <v>0</v>
      </c>
      <c r="N17" s="60">
        <v>0</v>
      </c>
      <c r="O17" s="102">
        <f t="shared" si="2"/>
        <v>0</v>
      </c>
    </row>
    <row r="18" spans="1:16">
      <c r="A18" s="3" t="s">
        <v>38</v>
      </c>
      <c r="B18" s="21" t="s">
        <v>39</v>
      </c>
      <c r="C18" s="63">
        <v>0</v>
      </c>
      <c r="D18" s="63">
        <v>0</v>
      </c>
      <c r="E18" s="63">
        <v>0</v>
      </c>
      <c r="F18" s="83">
        <f t="shared" si="0"/>
        <v>0</v>
      </c>
      <c r="G18" s="79">
        <v>0</v>
      </c>
      <c r="H18" s="60">
        <v>0</v>
      </c>
      <c r="I18" s="60">
        <v>0</v>
      </c>
      <c r="J18" s="102">
        <f t="shared" si="1"/>
        <v>0</v>
      </c>
      <c r="L18" s="94">
        <v>0</v>
      </c>
      <c r="M18" s="60">
        <v>0</v>
      </c>
      <c r="N18" s="60">
        <v>0</v>
      </c>
      <c r="O18" s="102">
        <f t="shared" si="2"/>
        <v>0</v>
      </c>
    </row>
    <row r="19" spans="1:16">
      <c r="A19" s="3" t="s">
        <v>40</v>
      </c>
      <c r="B19" s="21" t="s">
        <v>41</v>
      </c>
      <c r="C19" s="63">
        <v>0</v>
      </c>
      <c r="D19" s="63">
        <v>0</v>
      </c>
      <c r="E19" s="63">
        <v>0</v>
      </c>
      <c r="F19" s="83">
        <f t="shared" si="0"/>
        <v>0</v>
      </c>
      <c r="G19" s="79">
        <v>0</v>
      </c>
      <c r="H19" s="60">
        <v>0</v>
      </c>
      <c r="I19" s="60">
        <v>0</v>
      </c>
      <c r="J19" s="102">
        <f t="shared" si="1"/>
        <v>0</v>
      </c>
      <c r="L19" s="94">
        <v>0</v>
      </c>
      <c r="M19" s="60">
        <v>0</v>
      </c>
      <c r="N19" s="60">
        <v>0</v>
      </c>
      <c r="O19" s="102">
        <f t="shared" si="2"/>
        <v>0</v>
      </c>
    </row>
    <row r="20" spans="1:16">
      <c r="A20" s="3" t="s">
        <v>330</v>
      </c>
      <c r="B20" s="21" t="s">
        <v>42</v>
      </c>
      <c r="C20" s="63">
        <v>0</v>
      </c>
      <c r="D20" s="63">
        <v>0</v>
      </c>
      <c r="E20" s="63">
        <v>0</v>
      </c>
      <c r="F20" s="83">
        <f t="shared" si="0"/>
        <v>0</v>
      </c>
      <c r="G20" s="79">
        <v>0</v>
      </c>
      <c r="H20" s="60">
        <v>0</v>
      </c>
      <c r="I20" s="60">
        <v>0</v>
      </c>
      <c r="J20" s="102">
        <f t="shared" si="1"/>
        <v>0</v>
      </c>
      <c r="L20" s="94">
        <v>0</v>
      </c>
      <c r="M20" s="60">
        <v>0</v>
      </c>
      <c r="N20" s="60">
        <v>0</v>
      </c>
      <c r="O20" s="102">
        <f t="shared" si="2"/>
        <v>0</v>
      </c>
    </row>
    <row r="21" spans="1:16" s="49" customFormat="1">
      <c r="A21" s="23" t="s">
        <v>308</v>
      </c>
      <c r="B21" s="24" t="s">
        <v>43</v>
      </c>
      <c r="C21" s="64">
        <f>SUM(C8:C20)</f>
        <v>4793</v>
      </c>
      <c r="D21" s="64">
        <f>SUM(D8:D20)</f>
        <v>0</v>
      </c>
      <c r="E21" s="64">
        <f>SUM(E8:E20)</f>
        <v>0</v>
      </c>
      <c r="F21" s="84">
        <f t="shared" si="0"/>
        <v>4793</v>
      </c>
      <c r="G21" s="80">
        <f>SUM(G8:G20)</f>
        <v>4793</v>
      </c>
      <c r="H21" s="76">
        <f>SUM(H8:H20)</f>
        <v>0</v>
      </c>
      <c r="I21" s="76">
        <f>SUM(I8:I20)</f>
        <v>0</v>
      </c>
      <c r="J21" s="76">
        <f t="shared" si="1"/>
        <v>4793</v>
      </c>
      <c r="K21" s="103"/>
      <c r="L21" s="95">
        <f>SUM(L8:L20)</f>
        <v>4793</v>
      </c>
      <c r="M21" s="76">
        <f>SUM(M8:M20)</f>
        <v>0</v>
      </c>
      <c r="N21" s="76">
        <f>SUM(N8:N20)</f>
        <v>0</v>
      </c>
      <c r="O21" s="76">
        <f t="shared" si="2"/>
        <v>4793</v>
      </c>
      <c r="P21" s="103"/>
    </row>
    <row r="22" spans="1:16">
      <c r="A22" s="3" t="s">
        <v>44</v>
      </c>
      <c r="B22" s="21" t="s">
        <v>45</v>
      </c>
      <c r="C22" s="63">
        <v>2917</v>
      </c>
      <c r="D22" s="63">
        <v>0</v>
      </c>
      <c r="E22" s="63">
        <v>0</v>
      </c>
      <c r="F22" s="83">
        <f t="shared" si="0"/>
        <v>2917</v>
      </c>
      <c r="G22" s="79">
        <v>2917</v>
      </c>
      <c r="H22" s="60">
        <v>0</v>
      </c>
      <c r="I22" s="60">
        <v>0</v>
      </c>
      <c r="J22" s="102">
        <f t="shared" si="1"/>
        <v>2917</v>
      </c>
      <c r="L22" s="94">
        <v>2917</v>
      </c>
      <c r="M22" s="60">
        <v>0</v>
      </c>
      <c r="N22" s="60">
        <v>0</v>
      </c>
      <c r="O22" s="102">
        <f t="shared" si="2"/>
        <v>2917</v>
      </c>
    </row>
    <row r="23" spans="1:16">
      <c r="A23" s="3" t="s">
        <v>46</v>
      </c>
      <c r="B23" s="21" t="s">
        <v>47</v>
      </c>
      <c r="C23" s="63">
        <v>0</v>
      </c>
      <c r="D23" s="63">
        <v>0</v>
      </c>
      <c r="E23" s="63">
        <v>0</v>
      </c>
      <c r="F23" s="83">
        <f t="shared" si="0"/>
        <v>0</v>
      </c>
      <c r="G23" s="79">
        <v>0</v>
      </c>
      <c r="H23" s="60">
        <v>0</v>
      </c>
      <c r="I23" s="60">
        <v>0</v>
      </c>
      <c r="J23" s="102">
        <f t="shared" si="1"/>
        <v>0</v>
      </c>
      <c r="L23" s="94">
        <v>0</v>
      </c>
      <c r="M23" s="60">
        <v>0</v>
      </c>
      <c r="N23" s="60">
        <v>0</v>
      </c>
      <c r="O23" s="102">
        <f t="shared" si="2"/>
        <v>0</v>
      </c>
    </row>
    <row r="24" spans="1:16">
      <c r="A24" s="4" t="s">
        <v>48</v>
      </c>
      <c r="B24" s="21" t="s">
        <v>49</v>
      </c>
      <c r="C24" s="63">
        <v>615</v>
      </c>
      <c r="D24" s="63">
        <v>0</v>
      </c>
      <c r="E24" s="63">
        <v>0</v>
      </c>
      <c r="F24" s="83">
        <f t="shared" si="0"/>
        <v>615</v>
      </c>
      <c r="G24" s="79">
        <v>615</v>
      </c>
      <c r="H24" s="60">
        <v>0</v>
      </c>
      <c r="I24" s="60">
        <v>0</v>
      </c>
      <c r="J24" s="102">
        <f t="shared" si="1"/>
        <v>615</v>
      </c>
      <c r="L24" s="94">
        <v>615</v>
      </c>
      <c r="M24" s="60">
        <v>0</v>
      </c>
      <c r="N24" s="60">
        <v>0</v>
      </c>
      <c r="O24" s="102">
        <f t="shared" si="2"/>
        <v>615</v>
      </c>
    </row>
    <row r="25" spans="1:16" s="49" customFormat="1">
      <c r="A25" s="5" t="s">
        <v>309</v>
      </c>
      <c r="B25" s="24" t="s">
        <v>50</v>
      </c>
      <c r="C25" s="64">
        <f>SUM(C22:C24)</f>
        <v>3532</v>
      </c>
      <c r="D25" s="64">
        <f>SUM(D22:D24)</f>
        <v>0</v>
      </c>
      <c r="E25" s="64">
        <f>SUM(E22:E24)</f>
        <v>0</v>
      </c>
      <c r="F25" s="84">
        <f t="shared" si="0"/>
        <v>3532</v>
      </c>
      <c r="G25" s="80">
        <f>SUM(G22:G24)</f>
        <v>3532</v>
      </c>
      <c r="H25" s="76">
        <f>SUM(H22:H24)</f>
        <v>0</v>
      </c>
      <c r="I25" s="76">
        <f>SUM(I22:I24)</f>
        <v>0</v>
      </c>
      <c r="J25" s="76">
        <f t="shared" si="1"/>
        <v>3532</v>
      </c>
      <c r="K25" s="103"/>
      <c r="L25" s="95">
        <f>SUM(L22:L24)</f>
        <v>3532</v>
      </c>
      <c r="M25" s="76">
        <f>SUM(M22:M24)</f>
        <v>0</v>
      </c>
      <c r="N25" s="76">
        <f>SUM(N22:N24)</f>
        <v>0</v>
      </c>
      <c r="O25" s="76">
        <f t="shared" si="2"/>
        <v>3532</v>
      </c>
      <c r="P25" s="103"/>
    </row>
    <row r="26" spans="1:16" s="49" customFormat="1" ht="15.75">
      <c r="A26" s="38" t="s">
        <v>358</v>
      </c>
      <c r="B26" s="39" t="s">
        <v>51</v>
      </c>
      <c r="C26" s="65">
        <f>C21+C25</f>
        <v>8325</v>
      </c>
      <c r="D26" s="65">
        <f>D21+D25</f>
        <v>0</v>
      </c>
      <c r="E26" s="65">
        <f>E21+E25</f>
        <v>0</v>
      </c>
      <c r="F26" s="85">
        <f t="shared" si="0"/>
        <v>8325</v>
      </c>
      <c r="G26" s="81">
        <f>G21+G25</f>
        <v>8325</v>
      </c>
      <c r="H26" s="77">
        <f>H21+H25</f>
        <v>0</v>
      </c>
      <c r="I26" s="77">
        <f>I21+I25</f>
        <v>0</v>
      </c>
      <c r="J26" s="77">
        <f t="shared" si="1"/>
        <v>8325</v>
      </c>
      <c r="K26" s="103"/>
      <c r="L26" s="96">
        <f>L21+L25</f>
        <v>8325</v>
      </c>
      <c r="M26" s="77">
        <f>M21+M25</f>
        <v>0</v>
      </c>
      <c r="N26" s="77">
        <f>N21+N25</f>
        <v>0</v>
      </c>
      <c r="O26" s="77">
        <f t="shared" si="2"/>
        <v>8325</v>
      </c>
      <c r="P26" s="103"/>
    </row>
    <row r="27" spans="1:16" s="49" customFormat="1" ht="15.75">
      <c r="A27" s="30" t="s">
        <v>331</v>
      </c>
      <c r="B27" s="39" t="s">
        <v>52</v>
      </c>
      <c r="C27" s="65">
        <v>1812</v>
      </c>
      <c r="D27" s="65">
        <v>0</v>
      </c>
      <c r="E27" s="65">
        <v>0</v>
      </c>
      <c r="F27" s="85">
        <f t="shared" si="0"/>
        <v>1812</v>
      </c>
      <c r="G27" s="81">
        <v>1812</v>
      </c>
      <c r="H27" s="77">
        <v>0</v>
      </c>
      <c r="I27" s="77">
        <v>0</v>
      </c>
      <c r="J27" s="77">
        <f t="shared" si="1"/>
        <v>1812</v>
      </c>
      <c r="K27" s="103"/>
      <c r="L27" s="96">
        <v>1812</v>
      </c>
      <c r="M27" s="77">
        <v>0</v>
      </c>
      <c r="N27" s="77">
        <v>0</v>
      </c>
      <c r="O27" s="77">
        <f t="shared" si="2"/>
        <v>1812</v>
      </c>
      <c r="P27" s="103"/>
    </row>
    <row r="28" spans="1:16">
      <c r="A28" s="3" t="s">
        <v>53</v>
      </c>
      <c r="B28" s="21" t="s">
        <v>54</v>
      </c>
      <c r="C28" s="63">
        <v>0</v>
      </c>
      <c r="D28" s="63">
        <v>0</v>
      </c>
      <c r="E28" s="63">
        <v>0</v>
      </c>
      <c r="F28" s="83">
        <f t="shared" si="0"/>
        <v>0</v>
      </c>
      <c r="G28" s="79">
        <v>3</v>
      </c>
      <c r="H28" s="60">
        <v>0</v>
      </c>
      <c r="I28" s="60">
        <v>0</v>
      </c>
      <c r="J28" s="102">
        <f t="shared" si="1"/>
        <v>3</v>
      </c>
      <c r="L28" s="94">
        <v>3</v>
      </c>
      <c r="M28" s="60">
        <v>0</v>
      </c>
      <c r="N28" s="60">
        <v>0</v>
      </c>
      <c r="O28" s="102">
        <f t="shared" si="2"/>
        <v>3</v>
      </c>
    </row>
    <row r="29" spans="1:16">
      <c r="A29" s="3" t="s">
        <v>55</v>
      </c>
      <c r="B29" s="21" t="s">
        <v>56</v>
      </c>
      <c r="C29" s="63">
        <v>1345</v>
      </c>
      <c r="D29" s="63">
        <v>0</v>
      </c>
      <c r="E29" s="63">
        <v>0</v>
      </c>
      <c r="F29" s="83">
        <f t="shared" si="0"/>
        <v>1345</v>
      </c>
      <c r="G29" s="79">
        <v>1342</v>
      </c>
      <c r="H29" s="60">
        <v>0</v>
      </c>
      <c r="I29" s="60">
        <v>0</v>
      </c>
      <c r="J29" s="102">
        <f t="shared" si="1"/>
        <v>1342</v>
      </c>
      <c r="L29" s="94">
        <v>1342</v>
      </c>
      <c r="M29" s="60">
        <v>0</v>
      </c>
      <c r="N29" s="60">
        <v>0</v>
      </c>
      <c r="O29" s="102">
        <f t="shared" si="2"/>
        <v>1342</v>
      </c>
    </row>
    <row r="30" spans="1:16">
      <c r="A30" s="3" t="s">
        <v>57</v>
      </c>
      <c r="B30" s="21" t="s">
        <v>58</v>
      </c>
      <c r="C30" s="63">
        <v>0</v>
      </c>
      <c r="D30" s="63">
        <v>0</v>
      </c>
      <c r="E30" s="63">
        <v>0</v>
      </c>
      <c r="F30" s="83">
        <f t="shared" si="0"/>
        <v>0</v>
      </c>
      <c r="G30" s="79">
        <v>0</v>
      </c>
      <c r="H30" s="60">
        <v>0</v>
      </c>
      <c r="I30" s="60">
        <v>0</v>
      </c>
      <c r="J30" s="102">
        <f t="shared" si="1"/>
        <v>0</v>
      </c>
      <c r="L30" s="94">
        <v>0</v>
      </c>
      <c r="M30" s="60">
        <v>0</v>
      </c>
      <c r="N30" s="60">
        <v>0</v>
      </c>
      <c r="O30" s="102">
        <f t="shared" si="2"/>
        <v>0</v>
      </c>
    </row>
    <row r="31" spans="1:16" s="49" customFormat="1">
      <c r="A31" s="5" t="s">
        <v>310</v>
      </c>
      <c r="B31" s="24" t="s">
        <v>59</v>
      </c>
      <c r="C31" s="64">
        <f>SUM(C28:C30)</f>
        <v>1345</v>
      </c>
      <c r="D31" s="64">
        <f>SUM(D28:D30)</f>
        <v>0</v>
      </c>
      <c r="E31" s="64">
        <f>SUM(E28:E30)</f>
        <v>0</v>
      </c>
      <c r="F31" s="84">
        <f t="shared" si="0"/>
        <v>1345</v>
      </c>
      <c r="G31" s="80">
        <f>SUM(G28:G30)</f>
        <v>1345</v>
      </c>
      <c r="H31" s="76">
        <f>SUM(H28:H30)</f>
        <v>0</v>
      </c>
      <c r="I31" s="76">
        <f>SUM(I28:I30)</f>
        <v>0</v>
      </c>
      <c r="J31" s="76">
        <f t="shared" si="1"/>
        <v>1345</v>
      </c>
      <c r="K31" s="103"/>
      <c r="L31" s="95">
        <f>SUM(L28:L30)</f>
        <v>1345</v>
      </c>
      <c r="M31" s="76">
        <f>SUM(M28:M30)</f>
        <v>0</v>
      </c>
      <c r="N31" s="76">
        <f>SUM(N28:N30)</f>
        <v>0</v>
      </c>
      <c r="O31" s="76">
        <f t="shared" si="2"/>
        <v>1345</v>
      </c>
      <c r="P31" s="103"/>
    </row>
    <row r="32" spans="1:16">
      <c r="A32" s="3" t="s">
        <v>60</v>
      </c>
      <c r="B32" s="21" t="s">
        <v>61</v>
      </c>
      <c r="C32" s="63">
        <v>4</v>
      </c>
      <c r="D32" s="63">
        <v>0</v>
      </c>
      <c r="E32" s="63">
        <v>0</v>
      </c>
      <c r="F32" s="83">
        <f t="shared" si="0"/>
        <v>4</v>
      </c>
      <c r="G32" s="79">
        <v>4</v>
      </c>
      <c r="H32" s="60">
        <v>0</v>
      </c>
      <c r="I32" s="60">
        <v>0</v>
      </c>
      <c r="J32" s="102">
        <f t="shared" si="1"/>
        <v>4</v>
      </c>
      <c r="L32" s="93">
        <v>50</v>
      </c>
      <c r="M32" s="60">
        <v>0</v>
      </c>
      <c r="N32" s="60">
        <v>0</v>
      </c>
      <c r="O32" s="102">
        <f t="shared" si="2"/>
        <v>50</v>
      </c>
    </row>
    <row r="33" spans="1:16">
      <c r="A33" s="3" t="s">
        <v>62</v>
      </c>
      <c r="B33" s="21" t="s">
        <v>63</v>
      </c>
      <c r="C33" s="63">
        <v>215</v>
      </c>
      <c r="D33" s="63">
        <v>0</v>
      </c>
      <c r="E33" s="63">
        <v>0</v>
      </c>
      <c r="F33" s="83">
        <f t="shared" si="0"/>
        <v>215</v>
      </c>
      <c r="G33" s="79">
        <v>215</v>
      </c>
      <c r="H33" s="60">
        <v>0</v>
      </c>
      <c r="I33" s="60">
        <v>0</v>
      </c>
      <c r="J33" s="102">
        <f t="shared" si="1"/>
        <v>215</v>
      </c>
      <c r="L33" s="94">
        <v>215</v>
      </c>
      <c r="M33" s="60">
        <v>0</v>
      </c>
      <c r="N33" s="60">
        <v>0</v>
      </c>
      <c r="O33" s="102">
        <f t="shared" si="2"/>
        <v>215</v>
      </c>
    </row>
    <row r="34" spans="1:16" s="49" customFormat="1" ht="15" customHeight="1">
      <c r="A34" s="5" t="s">
        <v>359</v>
      </c>
      <c r="B34" s="24" t="s">
        <v>64</v>
      </c>
      <c r="C34" s="64">
        <f>SUM(C32:C33)</f>
        <v>219</v>
      </c>
      <c r="D34" s="64">
        <f>SUM(D32:D33)</f>
        <v>0</v>
      </c>
      <c r="E34" s="64">
        <f>SUM(E32:E33)</f>
        <v>0</v>
      </c>
      <c r="F34" s="84">
        <f t="shared" si="0"/>
        <v>219</v>
      </c>
      <c r="G34" s="80">
        <f>SUM(G32:G33)</f>
        <v>219</v>
      </c>
      <c r="H34" s="76">
        <f>SUM(H32:H33)</f>
        <v>0</v>
      </c>
      <c r="I34" s="76">
        <f>SUM(I32:I33)</f>
        <v>0</v>
      </c>
      <c r="J34" s="76">
        <f t="shared" si="1"/>
        <v>219</v>
      </c>
      <c r="K34" s="103"/>
      <c r="L34" s="95">
        <f>SUM(L32:L33)</f>
        <v>265</v>
      </c>
      <c r="M34" s="76">
        <f>SUM(M32:M33)</f>
        <v>0</v>
      </c>
      <c r="N34" s="76">
        <f>SUM(N32:N33)</f>
        <v>0</v>
      </c>
      <c r="O34" s="76">
        <f t="shared" si="2"/>
        <v>265</v>
      </c>
      <c r="P34" s="103"/>
    </row>
    <row r="35" spans="1:16">
      <c r="A35" s="3" t="s">
        <v>65</v>
      </c>
      <c r="B35" s="21" t="s">
        <v>66</v>
      </c>
      <c r="C35" s="63">
        <v>1195</v>
      </c>
      <c r="D35" s="63">
        <v>0</v>
      </c>
      <c r="E35" s="63">
        <v>0</v>
      </c>
      <c r="F35" s="83">
        <f t="shared" si="0"/>
        <v>1195</v>
      </c>
      <c r="G35" s="79">
        <v>1212</v>
      </c>
      <c r="H35" s="60">
        <v>0</v>
      </c>
      <c r="I35" s="60">
        <v>0</v>
      </c>
      <c r="J35" s="102">
        <f t="shared" si="1"/>
        <v>1212</v>
      </c>
      <c r="L35" s="94">
        <v>1212</v>
      </c>
      <c r="M35" s="60">
        <v>0</v>
      </c>
      <c r="N35" s="60">
        <v>0</v>
      </c>
      <c r="O35" s="102">
        <f t="shared" si="2"/>
        <v>1212</v>
      </c>
    </row>
    <row r="36" spans="1:16">
      <c r="A36" s="3" t="s">
        <v>67</v>
      </c>
      <c r="B36" s="21" t="s">
        <v>68</v>
      </c>
      <c r="C36" s="63">
        <v>0</v>
      </c>
      <c r="D36" s="63">
        <v>0</v>
      </c>
      <c r="E36" s="63">
        <v>0</v>
      </c>
      <c r="F36" s="83">
        <f t="shared" si="0"/>
        <v>0</v>
      </c>
      <c r="G36" s="79">
        <v>0</v>
      </c>
      <c r="H36" s="60">
        <v>0</v>
      </c>
      <c r="I36" s="60">
        <v>0</v>
      </c>
      <c r="J36" s="102">
        <f t="shared" si="1"/>
        <v>0</v>
      </c>
      <c r="L36" s="94">
        <v>0</v>
      </c>
      <c r="M36" s="60">
        <v>0</v>
      </c>
      <c r="N36" s="60">
        <v>0</v>
      </c>
      <c r="O36" s="102">
        <f t="shared" si="2"/>
        <v>0</v>
      </c>
    </row>
    <row r="37" spans="1:16">
      <c r="A37" s="3" t="s">
        <v>332</v>
      </c>
      <c r="B37" s="21" t="s">
        <v>69</v>
      </c>
      <c r="C37" s="63">
        <v>0</v>
      </c>
      <c r="D37" s="63">
        <v>0</v>
      </c>
      <c r="E37" s="63">
        <v>0</v>
      </c>
      <c r="F37" s="83">
        <f t="shared" si="0"/>
        <v>0</v>
      </c>
      <c r="G37" s="79">
        <v>0</v>
      </c>
      <c r="H37" s="60">
        <v>0</v>
      </c>
      <c r="I37" s="60">
        <v>0</v>
      </c>
      <c r="J37" s="102">
        <f t="shared" si="1"/>
        <v>0</v>
      </c>
      <c r="L37" s="94">
        <v>0</v>
      </c>
      <c r="M37" s="60">
        <v>0</v>
      </c>
      <c r="N37" s="60">
        <v>0</v>
      </c>
      <c r="O37" s="102">
        <f t="shared" si="2"/>
        <v>0</v>
      </c>
    </row>
    <row r="38" spans="1:16">
      <c r="A38" s="3" t="s">
        <v>70</v>
      </c>
      <c r="B38" s="21" t="s">
        <v>71</v>
      </c>
      <c r="C38" s="63">
        <v>133</v>
      </c>
      <c r="D38" s="63">
        <v>0</v>
      </c>
      <c r="E38" s="63">
        <v>0</v>
      </c>
      <c r="F38" s="83">
        <f t="shared" si="0"/>
        <v>133</v>
      </c>
      <c r="G38" s="79">
        <v>133</v>
      </c>
      <c r="H38" s="60">
        <v>0</v>
      </c>
      <c r="I38" s="60">
        <v>0</v>
      </c>
      <c r="J38" s="102">
        <f t="shared" si="1"/>
        <v>133</v>
      </c>
      <c r="L38" s="93">
        <v>350</v>
      </c>
      <c r="M38" s="60">
        <v>0</v>
      </c>
      <c r="N38" s="60">
        <v>0</v>
      </c>
      <c r="O38" s="102">
        <f t="shared" si="2"/>
        <v>350</v>
      </c>
    </row>
    <row r="39" spans="1:16">
      <c r="A39" s="8" t="s">
        <v>333</v>
      </c>
      <c r="B39" s="21" t="s">
        <v>72</v>
      </c>
      <c r="C39" s="63">
        <v>0</v>
      </c>
      <c r="D39" s="63">
        <v>0</v>
      </c>
      <c r="E39" s="63">
        <v>0</v>
      </c>
      <c r="F39" s="83">
        <f t="shared" si="0"/>
        <v>0</v>
      </c>
      <c r="G39" s="79">
        <v>0</v>
      </c>
      <c r="H39" s="60">
        <v>0</v>
      </c>
      <c r="I39" s="60">
        <v>0</v>
      </c>
      <c r="J39" s="102">
        <f t="shared" si="1"/>
        <v>0</v>
      </c>
      <c r="L39" s="94">
        <v>0</v>
      </c>
      <c r="M39" s="60">
        <v>0</v>
      </c>
      <c r="N39" s="60">
        <v>0</v>
      </c>
      <c r="O39" s="102">
        <f t="shared" si="2"/>
        <v>0</v>
      </c>
    </row>
    <row r="40" spans="1:16">
      <c r="A40" s="4" t="s">
        <v>73</v>
      </c>
      <c r="B40" s="21" t="s">
        <v>74</v>
      </c>
      <c r="C40" s="63">
        <v>134</v>
      </c>
      <c r="D40" s="63">
        <v>0</v>
      </c>
      <c r="E40" s="63">
        <v>0</v>
      </c>
      <c r="F40" s="83">
        <f t="shared" si="0"/>
        <v>134</v>
      </c>
      <c r="G40" s="79">
        <v>134</v>
      </c>
      <c r="H40" s="60">
        <v>0</v>
      </c>
      <c r="I40" s="60">
        <v>0</v>
      </c>
      <c r="J40" s="102">
        <f t="shared" si="1"/>
        <v>134</v>
      </c>
      <c r="L40" s="94">
        <v>134</v>
      </c>
      <c r="M40" s="60">
        <v>0</v>
      </c>
      <c r="N40" s="60">
        <v>0</v>
      </c>
      <c r="O40" s="102">
        <f t="shared" si="2"/>
        <v>134</v>
      </c>
    </row>
    <row r="41" spans="1:16">
      <c r="A41" s="3" t="s">
        <v>334</v>
      </c>
      <c r="B41" s="21" t="s">
        <v>75</v>
      </c>
      <c r="C41" s="63">
        <v>1286</v>
      </c>
      <c r="D41" s="63">
        <v>0</v>
      </c>
      <c r="E41" s="63">
        <v>0</v>
      </c>
      <c r="F41" s="83">
        <f t="shared" si="0"/>
        <v>1286</v>
      </c>
      <c r="G41" s="79">
        <v>1286</v>
      </c>
      <c r="H41" s="60">
        <v>0</v>
      </c>
      <c r="I41" s="60">
        <v>0</v>
      </c>
      <c r="J41" s="102">
        <f t="shared" si="1"/>
        <v>1286</v>
      </c>
      <c r="L41" s="94">
        <v>1286</v>
      </c>
      <c r="M41" s="60">
        <v>0</v>
      </c>
      <c r="N41" s="60">
        <v>0</v>
      </c>
      <c r="O41" s="102">
        <f t="shared" si="2"/>
        <v>1286</v>
      </c>
    </row>
    <row r="42" spans="1:16" s="49" customFormat="1">
      <c r="A42" s="5" t="s">
        <v>311</v>
      </c>
      <c r="B42" s="24" t="s">
        <v>76</v>
      </c>
      <c r="C42" s="64">
        <f>SUM(C35:C41)</f>
        <v>2748</v>
      </c>
      <c r="D42" s="64">
        <f>SUM(D35:D41)</f>
        <v>0</v>
      </c>
      <c r="E42" s="64">
        <f>SUM(E35:E41)</f>
        <v>0</v>
      </c>
      <c r="F42" s="84">
        <f t="shared" si="0"/>
        <v>2748</v>
      </c>
      <c r="G42" s="80">
        <f>SUM(G35:G41)</f>
        <v>2765</v>
      </c>
      <c r="H42" s="76">
        <f>SUM(H35:H41)</f>
        <v>0</v>
      </c>
      <c r="I42" s="76">
        <f>SUM(I35:I41)</f>
        <v>0</v>
      </c>
      <c r="J42" s="76">
        <f t="shared" si="1"/>
        <v>2765</v>
      </c>
      <c r="K42" s="103"/>
      <c r="L42" s="95">
        <f>SUM(L35:L41)</f>
        <v>2982</v>
      </c>
      <c r="M42" s="76">
        <f>SUM(M35:M41)</f>
        <v>0</v>
      </c>
      <c r="N42" s="76">
        <f>SUM(N35:N41)</f>
        <v>0</v>
      </c>
      <c r="O42" s="76">
        <f t="shared" si="2"/>
        <v>2982</v>
      </c>
      <c r="P42" s="103"/>
    </row>
    <row r="43" spans="1:16">
      <c r="A43" s="3" t="s">
        <v>77</v>
      </c>
      <c r="B43" s="21" t="s">
        <v>78</v>
      </c>
      <c r="C43" s="63">
        <v>0</v>
      </c>
      <c r="D43" s="63">
        <v>0</v>
      </c>
      <c r="E43" s="63">
        <v>0</v>
      </c>
      <c r="F43" s="83">
        <f t="shared" si="0"/>
        <v>0</v>
      </c>
      <c r="G43" s="79">
        <v>0</v>
      </c>
      <c r="H43" s="60">
        <v>0</v>
      </c>
      <c r="I43" s="60">
        <v>0</v>
      </c>
      <c r="J43" s="102">
        <f t="shared" si="1"/>
        <v>0</v>
      </c>
      <c r="L43" s="94">
        <v>0</v>
      </c>
      <c r="M43" s="60">
        <v>0</v>
      </c>
      <c r="N43" s="60">
        <v>0</v>
      </c>
      <c r="O43" s="102">
        <f t="shared" si="2"/>
        <v>0</v>
      </c>
    </row>
    <row r="44" spans="1:16">
      <c r="A44" s="3" t="s">
        <v>79</v>
      </c>
      <c r="B44" s="21" t="s">
        <v>80</v>
      </c>
      <c r="C44" s="63">
        <v>0</v>
      </c>
      <c r="D44" s="63">
        <v>0</v>
      </c>
      <c r="E44" s="63">
        <v>0</v>
      </c>
      <c r="F44" s="83">
        <f t="shared" si="0"/>
        <v>0</v>
      </c>
      <c r="G44" s="79">
        <v>0</v>
      </c>
      <c r="H44" s="60">
        <v>0</v>
      </c>
      <c r="I44" s="60">
        <v>0</v>
      </c>
      <c r="J44" s="102">
        <f t="shared" si="1"/>
        <v>0</v>
      </c>
      <c r="L44" s="94">
        <v>0</v>
      </c>
      <c r="M44" s="60">
        <v>0</v>
      </c>
      <c r="N44" s="60">
        <v>0</v>
      </c>
      <c r="O44" s="102">
        <f t="shared" si="2"/>
        <v>0</v>
      </c>
    </row>
    <row r="45" spans="1:16" s="49" customFormat="1">
      <c r="A45" s="5" t="s">
        <v>312</v>
      </c>
      <c r="B45" s="24" t="s">
        <v>81</v>
      </c>
      <c r="C45" s="64">
        <f>SUM(C43:C44)</f>
        <v>0</v>
      </c>
      <c r="D45" s="64">
        <f>SUM(D43:D44)</f>
        <v>0</v>
      </c>
      <c r="E45" s="64">
        <f>SUM(E43:E44)</f>
        <v>0</v>
      </c>
      <c r="F45" s="84">
        <f t="shared" si="0"/>
        <v>0</v>
      </c>
      <c r="G45" s="80">
        <f>SUM(G43:G44)</f>
        <v>0</v>
      </c>
      <c r="H45" s="76">
        <f>SUM(H43:H44)</f>
        <v>0</v>
      </c>
      <c r="I45" s="76">
        <f>SUM(I43:I44)</f>
        <v>0</v>
      </c>
      <c r="J45" s="76">
        <f t="shared" si="1"/>
        <v>0</v>
      </c>
      <c r="K45" s="103"/>
      <c r="L45" s="95">
        <f>SUM(L43:L44)</f>
        <v>0</v>
      </c>
      <c r="M45" s="76">
        <f>SUM(M43:M44)</f>
        <v>0</v>
      </c>
      <c r="N45" s="76">
        <f>SUM(N43:N44)</f>
        <v>0</v>
      </c>
      <c r="O45" s="76">
        <f t="shared" si="2"/>
        <v>0</v>
      </c>
      <c r="P45" s="103"/>
    </row>
    <row r="46" spans="1:16">
      <c r="A46" s="3" t="s">
        <v>82</v>
      </c>
      <c r="B46" s="21" t="s">
        <v>83</v>
      </c>
      <c r="C46" s="63">
        <v>918</v>
      </c>
      <c r="D46" s="63">
        <v>0</v>
      </c>
      <c r="E46" s="63">
        <v>3</v>
      </c>
      <c r="F46" s="83">
        <f t="shared" si="0"/>
        <v>921</v>
      </c>
      <c r="G46" s="79">
        <v>918</v>
      </c>
      <c r="H46" s="60">
        <v>0</v>
      </c>
      <c r="I46" s="60">
        <v>3</v>
      </c>
      <c r="J46" s="102">
        <f t="shared" si="1"/>
        <v>921</v>
      </c>
      <c r="L46" s="94">
        <v>918</v>
      </c>
      <c r="M46" s="60">
        <v>0</v>
      </c>
      <c r="N46" s="60">
        <v>3</v>
      </c>
      <c r="O46" s="102">
        <f t="shared" si="2"/>
        <v>921</v>
      </c>
    </row>
    <row r="47" spans="1:16">
      <c r="A47" s="3" t="s">
        <v>84</v>
      </c>
      <c r="B47" s="21" t="s">
        <v>85</v>
      </c>
      <c r="C47" s="63">
        <v>0</v>
      </c>
      <c r="D47" s="63">
        <v>0</v>
      </c>
      <c r="E47" s="63">
        <v>0</v>
      </c>
      <c r="F47" s="83">
        <f t="shared" si="0"/>
        <v>0</v>
      </c>
      <c r="G47" s="79">
        <v>0</v>
      </c>
      <c r="H47" s="60">
        <v>0</v>
      </c>
      <c r="I47" s="60">
        <v>0</v>
      </c>
      <c r="J47" s="102">
        <f t="shared" si="1"/>
        <v>0</v>
      </c>
      <c r="L47" s="94">
        <v>0</v>
      </c>
      <c r="M47" s="60">
        <v>0</v>
      </c>
      <c r="N47" s="60">
        <v>0</v>
      </c>
      <c r="O47" s="102">
        <f t="shared" si="2"/>
        <v>0</v>
      </c>
    </row>
    <row r="48" spans="1:16">
      <c r="A48" s="3" t="s">
        <v>335</v>
      </c>
      <c r="B48" s="21" t="s">
        <v>86</v>
      </c>
      <c r="C48" s="63">
        <v>0</v>
      </c>
      <c r="D48" s="63">
        <v>0</v>
      </c>
      <c r="E48" s="63">
        <v>0</v>
      </c>
      <c r="F48" s="83">
        <f t="shared" si="0"/>
        <v>0</v>
      </c>
      <c r="G48" s="79">
        <v>0</v>
      </c>
      <c r="H48" s="60">
        <v>0</v>
      </c>
      <c r="I48" s="60">
        <v>0</v>
      </c>
      <c r="J48" s="102">
        <f t="shared" si="1"/>
        <v>0</v>
      </c>
      <c r="L48" s="94">
        <v>0</v>
      </c>
      <c r="M48" s="60">
        <v>0</v>
      </c>
      <c r="N48" s="60">
        <v>0</v>
      </c>
      <c r="O48" s="102">
        <f t="shared" si="2"/>
        <v>0</v>
      </c>
    </row>
    <row r="49" spans="1:16">
      <c r="A49" s="3" t="s">
        <v>336</v>
      </c>
      <c r="B49" s="21" t="s">
        <v>87</v>
      </c>
      <c r="C49" s="63">
        <v>0</v>
      </c>
      <c r="D49" s="63">
        <v>0</v>
      </c>
      <c r="E49" s="63">
        <v>0</v>
      </c>
      <c r="F49" s="83">
        <f t="shared" si="0"/>
        <v>0</v>
      </c>
      <c r="G49" s="79">
        <v>0</v>
      </c>
      <c r="H49" s="60">
        <v>0</v>
      </c>
      <c r="I49" s="60">
        <v>0</v>
      </c>
      <c r="J49" s="102">
        <f t="shared" si="1"/>
        <v>0</v>
      </c>
      <c r="L49" s="94">
        <v>0</v>
      </c>
      <c r="M49" s="60">
        <v>0</v>
      </c>
      <c r="N49" s="60">
        <v>0</v>
      </c>
      <c r="O49" s="102">
        <f t="shared" si="2"/>
        <v>0</v>
      </c>
    </row>
    <row r="50" spans="1:16">
      <c r="A50" s="3" t="s">
        <v>88</v>
      </c>
      <c r="B50" s="21" t="s">
        <v>89</v>
      </c>
      <c r="C50" s="60">
        <v>0</v>
      </c>
      <c r="D50" s="60">
        <v>0</v>
      </c>
      <c r="E50" s="60">
        <v>10</v>
      </c>
      <c r="F50" s="83">
        <f t="shared" si="0"/>
        <v>10</v>
      </c>
      <c r="G50" s="79">
        <v>0</v>
      </c>
      <c r="H50" s="60">
        <v>0</v>
      </c>
      <c r="I50" s="60">
        <v>10</v>
      </c>
      <c r="J50" s="102">
        <f t="shared" si="1"/>
        <v>10</v>
      </c>
      <c r="L50" s="94">
        <v>0</v>
      </c>
      <c r="M50" s="60">
        <v>0</v>
      </c>
      <c r="N50" s="60">
        <v>10</v>
      </c>
      <c r="O50" s="102">
        <f t="shared" si="2"/>
        <v>10</v>
      </c>
    </row>
    <row r="51" spans="1:16" s="49" customFormat="1">
      <c r="A51" s="5" t="s">
        <v>313</v>
      </c>
      <c r="B51" s="24" t="s">
        <v>90</v>
      </c>
      <c r="C51" s="64">
        <f>SUM(C46:C50)</f>
        <v>918</v>
      </c>
      <c r="D51" s="64">
        <f>SUM(D46:D50)</f>
        <v>0</v>
      </c>
      <c r="E51" s="64">
        <f>SUM(E46:E50)</f>
        <v>13</v>
      </c>
      <c r="F51" s="84">
        <f t="shared" si="0"/>
        <v>931</v>
      </c>
      <c r="G51" s="80">
        <f>SUM(G46:G50)</f>
        <v>918</v>
      </c>
      <c r="H51" s="76">
        <f>SUM(H46:H50)</f>
        <v>0</v>
      </c>
      <c r="I51" s="76">
        <f>SUM(I46:I50)</f>
        <v>13</v>
      </c>
      <c r="J51" s="76">
        <f t="shared" si="1"/>
        <v>931</v>
      </c>
      <c r="K51" s="103"/>
      <c r="L51" s="95">
        <f>SUM(L46:L50)</f>
        <v>918</v>
      </c>
      <c r="M51" s="76">
        <f>SUM(M46:M50)</f>
        <v>0</v>
      </c>
      <c r="N51" s="76">
        <f>SUM(N46:N50)</f>
        <v>13</v>
      </c>
      <c r="O51" s="76">
        <f t="shared" si="2"/>
        <v>931</v>
      </c>
      <c r="P51" s="103"/>
    </row>
    <row r="52" spans="1:16" s="49" customFormat="1" ht="15.75">
      <c r="A52" s="30" t="s">
        <v>314</v>
      </c>
      <c r="B52" s="39" t="s">
        <v>91</v>
      </c>
      <c r="C52" s="65">
        <f>C31+C34+C42+C45+C51</f>
        <v>5230</v>
      </c>
      <c r="D52" s="65">
        <f>D31+D34+D42+D45+D51</f>
        <v>0</v>
      </c>
      <c r="E52" s="65">
        <f>E31+E34+E42+E45+E51</f>
        <v>13</v>
      </c>
      <c r="F52" s="84">
        <f t="shared" si="0"/>
        <v>5243</v>
      </c>
      <c r="G52" s="81">
        <f>G31+G34+G42+G45+G51</f>
        <v>5247</v>
      </c>
      <c r="H52" s="77">
        <f>H31+H34+H42+H45+H51</f>
        <v>0</v>
      </c>
      <c r="I52" s="77">
        <f>I31+I34+I42+I45+I51</f>
        <v>13</v>
      </c>
      <c r="J52" s="76">
        <f t="shared" si="1"/>
        <v>5260</v>
      </c>
      <c r="K52" s="103"/>
      <c r="L52" s="96">
        <f>L31+L34+L42+L45+L51</f>
        <v>5510</v>
      </c>
      <c r="M52" s="77">
        <f>M31+M34+M42+M45+M51</f>
        <v>0</v>
      </c>
      <c r="N52" s="77">
        <f>N31+N34+N42+N45+N51</f>
        <v>13</v>
      </c>
      <c r="O52" s="76">
        <f t="shared" si="2"/>
        <v>5523</v>
      </c>
      <c r="P52" s="103"/>
    </row>
    <row r="53" spans="1:16">
      <c r="A53" s="10" t="s">
        <v>92</v>
      </c>
      <c r="B53" s="21" t="s">
        <v>93</v>
      </c>
      <c r="C53" s="63">
        <v>0</v>
      </c>
      <c r="D53" s="63">
        <v>0</v>
      </c>
      <c r="E53" s="63">
        <v>0</v>
      </c>
      <c r="F53" s="83">
        <f t="shared" si="0"/>
        <v>0</v>
      </c>
      <c r="G53" s="79">
        <v>0</v>
      </c>
      <c r="H53" s="60">
        <v>0</v>
      </c>
      <c r="I53" s="60">
        <v>0</v>
      </c>
      <c r="J53" s="102">
        <f t="shared" si="1"/>
        <v>0</v>
      </c>
      <c r="L53" s="94">
        <v>0</v>
      </c>
      <c r="M53" s="60">
        <v>0</v>
      </c>
      <c r="N53" s="60">
        <v>0</v>
      </c>
      <c r="O53" s="102">
        <f t="shared" si="2"/>
        <v>0</v>
      </c>
    </row>
    <row r="54" spans="1:16">
      <c r="A54" s="10" t="s">
        <v>315</v>
      </c>
      <c r="B54" s="21" t="s">
        <v>94</v>
      </c>
      <c r="C54" s="63">
        <v>12</v>
      </c>
      <c r="D54" s="63">
        <v>0</v>
      </c>
      <c r="E54" s="63">
        <v>0</v>
      </c>
      <c r="F54" s="83">
        <f t="shared" si="0"/>
        <v>12</v>
      </c>
      <c r="G54" s="79">
        <v>12</v>
      </c>
      <c r="H54" s="60">
        <v>0</v>
      </c>
      <c r="I54" s="60">
        <v>0</v>
      </c>
      <c r="J54" s="102">
        <f t="shared" si="1"/>
        <v>12</v>
      </c>
      <c r="L54" s="94">
        <v>12</v>
      </c>
      <c r="M54" s="60">
        <v>0</v>
      </c>
      <c r="N54" s="60">
        <v>0</v>
      </c>
      <c r="O54" s="102">
        <f t="shared" si="2"/>
        <v>12</v>
      </c>
    </row>
    <row r="55" spans="1:16">
      <c r="A55" s="13" t="s">
        <v>337</v>
      </c>
      <c r="B55" s="21" t="s">
        <v>95</v>
      </c>
      <c r="C55" s="63">
        <v>0</v>
      </c>
      <c r="D55" s="63">
        <v>0</v>
      </c>
      <c r="E55" s="63">
        <v>0</v>
      </c>
      <c r="F55" s="83">
        <f t="shared" si="0"/>
        <v>0</v>
      </c>
      <c r="G55" s="79">
        <v>0</v>
      </c>
      <c r="H55" s="60">
        <v>0</v>
      </c>
      <c r="I55" s="60">
        <v>0</v>
      </c>
      <c r="J55" s="102">
        <f t="shared" si="1"/>
        <v>0</v>
      </c>
      <c r="L55" s="94">
        <v>0</v>
      </c>
      <c r="M55" s="60">
        <v>0</v>
      </c>
      <c r="N55" s="60">
        <v>0</v>
      </c>
      <c r="O55" s="102">
        <f t="shared" si="2"/>
        <v>0</v>
      </c>
    </row>
    <row r="56" spans="1:16">
      <c r="A56" s="13" t="s">
        <v>338</v>
      </c>
      <c r="B56" s="21" t="s">
        <v>96</v>
      </c>
      <c r="C56" s="63">
        <v>0</v>
      </c>
      <c r="D56" s="63">
        <v>0</v>
      </c>
      <c r="E56" s="63">
        <v>0</v>
      </c>
      <c r="F56" s="83">
        <f t="shared" si="0"/>
        <v>0</v>
      </c>
      <c r="G56" s="79">
        <v>0</v>
      </c>
      <c r="H56" s="60">
        <v>0</v>
      </c>
      <c r="I56" s="60">
        <v>0</v>
      </c>
      <c r="J56" s="102">
        <f t="shared" si="1"/>
        <v>0</v>
      </c>
      <c r="L56" s="94">
        <v>0</v>
      </c>
      <c r="M56" s="60">
        <v>0</v>
      </c>
      <c r="N56" s="60">
        <v>0</v>
      </c>
      <c r="O56" s="102">
        <f t="shared" si="2"/>
        <v>0</v>
      </c>
    </row>
    <row r="57" spans="1:16">
      <c r="A57" s="13" t="s">
        <v>339</v>
      </c>
      <c r="B57" s="21" t="s">
        <v>97</v>
      </c>
      <c r="C57" s="63">
        <v>0</v>
      </c>
      <c r="D57" s="63">
        <v>0</v>
      </c>
      <c r="E57" s="63">
        <v>0</v>
      </c>
      <c r="F57" s="83">
        <f t="shared" si="0"/>
        <v>0</v>
      </c>
      <c r="G57" s="79">
        <v>0</v>
      </c>
      <c r="H57" s="60">
        <v>0</v>
      </c>
      <c r="I57" s="60">
        <v>0</v>
      </c>
      <c r="J57" s="102">
        <f t="shared" si="1"/>
        <v>0</v>
      </c>
      <c r="L57" s="94">
        <v>0</v>
      </c>
      <c r="M57" s="60">
        <v>0</v>
      </c>
      <c r="N57" s="60">
        <v>0</v>
      </c>
      <c r="O57" s="102">
        <f t="shared" si="2"/>
        <v>0</v>
      </c>
    </row>
    <row r="58" spans="1:16">
      <c r="A58" s="10" t="s">
        <v>340</v>
      </c>
      <c r="B58" s="21" t="s">
        <v>98</v>
      </c>
      <c r="C58" s="63">
        <v>0</v>
      </c>
      <c r="D58" s="63">
        <v>0</v>
      </c>
      <c r="E58" s="63">
        <v>0</v>
      </c>
      <c r="F58" s="83">
        <f t="shared" si="0"/>
        <v>0</v>
      </c>
      <c r="G58" s="79">
        <v>0</v>
      </c>
      <c r="H58" s="60">
        <v>0</v>
      </c>
      <c r="I58" s="60">
        <v>0</v>
      </c>
      <c r="J58" s="102">
        <f t="shared" si="1"/>
        <v>0</v>
      </c>
      <c r="L58" s="94">
        <v>0</v>
      </c>
      <c r="M58" s="60">
        <v>0</v>
      </c>
      <c r="N58" s="60">
        <v>0</v>
      </c>
      <c r="O58" s="102">
        <f t="shared" si="2"/>
        <v>0</v>
      </c>
    </row>
    <row r="59" spans="1:16">
      <c r="A59" s="10" t="s">
        <v>341</v>
      </c>
      <c r="B59" s="21" t="s">
        <v>99</v>
      </c>
      <c r="C59" s="63">
        <v>0</v>
      </c>
      <c r="D59" s="63">
        <v>0</v>
      </c>
      <c r="E59" s="63">
        <v>0</v>
      </c>
      <c r="F59" s="83">
        <f t="shared" si="0"/>
        <v>0</v>
      </c>
      <c r="G59" s="79">
        <v>0</v>
      </c>
      <c r="H59" s="60">
        <v>0</v>
      </c>
      <c r="I59" s="60">
        <v>0</v>
      </c>
      <c r="J59" s="102">
        <f t="shared" si="1"/>
        <v>0</v>
      </c>
      <c r="L59" s="94">
        <v>0</v>
      </c>
      <c r="M59" s="60">
        <v>0</v>
      </c>
      <c r="N59" s="60">
        <v>0</v>
      </c>
      <c r="O59" s="102">
        <f t="shared" si="2"/>
        <v>0</v>
      </c>
    </row>
    <row r="60" spans="1:16">
      <c r="A60" s="10" t="s">
        <v>342</v>
      </c>
      <c r="B60" s="21" t="s">
        <v>100</v>
      </c>
      <c r="C60" s="63">
        <v>1806</v>
      </c>
      <c r="D60" s="63">
        <v>0</v>
      </c>
      <c r="E60" s="63">
        <v>0</v>
      </c>
      <c r="F60" s="83">
        <f t="shared" si="0"/>
        <v>1806</v>
      </c>
      <c r="G60" s="79">
        <v>1806</v>
      </c>
      <c r="H60" s="60">
        <v>0</v>
      </c>
      <c r="I60" s="60">
        <v>0</v>
      </c>
      <c r="J60" s="102">
        <f t="shared" si="1"/>
        <v>1806</v>
      </c>
      <c r="L60" s="94">
        <v>1806</v>
      </c>
      <c r="M60" s="60">
        <v>0</v>
      </c>
      <c r="N60" s="60">
        <v>0</v>
      </c>
      <c r="O60" s="102">
        <f t="shared" si="2"/>
        <v>1806</v>
      </c>
    </row>
    <row r="61" spans="1:16" s="49" customFormat="1" ht="15.75">
      <c r="A61" s="36" t="s">
        <v>316</v>
      </c>
      <c r="B61" s="39" t="s">
        <v>101</v>
      </c>
      <c r="C61" s="65">
        <f>SUM(C53:C60)</f>
        <v>1818</v>
      </c>
      <c r="D61" s="65">
        <f>SUM(D53:D60)</f>
        <v>0</v>
      </c>
      <c r="E61" s="65">
        <f>SUM(E53:E60)</f>
        <v>0</v>
      </c>
      <c r="F61" s="85">
        <f t="shared" si="0"/>
        <v>1818</v>
      </c>
      <c r="G61" s="81">
        <f>SUM(G53:G60)</f>
        <v>1818</v>
      </c>
      <c r="H61" s="77">
        <f>SUM(H53:H60)</f>
        <v>0</v>
      </c>
      <c r="I61" s="77">
        <f>SUM(I53:I60)</f>
        <v>0</v>
      </c>
      <c r="J61" s="77">
        <f t="shared" si="1"/>
        <v>1818</v>
      </c>
      <c r="K61" s="103"/>
      <c r="L61" s="96">
        <f>SUM(L53:L60)</f>
        <v>1818</v>
      </c>
      <c r="M61" s="77">
        <f>SUM(M53:M60)</f>
        <v>0</v>
      </c>
      <c r="N61" s="77">
        <f>SUM(N53:N60)</f>
        <v>0</v>
      </c>
      <c r="O61" s="77">
        <f t="shared" si="2"/>
        <v>1818</v>
      </c>
      <c r="P61" s="103"/>
    </row>
    <row r="62" spans="1:16">
      <c r="A62" s="9" t="s">
        <v>343</v>
      </c>
      <c r="B62" s="21" t="s">
        <v>102</v>
      </c>
      <c r="C62" s="63">
        <v>0</v>
      </c>
      <c r="D62" s="63">
        <v>0</v>
      </c>
      <c r="E62" s="63">
        <v>0</v>
      </c>
      <c r="F62" s="83">
        <f t="shared" si="0"/>
        <v>0</v>
      </c>
      <c r="G62" s="79">
        <v>0</v>
      </c>
      <c r="H62" s="60">
        <v>0</v>
      </c>
      <c r="I62" s="60">
        <v>0</v>
      </c>
      <c r="J62" s="102">
        <f t="shared" si="1"/>
        <v>0</v>
      </c>
      <c r="L62" s="94">
        <v>0</v>
      </c>
      <c r="M62" s="60">
        <v>0</v>
      </c>
      <c r="N62" s="60">
        <v>0</v>
      </c>
      <c r="O62" s="102">
        <f t="shared" si="2"/>
        <v>0</v>
      </c>
    </row>
    <row r="63" spans="1:16">
      <c r="A63" s="9" t="s">
        <v>103</v>
      </c>
      <c r="B63" s="21" t="s">
        <v>104</v>
      </c>
      <c r="C63" s="63">
        <v>0</v>
      </c>
      <c r="D63" s="63">
        <v>0</v>
      </c>
      <c r="E63" s="63">
        <v>0</v>
      </c>
      <c r="F63" s="83">
        <f t="shared" si="0"/>
        <v>0</v>
      </c>
      <c r="G63" s="79">
        <v>36</v>
      </c>
      <c r="H63" s="60">
        <v>0</v>
      </c>
      <c r="I63" s="60">
        <v>0</v>
      </c>
      <c r="J63" s="102">
        <f t="shared" si="1"/>
        <v>36</v>
      </c>
      <c r="L63" s="94">
        <v>36</v>
      </c>
      <c r="M63" s="60">
        <v>0</v>
      </c>
      <c r="N63" s="60">
        <v>0</v>
      </c>
      <c r="O63" s="102">
        <f t="shared" si="2"/>
        <v>36</v>
      </c>
    </row>
    <row r="64" spans="1:16">
      <c r="A64" s="9" t="s">
        <v>105</v>
      </c>
      <c r="B64" s="21" t="s">
        <v>106</v>
      </c>
      <c r="C64" s="63">
        <v>0</v>
      </c>
      <c r="D64" s="63">
        <v>0</v>
      </c>
      <c r="E64" s="63">
        <v>0</v>
      </c>
      <c r="F64" s="83">
        <f t="shared" si="0"/>
        <v>0</v>
      </c>
      <c r="G64" s="79">
        <v>0</v>
      </c>
      <c r="H64" s="60">
        <v>0</v>
      </c>
      <c r="I64" s="60">
        <v>0</v>
      </c>
      <c r="J64" s="102">
        <f t="shared" si="1"/>
        <v>0</v>
      </c>
      <c r="L64" s="94">
        <v>0</v>
      </c>
      <c r="M64" s="60">
        <v>0</v>
      </c>
      <c r="N64" s="60">
        <v>0</v>
      </c>
      <c r="O64" s="102">
        <f t="shared" si="2"/>
        <v>0</v>
      </c>
    </row>
    <row r="65" spans="1:16">
      <c r="A65" s="9" t="s">
        <v>317</v>
      </c>
      <c r="B65" s="21" t="s">
        <v>107</v>
      </c>
      <c r="C65" s="63">
        <v>0</v>
      </c>
      <c r="D65" s="63">
        <v>0</v>
      </c>
      <c r="E65" s="63">
        <v>0</v>
      </c>
      <c r="F65" s="83">
        <f t="shared" si="0"/>
        <v>0</v>
      </c>
      <c r="G65" s="79">
        <v>0</v>
      </c>
      <c r="H65" s="60">
        <v>0</v>
      </c>
      <c r="I65" s="60">
        <v>0</v>
      </c>
      <c r="J65" s="102">
        <f t="shared" si="1"/>
        <v>0</v>
      </c>
      <c r="L65" s="94">
        <v>0</v>
      </c>
      <c r="M65" s="60">
        <v>0</v>
      </c>
      <c r="N65" s="60">
        <v>0</v>
      </c>
      <c r="O65" s="102">
        <f t="shared" si="2"/>
        <v>0</v>
      </c>
    </row>
    <row r="66" spans="1:16">
      <c r="A66" s="9" t="s">
        <v>344</v>
      </c>
      <c r="B66" s="21" t="s">
        <v>108</v>
      </c>
      <c r="C66" s="63">
        <v>0</v>
      </c>
      <c r="D66" s="63">
        <v>0</v>
      </c>
      <c r="E66" s="63">
        <v>0</v>
      </c>
      <c r="F66" s="83">
        <f t="shared" si="0"/>
        <v>0</v>
      </c>
      <c r="G66" s="79">
        <v>0</v>
      </c>
      <c r="H66" s="60">
        <v>0</v>
      </c>
      <c r="I66" s="60">
        <v>0</v>
      </c>
      <c r="J66" s="102">
        <f t="shared" si="1"/>
        <v>0</v>
      </c>
      <c r="L66" s="94">
        <v>0</v>
      </c>
      <c r="M66" s="60">
        <v>0</v>
      </c>
      <c r="N66" s="60">
        <v>0</v>
      </c>
      <c r="O66" s="102">
        <f t="shared" si="2"/>
        <v>0</v>
      </c>
    </row>
    <row r="67" spans="1:16">
      <c r="A67" s="9" t="s">
        <v>318</v>
      </c>
      <c r="B67" s="21" t="s">
        <v>109</v>
      </c>
      <c r="C67" s="63">
        <v>706</v>
      </c>
      <c r="D67" s="63">
        <v>0</v>
      </c>
      <c r="E67" s="63">
        <v>0</v>
      </c>
      <c r="F67" s="83">
        <f t="shared" si="0"/>
        <v>706</v>
      </c>
      <c r="G67" s="79">
        <v>706</v>
      </c>
      <c r="H67" s="60">
        <v>0</v>
      </c>
      <c r="I67" s="60">
        <v>0</v>
      </c>
      <c r="J67" s="102">
        <f t="shared" si="1"/>
        <v>706</v>
      </c>
      <c r="L67" s="94">
        <v>706</v>
      </c>
      <c r="M67" s="60">
        <v>0</v>
      </c>
      <c r="N67" s="60">
        <v>0</v>
      </c>
      <c r="O67" s="102">
        <f t="shared" si="2"/>
        <v>706</v>
      </c>
    </row>
    <row r="68" spans="1:16">
      <c r="A68" s="9" t="s">
        <v>345</v>
      </c>
      <c r="B68" s="21" t="s">
        <v>110</v>
      </c>
      <c r="C68" s="63">
        <v>0</v>
      </c>
      <c r="D68" s="63">
        <v>0</v>
      </c>
      <c r="E68" s="63">
        <v>0</v>
      </c>
      <c r="F68" s="83">
        <f t="shared" si="0"/>
        <v>0</v>
      </c>
      <c r="G68" s="79">
        <v>0</v>
      </c>
      <c r="H68" s="60">
        <v>0</v>
      </c>
      <c r="I68" s="60">
        <v>0</v>
      </c>
      <c r="J68" s="102">
        <f t="shared" si="1"/>
        <v>0</v>
      </c>
      <c r="L68" s="94">
        <v>0</v>
      </c>
      <c r="M68" s="60">
        <v>0</v>
      </c>
      <c r="N68" s="60">
        <v>0</v>
      </c>
      <c r="O68" s="102">
        <f t="shared" si="2"/>
        <v>0</v>
      </c>
    </row>
    <row r="69" spans="1:16">
      <c r="A69" s="9" t="s">
        <v>346</v>
      </c>
      <c r="B69" s="21" t="s">
        <v>111</v>
      </c>
      <c r="C69" s="63">
        <v>200</v>
      </c>
      <c r="D69" s="63">
        <v>0</v>
      </c>
      <c r="E69" s="63">
        <v>0</v>
      </c>
      <c r="F69" s="83">
        <f t="shared" si="0"/>
        <v>200</v>
      </c>
      <c r="G69" s="79">
        <v>220</v>
      </c>
      <c r="H69" s="60">
        <v>0</v>
      </c>
      <c r="I69" s="60">
        <v>0</v>
      </c>
      <c r="J69" s="102">
        <f t="shared" si="1"/>
        <v>220</v>
      </c>
      <c r="L69" s="94">
        <v>220</v>
      </c>
      <c r="M69" s="60">
        <v>0</v>
      </c>
      <c r="N69" s="60">
        <v>0</v>
      </c>
      <c r="O69" s="102">
        <f t="shared" si="2"/>
        <v>220</v>
      </c>
    </row>
    <row r="70" spans="1:16">
      <c r="A70" s="9" t="s">
        <v>112</v>
      </c>
      <c r="B70" s="21" t="s">
        <v>113</v>
      </c>
      <c r="C70" s="63">
        <v>0</v>
      </c>
      <c r="D70" s="63">
        <v>0</v>
      </c>
      <c r="E70" s="63">
        <v>0</v>
      </c>
      <c r="F70" s="83">
        <f t="shared" si="0"/>
        <v>0</v>
      </c>
      <c r="G70" s="79">
        <v>0</v>
      </c>
      <c r="H70" s="60">
        <v>0</v>
      </c>
      <c r="I70" s="60">
        <v>0</v>
      </c>
      <c r="J70" s="102">
        <f t="shared" si="1"/>
        <v>0</v>
      </c>
      <c r="L70" s="94">
        <v>0</v>
      </c>
      <c r="M70" s="60">
        <v>0</v>
      </c>
      <c r="N70" s="60">
        <v>0</v>
      </c>
      <c r="O70" s="102">
        <f t="shared" si="2"/>
        <v>0</v>
      </c>
    </row>
    <row r="71" spans="1:16">
      <c r="A71" s="15" t="s">
        <v>114</v>
      </c>
      <c r="B71" s="21" t="s">
        <v>115</v>
      </c>
      <c r="C71" s="63">
        <v>0</v>
      </c>
      <c r="D71" s="63">
        <v>0</v>
      </c>
      <c r="E71" s="63">
        <v>0</v>
      </c>
      <c r="F71" s="83">
        <f t="shared" si="0"/>
        <v>0</v>
      </c>
      <c r="G71" s="79">
        <v>0</v>
      </c>
      <c r="H71" s="60">
        <v>0</v>
      </c>
      <c r="I71" s="60">
        <v>0</v>
      </c>
      <c r="J71" s="102">
        <f t="shared" si="1"/>
        <v>0</v>
      </c>
      <c r="L71" s="94">
        <v>0</v>
      </c>
      <c r="M71" s="60">
        <v>0</v>
      </c>
      <c r="N71" s="60">
        <v>0</v>
      </c>
      <c r="O71" s="102">
        <f t="shared" si="2"/>
        <v>0</v>
      </c>
    </row>
    <row r="72" spans="1:16">
      <c r="A72" s="9" t="s">
        <v>448</v>
      </c>
      <c r="B72" s="21" t="s">
        <v>116</v>
      </c>
      <c r="C72" s="63">
        <v>0</v>
      </c>
      <c r="D72" s="63">
        <v>0</v>
      </c>
      <c r="E72" s="63">
        <v>0</v>
      </c>
      <c r="F72" s="83">
        <f t="shared" si="0"/>
        <v>0</v>
      </c>
      <c r="G72" s="79">
        <v>0</v>
      </c>
      <c r="H72" s="60">
        <v>0</v>
      </c>
      <c r="I72" s="60">
        <v>0</v>
      </c>
      <c r="J72" s="102">
        <f t="shared" si="1"/>
        <v>0</v>
      </c>
      <c r="L72" s="94">
        <v>0</v>
      </c>
      <c r="M72" s="60">
        <v>0</v>
      </c>
      <c r="N72" s="60">
        <v>0</v>
      </c>
      <c r="O72" s="102">
        <f t="shared" si="2"/>
        <v>0</v>
      </c>
    </row>
    <row r="73" spans="1:16">
      <c r="A73" s="15" t="s">
        <v>347</v>
      </c>
      <c r="B73" s="21" t="s">
        <v>117</v>
      </c>
      <c r="C73" s="60">
        <v>0</v>
      </c>
      <c r="D73" s="60">
        <v>15</v>
      </c>
      <c r="E73" s="60">
        <v>0</v>
      </c>
      <c r="F73" s="83">
        <f t="shared" ref="F73:F125" si="3">SUM(C73:E73)</f>
        <v>15</v>
      </c>
      <c r="G73" s="79">
        <v>0</v>
      </c>
      <c r="H73" s="60">
        <v>100</v>
      </c>
      <c r="I73" s="60">
        <v>0</v>
      </c>
      <c r="J73" s="102">
        <f t="shared" ref="J73:J125" si="4">SUM(G73:I73)</f>
        <v>100</v>
      </c>
      <c r="L73" s="94">
        <v>0</v>
      </c>
      <c r="M73" s="60">
        <v>100</v>
      </c>
      <c r="N73" s="60">
        <v>0</v>
      </c>
      <c r="O73" s="102">
        <f t="shared" ref="O73:O125" si="5">SUM(L73:N73)</f>
        <v>100</v>
      </c>
    </row>
    <row r="74" spans="1:16">
      <c r="A74" s="15" t="s">
        <v>450</v>
      </c>
      <c r="B74" s="21" t="s">
        <v>449</v>
      </c>
      <c r="C74" s="63">
        <v>394</v>
      </c>
      <c r="D74" s="63">
        <v>0</v>
      </c>
      <c r="E74" s="63">
        <v>0</v>
      </c>
      <c r="F74" s="83">
        <f t="shared" si="3"/>
        <v>394</v>
      </c>
      <c r="G74" s="79">
        <v>627</v>
      </c>
      <c r="H74" s="60">
        <v>0</v>
      </c>
      <c r="I74" s="60">
        <v>0</v>
      </c>
      <c r="J74" s="102">
        <f t="shared" si="4"/>
        <v>627</v>
      </c>
      <c r="L74" s="93">
        <v>1315</v>
      </c>
      <c r="M74" s="60">
        <v>0</v>
      </c>
      <c r="N74" s="60">
        <v>0</v>
      </c>
      <c r="O74" s="102">
        <f t="shared" si="5"/>
        <v>1315</v>
      </c>
    </row>
    <row r="75" spans="1:16" s="49" customFormat="1" ht="15.75">
      <c r="A75" s="36" t="s">
        <v>319</v>
      </c>
      <c r="B75" s="39" t="s">
        <v>118</v>
      </c>
      <c r="C75" s="65">
        <f>SUM(C62:C74)</f>
        <v>1300</v>
      </c>
      <c r="D75" s="65">
        <f>SUM(D62:D74)</f>
        <v>15</v>
      </c>
      <c r="E75" s="65">
        <f>SUM(E62:E74)</f>
        <v>0</v>
      </c>
      <c r="F75" s="85">
        <f t="shared" si="3"/>
        <v>1315</v>
      </c>
      <c r="G75" s="81">
        <f>SUM(G62:G74)</f>
        <v>1589</v>
      </c>
      <c r="H75" s="77">
        <f>SUM(H62:H74)</f>
        <v>100</v>
      </c>
      <c r="I75" s="77">
        <f>SUM(I62:I74)</f>
        <v>0</v>
      </c>
      <c r="J75" s="77">
        <f t="shared" si="4"/>
        <v>1689</v>
      </c>
      <c r="K75" s="103"/>
      <c r="L75" s="96">
        <f>SUM(L62:L74)</f>
        <v>2277</v>
      </c>
      <c r="M75" s="77">
        <f>SUM(M62:M74)</f>
        <v>100</v>
      </c>
      <c r="N75" s="77">
        <f>SUM(N62:N74)</f>
        <v>0</v>
      </c>
      <c r="O75" s="77">
        <f t="shared" si="5"/>
        <v>2377</v>
      </c>
      <c r="P75" s="103"/>
    </row>
    <row r="76" spans="1:16" s="49" customFormat="1" ht="15.75">
      <c r="A76" s="41" t="s">
        <v>9</v>
      </c>
      <c r="B76" s="39"/>
      <c r="C76" s="63"/>
      <c r="D76" s="63"/>
      <c r="E76" s="63"/>
      <c r="F76" s="83">
        <f t="shared" si="3"/>
        <v>0</v>
      </c>
      <c r="G76" s="79"/>
      <c r="H76" s="60"/>
      <c r="I76" s="60"/>
      <c r="J76" s="102">
        <f t="shared" si="4"/>
        <v>0</v>
      </c>
      <c r="K76" s="103"/>
      <c r="L76" s="94"/>
      <c r="M76" s="60"/>
      <c r="N76" s="60"/>
      <c r="O76" s="102">
        <f t="shared" si="5"/>
        <v>0</v>
      </c>
      <c r="P76" s="103"/>
    </row>
    <row r="77" spans="1:16">
      <c r="A77" s="25" t="s">
        <v>119</v>
      </c>
      <c r="B77" s="21" t="s">
        <v>120</v>
      </c>
      <c r="C77" s="63">
        <v>0</v>
      </c>
      <c r="D77" s="63">
        <v>0</v>
      </c>
      <c r="E77" s="63">
        <v>0</v>
      </c>
      <c r="F77" s="83">
        <f t="shared" si="3"/>
        <v>0</v>
      </c>
      <c r="G77" s="79">
        <v>0</v>
      </c>
      <c r="H77" s="60">
        <v>0</v>
      </c>
      <c r="I77" s="60">
        <v>0</v>
      </c>
      <c r="J77" s="102">
        <f t="shared" si="4"/>
        <v>0</v>
      </c>
      <c r="L77" s="94">
        <v>0</v>
      </c>
      <c r="M77" s="60">
        <v>0</v>
      </c>
      <c r="N77" s="60">
        <v>0</v>
      </c>
      <c r="O77" s="102">
        <f t="shared" si="5"/>
        <v>0</v>
      </c>
    </row>
    <row r="78" spans="1:16">
      <c r="A78" s="25" t="s">
        <v>348</v>
      </c>
      <c r="B78" s="21" t="s">
        <v>121</v>
      </c>
      <c r="C78" s="63">
        <v>0</v>
      </c>
      <c r="D78" s="63">
        <v>0</v>
      </c>
      <c r="E78" s="63">
        <v>0</v>
      </c>
      <c r="F78" s="83">
        <f t="shared" si="3"/>
        <v>0</v>
      </c>
      <c r="G78" s="79">
        <v>0</v>
      </c>
      <c r="H78" s="60">
        <v>0</v>
      </c>
      <c r="I78" s="60">
        <v>0</v>
      </c>
      <c r="J78" s="102">
        <f t="shared" si="4"/>
        <v>0</v>
      </c>
      <c r="L78" s="94">
        <v>0</v>
      </c>
      <c r="M78" s="60">
        <v>0</v>
      </c>
      <c r="N78" s="60">
        <v>0</v>
      </c>
      <c r="O78" s="102">
        <f t="shared" si="5"/>
        <v>0</v>
      </c>
    </row>
    <row r="79" spans="1:16">
      <c r="A79" s="25" t="s">
        <v>122</v>
      </c>
      <c r="B79" s="21" t="s">
        <v>123</v>
      </c>
      <c r="C79" s="63">
        <v>0</v>
      </c>
      <c r="D79" s="63">
        <v>0</v>
      </c>
      <c r="E79" s="63">
        <v>0</v>
      </c>
      <c r="F79" s="83">
        <f t="shared" si="3"/>
        <v>0</v>
      </c>
      <c r="G79" s="79">
        <v>0</v>
      </c>
      <c r="H79" s="60">
        <v>0</v>
      </c>
      <c r="I79" s="60">
        <v>0</v>
      </c>
      <c r="J79" s="102">
        <f t="shared" si="4"/>
        <v>0</v>
      </c>
      <c r="L79" s="94">
        <v>0</v>
      </c>
      <c r="M79" s="60">
        <v>0</v>
      </c>
      <c r="N79" s="60">
        <v>0</v>
      </c>
      <c r="O79" s="102">
        <f t="shared" si="5"/>
        <v>0</v>
      </c>
    </row>
    <row r="80" spans="1:16">
      <c r="A80" s="25" t="s">
        <v>124</v>
      </c>
      <c r="B80" s="21" t="s">
        <v>125</v>
      </c>
      <c r="C80" s="63">
        <v>2027</v>
      </c>
      <c r="D80" s="63">
        <v>0</v>
      </c>
      <c r="E80" s="63">
        <v>0</v>
      </c>
      <c r="F80" s="83">
        <f t="shared" si="3"/>
        <v>2027</v>
      </c>
      <c r="G80" s="79">
        <v>2027</v>
      </c>
      <c r="H80" s="60">
        <v>0</v>
      </c>
      <c r="I80" s="60">
        <v>0</v>
      </c>
      <c r="J80" s="102">
        <f t="shared" si="4"/>
        <v>2027</v>
      </c>
      <c r="L80" s="94">
        <v>2027</v>
      </c>
      <c r="M80" s="60">
        <v>0</v>
      </c>
      <c r="N80" s="60">
        <v>0</v>
      </c>
      <c r="O80" s="102">
        <f t="shared" si="5"/>
        <v>2027</v>
      </c>
    </row>
    <row r="81" spans="1:16">
      <c r="A81" s="4" t="s">
        <v>126</v>
      </c>
      <c r="B81" s="21" t="s">
        <v>127</v>
      </c>
      <c r="C81" s="63">
        <v>0</v>
      </c>
      <c r="D81" s="63">
        <v>0</v>
      </c>
      <c r="E81" s="63">
        <v>0</v>
      </c>
      <c r="F81" s="83">
        <f t="shared" si="3"/>
        <v>0</v>
      </c>
      <c r="G81" s="79">
        <v>0</v>
      </c>
      <c r="H81" s="60">
        <v>0</v>
      </c>
      <c r="I81" s="60">
        <v>0</v>
      </c>
      <c r="J81" s="102">
        <f t="shared" si="4"/>
        <v>0</v>
      </c>
      <c r="L81" s="94">
        <v>0</v>
      </c>
      <c r="M81" s="60">
        <v>0</v>
      </c>
      <c r="N81" s="60">
        <v>0</v>
      </c>
      <c r="O81" s="102">
        <f t="shared" si="5"/>
        <v>0</v>
      </c>
    </row>
    <row r="82" spans="1:16">
      <c r="A82" s="4" t="s">
        <v>128</v>
      </c>
      <c r="B82" s="21" t="s">
        <v>129</v>
      </c>
      <c r="C82" s="63">
        <v>0</v>
      </c>
      <c r="D82" s="63">
        <v>0</v>
      </c>
      <c r="E82" s="63">
        <v>0</v>
      </c>
      <c r="F82" s="83">
        <f t="shared" si="3"/>
        <v>0</v>
      </c>
      <c r="G82" s="79">
        <v>0</v>
      </c>
      <c r="H82" s="60">
        <v>0</v>
      </c>
      <c r="I82" s="60">
        <v>0</v>
      </c>
      <c r="J82" s="102">
        <f t="shared" si="4"/>
        <v>0</v>
      </c>
      <c r="L82" s="94">
        <v>0</v>
      </c>
      <c r="M82" s="60">
        <v>0</v>
      </c>
      <c r="N82" s="60">
        <v>0</v>
      </c>
      <c r="O82" s="102">
        <f t="shared" si="5"/>
        <v>0</v>
      </c>
    </row>
    <row r="83" spans="1:16">
      <c r="A83" s="4" t="s">
        <v>130</v>
      </c>
      <c r="B83" s="21" t="s">
        <v>131</v>
      </c>
      <c r="C83" s="63">
        <v>359</v>
      </c>
      <c r="D83" s="63">
        <v>0</v>
      </c>
      <c r="E83" s="63">
        <v>0</v>
      </c>
      <c r="F83" s="83">
        <f t="shared" si="3"/>
        <v>359</v>
      </c>
      <c r="G83" s="79">
        <v>359</v>
      </c>
      <c r="H83" s="60">
        <v>0</v>
      </c>
      <c r="I83" s="60">
        <v>0</v>
      </c>
      <c r="J83" s="102">
        <f t="shared" si="4"/>
        <v>359</v>
      </c>
      <c r="L83" s="94">
        <v>359</v>
      </c>
      <c r="M83" s="60">
        <v>0</v>
      </c>
      <c r="N83" s="60">
        <v>0</v>
      </c>
      <c r="O83" s="102">
        <f t="shared" si="5"/>
        <v>359</v>
      </c>
    </row>
    <row r="84" spans="1:16" s="49" customFormat="1" ht="15.75">
      <c r="A84" s="37" t="s">
        <v>321</v>
      </c>
      <c r="B84" s="39" t="s">
        <v>132</v>
      </c>
      <c r="C84" s="65">
        <f>SUM(C77:C83)</f>
        <v>2386</v>
      </c>
      <c r="D84" s="65">
        <f>SUM(D77:D83)</f>
        <v>0</v>
      </c>
      <c r="E84" s="65">
        <f>SUM(E77:E83)</f>
        <v>0</v>
      </c>
      <c r="F84" s="85">
        <f t="shared" si="3"/>
        <v>2386</v>
      </c>
      <c r="G84" s="81">
        <f>SUM(G77:G83)</f>
        <v>2386</v>
      </c>
      <c r="H84" s="77">
        <f>SUM(H77:H83)</f>
        <v>0</v>
      </c>
      <c r="I84" s="77">
        <f>SUM(I77:I83)</f>
        <v>0</v>
      </c>
      <c r="J84" s="77">
        <f t="shared" si="4"/>
        <v>2386</v>
      </c>
      <c r="K84" s="103"/>
      <c r="L84" s="96">
        <f>SUM(L77:L83)</f>
        <v>2386</v>
      </c>
      <c r="M84" s="77">
        <f>SUM(M77:M83)</f>
        <v>0</v>
      </c>
      <c r="N84" s="77">
        <f>SUM(N77:N83)</f>
        <v>0</v>
      </c>
      <c r="O84" s="77">
        <f t="shared" si="5"/>
        <v>2386</v>
      </c>
      <c r="P84" s="103"/>
    </row>
    <row r="85" spans="1:16">
      <c r="A85" s="10" t="s">
        <v>133</v>
      </c>
      <c r="B85" s="21" t="s">
        <v>134</v>
      </c>
      <c r="C85" s="63">
        <v>4900</v>
      </c>
      <c r="D85" s="63">
        <v>0</v>
      </c>
      <c r="E85" s="63">
        <v>0</v>
      </c>
      <c r="F85" s="83">
        <f t="shared" si="3"/>
        <v>4900</v>
      </c>
      <c r="G85" s="79">
        <v>4900</v>
      </c>
      <c r="H85" s="60">
        <v>0</v>
      </c>
      <c r="I85" s="60">
        <v>0</v>
      </c>
      <c r="J85" s="102">
        <f t="shared" si="4"/>
        <v>4900</v>
      </c>
      <c r="L85" s="94">
        <v>4900</v>
      </c>
      <c r="M85" s="60">
        <v>0</v>
      </c>
      <c r="N85" s="60">
        <v>0</v>
      </c>
      <c r="O85" s="102">
        <f t="shared" si="5"/>
        <v>4900</v>
      </c>
    </row>
    <row r="86" spans="1:16">
      <c r="A86" s="10" t="s">
        <v>135</v>
      </c>
      <c r="B86" s="21" t="s">
        <v>136</v>
      </c>
      <c r="C86" s="63">
        <v>0</v>
      </c>
      <c r="D86" s="63">
        <v>0</v>
      </c>
      <c r="E86" s="63">
        <v>0</v>
      </c>
      <c r="F86" s="83">
        <f t="shared" si="3"/>
        <v>0</v>
      </c>
      <c r="G86" s="79">
        <v>0</v>
      </c>
      <c r="H86" s="60">
        <v>0</v>
      </c>
      <c r="I86" s="60">
        <v>0</v>
      </c>
      <c r="J86" s="102">
        <f t="shared" si="4"/>
        <v>0</v>
      </c>
      <c r="L86" s="94">
        <v>0</v>
      </c>
      <c r="M86" s="60">
        <v>0</v>
      </c>
      <c r="N86" s="60">
        <v>0</v>
      </c>
      <c r="O86" s="102">
        <f t="shared" si="5"/>
        <v>0</v>
      </c>
    </row>
    <row r="87" spans="1:16">
      <c r="A87" s="10" t="s">
        <v>137</v>
      </c>
      <c r="B87" s="21" t="s">
        <v>138</v>
      </c>
      <c r="C87" s="63">
        <v>0</v>
      </c>
      <c r="D87" s="63">
        <v>0</v>
      </c>
      <c r="E87" s="63">
        <v>0</v>
      </c>
      <c r="F87" s="83">
        <f t="shared" si="3"/>
        <v>0</v>
      </c>
      <c r="G87" s="79">
        <v>0</v>
      </c>
      <c r="H87" s="60">
        <v>0</v>
      </c>
      <c r="I87" s="60">
        <v>0</v>
      </c>
      <c r="J87" s="102">
        <f t="shared" si="4"/>
        <v>0</v>
      </c>
      <c r="L87" s="94">
        <v>0</v>
      </c>
      <c r="M87" s="60">
        <v>0</v>
      </c>
      <c r="N87" s="60">
        <v>0</v>
      </c>
      <c r="O87" s="102">
        <f t="shared" si="5"/>
        <v>0</v>
      </c>
    </row>
    <row r="88" spans="1:16">
      <c r="A88" s="10" t="s">
        <v>139</v>
      </c>
      <c r="B88" s="21" t="s">
        <v>140</v>
      </c>
      <c r="C88" s="63">
        <v>1221</v>
      </c>
      <c r="D88" s="63">
        <v>0</v>
      </c>
      <c r="E88" s="63">
        <v>0</v>
      </c>
      <c r="F88" s="83">
        <f t="shared" si="3"/>
        <v>1221</v>
      </c>
      <c r="G88" s="79">
        <v>1221</v>
      </c>
      <c r="H88" s="60">
        <v>0</v>
      </c>
      <c r="I88" s="60">
        <v>0</v>
      </c>
      <c r="J88" s="102">
        <f t="shared" si="4"/>
        <v>1221</v>
      </c>
      <c r="L88" s="94">
        <v>1221</v>
      </c>
      <c r="M88" s="60">
        <v>0</v>
      </c>
      <c r="N88" s="60">
        <v>0</v>
      </c>
      <c r="O88" s="102">
        <f t="shared" si="5"/>
        <v>1221</v>
      </c>
    </row>
    <row r="89" spans="1:16" s="49" customFormat="1" ht="15.75">
      <c r="A89" s="36" t="s">
        <v>322</v>
      </c>
      <c r="B89" s="39" t="s">
        <v>141</v>
      </c>
      <c r="C89" s="65">
        <f>SUM(C85:C88)</f>
        <v>6121</v>
      </c>
      <c r="D89" s="65">
        <f>SUM(D85:D88)</f>
        <v>0</v>
      </c>
      <c r="E89" s="65">
        <f>SUM(E85:E88)</f>
        <v>0</v>
      </c>
      <c r="F89" s="85">
        <f t="shared" si="3"/>
        <v>6121</v>
      </c>
      <c r="G89" s="81">
        <f>SUM(G85:G88)</f>
        <v>6121</v>
      </c>
      <c r="H89" s="77">
        <f>SUM(H85:H88)</f>
        <v>0</v>
      </c>
      <c r="I89" s="77">
        <f>SUM(I85:I88)</f>
        <v>0</v>
      </c>
      <c r="J89" s="77">
        <f t="shared" si="4"/>
        <v>6121</v>
      </c>
      <c r="K89" s="103"/>
      <c r="L89" s="96">
        <f>SUM(L85:L88)</f>
        <v>6121</v>
      </c>
      <c r="M89" s="77">
        <f>SUM(M85:M88)</f>
        <v>0</v>
      </c>
      <c r="N89" s="77">
        <f>SUM(N85:N88)</f>
        <v>0</v>
      </c>
      <c r="O89" s="77">
        <f t="shared" si="5"/>
        <v>6121</v>
      </c>
      <c r="P89" s="103"/>
    </row>
    <row r="90" spans="1:16" ht="30">
      <c r="A90" s="10" t="s">
        <v>142</v>
      </c>
      <c r="B90" s="21" t="s">
        <v>143</v>
      </c>
      <c r="C90" s="63">
        <v>0</v>
      </c>
      <c r="D90" s="63">
        <v>0</v>
      </c>
      <c r="E90" s="63">
        <v>0</v>
      </c>
      <c r="F90" s="83">
        <f t="shared" si="3"/>
        <v>0</v>
      </c>
      <c r="G90" s="79">
        <v>0</v>
      </c>
      <c r="H90" s="60">
        <v>0</v>
      </c>
      <c r="I90" s="60">
        <v>0</v>
      </c>
      <c r="J90" s="102">
        <f t="shared" si="4"/>
        <v>0</v>
      </c>
      <c r="L90" s="94">
        <v>0</v>
      </c>
      <c r="M90" s="60">
        <v>0</v>
      </c>
      <c r="N90" s="60">
        <v>0</v>
      </c>
      <c r="O90" s="102">
        <f t="shared" si="5"/>
        <v>0</v>
      </c>
    </row>
    <row r="91" spans="1:16" ht="30">
      <c r="A91" s="10" t="s">
        <v>349</v>
      </c>
      <c r="B91" s="21" t="s">
        <v>144</v>
      </c>
      <c r="C91" s="63">
        <v>0</v>
      </c>
      <c r="D91" s="63">
        <v>0</v>
      </c>
      <c r="E91" s="63">
        <v>0</v>
      </c>
      <c r="F91" s="83">
        <f t="shared" si="3"/>
        <v>0</v>
      </c>
      <c r="G91" s="79">
        <v>0</v>
      </c>
      <c r="H91" s="60">
        <v>0</v>
      </c>
      <c r="I91" s="60">
        <v>0</v>
      </c>
      <c r="J91" s="102">
        <f t="shared" si="4"/>
        <v>0</v>
      </c>
      <c r="L91" s="94">
        <v>0</v>
      </c>
      <c r="M91" s="60">
        <v>0</v>
      </c>
      <c r="N91" s="60">
        <v>0</v>
      </c>
      <c r="O91" s="102">
        <f t="shared" si="5"/>
        <v>0</v>
      </c>
    </row>
    <row r="92" spans="1:16" ht="30">
      <c r="A92" s="10" t="s">
        <v>350</v>
      </c>
      <c r="B92" s="21" t="s">
        <v>145</v>
      </c>
      <c r="C92" s="63">
        <v>0</v>
      </c>
      <c r="D92" s="63">
        <v>0</v>
      </c>
      <c r="E92" s="63">
        <v>0</v>
      </c>
      <c r="F92" s="83">
        <f t="shared" si="3"/>
        <v>0</v>
      </c>
      <c r="G92" s="79">
        <v>0</v>
      </c>
      <c r="H92" s="60">
        <v>0</v>
      </c>
      <c r="I92" s="60">
        <v>0</v>
      </c>
      <c r="J92" s="102">
        <f t="shared" si="4"/>
        <v>0</v>
      </c>
      <c r="L92" s="94">
        <v>0</v>
      </c>
      <c r="M92" s="60">
        <v>0</v>
      </c>
      <c r="N92" s="60">
        <v>0</v>
      </c>
      <c r="O92" s="102">
        <f t="shared" si="5"/>
        <v>0</v>
      </c>
    </row>
    <row r="93" spans="1:16">
      <c r="A93" s="10" t="s">
        <v>351</v>
      </c>
      <c r="B93" s="21" t="s">
        <v>146</v>
      </c>
      <c r="C93" s="63">
        <v>0</v>
      </c>
      <c r="D93" s="63">
        <v>0</v>
      </c>
      <c r="E93" s="63">
        <v>0</v>
      </c>
      <c r="F93" s="83">
        <f t="shared" si="3"/>
        <v>0</v>
      </c>
      <c r="G93" s="79">
        <v>0</v>
      </c>
      <c r="H93" s="60">
        <v>0</v>
      </c>
      <c r="I93" s="60">
        <v>0</v>
      </c>
      <c r="J93" s="102">
        <f t="shared" si="4"/>
        <v>0</v>
      </c>
      <c r="L93" s="94">
        <v>0</v>
      </c>
      <c r="M93" s="60">
        <v>0</v>
      </c>
      <c r="N93" s="60">
        <v>0</v>
      </c>
      <c r="O93" s="102">
        <f t="shared" si="5"/>
        <v>0</v>
      </c>
    </row>
    <row r="94" spans="1:16" ht="30">
      <c r="A94" s="10" t="s">
        <v>352</v>
      </c>
      <c r="B94" s="21" t="s">
        <v>147</v>
      </c>
      <c r="C94" s="63">
        <v>0</v>
      </c>
      <c r="D94" s="63">
        <v>0</v>
      </c>
      <c r="E94" s="63">
        <v>0</v>
      </c>
      <c r="F94" s="83">
        <f t="shared" si="3"/>
        <v>0</v>
      </c>
      <c r="G94" s="79">
        <v>0</v>
      </c>
      <c r="H94" s="60">
        <v>0</v>
      </c>
      <c r="I94" s="60">
        <v>0</v>
      </c>
      <c r="J94" s="102">
        <f t="shared" si="4"/>
        <v>0</v>
      </c>
      <c r="L94" s="94">
        <v>0</v>
      </c>
      <c r="M94" s="60">
        <v>0</v>
      </c>
      <c r="N94" s="60">
        <v>0</v>
      </c>
      <c r="O94" s="102">
        <f t="shared" si="5"/>
        <v>0</v>
      </c>
    </row>
    <row r="95" spans="1:16" ht="30">
      <c r="A95" s="10" t="s">
        <v>353</v>
      </c>
      <c r="B95" s="21" t="s">
        <v>148</v>
      </c>
      <c r="C95" s="63">
        <v>0</v>
      </c>
      <c r="D95" s="63">
        <v>0</v>
      </c>
      <c r="E95" s="63">
        <v>0</v>
      </c>
      <c r="F95" s="83">
        <f t="shared" si="3"/>
        <v>0</v>
      </c>
      <c r="G95" s="79">
        <v>0</v>
      </c>
      <c r="H95" s="60">
        <v>0</v>
      </c>
      <c r="I95" s="60">
        <v>0</v>
      </c>
      <c r="J95" s="102">
        <f t="shared" si="4"/>
        <v>0</v>
      </c>
      <c r="L95" s="94">
        <v>0</v>
      </c>
      <c r="M95" s="60">
        <v>0</v>
      </c>
      <c r="N95" s="60">
        <v>0</v>
      </c>
      <c r="O95" s="102">
        <f t="shared" si="5"/>
        <v>0</v>
      </c>
    </row>
    <row r="96" spans="1:16">
      <c r="A96" s="10" t="s">
        <v>149</v>
      </c>
      <c r="B96" s="21" t="s">
        <v>150</v>
      </c>
      <c r="C96" s="63">
        <v>0</v>
      </c>
      <c r="D96" s="63">
        <v>0</v>
      </c>
      <c r="E96" s="63">
        <v>0</v>
      </c>
      <c r="F96" s="83">
        <f t="shared" si="3"/>
        <v>0</v>
      </c>
      <c r="G96" s="79">
        <v>0</v>
      </c>
      <c r="H96" s="60">
        <v>0</v>
      </c>
      <c r="I96" s="60">
        <v>0</v>
      </c>
      <c r="J96" s="102">
        <f t="shared" si="4"/>
        <v>0</v>
      </c>
      <c r="L96" s="94">
        <v>0</v>
      </c>
      <c r="M96" s="60">
        <v>0</v>
      </c>
      <c r="N96" s="60">
        <v>0</v>
      </c>
      <c r="O96" s="102">
        <f t="shared" si="5"/>
        <v>0</v>
      </c>
    </row>
    <row r="97" spans="1:16">
      <c r="A97" s="10" t="s">
        <v>451</v>
      </c>
      <c r="B97" s="21" t="s">
        <v>151</v>
      </c>
      <c r="C97" s="63">
        <v>0</v>
      </c>
      <c r="D97" s="63">
        <v>0</v>
      </c>
      <c r="E97" s="63">
        <v>0</v>
      </c>
      <c r="F97" s="83">
        <f t="shared" si="3"/>
        <v>0</v>
      </c>
      <c r="G97" s="79">
        <v>0</v>
      </c>
      <c r="H97" s="60">
        <v>0</v>
      </c>
      <c r="I97" s="60">
        <v>0</v>
      </c>
      <c r="J97" s="102">
        <f t="shared" si="4"/>
        <v>0</v>
      </c>
      <c r="L97" s="94">
        <v>0</v>
      </c>
      <c r="M97" s="60">
        <v>0</v>
      </c>
      <c r="N97" s="60">
        <v>0</v>
      </c>
      <c r="O97" s="102">
        <f t="shared" si="5"/>
        <v>0</v>
      </c>
    </row>
    <row r="98" spans="1:16">
      <c r="A98" s="10" t="s">
        <v>452</v>
      </c>
      <c r="B98" s="21" t="s">
        <v>453</v>
      </c>
      <c r="C98" s="63">
        <v>0</v>
      </c>
      <c r="D98" s="63">
        <v>0</v>
      </c>
      <c r="E98" s="63">
        <v>0</v>
      </c>
      <c r="F98" s="83">
        <f t="shared" si="3"/>
        <v>0</v>
      </c>
      <c r="G98" s="79">
        <v>0</v>
      </c>
      <c r="H98" s="60">
        <v>0</v>
      </c>
      <c r="I98" s="60">
        <v>0</v>
      </c>
      <c r="J98" s="102">
        <f t="shared" si="4"/>
        <v>0</v>
      </c>
      <c r="L98" s="94">
        <v>0</v>
      </c>
      <c r="M98" s="60">
        <v>0</v>
      </c>
      <c r="N98" s="60">
        <v>0</v>
      </c>
      <c r="O98" s="102">
        <f t="shared" si="5"/>
        <v>0</v>
      </c>
    </row>
    <row r="99" spans="1:16" s="49" customFormat="1" ht="15.75">
      <c r="A99" s="36" t="s">
        <v>323</v>
      </c>
      <c r="B99" s="39" t="s">
        <v>152</v>
      </c>
      <c r="C99" s="65">
        <f>SUM(C90:C98)</f>
        <v>0</v>
      </c>
      <c r="D99" s="65">
        <f>SUM(D90:D98)</f>
        <v>0</v>
      </c>
      <c r="E99" s="65">
        <f>SUM(E90:E98)</f>
        <v>0</v>
      </c>
      <c r="F99" s="85">
        <f t="shared" si="3"/>
        <v>0</v>
      </c>
      <c r="G99" s="81">
        <f>SUM(G90:G98)</f>
        <v>0</v>
      </c>
      <c r="H99" s="77">
        <f>SUM(H90:H98)</f>
        <v>0</v>
      </c>
      <c r="I99" s="77">
        <f>SUM(I90:I98)</f>
        <v>0</v>
      </c>
      <c r="J99" s="77">
        <f t="shared" si="4"/>
        <v>0</v>
      </c>
      <c r="K99" s="103"/>
      <c r="L99" s="96">
        <f>SUM(L90:L98)</f>
        <v>0</v>
      </c>
      <c r="M99" s="77">
        <f>SUM(M90:M98)</f>
        <v>0</v>
      </c>
      <c r="N99" s="77">
        <f>SUM(N90:N98)</f>
        <v>0</v>
      </c>
      <c r="O99" s="77">
        <f t="shared" si="5"/>
        <v>0</v>
      </c>
      <c r="P99" s="103"/>
    </row>
    <row r="100" spans="1:16" s="49" customFormat="1" ht="15.75">
      <c r="A100" s="41" t="s">
        <v>10</v>
      </c>
      <c r="B100" s="39"/>
      <c r="C100" s="63"/>
      <c r="D100" s="63"/>
      <c r="E100" s="63"/>
      <c r="F100" s="83">
        <f t="shared" si="3"/>
        <v>0</v>
      </c>
      <c r="G100" s="79"/>
      <c r="H100" s="60"/>
      <c r="I100" s="60"/>
      <c r="J100" s="102">
        <f t="shared" si="4"/>
        <v>0</v>
      </c>
      <c r="K100" s="103"/>
      <c r="L100" s="94"/>
      <c r="M100" s="60"/>
      <c r="N100" s="60"/>
      <c r="O100" s="102">
        <f t="shared" si="5"/>
        <v>0</v>
      </c>
      <c r="P100" s="103"/>
    </row>
    <row r="101" spans="1:16" s="49" customFormat="1" ht="17.25">
      <c r="A101" s="26" t="s">
        <v>360</v>
      </c>
      <c r="B101" s="27" t="s">
        <v>153</v>
      </c>
      <c r="C101" s="67">
        <f>C26+C27+C52+C61+C75+C84+C89+C99</f>
        <v>26992</v>
      </c>
      <c r="D101" s="67">
        <f>D26+D27+D52+D61+D75+D84+D89+D99</f>
        <v>15</v>
      </c>
      <c r="E101" s="67">
        <f>E26+E27+E52+E61+E75+E84+E89+E99</f>
        <v>13</v>
      </c>
      <c r="F101" s="85">
        <f t="shared" si="3"/>
        <v>27020</v>
      </c>
      <c r="G101" s="104">
        <f>G26+G27+G52+G61+G75+G84+G89+G99</f>
        <v>27298</v>
      </c>
      <c r="H101" s="105">
        <f>H26+H27+H52+H61+H75+H84+H89+H99</f>
        <v>100</v>
      </c>
      <c r="I101" s="105">
        <f>I26+I27+I52+I61+I75+I84+I89+I99</f>
        <v>13</v>
      </c>
      <c r="J101" s="77">
        <f t="shared" si="4"/>
        <v>27411</v>
      </c>
      <c r="K101" s="103"/>
      <c r="L101" s="106">
        <f>L26+L27+L52+L61+L75+L84+L89+L99</f>
        <v>28249</v>
      </c>
      <c r="M101" s="105">
        <f>M26+M27+M52+M61+M75+M84+M89+M99</f>
        <v>100</v>
      </c>
      <c r="N101" s="105">
        <f>N26+N27+N52+N61+N75+N84+N89+N99</f>
        <v>13</v>
      </c>
      <c r="O101" s="77">
        <f t="shared" si="5"/>
        <v>28362</v>
      </c>
      <c r="P101" s="103"/>
    </row>
    <row r="102" spans="1:16">
      <c r="A102" s="10" t="s">
        <v>454</v>
      </c>
      <c r="B102" s="3" t="s">
        <v>154</v>
      </c>
      <c r="C102" s="63">
        <v>0</v>
      </c>
      <c r="D102" s="63">
        <v>0</v>
      </c>
      <c r="E102" s="63">
        <v>0</v>
      </c>
      <c r="F102" s="83">
        <f t="shared" si="3"/>
        <v>0</v>
      </c>
      <c r="G102" s="79">
        <v>0</v>
      </c>
      <c r="H102" s="60">
        <v>0</v>
      </c>
      <c r="I102" s="60">
        <v>0</v>
      </c>
      <c r="J102" s="102">
        <f t="shared" si="4"/>
        <v>0</v>
      </c>
      <c r="L102" s="94">
        <v>0</v>
      </c>
      <c r="M102" s="60">
        <v>0</v>
      </c>
      <c r="N102" s="60">
        <v>0</v>
      </c>
      <c r="O102" s="102">
        <f t="shared" si="5"/>
        <v>0</v>
      </c>
    </row>
    <row r="103" spans="1:16">
      <c r="A103" s="10" t="s">
        <v>155</v>
      </c>
      <c r="B103" s="3" t="s">
        <v>156</v>
      </c>
      <c r="C103" s="63">
        <v>0</v>
      </c>
      <c r="D103" s="63">
        <v>0</v>
      </c>
      <c r="E103" s="63">
        <v>0</v>
      </c>
      <c r="F103" s="83">
        <f t="shared" si="3"/>
        <v>0</v>
      </c>
      <c r="G103" s="79">
        <v>0</v>
      </c>
      <c r="H103" s="60">
        <v>0</v>
      </c>
      <c r="I103" s="60">
        <v>0</v>
      </c>
      <c r="J103" s="102">
        <f t="shared" si="4"/>
        <v>0</v>
      </c>
      <c r="L103" s="94">
        <v>0</v>
      </c>
      <c r="M103" s="60">
        <v>0</v>
      </c>
      <c r="N103" s="60">
        <v>0</v>
      </c>
      <c r="O103" s="102">
        <f t="shared" si="5"/>
        <v>0</v>
      </c>
    </row>
    <row r="104" spans="1:16">
      <c r="A104" s="10" t="s">
        <v>354</v>
      </c>
      <c r="B104" s="3" t="s">
        <v>157</v>
      </c>
      <c r="C104" s="63">
        <v>0</v>
      </c>
      <c r="D104" s="63">
        <v>0</v>
      </c>
      <c r="E104" s="63">
        <v>0</v>
      </c>
      <c r="F104" s="83">
        <f t="shared" si="3"/>
        <v>0</v>
      </c>
      <c r="G104" s="79">
        <v>0</v>
      </c>
      <c r="H104" s="60">
        <v>0</v>
      </c>
      <c r="I104" s="60">
        <v>0</v>
      </c>
      <c r="J104" s="102">
        <f t="shared" si="4"/>
        <v>0</v>
      </c>
      <c r="L104" s="94">
        <v>0</v>
      </c>
      <c r="M104" s="60">
        <v>0</v>
      </c>
      <c r="N104" s="60">
        <v>0</v>
      </c>
      <c r="O104" s="102">
        <f t="shared" si="5"/>
        <v>0</v>
      </c>
    </row>
    <row r="105" spans="1:16" s="49" customFormat="1">
      <c r="A105" s="12" t="s">
        <v>324</v>
      </c>
      <c r="B105" s="5" t="s">
        <v>158</v>
      </c>
      <c r="C105" s="64">
        <f>SUM(C102:C104)</f>
        <v>0</v>
      </c>
      <c r="D105" s="64">
        <f>SUM(D102:D104)</f>
        <v>0</v>
      </c>
      <c r="E105" s="64">
        <f>SUM(E102:E104)</f>
        <v>0</v>
      </c>
      <c r="F105" s="84">
        <f t="shared" si="3"/>
        <v>0</v>
      </c>
      <c r="G105" s="80">
        <f>SUM(G102:G104)</f>
        <v>0</v>
      </c>
      <c r="H105" s="76">
        <f>SUM(H102:H104)</f>
        <v>0</v>
      </c>
      <c r="I105" s="76">
        <f>SUM(I102:I104)</f>
        <v>0</v>
      </c>
      <c r="J105" s="76">
        <f t="shared" si="4"/>
        <v>0</v>
      </c>
      <c r="K105" s="103"/>
      <c r="L105" s="95">
        <f>SUM(L102:L104)</f>
        <v>0</v>
      </c>
      <c r="M105" s="76">
        <f>SUM(M102:M104)</f>
        <v>0</v>
      </c>
      <c r="N105" s="76">
        <f>SUM(N102:N104)</f>
        <v>0</v>
      </c>
      <c r="O105" s="76">
        <f t="shared" si="5"/>
        <v>0</v>
      </c>
      <c r="P105" s="103"/>
    </row>
    <row r="106" spans="1:16">
      <c r="A106" s="28" t="s">
        <v>355</v>
      </c>
      <c r="B106" s="3" t="s">
        <v>159</v>
      </c>
      <c r="C106" s="63">
        <v>0</v>
      </c>
      <c r="D106" s="63">
        <v>0</v>
      </c>
      <c r="E106" s="63">
        <v>0</v>
      </c>
      <c r="F106" s="83">
        <f t="shared" si="3"/>
        <v>0</v>
      </c>
      <c r="G106" s="79">
        <v>0</v>
      </c>
      <c r="H106" s="60">
        <v>0</v>
      </c>
      <c r="I106" s="60">
        <v>0</v>
      </c>
      <c r="J106" s="102">
        <f t="shared" si="4"/>
        <v>0</v>
      </c>
      <c r="L106" s="94">
        <v>0</v>
      </c>
      <c r="M106" s="60">
        <v>0</v>
      </c>
      <c r="N106" s="60">
        <v>0</v>
      </c>
      <c r="O106" s="102">
        <f t="shared" si="5"/>
        <v>0</v>
      </c>
    </row>
    <row r="107" spans="1:16">
      <c r="A107" s="28" t="s">
        <v>327</v>
      </c>
      <c r="B107" s="3" t="s">
        <v>160</v>
      </c>
      <c r="C107" s="63">
        <v>0</v>
      </c>
      <c r="D107" s="63">
        <v>0</v>
      </c>
      <c r="E107" s="63">
        <v>0</v>
      </c>
      <c r="F107" s="83">
        <f t="shared" si="3"/>
        <v>0</v>
      </c>
      <c r="G107" s="79">
        <v>0</v>
      </c>
      <c r="H107" s="60">
        <v>0</v>
      </c>
      <c r="I107" s="60">
        <v>0</v>
      </c>
      <c r="J107" s="102">
        <f t="shared" si="4"/>
        <v>0</v>
      </c>
      <c r="L107" s="94">
        <v>0</v>
      </c>
      <c r="M107" s="60">
        <v>0</v>
      </c>
      <c r="N107" s="60">
        <v>0</v>
      </c>
      <c r="O107" s="102">
        <f t="shared" si="5"/>
        <v>0</v>
      </c>
    </row>
    <row r="108" spans="1:16">
      <c r="A108" s="10" t="s">
        <v>161</v>
      </c>
      <c r="B108" s="3" t="s">
        <v>162</v>
      </c>
      <c r="C108" s="63">
        <v>0</v>
      </c>
      <c r="D108" s="63">
        <v>0</v>
      </c>
      <c r="E108" s="63">
        <v>0</v>
      </c>
      <c r="F108" s="83">
        <f t="shared" si="3"/>
        <v>0</v>
      </c>
      <c r="G108" s="79">
        <v>0</v>
      </c>
      <c r="H108" s="60">
        <v>0</v>
      </c>
      <c r="I108" s="60">
        <v>0</v>
      </c>
      <c r="J108" s="102">
        <f t="shared" si="4"/>
        <v>0</v>
      </c>
      <c r="L108" s="94">
        <v>0</v>
      </c>
      <c r="M108" s="60">
        <v>0</v>
      </c>
      <c r="N108" s="60">
        <v>0</v>
      </c>
      <c r="O108" s="102">
        <f t="shared" si="5"/>
        <v>0</v>
      </c>
    </row>
    <row r="109" spans="1:16">
      <c r="A109" s="10" t="s">
        <v>356</v>
      </c>
      <c r="B109" s="3" t="s">
        <v>163</v>
      </c>
      <c r="C109" s="63">
        <v>0</v>
      </c>
      <c r="D109" s="63">
        <v>0</v>
      </c>
      <c r="E109" s="63">
        <v>0</v>
      </c>
      <c r="F109" s="83">
        <f t="shared" si="3"/>
        <v>0</v>
      </c>
      <c r="G109" s="79">
        <v>0</v>
      </c>
      <c r="H109" s="60">
        <v>0</v>
      </c>
      <c r="I109" s="60">
        <v>0</v>
      </c>
      <c r="J109" s="102">
        <f t="shared" si="4"/>
        <v>0</v>
      </c>
      <c r="L109" s="94">
        <v>0</v>
      </c>
      <c r="M109" s="60">
        <v>0</v>
      </c>
      <c r="N109" s="60">
        <v>0</v>
      </c>
      <c r="O109" s="102">
        <f t="shared" si="5"/>
        <v>0</v>
      </c>
    </row>
    <row r="110" spans="1:16" s="49" customFormat="1">
      <c r="A110" s="11" t="s">
        <v>325</v>
      </c>
      <c r="B110" s="5" t="s">
        <v>164</v>
      </c>
      <c r="C110" s="64">
        <f>SUM(C106:C109)</f>
        <v>0</v>
      </c>
      <c r="D110" s="64">
        <f>SUM(D106:D109)</f>
        <v>0</v>
      </c>
      <c r="E110" s="64">
        <f>SUM(E106:E109)</f>
        <v>0</v>
      </c>
      <c r="F110" s="84">
        <f t="shared" si="3"/>
        <v>0</v>
      </c>
      <c r="G110" s="80">
        <f>SUM(G106:G109)</f>
        <v>0</v>
      </c>
      <c r="H110" s="76">
        <f>SUM(H106:H109)</f>
        <v>0</v>
      </c>
      <c r="I110" s="76">
        <f>SUM(I106:I109)</f>
        <v>0</v>
      </c>
      <c r="J110" s="76">
        <f t="shared" si="4"/>
        <v>0</v>
      </c>
      <c r="K110" s="103"/>
      <c r="L110" s="95">
        <f>SUM(L106:L109)</f>
        <v>0</v>
      </c>
      <c r="M110" s="76">
        <f>SUM(M106:M109)</f>
        <v>0</v>
      </c>
      <c r="N110" s="76">
        <f>SUM(N106:N109)</f>
        <v>0</v>
      </c>
      <c r="O110" s="76">
        <f t="shared" si="5"/>
        <v>0</v>
      </c>
      <c r="P110" s="103"/>
    </row>
    <row r="111" spans="1:16" s="49" customFormat="1">
      <c r="A111" s="11" t="s">
        <v>165</v>
      </c>
      <c r="B111" s="5" t="s">
        <v>166</v>
      </c>
      <c r="C111" s="64">
        <v>0</v>
      </c>
      <c r="D111" s="64">
        <v>0</v>
      </c>
      <c r="E111" s="64">
        <v>0</v>
      </c>
      <c r="F111" s="84">
        <f t="shared" si="3"/>
        <v>0</v>
      </c>
      <c r="G111" s="80">
        <v>0</v>
      </c>
      <c r="H111" s="76">
        <v>0</v>
      </c>
      <c r="I111" s="76">
        <v>0</v>
      </c>
      <c r="J111" s="76">
        <f t="shared" si="4"/>
        <v>0</v>
      </c>
      <c r="K111" s="103"/>
      <c r="L111" s="95">
        <v>0</v>
      </c>
      <c r="M111" s="76">
        <v>0</v>
      </c>
      <c r="N111" s="76">
        <v>0</v>
      </c>
      <c r="O111" s="76">
        <f t="shared" si="5"/>
        <v>0</v>
      </c>
      <c r="P111" s="103"/>
    </row>
    <row r="112" spans="1:16" s="49" customFormat="1">
      <c r="A112" s="11" t="s">
        <v>167</v>
      </c>
      <c r="B112" s="5" t="s">
        <v>168</v>
      </c>
      <c r="C112" s="64">
        <v>643</v>
      </c>
      <c r="D112" s="64">
        <v>0</v>
      </c>
      <c r="E112" s="64">
        <v>0</v>
      </c>
      <c r="F112" s="84">
        <f t="shared" si="3"/>
        <v>643</v>
      </c>
      <c r="G112" s="80">
        <v>643</v>
      </c>
      <c r="H112" s="76">
        <v>0</v>
      </c>
      <c r="I112" s="76">
        <v>0</v>
      </c>
      <c r="J112" s="76">
        <f t="shared" si="4"/>
        <v>643</v>
      </c>
      <c r="K112" s="103"/>
      <c r="L112" s="95">
        <v>643</v>
      </c>
      <c r="M112" s="76">
        <v>0</v>
      </c>
      <c r="N112" s="76">
        <v>0</v>
      </c>
      <c r="O112" s="76">
        <f t="shared" si="5"/>
        <v>643</v>
      </c>
      <c r="P112" s="103"/>
    </row>
    <row r="113" spans="1:16" s="49" customFormat="1">
      <c r="A113" s="11" t="s">
        <v>169</v>
      </c>
      <c r="B113" s="5" t="s">
        <v>170</v>
      </c>
      <c r="C113" s="64">
        <v>0</v>
      </c>
      <c r="D113" s="64">
        <f>SUM(D111:D112)</f>
        <v>0</v>
      </c>
      <c r="E113" s="64">
        <f>SUM(E111:E112)</f>
        <v>0</v>
      </c>
      <c r="F113" s="84">
        <f t="shared" si="3"/>
        <v>0</v>
      </c>
      <c r="G113" s="80">
        <v>0</v>
      </c>
      <c r="H113" s="76">
        <f>SUM(H111:H112)</f>
        <v>0</v>
      </c>
      <c r="I113" s="76">
        <f>SUM(I111:I112)</f>
        <v>0</v>
      </c>
      <c r="J113" s="76">
        <f t="shared" si="4"/>
        <v>0</v>
      </c>
      <c r="K113" s="103"/>
      <c r="L113" s="95">
        <v>0</v>
      </c>
      <c r="M113" s="76">
        <f>SUM(M111:M112)</f>
        <v>0</v>
      </c>
      <c r="N113" s="76">
        <f>SUM(N111:N112)</f>
        <v>0</v>
      </c>
      <c r="O113" s="76">
        <f t="shared" si="5"/>
        <v>0</v>
      </c>
      <c r="P113" s="103"/>
    </row>
    <row r="114" spans="1:16" s="49" customFormat="1">
      <c r="A114" s="11" t="s">
        <v>171</v>
      </c>
      <c r="B114" s="5" t="s">
        <v>172</v>
      </c>
      <c r="C114" s="76">
        <v>0</v>
      </c>
      <c r="D114" s="76">
        <v>0</v>
      </c>
      <c r="E114" s="76">
        <v>0</v>
      </c>
      <c r="F114" s="84">
        <f t="shared" si="3"/>
        <v>0</v>
      </c>
      <c r="G114" s="80">
        <v>0</v>
      </c>
      <c r="H114" s="76">
        <v>0</v>
      </c>
      <c r="I114" s="76">
        <v>0</v>
      </c>
      <c r="J114" s="76">
        <f t="shared" si="4"/>
        <v>0</v>
      </c>
      <c r="K114" s="103"/>
      <c r="L114" s="95">
        <v>0</v>
      </c>
      <c r="M114" s="76">
        <v>0</v>
      </c>
      <c r="N114" s="76">
        <v>0</v>
      </c>
      <c r="O114" s="76">
        <f t="shared" si="5"/>
        <v>0</v>
      </c>
      <c r="P114" s="103"/>
    </row>
    <row r="115" spans="1:16" s="49" customFormat="1">
      <c r="A115" s="11" t="s">
        <v>173</v>
      </c>
      <c r="B115" s="5" t="s">
        <v>174</v>
      </c>
      <c r="C115" s="76">
        <v>0</v>
      </c>
      <c r="D115" s="76">
        <v>0</v>
      </c>
      <c r="E115" s="76">
        <v>0</v>
      </c>
      <c r="F115" s="84">
        <f t="shared" si="3"/>
        <v>0</v>
      </c>
      <c r="G115" s="80">
        <v>0</v>
      </c>
      <c r="H115" s="76">
        <v>0</v>
      </c>
      <c r="I115" s="76">
        <v>0</v>
      </c>
      <c r="J115" s="76">
        <f t="shared" si="4"/>
        <v>0</v>
      </c>
      <c r="K115" s="103"/>
      <c r="L115" s="95">
        <v>0</v>
      </c>
      <c r="M115" s="76">
        <v>0</v>
      </c>
      <c r="N115" s="76">
        <v>0</v>
      </c>
      <c r="O115" s="76">
        <f t="shared" si="5"/>
        <v>0</v>
      </c>
      <c r="P115" s="103"/>
    </row>
    <row r="116" spans="1:16" s="49" customFormat="1">
      <c r="A116" s="11" t="s">
        <v>175</v>
      </c>
      <c r="B116" s="5" t="s">
        <v>176</v>
      </c>
      <c r="C116" s="76">
        <v>0</v>
      </c>
      <c r="D116" s="76">
        <v>0</v>
      </c>
      <c r="E116" s="76">
        <v>0</v>
      </c>
      <c r="F116" s="84">
        <f t="shared" si="3"/>
        <v>0</v>
      </c>
      <c r="G116" s="80">
        <v>0</v>
      </c>
      <c r="H116" s="76">
        <v>0</v>
      </c>
      <c r="I116" s="76">
        <v>0</v>
      </c>
      <c r="J116" s="76">
        <f t="shared" si="4"/>
        <v>0</v>
      </c>
      <c r="K116" s="103"/>
      <c r="L116" s="95">
        <v>0</v>
      </c>
      <c r="M116" s="76">
        <v>0</v>
      </c>
      <c r="N116" s="76">
        <v>0</v>
      </c>
      <c r="O116" s="76">
        <f t="shared" si="5"/>
        <v>0</v>
      </c>
      <c r="P116" s="103"/>
    </row>
    <row r="117" spans="1:16" s="49" customFormat="1" ht="15.75">
      <c r="A117" s="29" t="s">
        <v>326</v>
      </c>
      <c r="B117" s="30" t="s">
        <v>177</v>
      </c>
      <c r="C117" s="77">
        <f>C105+C110+C111+C112+C113+C114+C115+C116</f>
        <v>643</v>
      </c>
      <c r="D117" s="77">
        <f>D105+D110+D111+D112+D113+D114+D115+D116</f>
        <v>0</v>
      </c>
      <c r="E117" s="77">
        <f>E105+E110+E111+E112+E113+E114+E115+E116</f>
        <v>0</v>
      </c>
      <c r="F117" s="86">
        <f t="shared" si="3"/>
        <v>643</v>
      </c>
      <c r="G117" s="81">
        <f>G105+G110+G111+G112+G113+G114+G115+G116</f>
        <v>643</v>
      </c>
      <c r="H117" s="77">
        <f>H105+H110+H111+H112+H113+H114+H115+H116</f>
        <v>0</v>
      </c>
      <c r="I117" s="77">
        <f>I105+I110+I111+I112+I113+I114+I115+I116</f>
        <v>0</v>
      </c>
      <c r="J117" s="77">
        <f t="shared" si="4"/>
        <v>643</v>
      </c>
      <c r="K117" s="103"/>
      <c r="L117" s="96">
        <f>L105+L110+L111+L112+L113+L114+L115+L116</f>
        <v>643</v>
      </c>
      <c r="M117" s="77">
        <f>M105+M110+M111+M112+M113+M114+M115+M116</f>
        <v>0</v>
      </c>
      <c r="N117" s="77">
        <f>N105+N110+N111+N112+N113+N114+N115+N116</f>
        <v>0</v>
      </c>
      <c r="O117" s="77">
        <f t="shared" si="5"/>
        <v>643</v>
      </c>
      <c r="P117" s="103"/>
    </row>
    <row r="118" spans="1:16">
      <c r="A118" s="28" t="s">
        <v>178</v>
      </c>
      <c r="B118" s="3" t="s">
        <v>179</v>
      </c>
      <c r="C118" s="63">
        <v>0</v>
      </c>
      <c r="D118" s="63">
        <v>0</v>
      </c>
      <c r="E118" s="63">
        <v>0</v>
      </c>
      <c r="F118" s="83">
        <f t="shared" si="3"/>
        <v>0</v>
      </c>
      <c r="G118" s="79">
        <v>0</v>
      </c>
      <c r="H118" s="60">
        <v>0</v>
      </c>
      <c r="I118" s="60">
        <v>0</v>
      </c>
      <c r="J118" s="102">
        <f t="shared" si="4"/>
        <v>0</v>
      </c>
      <c r="L118" s="94">
        <v>0</v>
      </c>
      <c r="M118" s="60">
        <v>0</v>
      </c>
      <c r="N118" s="60">
        <v>0</v>
      </c>
      <c r="O118" s="102">
        <f t="shared" si="5"/>
        <v>0</v>
      </c>
    </row>
    <row r="119" spans="1:16">
      <c r="A119" s="10" t="s">
        <v>180</v>
      </c>
      <c r="B119" s="3" t="s">
        <v>181</v>
      </c>
      <c r="C119" s="63">
        <v>0</v>
      </c>
      <c r="D119" s="63">
        <v>0</v>
      </c>
      <c r="E119" s="63">
        <v>0</v>
      </c>
      <c r="F119" s="83">
        <f t="shared" si="3"/>
        <v>0</v>
      </c>
      <c r="G119" s="79">
        <v>0</v>
      </c>
      <c r="H119" s="60">
        <v>0</v>
      </c>
      <c r="I119" s="60">
        <v>0</v>
      </c>
      <c r="J119" s="102">
        <f t="shared" si="4"/>
        <v>0</v>
      </c>
      <c r="L119" s="94">
        <v>0</v>
      </c>
      <c r="M119" s="60">
        <v>0</v>
      </c>
      <c r="N119" s="60">
        <v>0</v>
      </c>
      <c r="O119" s="102">
        <f t="shared" si="5"/>
        <v>0</v>
      </c>
    </row>
    <row r="120" spans="1:16">
      <c r="A120" s="28" t="s">
        <v>357</v>
      </c>
      <c r="B120" s="3" t="s">
        <v>182</v>
      </c>
      <c r="C120" s="63">
        <v>0</v>
      </c>
      <c r="D120" s="63">
        <v>0</v>
      </c>
      <c r="E120" s="63">
        <v>0</v>
      </c>
      <c r="F120" s="83">
        <f t="shared" si="3"/>
        <v>0</v>
      </c>
      <c r="G120" s="79">
        <v>0</v>
      </c>
      <c r="H120" s="60">
        <v>0</v>
      </c>
      <c r="I120" s="60">
        <v>0</v>
      </c>
      <c r="J120" s="102">
        <f t="shared" si="4"/>
        <v>0</v>
      </c>
      <c r="L120" s="94">
        <v>0</v>
      </c>
      <c r="M120" s="60">
        <v>0</v>
      </c>
      <c r="N120" s="60">
        <v>0</v>
      </c>
      <c r="O120" s="102">
        <f t="shared" si="5"/>
        <v>0</v>
      </c>
    </row>
    <row r="121" spans="1:16">
      <c r="A121" s="28" t="s">
        <v>328</v>
      </c>
      <c r="B121" s="3" t="s">
        <v>183</v>
      </c>
      <c r="C121" s="63">
        <v>0</v>
      </c>
      <c r="D121" s="63">
        <v>0</v>
      </c>
      <c r="E121" s="63">
        <v>0</v>
      </c>
      <c r="F121" s="83">
        <f t="shared" si="3"/>
        <v>0</v>
      </c>
      <c r="G121" s="79">
        <v>0</v>
      </c>
      <c r="H121" s="60">
        <v>0</v>
      </c>
      <c r="I121" s="60">
        <v>0</v>
      </c>
      <c r="J121" s="102">
        <f t="shared" si="4"/>
        <v>0</v>
      </c>
      <c r="L121" s="94">
        <v>0</v>
      </c>
      <c r="M121" s="60">
        <v>0</v>
      </c>
      <c r="N121" s="60">
        <v>0</v>
      </c>
      <c r="O121" s="102">
        <f t="shared" si="5"/>
        <v>0</v>
      </c>
    </row>
    <row r="122" spans="1:16" s="49" customFormat="1">
      <c r="A122" s="29" t="s">
        <v>329</v>
      </c>
      <c r="B122" s="30" t="s">
        <v>184</v>
      </c>
      <c r="C122" s="64">
        <f>SUM(C118:C121)</f>
        <v>0</v>
      </c>
      <c r="D122" s="64">
        <f>SUM(D118:D121)</f>
        <v>0</v>
      </c>
      <c r="E122" s="64">
        <f>SUM(E118:E121)</f>
        <v>0</v>
      </c>
      <c r="F122" s="84">
        <f t="shared" si="3"/>
        <v>0</v>
      </c>
      <c r="G122" s="80">
        <f>SUM(G118:G121)</f>
        <v>0</v>
      </c>
      <c r="H122" s="76">
        <f>SUM(H118:H121)</f>
        <v>0</v>
      </c>
      <c r="I122" s="76">
        <f>SUM(I118:I121)</f>
        <v>0</v>
      </c>
      <c r="J122" s="76">
        <f t="shared" si="4"/>
        <v>0</v>
      </c>
      <c r="K122" s="103"/>
      <c r="L122" s="95">
        <f>SUM(L118:L121)</f>
        <v>0</v>
      </c>
      <c r="M122" s="76">
        <f>SUM(M118:M121)</f>
        <v>0</v>
      </c>
      <c r="N122" s="76">
        <f>SUM(N118:N121)</f>
        <v>0</v>
      </c>
      <c r="O122" s="76">
        <f t="shared" si="5"/>
        <v>0</v>
      </c>
      <c r="P122" s="103"/>
    </row>
    <row r="123" spans="1:16">
      <c r="A123" s="10" t="s">
        <v>185</v>
      </c>
      <c r="B123" s="3" t="s">
        <v>186</v>
      </c>
      <c r="C123" s="63">
        <v>0</v>
      </c>
      <c r="D123" s="63">
        <v>0</v>
      </c>
      <c r="E123" s="63">
        <v>0</v>
      </c>
      <c r="F123" s="83">
        <f t="shared" si="3"/>
        <v>0</v>
      </c>
      <c r="G123" s="79">
        <v>0</v>
      </c>
      <c r="H123" s="60">
        <v>0</v>
      </c>
      <c r="I123" s="60">
        <v>0</v>
      </c>
      <c r="J123" s="102">
        <f t="shared" si="4"/>
        <v>0</v>
      </c>
      <c r="L123" s="94">
        <v>0</v>
      </c>
      <c r="M123" s="60">
        <v>0</v>
      </c>
      <c r="N123" s="60">
        <v>0</v>
      </c>
      <c r="O123" s="102">
        <f t="shared" si="5"/>
        <v>0</v>
      </c>
    </row>
    <row r="124" spans="1:16" s="49" customFormat="1" ht="15.75">
      <c r="A124" s="31" t="s">
        <v>361</v>
      </c>
      <c r="B124" s="32" t="s">
        <v>187</v>
      </c>
      <c r="C124" s="77">
        <f>C117+C122+C123</f>
        <v>643</v>
      </c>
      <c r="D124" s="77">
        <f>D117+D122+D123</f>
        <v>0</v>
      </c>
      <c r="E124" s="77">
        <f>E117+E122+E123</f>
        <v>0</v>
      </c>
      <c r="F124" s="86">
        <f t="shared" si="3"/>
        <v>643</v>
      </c>
      <c r="G124" s="81">
        <f>G117+G122+G123</f>
        <v>643</v>
      </c>
      <c r="H124" s="77">
        <f>H117+H122+H123</f>
        <v>0</v>
      </c>
      <c r="I124" s="77">
        <f>I117+I122+I123</f>
        <v>0</v>
      </c>
      <c r="J124" s="77">
        <f t="shared" si="4"/>
        <v>643</v>
      </c>
      <c r="K124" s="103"/>
      <c r="L124" s="96">
        <f>L117+L122+L123</f>
        <v>643</v>
      </c>
      <c r="M124" s="77">
        <f>M117+M122+M123</f>
        <v>0</v>
      </c>
      <c r="N124" s="77">
        <f>N117+N122+N123</f>
        <v>0</v>
      </c>
      <c r="O124" s="77">
        <f t="shared" si="5"/>
        <v>643</v>
      </c>
      <c r="P124" s="103"/>
    </row>
    <row r="125" spans="1:16" s="49" customFormat="1" ht="17.25">
      <c r="A125" s="51" t="s">
        <v>397</v>
      </c>
      <c r="B125" s="51"/>
      <c r="C125" s="67">
        <f>C101+C124</f>
        <v>27635</v>
      </c>
      <c r="D125" s="67">
        <f>D101+D124</f>
        <v>15</v>
      </c>
      <c r="E125" s="67">
        <f>E101+E124</f>
        <v>13</v>
      </c>
      <c r="F125" s="87">
        <f t="shared" si="3"/>
        <v>27663</v>
      </c>
      <c r="G125" s="104">
        <f>G101+G124</f>
        <v>27941</v>
      </c>
      <c r="H125" s="105">
        <f>H101+H124</f>
        <v>100</v>
      </c>
      <c r="I125" s="105">
        <f>I101+I124</f>
        <v>13</v>
      </c>
      <c r="J125" s="105">
        <f t="shared" si="4"/>
        <v>28054</v>
      </c>
      <c r="K125" s="103"/>
      <c r="L125" s="106">
        <f>L101+L124</f>
        <v>28892</v>
      </c>
      <c r="M125" s="105">
        <f>M101+M124</f>
        <v>100</v>
      </c>
      <c r="N125" s="105">
        <f>N101+N124</f>
        <v>13</v>
      </c>
      <c r="O125" s="105">
        <f t="shared" si="5"/>
        <v>29005</v>
      </c>
      <c r="P125" s="103"/>
    </row>
    <row r="126" spans="1:16">
      <c r="B126" s="17"/>
      <c r="C126" s="17"/>
      <c r="D126" s="17"/>
      <c r="E126" s="17"/>
      <c r="F126" s="17"/>
    </row>
    <row r="127" spans="1:16">
      <c r="B127" s="17"/>
      <c r="C127" s="17"/>
      <c r="D127" s="17"/>
      <c r="E127" s="17"/>
      <c r="F127" s="17"/>
    </row>
    <row r="128" spans="1:16">
      <c r="B128" s="17"/>
      <c r="C128" s="17"/>
      <c r="D128" s="17"/>
      <c r="E128" s="17"/>
      <c r="F128" s="17"/>
    </row>
    <row r="129" spans="2:6">
      <c r="B129" s="17"/>
      <c r="C129" s="17"/>
      <c r="D129" s="17"/>
      <c r="E129" s="17"/>
      <c r="F129" s="17"/>
    </row>
    <row r="130" spans="2:6">
      <c r="B130" s="17"/>
      <c r="C130" s="17"/>
      <c r="D130" s="17"/>
      <c r="E130" s="17"/>
      <c r="F130" s="17"/>
    </row>
    <row r="131" spans="2:6">
      <c r="B131" s="17"/>
      <c r="C131" s="17"/>
      <c r="D131" s="17"/>
      <c r="E131" s="17"/>
      <c r="F131" s="17"/>
    </row>
    <row r="132" spans="2:6">
      <c r="B132" s="17"/>
      <c r="C132" s="17"/>
      <c r="D132" s="17"/>
      <c r="E132" s="17"/>
      <c r="F132" s="17"/>
    </row>
    <row r="133" spans="2:6">
      <c r="B133" s="17"/>
      <c r="C133" s="17"/>
      <c r="D133" s="17"/>
      <c r="E133" s="17"/>
      <c r="F133" s="17"/>
    </row>
    <row r="134" spans="2:6">
      <c r="B134" s="17"/>
      <c r="C134" s="17"/>
      <c r="D134" s="17"/>
      <c r="E134" s="17"/>
      <c r="F134" s="17"/>
    </row>
    <row r="135" spans="2:6">
      <c r="B135" s="17"/>
      <c r="C135" s="17"/>
      <c r="D135" s="17"/>
      <c r="E135" s="17"/>
      <c r="F135" s="17"/>
    </row>
    <row r="136" spans="2:6">
      <c r="B136" s="17"/>
      <c r="C136" s="17"/>
      <c r="D136" s="17"/>
      <c r="E136" s="17"/>
      <c r="F136" s="17"/>
    </row>
    <row r="137" spans="2:6">
      <c r="B137" s="17"/>
      <c r="C137" s="17"/>
      <c r="D137" s="17"/>
      <c r="E137" s="17"/>
      <c r="F137" s="17"/>
    </row>
    <row r="138" spans="2:6">
      <c r="B138" s="17"/>
      <c r="C138" s="17"/>
      <c r="D138" s="17"/>
      <c r="E138" s="17"/>
      <c r="F138" s="17"/>
    </row>
    <row r="139" spans="2:6">
      <c r="B139" s="17"/>
      <c r="C139" s="17"/>
      <c r="D139" s="17"/>
      <c r="E139" s="17"/>
      <c r="F139" s="17"/>
    </row>
    <row r="140" spans="2:6">
      <c r="B140" s="17"/>
      <c r="C140" s="17"/>
      <c r="D140" s="17"/>
      <c r="E140" s="17"/>
      <c r="F140" s="17"/>
    </row>
    <row r="141" spans="2:6">
      <c r="B141" s="17"/>
      <c r="C141" s="17"/>
      <c r="D141" s="17"/>
      <c r="E141" s="17"/>
      <c r="F141" s="17"/>
    </row>
    <row r="142" spans="2:6">
      <c r="B142" s="17"/>
      <c r="C142" s="17"/>
      <c r="D142" s="17"/>
      <c r="E142" s="17"/>
      <c r="F142" s="17"/>
    </row>
    <row r="143" spans="2:6">
      <c r="B143" s="17"/>
      <c r="C143" s="17"/>
      <c r="D143" s="17"/>
      <c r="E143" s="17"/>
      <c r="F143" s="17"/>
    </row>
    <row r="144" spans="2:6">
      <c r="B144" s="17"/>
      <c r="C144" s="17"/>
      <c r="D144" s="17"/>
      <c r="E144" s="17"/>
      <c r="F144" s="17"/>
    </row>
    <row r="145" spans="2:6">
      <c r="B145" s="17"/>
      <c r="C145" s="17"/>
      <c r="D145" s="17"/>
      <c r="E145" s="17"/>
      <c r="F145" s="17"/>
    </row>
    <row r="146" spans="2:6">
      <c r="B146" s="17"/>
      <c r="C146" s="17"/>
      <c r="D146" s="17"/>
      <c r="E146" s="17"/>
      <c r="F146" s="17"/>
    </row>
    <row r="147" spans="2:6">
      <c r="B147" s="17"/>
      <c r="C147" s="17"/>
      <c r="D147" s="17"/>
      <c r="E147" s="17"/>
      <c r="F147" s="17"/>
    </row>
    <row r="148" spans="2:6">
      <c r="B148" s="17"/>
      <c r="C148" s="17"/>
      <c r="D148" s="17"/>
      <c r="E148" s="17"/>
      <c r="F148" s="17"/>
    </row>
    <row r="149" spans="2:6">
      <c r="B149" s="17"/>
      <c r="C149" s="17"/>
      <c r="D149" s="17"/>
      <c r="E149" s="17"/>
      <c r="F149" s="17"/>
    </row>
    <row r="150" spans="2:6">
      <c r="B150" s="17"/>
      <c r="C150" s="17"/>
      <c r="D150" s="17"/>
      <c r="E150" s="17"/>
      <c r="F150" s="17"/>
    </row>
    <row r="151" spans="2:6">
      <c r="B151" s="17"/>
      <c r="C151" s="17"/>
      <c r="D151" s="17"/>
      <c r="E151" s="17"/>
      <c r="F151" s="17"/>
    </row>
    <row r="152" spans="2:6">
      <c r="B152" s="17"/>
      <c r="C152" s="17"/>
      <c r="D152" s="17"/>
      <c r="E152" s="17"/>
      <c r="F152" s="17"/>
    </row>
    <row r="153" spans="2:6">
      <c r="B153" s="17"/>
      <c r="C153" s="17"/>
      <c r="D153" s="17"/>
      <c r="E153" s="17"/>
      <c r="F153" s="17"/>
    </row>
    <row r="154" spans="2:6">
      <c r="B154" s="17"/>
      <c r="C154" s="17"/>
      <c r="D154" s="17"/>
      <c r="E154" s="17"/>
      <c r="F154" s="17"/>
    </row>
    <row r="155" spans="2:6">
      <c r="B155" s="17"/>
      <c r="C155" s="17"/>
      <c r="D155" s="17"/>
      <c r="E155" s="17"/>
      <c r="F155" s="17"/>
    </row>
    <row r="156" spans="2:6">
      <c r="B156" s="17"/>
      <c r="C156" s="17"/>
      <c r="D156" s="17"/>
      <c r="E156" s="17"/>
      <c r="F156" s="17"/>
    </row>
    <row r="157" spans="2:6">
      <c r="B157" s="17"/>
      <c r="C157" s="17"/>
      <c r="D157" s="17"/>
      <c r="E157" s="17"/>
      <c r="F157" s="17"/>
    </row>
    <row r="158" spans="2:6">
      <c r="B158" s="17"/>
      <c r="C158" s="17"/>
      <c r="D158" s="17"/>
      <c r="E158" s="17"/>
      <c r="F158" s="17"/>
    </row>
    <row r="159" spans="2:6">
      <c r="B159" s="17"/>
      <c r="C159" s="17"/>
      <c r="D159" s="17"/>
      <c r="E159" s="17"/>
      <c r="F159" s="17"/>
    </row>
    <row r="160" spans="2:6">
      <c r="B160" s="17"/>
      <c r="C160" s="17"/>
      <c r="D160" s="17"/>
      <c r="E160" s="17"/>
      <c r="F160" s="17"/>
    </row>
    <row r="161" spans="2:6">
      <c r="B161" s="17"/>
      <c r="C161" s="17"/>
      <c r="D161" s="17"/>
      <c r="E161" s="17"/>
      <c r="F161" s="17"/>
    </row>
    <row r="162" spans="2:6">
      <c r="B162" s="17"/>
      <c r="C162" s="17"/>
      <c r="D162" s="17"/>
      <c r="E162" s="17"/>
      <c r="F162" s="17"/>
    </row>
    <row r="163" spans="2:6">
      <c r="B163" s="17"/>
      <c r="C163" s="17"/>
      <c r="D163" s="17"/>
      <c r="E163" s="17"/>
      <c r="F163" s="17"/>
    </row>
    <row r="164" spans="2:6">
      <c r="B164" s="17"/>
      <c r="C164" s="17"/>
      <c r="D164" s="17"/>
      <c r="E164" s="17"/>
      <c r="F164" s="17"/>
    </row>
    <row r="165" spans="2:6">
      <c r="B165" s="17"/>
      <c r="C165" s="17"/>
      <c r="D165" s="17"/>
      <c r="E165" s="17"/>
      <c r="F165" s="17"/>
    </row>
    <row r="166" spans="2:6">
      <c r="B166" s="17"/>
      <c r="C166" s="17"/>
      <c r="D166" s="17"/>
      <c r="E166" s="17"/>
      <c r="F166" s="17"/>
    </row>
    <row r="167" spans="2:6">
      <c r="B167" s="17"/>
      <c r="C167" s="17"/>
      <c r="D167" s="17"/>
      <c r="E167" s="17"/>
      <c r="F167" s="17"/>
    </row>
    <row r="168" spans="2:6">
      <c r="B168" s="17"/>
      <c r="C168" s="17"/>
      <c r="D168" s="17"/>
      <c r="E168" s="17"/>
      <c r="F168" s="17"/>
    </row>
    <row r="169" spans="2:6">
      <c r="B169" s="17"/>
      <c r="C169" s="17"/>
      <c r="D169" s="17"/>
      <c r="E169" s="17"/>
      <c r="F169" s="17"/>
    </row>
    <row r="170" spans="2:6">
      <c r="B170" s="17"/>
      <c r="C170" s="17"/>
      <c r="D170" s="17"/>
      <c r="E170" s="17"/>
      <c r="F170" s="17"/>
    </row>
    <row r="171" spans="2:6">
      <c r="B171" s="17"/>
      <c r="C171" s="17"/>
      <c r="D171" s="17"/>
      <c r="E171" s="17"/>
      <c r="F171" s="17"/>
    </row>
    <row r="172" spans="2:6">
      <c r="B172" s="17"/>
      <c r="C172" s="17"/>
      <c r="D172" s="17"/>
      <c r="E172" s="17"/>
      <c r="F172" s="17"/>
    </row>
    <row r="173" spans="2:6">
      <c r="B173" s="17"/>
      <c r="C173" s="17"/>
      <c r="D173" s="17"/>
      <c r="E173" s="17"/>
      <c r="F173" s="17"/>
    </row>
    <row r="174" spans="2:6">
      <c r="B174" s="17"/>
      <c r="C174" s="17"/>
      <c r="D174" s="17"/>
      <c r="E174" s="17"/>
      <c r="F174" s="17"/>
    </row>
  </sheetData>
  <mergeCells count="6">
    <mergeCell ref="C1:K1"/>
    <mergeCell ref="G6:J6"/>
    <mergeCell ref="L6:O6"/>
    <mergeCell ref="C6:F6"/>
    <mergeCell ref="A3:F3"/>
    <mergeCell ref="A4:F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  <ignoredErrors>
    <ignoredError sqref="C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98"/>
  <sheetViews>
    <sheetView topLeftCell="B1" zoomScaleNormal="100" workbookViewId="0">
      <selection activeCell="B1" sqref="B1:J1"/>
    </sheetView>
  </sheetViews>
  <sheetFormatPr defaultRowHeight="15"/>
  <cols>
    <col min="1" max="1" width="92.5703125" customWidth="1"/>
    <col min="2" max="2" width="8.5703125" bestFit="1" customWidth="1"/>
    <col min="3" max="3" width="9.5703125" bestFit="1" customWidth="1"/>
    <col min="4" max="4" width="10.28515625" customWidth="1"/>
    <col min="5" max="5" width="14" customWidth="1"/>
    <col min="6" max="6" width="11.140625" bestFit="1" customWidth="1"/>
    <col min="7" max="8" width="9.5703125" style="97" bestFit="1" customWidth="1"/>
    <col min="9" max="9" width="13.5703125" style="97" customWidth="1"/>
    <col min="10" max="10" width="11.85546875" style="97" bestFit="1" customWidth="1"/>
    <col min="11" max="11" width="11.28515625" style="97" customWidth="1"/>
    <col min="12" max="12" width="11.42578125" style="97" customWidth="1"/>
    <col min="13" max="13" width="11.140625" style="97" customWidth="1"/>
    <col min="14" max="14" width="10.7109375" style="97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4">
      <c r="B1" s="137" t="s">
        <v>470</v>
      </c>
      <c r="C1" s="137"/>
      <c r="D1" s="137"/>
      <c r="E1" s="137"/>
      <c r="F1" s="137"/>
      <c r="G1" s="137"/>
      <c r="H1" s="137"/>
      <c r="I1" s="137"/>
      <c r="J1" s="137"/>
    </row>
    <row r="3" spans="1:14" ht="24" customHeight="1">
      <c r="A3" s="131" t="s">
        <v>456</v>
      </c>
      <c r="B3" s="138"/>
      <c r="C3" s="138"/>
      <c r="D3" s="138"/>
      <c r="E3" s="138"/>
      <c r="F3" s="133"/>
    </row>
    <row r="4" spans="1:14" ht="24" customHeight="1">
      <c r="A4" s="134" t="s">
        <v>430</v>
      </c>
      <c r="B4" s="132"/>
      <c r="C4" s="132"/>
      <c r="D4" s="132"/>
      <c r="E4" s="132"/>
      <c r="F4" s="133"/>
      <c r="H4" s="107"/>
    </row>
    <row r="5" spans="1:14" ht="18">
      <c r="A5" s="55"/>
    </row>
    <row r="6" spans="1:14">
      <c r="A6" s="48" t="s">
        <v>457</v>
      </c>
      <c r="C6" s="129" t="s">
        <v>444</v>
      </c>
      <c r="D6" s="129"/>
      <c r="E6" s="129"/>
      <c r="F6" s="139"/>
      <c r="G6" s="128" t="s">
        <v>465</v>
      </c>
      <c r="H6" s="127"/>
      <c r="I6" s="127"/>
      <c r="J6" s="127"/>
      <c r="K6" s="135" t="s">
        <v>466</v>
      </c>
      <c r="L6" s="136"/>
      <c r="M6" s="136"/>
      <c r="N6" s="136"/>
    </row>
    <row r="7" spans="1:14" ht="45">
      <c r="A7" s="1" t="s">
        <v>16</v>
      </c>
      <c r="B7" s="2" t="s">
        <v>8</v>
      </c>
      <c r="C7" s="56" t="s">
        <v>432</v>
      </c>
      <c r="D7" s="56" t="s">
        <v>433</v>
      </c>
      <c r="E7" s="56" t="s">
        <v>11</v>
      </c>
      <c r="F7" s="88" t="s">
        <v>5</v>
      </c>
      <c r="G7" s="101" t="s">
        <v>432</v>
      </c>
      <c r="H7" s="99" t="s">
        <v>433</v>
      </c>
      <c r="I7" s="99" t="s">
        <v>11</v>
      </c>
      <c r="J7" s="100" t="s">
        <v>5</v>
      </c>
      <c r="K7" s="112" t="s">
        <v>432</v>
      </c>
      <c r="L7" s="100" t="s">
        <v>433</v>
      </c>
      <c r="M7" s="100" t="s">
        <v>11</v>
      </c>
      <c r="N7" s="100" t="s">
        <v>5</v>
      </c>
    </row>
    <row r="8" spans="1:14" ht="15" customHeight="1">
      <c r="A8" s="22" t="s">
        <v>188</v>
      </c>
      <c r="B8" s="4" t="s">
        <v>189</v>
      </c>
      <c r="C8" s="47">
        <v>10573</v>
      </c>
      <c r="D8" s="47">
        <v>0</v>
      </c>
      <c r="E8" s="47">
        <v>0</v>
      </c>
      <c r="F8" s="89">
        <f>SUM(C8:E8)</f>
        <v>10573</v>
      </c>
      <c r="G8" s="108">
        <v>10573</v>
      </c>
      <c r="H8" s="102">
        <v>0</v>
      </c>
      <c r="I8" s="102">
        <v>0</v>
      </c>
      <c r="J8" s="102">
        <f>SUM(G8:I8)</f>
        <v>10573</v>
      </c>
      <c r="K8" s="113">
        <v>10573</v>
      </c>
      <c r="L8" s="114">
        <v>0</v>
      </c>
      <c r="M8" s="114">
        <v>0</v>
      </c>
      <c r="N8" s="114">
        <f>SUM(K8:M8)</f>
        <v>10573</v>
      </c>
    </row>
    <row r="9" spans="1:14" ht="15" customHeight="1">
      <c r="A9" s="3" t="s">
        <v>190</v>
      </c>
      <c r="B9" s="4" t="s">
        <v>191</v>
      </c>
      <c r="C9" s="47">
        <v>0</v>
      </c>
      <c r="D9" s="47">
        <v>0</v>
      </c>
      <c r="E9" s="47">
        <v>0</v>
      </c>
      <c r="F9" s="89">
        <f t="shared" ref="F9:F72" si="0">SUM(C9:E9)</f>
        <v>0</v>
      </c>
      <c r="G9" s="108">
        <v>0</v>
      </c>
      <c r="H9" s="102">
        <v>0</v>
      </c>
      <c r="I9" s="102">
        <v>0</v>
      </c>
      <c r="J9" s="102">
        <f t="shared" ref="J9:J72" si="1">SUM(G9:I9)</f>
        <v>0</v>
      </c>
      <c r="K9" s="113">
        <v>0</v>
      </c>
      <c r="L9" s="114">
        <v>0</v>
      </c>
      <c r="M9" s="114">
        <v>0</v>
      </c>
      <c r="N9" s="114">
        <f t="shared" ref="N9:N72" si="2">SUM(K9:M9)</f>
        <v>0</v>
      </c>
    </row>
    <row r="10" spans="1:14" ht="15" customHeight="1">
      <c r="A10" s="3" t="s">
        <v>192</v>
      </c>
      <c r="B10" s="4" t="s">
        <v>193</v>
      </c>
      <c r="C10" s="47">
        <v>4306</v>
      </c>
      <c r="D10" s="47">
        <v>0</v>
      </c>
      <c r="E10" s="47">
        <v>0</v>
      </c>
      <c r="F10" s="89">
        <f t="shared" si="0"/>
        <v>4306</v>
      </c>
      <c r="G10" s="108">
        <v>4331</v>
      </c>
      <c r="H10" s="102">
        <v>0</v>
      </c>
      <c r="I10" s="102">
        <v>0</v>
      </c>
      <c r="J10" s="102">
        <f t="shared" si="1"/>
        <v>4331</v>
      </c>
      <c r="K10" s="115">
        <v>4348</v>
      </c>
      <c r="L10" s="114">
        <v>0</v>
      </c>
      <c r="M10" s="114">
        <v>0</v>
      </c>
      <c r="N10" s="114">
        <f t="shared" si="2"/>
        <v>4348</v>
      </c>
    </row>
    <row r="11" spans="1:14" ht="15" customHeight="1">
      <c r="A11" s="3" t="s">
        <v>194</v>
      </c>
      <c r="B11" s="4" t="s">
        <v>195</v>
      </c>
      <c r="C11" s="47">
        <v>1200</v>
      </c>
      <c r="D11" s="47">
        <v>0</v>
      </c>
      <c r="E11" s="47">
        <v>0</v>
      </c>
      <c r="F11" s="89">
        <f t="shared" si="0"/>
        <v>1200</v>
      </c>
      <c r="G11" s="108">
        <v>1200</v>
      </c>
      <c r="H11" s="102">
        <v>0</v>
      </c>
      <c r="I11" s="102">
        <v>0</v>
      </c>
      <c r="J11" s="102">
        <f t="shared" si="1"/>
        <v>1200</v>
      </c>
      <c r="K11" s="113">
        <v>1200</v>
      </c>
      <c r="L11" s="114">
        <v>0</v>
      </c>
      <c r="M11" s="114">
        <v>0</v>
      </c>
      <c r="N11" s="114">
        <f t="shared" si="2"/>
        <v>1200</v>
      </c>
    </row>
    <row r="12" spans="1:14" ht="15" customHeight="1">
      <c r="A12" s="3" t="s">
        <v>196</v>
      </c>
      <c r="B12" s="4" t="s">
        <v>197</v>
      </c>
      <c r="C12" s="47">
        <v>0</v>
      </c>
      <c r="D12" s="47">
        <v>0</v>
      </c>
      <c r="E12" s="47">
        <v>0</v>
      </c>
      <c r="F12" s="89">
        <f t="shared" si="0"/>
        <v>0</v>
      </c>
      <c r="G12" s="108">
        <v>0</v>
      </c>
      <c r="H12" s="102">
        <v>0</v>
      </c>
      <c r="I12" s="102">
        <v>0</v>
      </c>
      <c r="J12" s="102">
        <f t="shared" si="1"/>
        <v>0</v>
      </c>
      <c r="K12" s="115">
        <v>835</v>
      </c>
      <c r="L12" s="114">
        <v>0</v>
      </c>
      <c r="M12" s="114">
        <v>0</v>
      </c>
      <c r="N12" s="114">
        <f t="shared" si="2"/>
        <v>835</v>
      </c>
    </row>
    <row r="13" spans="1:14" ht="15" customHeight="1">
      <c r="A13" s="3" t="s">
        <v>455</v>
      </c>
      <c r="B13" s="4" t="s">
        <v>198</v>
      </c>
      <c r="C13" s="47">
        <v>0</v>
      </c>
      <c r="D13" s="47">
        <v>0</v>
      </c>
      <c r="E13" s="47">
        <v>0</v>
      </c>
      <c r="F13" s="89">
        <f t="shared" si="0"/>
        <v>0</v>
      </c>
      <c r="G13" s="108">
        <v>0</v>
      </c>
      <c r="H13" s="102">
        <v>0</v>
      </c>
      <c r="I13" s="102">
        <v>0</v>
      </c>
      <c r="J13" s="102">
        <f t="shared" si="1"/>
        <v>0</v>
      </c>
      <c r="K13" s="113">
        <v>0</v>
      </c>
      <c r="L13" s="114">
        <v>0</v>
      </c>
      <c r="M13" s="114">
        <v>0</v>
      </c>
      <c r="N13" s="114">
        <f t="shared" si="2"/>
        <v>0</v>
      </c>
    </row>
    <row r="14" spans="1:14" s="49" customFormat="1" ht="15" customHeight="1">
      <c r="A14" s="5" t="s">
        <v>399</v>
      </c>
      <c r="B14" s="6" t="s">
        <v>199</v>
      </c>
      <c r="C14" s="50">
        <f>SUM(C8:C13)</f>
        <v>16079</v>
      </c>
      <c r="D14" s="50">
        <f>SUM(D8:D13)</f>
        <v>0</v>
      </c>
      <c r="E14" s="50">
        <f>SUM(E8:E13)</f>
        <v>0</v>
      </c>
      <c r="F14" s="90">
        <f t="shared" si="0"/>
        <v>16079</v>
      </c>
      <c r="G14" s="95">
        <f>SUM(G8:G13)</f>
        <v>16104</v>
      </c>
      <c r="H14" s="76">
        <f>SUM(H8:H13)</f>
        <v>0</v>
      </c>
      <c r="I14" s="76">
        <f>SUM(I8:I13)</f>
        <v>0</v>
      </c>
      <c r="J14" s="76">
        <f t="shared" si="1"/>
        <v>16104</v>
      </c>
      <c r="K14" s="116">
        <f>SUM(K8:K13)</f>
        <v>16956</v>
      </c>
      <c r="L14" s="117">
        <f>SUM(L8:L13)</f>
        <v>0</v>
      </c>
      <c r="M14" s="117">
        <f>SUM(M8:M13)</f>
        <v>0</v>
      </c>
      <c r="N14" s="117">
        <f t="shared" si="2"/>
        <v>16956</v>
      </c>
    </row>
    <row r="15" spans="1:14" ht="15" customHeight="1">
      <c r="A15" s="3" t="s">
        <v>200</v>
      </c>
      <c r="B15" s="4" t="s">
        <v>201</v>
      </c>
      <c r="C15" s="47">
        <v>0</v>
      </c>
      <c r="D15" s="47">
        <v>0</v>
      </c>
      <c r="E15" s="47">
        <v>0</v>
      </c>
      <c r="F15" s="89">
        <f t="shared" si="0"/>
        <v>0</v>
      </c>
      <c r="G15" s="108">
        <v>0</v>
      </c>
      <c r="H15" s="102">
        <v>0</v>
      </c>
      <c r="I15" s="102">
        <v>0</v>
      </c>
      <c r="J15" s="102">
        <f t="shared" si="1"/>
        <v>0</v>
      </c>
      <c r="K15" s="113">
        <v>0</v>
      </c>
      <c r="L15" s="114">
        <v>0</v>
      </c>
      <c r="M15" s="114">
        <v>0</v>
      </c>
      <c r="N15" s="114">
        <f t="shared" si="2"/>
        <v>0</v>
      </c>
    </row>
    <row r="16" spans="1:14" ht="15" customHeight="1">
      <c r="A16" s="3" t="s">
        <v>202</v>
      </c>
      <c r="B16" s="4" t="s">
        <v>203</v>
      </c>
      <c r="C16" s="47">
        <v>0</v>
      </c>
      <c r="D16" s="47">
        <v>0</v>
      </c>
      <c r="E16" s="47">
        <v>0</v>
      </c>
      <c r="F16" s="89">
        <f t="shared" si="0"/>
        <v>0</v>
      </c>
      <c r="G16" s="108">
        <v>0</v>
      </c>
      <c r="H16" s="102">
        <v>0</v>
      </c>
      <c r="I16" s="102">
        <v>0</v>
      </c>
      <c r="J16" s="102">
        <f t="shared" si="1"/>
        <v>0</v>
      </c>
      <c r="K16" s="113">
        <v>0</v>
      </c>
      <c r="L16" s="114">
        <v>0</v>
      </c>
      <c r="M16" s="114">
        <v>0</v>
      </c>
      <c r="N16" s="114">
        <f t="shared" si="2"/>
        <v>0</v>
      </c>
    </row>
    <row r="17" spans="1:14" ht="15" customHeight="1">
      <c r="A17" s="3" t="s">
        <v>362</v>
      </c>
      <c r="B17" s="4" t="s">
        <v>204</v>
      </c>
      <c r="C17" s="47">
        <v>0</v>
      </c>
      <c r="D17" s="47">
        <v>0</v>
      </c>
      <c r="E17" s="47">
        <v>0</v>
      </c>
      <c r="F17" s="89">
        <f t="shared" si="0"/>
        <v>0</v>
      </c>
      <c r="G17" s="108">
        <v>0</v>
      </c>
      <c r="H17" s="102">
        <v>0</v>
      </c>
      <c r="I17" s="102">
        <v>0</v>
      </c>
      <c r="J17" s="102">
        <f t="shared" si="1"/>
        <v>0</v>
      </c>
      <c r="K17" s="113">
        <v>0</v>
      </c>
      <c r="L17" s="114">
        <v>0</v>
      </c>
      <c r="M17" s="114">
        <v>0</v>
      </c>
      <c r="N17" s="114">
        <f t="shared" si="2"/>
        <v>0</v>
      </c>
    </row>
    <row r="18" spans="1:14" ht="15" customHeight="1">
      <c r="A18" s="3" t="s">
        <v>363</v>
      </c>
      <c r="B18" s="4" t="s">
        <v>205</v>
      </c>
      <c r="C18" s="47">
        <v>0</v>
      </c>
      <c r="D18" s="47">
        <v>0</v>
      </c>
      <c r="E18" s="47">
        <v>0</v>
      </c>
      <c r="F18" s="89">
        <f t="shared" si="0"/>
        <v>0</v>
      </c>
      <c r="G18" s="108">
        <v>0</v>
      </c>
      <c r="H18" s="102">
        <v>0</v>
      </c>
      <c r="I18" s="102">
        <v>0</v>
      </c>
      <c r="J18" s="102">
        <f t="shared" si="1"/>
        <v>0</v>
      </c>
      <c r="K18" s="113">
        <v>0</v>
      </c>
      <c r="L18" s="114">
        <v>0</v>
      </c>
      <c r="M18" s="114">
        <v>0</v>
      </c>
      <c r="N18" s="114">
        <f t="shared" si="2"/>
        <v>0</v>
      </c>
    </row>
    <row r="19" spans="1:14" ht="15" customHeight="1">
      <c r="A19" s="3" t="s">
        <v>364</v>
      </c>
      <c r="B19" s="4" t="s">
        <v>206</v>
      </c>
      <c r="C19" s="47">
        <v>661</v>
      </c>
      <c r="D19" s="47">
        <v>0</v>
      </c>
      <c r="E19" s="47">
        <v>0</v>
      </c>
      <c r="F19" s="89">
        <f t="shared" si="0"/>
        <v>661</v>
      </c>
      <c r="G19" s="108">
        <v>661</v>
      </c>
      <c r="H19" s="102">
        <v>0</v>
      </c>
      <c r="I19" s="102">
        <v>0</v>
      </c>
      <c r="J19" s="102">
        <f t="shared" si="1"/>
        <v>661</v>
      </c>
      <c r="K19" s="113">
        <v>661</v>
      </c>
      <c r="L19" s="114">
        <v>0</v>
      </c>
      <c r="M19" s="114">
        <v>0</v>
      </c>
      <c r="N19" s="114">
        <f t="shared" si="2"/>
        <v>661</v>
      </c>
    </row>
    <row r="20" spans="1:14" s="49" customFormat="1" ht="15" customHeight="1">
      <c r="A20" s="30" t="s">
        <v>400</v>
      </c>
      <c r="B20" s="37" t="s">
        <v>207</v>
      </c>
      <c r="C20" s="66">
        <f>SUM(C14:C19)</f>
        <v>16740</v>
      </c>
      <c r="D20" s="66">
        <f>SUM(D14:D19)</f>
        <v>0</v>
      </c>
      <c r="E20" s="66">
        <f>SUM(E14:E19)</f>
        <v>0</v>
      </c>
      <c r="F20" s="90">
        <f t="shared" si="0"/>
        <v>16740</v>
      </c>
      <c r="G20" s="96">
        <f>SUM(G14:G19)</f>
        <v>16765</v>
      </c>
      <c r="H20" s="77">
        <f>SUM(H14:H19)</f>
        <v>0</v>
      </c>
      <c r="I20" s="77">
        <f>SUM(I14:I19)</f>
        <v>0</v>
      </c>
      <c r="J20" s="76">
        <f t="shared" si="1"/>
        <v>16765</v>
      </c>
      <c r="K20" s="118">
        <f>SUM(K14:K19)</f>
        <v>17617</v>
      </c>
      <c r="L20" s="119">
        <f>SUM(L14:L19)</f>
        <v>0</v>
      </c>
      <c r="M20" s="119">
        <f>SUM(M14:M19)</f>
        <v>0</v>
      </c>
      <c r="N20" s="117">
        <f t="shared" si="2"/>
        <v>17617</v>
      </c>
    </row>
    <row r="21" spans="1:14" ht="15" customHeight="1">
      <c r="A21" s="3" t="s">
        <v>368</v>
      </c>
      <c r="B21" s="4" t="s">
        <v>216</v>
      </c>
      <c r="C21" s="47">
        <v>0</v>
      </c>
      <c r="D21" s="47">
        <v>0</v>
      </c>
      <c r="E21" s="47">
        <v>0</v>
      </c>
      <c r="F21" s="89">
        <f t="shared" si="0"/>
        <v>0</v>
      </c>
      <c r="G21" s="108">
        <v>0</v>
      </c>
      <c r="H21" s="102">
        <v>0</v>
      </c>
      <c r="I21" s="102">
        <v>0</v>
      </c>
      <c r="J21" s="102">
        <f t="shared" si="1"/>
        <v>0</v>
      </c>
      <c r="K21" s="113">
        <v>0</v>
      </c>
      <c r="L21" s="114">
        <v>0</v>
      </c>
      <c r="M21" s="114">
        <v>0</v>
      </c>
      <c r="N21" s="114">
        <f t="shared" si="2"/>
        <v>0</v>
      </c>
    </row>
    <row r="22" spans="1:14" ht="15" customHeight="1">
      <c r="A22" s="3" t="s">
        <v>369</v>
      </c>
      <c r="B22" s="4" t="s">
        <v>217</v>
      </c>
      <c r="C22" s="47">
        <v>0</v>
      </c>
      <c r="D22" s="47">
        <v>0</v>
      </c>
      <c r="E22" s="47">
        <v>0</v>
      </c>
      <c r="F22" s="89">
        <f t="shared" si="0"/>
        <v>0</v>
      </c>
      <c r="G22" s="108">
        <v>0</v>
      </c>
      <c r="H22" s="102">
        <v>0</v>
      </c>
      <c r="I22" s="102">
        <v>0</v>
      </c>
      <c r="J22" s="102">
        <f t="shared" si="1"/>
        <v>0</v>
      </c>
      <c r="K22" s="113">
        <v>0</v>
      </c>
      <c r="L22" s="114">
        <v>0</v>
      </c>
      <c r="M22" s="114">
        <v>0</v>
      </c>
      <c r="N22" s="114">
        <f t="shared" si="2"/>
        <v>0</v>
      </c>
    </row>
    <row r="23" spans="1:14" s="49" customFormat="1" ht="15" customHeight="1">
      <c r="A23" s="5" t="s">
        <v>402</v>
      </c>
      <c r="B23" s="6" t="s">
        <v>218</v>
      </c>
      <c r="C23" s="50">
        <f>SUM(C21:C22)</f>
        <v>0</v>
      </c>
      <c r="D23" s="50">
        <f>SUM(D21:D22)</f>
        <v>0</v>
      </c>
      <c r="E23" s="50">
        <f>SUM(E21:E22)</f>
        <v>0</v>
      </c>
      <c r="F23" s="90">
        <f t="shared" si="0"/>
        <v>0</v>
      </c>
      <c r="G23" s="95">
        <f>SUM(G21:G22)</f>
        <v>0</v>
      </c>
      <c r="H23" s="76">
        <f>SUM(H21:H22)</f>
        <v>0</v>
      </c>
      <c r="I23" s="76">
        <f>SUM(I21:I22)</f>
        <v>0</v>
      </c>
      <c r="J23" s="76">
        <f t="shared" si="1"/>
        <v>0</v>
      </c>
      <c r="K23" s="116">
        <f>SUM(K21:K22)</f>
        <v>0</v>
      </c>
      <c r="L23" s="117">
        <f>SUM(L21:L22)</f>
        <v>0</v>
      </c>
      <c r="M23" s="117">
        <f>SUM(M21:M22)</f>
        <v>0</v>
      </c>
      <c r="N23" s="117">
        <f t="shared" si="2"/>
        <v>0</v>
      </c>
    </row>
    <row r="24" spans="1:14" ht="15" customHeight="1">
      <c r="A24" s="5" t="s">
        <v>370</v>
      </c>
      <c r="B24" s="6" t="s">
        <v>219</v>
      </c>
      <c r="C24" s="50">
        <v>0</v>
      </c>
      <c r="D24" s="50">
        <v>0</v>
      </c>
      <c r="E24" s="50">
        <v>0</v>
      </c>
      <c r="F24" s="90">
        <f t="shared" si="0"/>
        <v>0</v>
      </c>
      <c r="G24" s="95">
        <v>0</v>
      </c>
      <c r="H24" s="76">
        <v>0</v>
      </c>
      <c r="I24" s="76">
        <v>0</v>
      </c>
      <c r="J24" s="76">
        <f t="shared" si="1"/>
        <v>0</v>
      </c>
      <c r="K24" s="116">
        <v>0</v>
      </c>
      <c r="L24" s="117">
        <v>0</v>
      </c>
      <c r="M24" s="117">
        <v>0</v>
      </c>
      <c r="N24" s="117">
        <f t="shared" si="2"/>
        <v>0</v>
      </c>
    </row>
    <row r="25" spans="1:14" ht="15" customHeight="1">
      <c r="A25" s="5" t="s">
        <v>371</v>
      </c>
      <c r="B25" s="6" t="s">
        <v>220</v>
      </c>
      <c r="C25" s="50">
        <v>0</v>
      </c>
      <c r="D25" s="50">
        <v>0</v>
      </c>
      <c r="E25" s="50">
        <v>0</v>
      </c>
      <c r="F25" s="90">
        <f t="shared" si="0"/>
        <v>0</v>
      </c>
      <c r="G25" s="95">
        <v>0</v>
      </c>
      <c r="H25" s="76">
        <v>0</v>
      </c>
      <c r="I25" s="76">
        <v>0</v>
      </c>
      <c r="J25" s="76">
        <f t="shared" si="1"/>
        <v>0</v>
      </c>
      <c r="K25" s="116">
        <v>0</v>
      </c>
      <c r="L25" s="117">
        <v>0</v>
      </c>
      <c r="M25" s="117">
        <v>0</v>
      </c>
      <c r="N25" s="117">
        <f t="shared" si="2"/>
        <v>0</v>
      </c>
    </row>
    <row r="26" spans="1:14" ht="15" customHeight="1">
      <c r="A26" s="5" t="s">
        <v>372</v>
      </c>
      <c r="B26" s="6" t="s">
        <v>221</v>
      </c>
      <c r="C26" s="50">
        <f>237+50</f>
        <v>287</v>
      </c>
      <c r="D26" s="50">
        <v>0</v>
      </c>
      <c r="E26" s="50">
        <v>0</v>
      </c>
      <c r="F26" s="90">
        <f t="shared" si="0"/>
        <v>287</v>
      </c>
      <c r="G26" s="95">
        <f>237+50</f>
        <v>287</v>
      </c>
      <c r="H26" s="76">
        <v>0</v>
      </c>
      <c r="I26" s="76">
        <v>0</v>
      </c>
      <c r="J26" s="76">
        <f t="shared" si="1"/>
        <v>287</v>
      </c>
      <c r="K26" s="116">
        <f>237+50</f>
        <v>287</v>
      </c>
      <c r="L26" s="117">
        <v>0</v>
      </c>
      <c r="M26" s="117">
        <v>0</v>
      </c>
      <c r="N26" s="117">
        <f t="shared" si="2"/>
        <v>287</v>
      </c>
    </row>
    <row r="27" spans="1:14" ht="15" customHeight="1">
      <c r="A27" s="3" t="s">
        <v>373</v>
      </c>
      <c r="B27" s="4" t="s">
        <v>222</v>
      </c>
      <c r="C27" s="47">
        <v>1404</v>
      </c>
      <c r="D27" s="47">
        <v>0</v>
      </c>
      <c r="E27" s="47">
        <v>0</v>
      </c>
      <c r="F27" s="89">
        <f t="shared" si="0"/>
        <v>1404</v>
      </c>
      <c r="G27" s="108">
        <v>2200</v>
      </c>
      <c r="H27" s="102">
        <v>0</v>
      </c>
      <c r="I27" s="102">
        <v>0</v>
      </c>
      <c r="J27" s="102">
        <f t="shared" si="1"/>
        <v>2200</v>
      </c>
      <c r="K27" s="115">
        <v>2300</v>
      </c>
      <c r="L27" s="114">
        <v>0</v>
      </c>
      <c r="M27" s="114">
        <v>0</v>
      </c>
      <c r="N27" s="114">
        <f t="shared" si="2"/>
        <v>2300</v>
      </c>
    </row>
    <row r="28" spans="1:14" ht="15" customHeight="1">
      <c r="A28" s="3" t="s">
        <v>374</v>
      </c>
      <c r="B28" s="4" t="s">
        <v>225</v>
      </c>
      <c r="C28" s="47">
        <v>0</v>
      </c>
      <c r="D28" s="47">
        <v>0</v>
      </c>
      <c r="E28" s="47">
        <v>0</v>
      </c>
      <c r="F28" s="89">
        <f t="shared" si="0"/>
        <v>0</v>
      </c>
      <c r="G28" s="108">
        <v>0</v>
      </c>
      <c r="H28" s="102">
        <v>0</v>
      </c>
      <c r="I28" s="102">
        <v>0</v>
      </c>
      <c r="J28" s="102">
        <f t="shared" si="1"/>
        <v>0</v>
      </c>
      <c r="K28" s="113">
        <v>0</v>
      </c>
      <c r="L28" s="114">
        <v>0</v>
      </c>
      <c r="M28" s="114">
        <v>0</v>
      </c>
      <c r="N28" s="114">
        <f t="shared" si="2"/>
        <v>0</v>
      </c>
    </row>
    <row r="29" spans="1:14" ht="15" customHeight="1">
      <c r="A29" s="3" t="s">
        <v>226</v>
      </c>
      <c r="B29" s="4" t="s">
        <v>227</v>
      </c>
      <c r="C29" s="47">
        <v>0</v>
      </c>
      <c r="D29" s="47">
        <v>0</v>
      </c>
      <c r="E29" s="47">
        <v>0</v>
      </c>
      <c r="F29" s="89">
        <f t="shared" si="0"/>
        <v>0</v>
      </c>
      <c r="G29" s="108">
        <v>0</v>
      </c>
      <c r="H29" s="102">
        <v>0</v>
      </c>
      <c r="I29" s="102">
        <v>0</v>
      </c>
      <c r="J29" s="102">
        <f t="shared" si="1"/>
        <v>0</v>
      </c>
      <c r="K29" s="113">
        <v>0</v>
      </c>
      <c r="L29" s="114">
        <v>0</v>
      </c>
      <c r="M29" s="114">
        <v>0</v>
      </c>
      <c r="N29" s="114">
        <f t="shared" si="2"/>
        <v>0</v>
      </c>
    </row>
    <row r="30" spans="1:14" ht="15" customHeight="1">
      <c r="A30" s="3" t="s">
        <v>375</v>
      </c>
      <c r="B30" s="4" t="s">
        <v>228</v>
      </c>
      <c r="C30" s="47">
        <v>471</v>
      </c>
      <c r="D30" s="47">
        <v>0</v>
      </c>
      <c r="E30" s="47">
        <v>0</v>
      </c>
      <c r="F30" s="89">
        <f t="shared" si="0"/>
        <v>471</v>
      </c>
      <c r="G30" s="108">
        <v>471</v>
      </c>
      <c r="H30" s="102">
        <v>0</v>
      </c>
      <c r="I30" s="102">
        <v>0</v>
      </c>
      <c r="J30" s="102">
        <f t="shared" si="1"/>
        <v>471</v>
      </c>
      <c r="K30" s="113">
        <v>471</v>
      </c>
      <c r="L30" s="114">
        <v>0</v>
      </c>
      <c r="M30" s="114">
        <v>0</v>
      </c>
      <c r="N30" s="114">
        <f t="shared" si="2"/>
        <v>471</v>
      </c>
    </row>
    <row r="31" spans="1:14" ht="15" customHeight="1">
      <c r="A31" s="3" t="s">
        <v>376</v>
      </c>
      <c r="B31" s="4" t="s">
        <v>233</v>
      </c>
      <c r="C31" s="47">
        <v>36</v>
      </c>
      <c r="D31" s="47">
        <v>0</v>
      </c>
      <c r="E31" s="47">
        <v>0</v>
      </c>
      <c r="F31" s="89">
        <f t="shared" si="0"/>
        <v>36</v>
      </c>
      <c r="G31" s="108">
        <v>36</v>
      </c>
      <c r="H31" s="102">
        <v>0</v>
      </c>
      <c r="I31" s="102">
        <v>0</v>
      </c>
      <c r="J31" s="102">
        <f t="shared" si="1"/>
        <v>36</v>
      </c>
      <c r="K31" s="113">
        <v>36</v>
      </c>
      <c r="L31" s="114">
        <v>0</v>
      </c>
      <c r="M31" s="114">
        <v>0</v>
      </c>
      <c r="N31" s="114">
        <f t="shared" si="2"/>
        <v>36</v>
      </c>
    </row>
    <row r="32" spans="1:14" s="49" customFormat="1" ht="15" customHeight="1">
      <c r="A32" s="5" t="s">
        <v>403</v>
      </c>
      <c r="B32" s="6" t="s">
        <v>236</v>
      </c>
      <c r="C32" s="50">
        <f>SUM(C27:C31)</f>
        <v>1911</v>
      </c>
      <c r="D32" s="50">
        <f>SUM(D27:D31)</f>
        <v>0</v>
      </c>
      <c r="E32" s="50">
        <f>SUM(E27:E31)</f>
        <v>0</v>
      </c>
      <c r="F32" s="90">
        <f t="shared" si="0"/>
        <v>1911</v>
      </c>
      <c r="G32" s="95">
        <f>SUM(G27:G31)</f>
        <v>2707</v>
      </c>
      <c r="H32" s="76">
        <f>SUM(H27:H31)</f>
        <v>0</v>
      </c>
      <c r="I32" s="76">
        <f>SUM(I27:I31)</f>
        <v>0</v>
      </c>
      <c r="J32" s="76">
        <f t="shared" si="1"/>
        <v>2707</v>
      </c>
      <c r="K32" s="116">
        <f>SUM(K27:K31)</f>
        <v>2807</v>
      </c>
      <c r="L32" s="117">
        <f>SUM(L27:L31)</f>
        <v>0</v>
      </c>
      <c r="M32" s="117">
        <f>SUM(M27:M31)</f>
        <v>0</v>
      </c>
      <c r="N32" s="117">
        <f t="shared" si="2"/>
        <v>2807</v>
      </c>
    </row>
    <row r="33" spans="1:14" ht="15" customHeight="1">
      <c r="A33" s="5" t="s">
        <v>377</v>
      </c>
      <c r="B33" s="6" t="s">
        <v>237</v>
      </c>
      <c r="C33" s="50">
        <v>1</v>
      </c>
      <c r="D33" s="50">
        <v>0</v>
      </c>
      <c r="E33" s="50">
        <v>20</v>
      </c>
      <c r="F33" s="90">
        <f t="shared" si="0"/>
        <v>21</v>
      </c>
      <c r="G33" s="95">
        <v>1</v>
      </c>
      <c r="H33" s="76">
        <v>0</v>
      </c>
      <c r="I33" s="76">
        <v>20</v>
      </c>
      <c r="J33" s="76">
        <f t="shared" si="1"/>
        <v>21</v>
      </c>
      <c r="K33" s="116">
        <v>0</v>
      </c>
      <c r="L33" s="117">
        <v>0</v>
      </c>
      <c r="M33" s="117">
        <v>20</v>
      </c>
      <c r="N33" s="117">
        <f t="shared" si="2"/>
        <v>20</v>
      </c>
    </row>
    <row r="34" spans="1:14" s="49" customFormat="1" ht="15" customHeight="1">
      <c r="A34" s="30" t="s">
        <v>404</v>
      </c>
      <c r="B34" s="37" t="s">
        <v>238</v>
      </c>
      <c r="C34" s="66">
        <f>C23+C24+C25+C26+C32+C33</f>
        <v>2199</v>
      </c>
      <c r="D34" s="66">
        <f>D23+D24+D25+D26+D32+D33</f>
        <v>0</v>
      </c>
      <c r="E34" s="66">
        <f>E23+E24+E25+E26+E32+E33</f>
        <v>20</v>
      </c>
      <c r="F34" s="91">
        <f t="shared" si="0"/>
        <v>2219</v>
      </c>
      <c r="G34" s="96">
        <f>G23+G24+G25+G26+G32+G33</f>
        <v>2995</v>
      </c>
      <c r="H34" s="77">
        <f>H23+H24+H25+H26+H32+H33</f>
        <v>0</v>
      </c>
      <c r="I34" s="77">
        <f>I23+I24+I25+I26+I32+I33</f>
        <v>20</v>
      </c>
      <c r="J34" s="77">
        <f t="shared" si="1"/>
        <v>3015</v>
      </c>
      <c r="K34" s="118">
        <f>K23+K24+K25+K26+K32+K33</f>
        <v>3094</v>
      </c>
      <c r="L34" s="119">
        <f>L23+L24+L25+L26+L32+L33</f>
        <v>0</v>
      </c>
      <c r="M34" s="119">
        <f>M23+M24+M25+M26+M32+M33</f>
        <v>20</v>
      </c>
      <c r="N34" s="119">
        <f t="shared" si="2"/>
        <v>3114</v>
      </c>
    </row>
    <row r="35" spans="1:14" ht="15" customHeight="1">
      <c r="A35" s="10" t="s">
        <v>239</v>
      </c>
      <c r="B35" s="4" t="s">
        <v>240</v>
      </c>
      <c r="C35" s="47">
        <v>0</v>
      </c>
      <c r="D35" s="47">
        <v>0</v>
      </c>
      <c r="E35" s="47">
        <v>0</v>
      </c>
      <c r="F35" s="89">
        <f t="shared" si="0"/>
        <v>0</v>
      </c>
      <c r="G35" s="108">
        <v>0</v>
      </c>
      <c r="H35" s="102">
        <v>0</v>
      </c>
      <c r="I35" s="102">
        <v>0</v>
      </c>
      <c r="J35" s="102">
        <f t="shared" si="1"/>
        <v>0</v>
      </c>
      <c r="K35" s="113">
        <v>0</v>
      </c>
      <c r="L35" s="114">
        <v>0</v>
      </c>
      <c r="M35" s="114">
        <v>0</v>
      </c>
      <c r="N35" s="114">
        <f t="shared" si="2"/>
        <v>0</v>
      </c>
    </row>
    <row r="36" spans="1:14" ht="15" customHeight="1">
      <c r="A36" s="10" t="s">
        <v>378</v>
      </c>
      <c r="B36" s="4" t="s">
        <v>241</v>
      </c>
      <c r="C36" s="47">
        <v>0</v>
      </c>
      <c r="D36" s="47">
        <v>0</v>
      </c>
      <c r="E36" s="47">
        <v>0</v>
      </c>
      <c r="F36" s="89">
        <f t="shared" si="0"/>
        <v>0</v>
      </c>
      <c r="G36" s="108">
        <v>200</v>
      </c>
      <c r="H36" s="102">
        <v>0</v>
      </c>
      <c r="I36" s="102">
        <v>0</v>
      </c>
      <c r="J36" s="102">
        <f t="shared" si="1"/>
        <v>200</v>
      </c>
      <c r="K36" s="113">
        <v>200</v>
      </c>
      <c r="L36" s="114">
        <v>0</v>
      </c>
      <c r="M36" s="114">
        <v>0</v>
      </c>
      <c r="N36" s="114">
        <f t="shared" si="2"/>
        <v>200</v>
      </c>
    </row>
    <row r="37" spans="1:14" ht="15" customHeight="1">
      <c r="A37" s="10" t="s">
        <v>379</v>
      </c>
      <c r="B37" s="4" t="s">
        <v>242</v>
      </c>
      <c r="C37" s="47">
        <v>0</v>
      </c>
      <c r="D37" s="47">
        <v>0</v>
      </c>
      <c r="E37" s="47">
        <v>0</v>
      </c>
      <c r="F37" s="89">
        <f t="shared" si="0"/>
        <v>0</v>
      </c>
      <c r="G37" s="108">
        <v>0</v>
      </c>
      <c r="H37" s="102">
        <v>0</v>
      </c>
      <c r="I37" s="102">
        <v>0</v>
      </c>
      <c r="J37" s="102">
        <f t="shared" si="1"/>
        <v>0</v>
      </c>
      <c r="K37" s="113">
        <v>0</v>
      </c>
      <c r="L37" s="114">
        <v>0</v>
      </c>
      <c r="M37" s="114">
        <v>0</v>
      </c>
      <c r="N37" s="114">
        <f t="shared" si="2"/>
        <v>0</v>
      </c>
    </row>
    <row r="38" spans="1:14" ht="15" customHeight="1">
      <c r="A38" s="10" t="s">
        <v>380</v>
      </c>
      <c r="B38" s="4" t="s">
        <v>243</v>
      </c>
      <c r="C38" s="47">
        <v>386</v>
      </c>
      <c r="D38" s="47">
        <v>120</v>
      </c>
      <c r="E38" s="47">
        <v>0</v>
      </c>
      <c r="F38" s="89">
        <f t="shared" si="0"/>
        <v>506</v>
      </c>
      <c r="G38" s="108">
        <v>386</v>
      </c>
      <c r="H38" s="102">
        <v>120</v>
      </c>
      <c r="I38" s="102">
        <v>0</v>
      </c>
      <c r="J38" s="102">
        <f t="shared" si="1"/>
        <v>506</v>
      </c>
      <c r="K38" s="115">
        <v>386</v>
      </c>
      <c r="L38" s="114">
        <v>120</v>
      </c>
      <c r="M38" s="114">
        <v>0</v>
      </c>
      <c r="N38" s="114">
        <f t="shared" si="2"/>
        <v>506</v>
      </c>
    </row>
    <row r="39" spans="1:14" ht="15" customHeight="1">
      <c r="A39" s="10" t="s">
        <v>244</v>
      </c>
      <c r="B39" s="4" t="s">
        <v>245</v>
      </c>
      <c r="C39" s="47">
        <v>0</v>
      </c>
      <c r="D39" s="47">
        <v>0</v>
      </c>
      <c r="E39" s="47">
        <v>0</v>
      </c>
      <c r="F39" s="89">
        <f t="shared" si="0"/>
        <v>0</v>
      </c>
      <c r="G39" s="108">
        <v>0</v>
      </c>
      <c r="H39" s="102">
        <v>0</v>
      </c>
      <c r="I39" s="102">
        <v>0</v>
      </c>
      <c r="J39" s="102">
        <f t="shared" si="1"/>
        <v>0</v>
      </c>
      <c r="K39" s="113">
        <v>0</v>
      </c>
      <c r="L39" s="114">
        <v>0</v>
      </c>
      <c r="M39" s="114">
        <v>0</v>
      </c>
      <c r="N39" s="114">
        <f t="shared" si="2"/>
        <v>0</v>
      </c>
    </row>
    <row r="40" spans="1:14" ht="15" customHeight="1">
      <c r="A40" s="10" t="s">
        <v>246</v>
      </c>
      <c r="B40" s="4" t="s">
        <v>247</v>
      </c>
      <c r="C40" s="47">
        <v>0</v>
      </c>
      <c r="D40" s="47">
        <v>0</v>
      </c>
      <c r="E40" s="47">
        <v>0</v>
      </c>
      <c r="F40" s="89">
        <f t="shared" si="0"/>
        <v>0</v>
      </c>
      <c r="G40" s="108">
        <v>0</v>
      </c>
      <c r="H40" s="102">
        <v>0</v>
      </c>
      <c r="I40" s="102">
        <v>0</v>
      </c>
      <c r="J40" s="102">
        <f t="shared" si="1"/>
        <v>0</v>
      </c>
      <c r="K40" s="113">
        <v>0</v>
      </c>
      <c r="L40" s="114">
        <v>0</v>
      </c>
      <c r="M40" s="114">
        <v>0</v>
      </c>
      <c r="N40" s="114">
        <f t="shared" si="2"/>
        <v>0</v>
      </c>
    </row>
    <row r="41" spans="1:14" ht="15" customHeight="1">
      <c r="A41" s="10" t="s">
        <v>248</v>
      </c>
      <c r="B41" s="4" t="s">
        <v>249</v>
      </c>
      <c r="C41" s="47">
        <v>0</v>
      </c>
      <c r="D41" s="47">
        <v>0</v>
      </c>
      <c r="E41" s="47">
        <v>0</v>
      </c>
      <c r="F41" s="89">
        <f t="shared" si="0"/>
        <v>0</v>
      </c>
      <c r="G41" s="108">
        <v>0</v>
      </c>
      <c r="H41" s="102">
        <v>0</v>
      </c>
      <c r="I41" s="102">
        <v>0</v>
      </c>
      <c r="J41" s="102">
        <f t="shared" si="1"/>
        <v>0</v>
      </c>
      <c r="K41" s="113">
        <v>0</v>
      </c>
      <c r="L41" s="114">
        <v>0</v>
      </c>
      <c r="M41" s="114">
        <v>0</v>
      </c>
      <c r="N41" s="114">
        <f t="shared" si="2"/>
        <v>0</v>
      </c>
    </row>
    <row r="42" spans="1:14" ht="15" customHeight="1">
      <c r="A42" s="10" t="s">
        <v>381</v>
      </c>
      <c r="B42" s="4" t="s">
        <v>250</v>
      </c>
      <c r="C42" s="47">
        <v>34</v>
      </c>
      <c r="D42" s="47">
        <v>0</v>
      </c>
      <c r="E42" s="47">
        <v>0</v>
      </c>
      <c r="F42" s="89">
        <f t="shared" si="0"/>
        <v>34</v>
      </c>
      <c r="G42" s="108">
        <v>34</v>
      </c>
      <c r="H42" s="102">
        <v>0</v>
      </c>
      <c r="I42" s="102">
        <v>0</v>
      </c>
      <c r="J42" s="102">
        <f t="shared" si="1"/>
        <v>34</v>
      </c>
      <c r="K42" s="113">
        <v>34</v>
      </c>
      <c r="L42" s="114">
        <v>0</v>
      </c>
      <c r="M42" s="114">
        <v>0</v>
      </c>
      <c r="N42" s="114">
        <f t="shared" si="2"/>
        <v>34</v>
      </c>
    </row>
    <row r="43" spans="1:14" ht="15" customHeight="1">
      <c r="A43" s="10" t="s">
        <v>382</v>
      </c>
      <c r="B43" s="4" t="s">
        <v>251</v>
      </c>
      <c r="C43" s="47">
        <v>0</v>
      </c>
      <c r="D43" s="47">
        <v>0</v>
      </c>
      <c r="E43" s="47">
        <v>0</v>
      </c>
      <c r="F43" s="89">
        <f t="shared" si="0"/>
        <v>0</v>
      </c>
      <c r="G43" s="108">
        <v>0</v>
      </c>
      <c r="H43" s="102">
        <v>0</v>
      </c>
      <c r="I43" s="102">
        <v>0</v>
      </c>
      <c r="J43" s="102">
        <f t="shared" si="1"/>
        <v>0</v>
      </c>
      <c r="K43" s="113">
        <v>0</v>
      </c>
      <c r="L43" s="114">
        <v>0</v>
      </c>
      <c r="M43" s="114">
        <v>0</v>
      </c>
      <c r="N43" s="114">
        <f t="shared" si="2"/>
        <v>0</v>
      </c>
    </row>
    <row r="44" spans="1:14" ht="15" customHeight="1">
      <c r="A44" s="10" t="s">
        <v>383</v>
      </c>
      <c r="B44" s="4" t="s">
        <v>252</v>
      </c>
      <c r="C44" s="47">
        <f>200+288</f>
        <v>488</v>
      </c>
      <c r="D44" s="47">
        <v>0</v>
      </c>
      <c r="E44" s="47">
        <v>0</v>
      </c>
      <c r="F44" s="89">
        <f t="shared" si="0"/>
        <v>488</v>
      </c>
      <c r="G44" s="108">
        <f>200+288</f>
        <v>488</v>
      </c>
      <c r="H44" s="102">
        <v>0</v>
      </c>
      <c r="I44" s="102">
        <v>0</v>
      </c>
      <c r="J44" s="102">
        <f t="shared" si="1"/>
        <v>488</v>
      </c>
      <c r="K44" s="113">
        <f>200+288</f>
        <v>488</v>
      </c>
      <c r="L44" s="114">
        <v>0</v>
      </c>
      <c r="M44" s="114">
        <v>0</v>
      </c>
      <c r="N44" s="114">
        <f t="shared" si="2"/>
        <v>488</v>
      </c>
    </row>
    <row r="45" spans="1:14" s="49" customFormat="1" ht="15" customHeight="1">
      <c r="A45" s="36" t="s">
        <v>405</v>
      </c>
      <c r="B45" s="37" t="s">
        <v>253</v>
      </c>
      <c r="C45" s="66">
        <f>SUM(C35:C44)</f>
        <v>908</v>
      </c>
      <c r="D45" s="66">
        <f>SUM(D35:D44)</f>
        <v>120</v>
      </c>
      <c r="E45" s="66">
        <f>SUM(E35:E44)</f>
        <v>0</v>
      </c>
      <c r="F45" s="91">
        <f t="shared" si="0"/>
        <v>1028</v>
      </c>
      <c r="G45" s="96">
        <f>SUM(G35:G44)</f>
        <v>1108</v>
      </c>
      <c r="H45" s="77">
        <f>SUM(H35:H44)</f>
        <v>120</v>
      </c>
      <c r="I45" s="77">
        <f>SUM(I35:I44)</f>
        <v>0</v>
      </c>
      <c r="J45" s="77">
        <f t="shared" si="1"/>
        <v>1228</v>
      </c>
      <c r="K45" s="118">
        <f>SUM(K35:K44)</f>
        <v>1108</v>
      </c>
      <c r="L45" s="119">
        <f>SUM(L35:L44)</f>
        <v>120</v>
      </c>
      <c r="M45" s="119">
        <f>SUM(M35:M44)</f>
        <v>0</v>
      </c>
      <c r="N45" s="119">
        <f t="shared" si="2"/>
        <v>1228</v>
      </c>
    </row>
    <row r="46" spans="1:14" ht="15" customHeight="1">
      <c r="A46" s="10" t="s">
        <v>262</v>
      </c>
      <c r="B46" s="4" t="s">
        <v>263</v>
      </c>
      <c r="C46" s="47">
        <v>0</v>
      </c>
      <c r="D46" s="47">
        <v>0</v>
      </c>
      <c r="E46" s="47">
        <v>0</v>
      </c>
      <c r="F46" s="89">
        <f t="shared" si="0"/>
        <v>0</v>
      </c>
      <c r="G46" s="108">
        <v>0</v>
      </c>
      <c r="H46" s="102">
        <v>0</v>
      </c>
      <c r="I46" s="102">
        <v>0</v>
      </c>
      <c r="J46" s="102">
        <f t="shared" si="1"/>
        <v>0</v>
      </c>
      <c r="K46" s="113">
        <v>0</v>
      </c>
      <c r="L46" s="114">
        <v>0</v>
      </c>
      <c r="M46" s="114">
        <v>0</v>
      </c>
      <c r="N46" s="114">
        <f t="shared" si="2"/>
        <v>0</v>
      </c>
    </row>
    <row r="47" spans="1:14" ht="15" customHeight="1">
      <c r="A47" s="3" t="s">
        <v>387</v>
      </c>
      <c r="B47" s="4" t="s">
        <v>264</v>
      </c>
      <c r="C47" s="47">
        <v>69</v>
      </c>
      <c r="D47" s="47">
        <v>0</v>
      </c>
      <c r="E47" s="47">
        <v>0</v>
      </c>
      <c r="F47" s="89">
        <f t="shared" si="0"/>
        <v>69</v>
      </c>
      <c r="G47" s="108">
        <v>69</v>
      </c>
      <c r="H47" s="102">
        <v>0</v>
      </c>
      <c r="I47" s="102">
        <v>0</v>
      </c>
      <c r="J47" s="102">
        <f t="shared" si="1"/>
        <v>69</v>
      </c>
      <c r="K47" s="113">
        <v>69</v>
      </c>
      <c r="L47" s="114">
        <v>0</v>
      </c>
      <c r="M47" s="114">
        <v>0</v>
      </c>
      <c r="N47" s="114">
        <f t="shared" si="2"/>
        <v>69</v>
      </c>
    </row>
    <row r="48" spans="1:14" ht="15" customHeight="1">
      <c r="A48" s="10" t="s">
        <v>388</v>
      </c>
      <c r="B48" s="4" t="s">
        <v>458</v>
      </c>
      <c r="C48" s="47">
        <v>0</v>
      </c>
      <c r="D48" s="47">
        <v>0</v>
      </c>
      <c r="E48" s="47">
        <v>0</v>
      </c>
      <c r="F48" s="89">
        <f t="shared" si="0"/>
        <v>0</v>
      </c>
      <c r="G48" s="108">
        <v>0</v>
      </c>
      <c r="H48" s="102">
        <v>0</v>
      </c>
      <c r="I48" s="102">
        <v>0</v>
      </c>
      <c r="J48" s="102">
        <f t="shared" si="1"/>
        <v>0</v>
      </c>
      <c r="K48" s="113">
        <v>0</v>
      </c>
      <c r="L48" s="114">
        <v>0</v>
      </c>
      <c r="M48" s="114">
        <v>0</v>
      </c>
      <c r="N48" s="114">
        <f t="shared" si="2"/>
        <v>0</v>
      </c>
    </row>
    <row r="49" spans="1:14" s="49" customFormat="1" ht="15" customHeight="1">
      <c r="A49" s="30" t="s">
        <v>407</v>
      </c>
      <c r="B49" s="37" t="s">
        <v>265</v>
      </c>
      <c r="C49" s="66">
        <f>SUM(C46:C48)</f>
        <v>69</v>
      </c>
      <c r="D49" s="66">
        <f>SUM(D46:D48)</f>
        <v>0</v>
      </c>
      <c r="E49" s="66">
        <f>SUM(E46:E48)</f>
        <v>0</v>
      </c>
      <c r="F49" s="91">
        <f t="shared" si="0"/>
        <v>69</v>
      </c>
      <c r="G49" s="96">
        <f>SUM(G46:G48)</f>
        <v>69</v>
      </c>
      <c r="H49" s="77">
        <f>SUM(H46:H48)</f>
        <v>0</v>
      </c>
      <c r="I49" s="77">
        <f>SUM(I46:I48)</f>
        <v>0</v>
      </c>
      <c r="J49" s="77">
        <f t="shared" si="1"/>
        <v>69</v>
      </c>
      <c r="K49" s="118">
        <f>SUM(K46:K48)</f>
        <v>69</v>
      </c>
      <c r="L49" s="119">
        <f>SUM(L46:L48)</f>
        <v>0</v>
      </c>
      <c r="M49" s="119">
        <f>SUM(M46:M48)</f>
        <v>0</v>
      </c>
      <c r="N49" s="119">
        <f t="shared" si="2"/>
        <v>69</v>
      </c>
    </row>
    <row r="50" spans="1:14" s="49" customFormat="1" ht="15" customHeight="1">
      <c r="A50" s="41" t="s">
        <v>12</v>
      </c>
      <c r="B50" s="43"/>
      <c r="C50" s="50"/>
      <c r="D50" s="50"/>
      <c r="E50" s="50"/>
      <c r="F50" s="89">
        <f t="shared" si="0"/>
        <v>0</v>
      </c>
      <c r="G50" s="95"/>
      <c r="H50" s="76"/>
      <c r="I50" s="76"/>
      <c r="J50" s="102">
        <f t="shared" si="1"/>
        <v>0</v>
      </c>
      <c r="K50" s="116"/>
      <c r="L50" s="117"/>
      <c r="M50" s="117"/>
      <c r="N50" s="114">
        <f t="shared" si="2"/>
        <v>0</v>
      </c>
    </row>
    <row r="51" spans="1:14" ht="15" customHeight="1">
      <c r="A51" s="3" t="s">
        <v>208</v>
      </c>
      <c r="B51" s="4" t="s">
        <v>209</v>
      </c>
      <c r="C51" s="47">
        <v>0</v>
      </c>
      <c r="D51" s="47">
        <v>0</v>
      </c>
      <c r="E51" s="47">
        <v>0</v>
      </c>
      <c r="F51" s="89">
        <f t="shared" si="0"/>
        <v>0</v>
      </c>
      <c r="G51" s="108">
        <v>0</v>
      </c>
      <c r="H51" s="102">
        <v>0</v>
      </c>
      <c r="I51" s="102">
        <v>0</v>
      </c>
      <c r="J51" s="102">
        <f t="shared" si="1"/>
        <v>0</v>
      </c>
      <c r="K51" s="113">
        <v>0</v>
      </c>
      <c r="L51" s="114">
        <v>0</v>
      </c>
      <c r="M51" s="114">
        <v>0</v>
      </c>
      <c r="N51" s="114">
        <f t="shared" si="2"/>
        <v>0</v>
      </c>
    </row>
    <row r="52" spans="1:14" ht="15" customHeight="1">
      <c r="A52" s="3" t="s">
        <v>210</v>
      </c>
      <c r="B52" s="4" t="s">
        <v>211</v>
      </c>
      <c r="C52" s="47">
        <v>0</v>
      </c>
      <c r="D52" s="47">
        <v>0</v>
      </c>
      <c r="E52" s="47">
        <v>0</v>
      </c>
      <c r="F52" s="89">
        <f t="shared" si="0"/>
        <v>0</v>
      </c>
      <c r="G52" s="108">
        <v>0</v>
      </c>
      <c r="H52" s="102">
        <v>0</v>
      </c>
      <c r="I52" s="102">
        <v>0</v>
      </c>
      <c r="J52" s="102">
        <f t="shared" si="1"/>
        <v>0</v>
      </c>
      <c r="K52" s="113">
        <v>0</v>
      </c>
      <c r="L52" s="114">
        <v>0</v>
      </c>
      <c r="M52" s="114">
        <v>0</v>
      </c>
      <c r="N52" s="114">
        <f t="shared" si="2"/>
        <v>0</v>
      </c>
    </row>
    <row r="53" spans="1:14" ht="15" customHeight="1">
      <c r="A53" s="3" t="s">
        <v>365</v>
      </c>
      <c r="B53" s="4" t="s">
        <v>212</v>
      </c>
      <c r="C53" s="47">
        <v>0</v>
      </c>
      <c r="D53" s="47">
        <v>0</v>
      </c>
      <c r="E53" s="47">
        <v>0</v>
      </c>
      <c r="F53" s="89">
        <f t="shared" si="0"/>
        <v>0</v>
      </c>
      <c r="G53" s="108">
        <v>0</v>
      </c>
      <c r="H53" s="102">
        <v>0</v>
      </c>
      <c r="I53" s="102">
        <v>0</v>
      </c>
      <c r="J53" s="102">
        <f t="shared" si="1"/>
        <v>0</v>
      </c>
      <c r="K53" s="113">
        <v>0</v>
      </c>
      <c r="L53" s="114">
        <v>0</v>
      </c>
      <c r="M53" s="114">
        <v>0</v>
      </c>
      <c r="N53" s="114">
        <f t="shared" si="2"/>
        <v>0</v>
      </c>
    </row>
    <row r="54" spans="1:14" ht="15" customHeight="1">
      <c r="A54" s="3" t="s">
        <v>366</v>
      </c>
      <c r="B54" s="4" t="s">
        <v>213</v>
      </c>
      <c r="C54" s="47">
        <v>0</v>
      </c>
      <c r="D54" s="47">
        <v>0</v>
      </c>
      <c r="E54" s="47">
        <v>0</v>
      </c>
      <c r="F54" s="89">
        <f t="shared" si="0"/>
        <v>0</v>
      </c>
      <c r="G54" s="108">
        <v>0</v>
      </c>
      <c r="H54" s="102">
        <v>0</v>
      </c>
      <c r="I54" s="102">
        <v>0</v>
      </c>
      <c r="J54" s="102">
        <f t="shared" si="1"/>
        <v>0</v>
      </c>
      <c r="K54" s="113">
        <v>0</v>
      </c>
      <c r="L54" s="114">
        <v>0</v>
      </c>
      <c r="M54" s="114">
        <v>0</v>
      </c>
      <c r="N54" s="114">
        <f t="shared" si="2"/>
        <v>0</v>
      </c>
    </row>
    <row r="55" spans="1:14" ht="15" customHeight="1">
      <c r="A55" s="3" t="s">
        <v>367</v>
      </c>
      <c r="B55" s="4" t="s">
        <v>214</v>
      </c>
      <c r="C55" s="47">
        <v>0</v>
      </c>
      <c r="D55" s="47">
        <v>0</v>
      </c>
      <c r="E55" s="47">
        <v>0</v>
      </c>
      <c r="F55" s="89">
        <f t="shared" si="0"/>
        <v>0</v>
      </c>
      <c r="G55" s="108">
        <v>0</v>
      </c>
      <c r="H55" s="102">
        <v>0</v>
      </c>
      <c r="I55" s="102">
        <v>0</v>
      </c>
      <c r="J55" s="102">
        <f t="shared" si="1"/>
        <v>0</v>
      </c>
      <c r="K55" s="113">
        <v>0</v>
      </c>
      <c r="L55" s="114">
        <v>0</v>
      </c>
      <c r="M55" s="114">
        <v>0</v>
      </c>
      <c r="N55" s="114">
        <f t="shared" si="2"/>
        <v>0</v>
      </c>
    </row>
    <row r="56" spans="1:14" s="49" customFormat="1" ht="15" customHeight="1">
      <c r="A56" s="30" t="s">
        <v>401</v>
      </c>
      <c r="B56" s="37" t="s">
        <v>215</v>
      </c>
      <c r="C56" s="50">
        <f>SUM(C51:C55)</f>
        <v>0</v>
      </c>
      <c r="D56" s="50">
        <f>SUM(D51:D55)</f>
        <v>0</v>
      </c>
      <c r="E56" s="50">
        <f>SUM(E51:E55)</f>
        <v>0</v>
      </c>
      <c r="F56" s="90">
        <f t="shared" si="0"/>
        <v>0</v>
      </c>
      <c r="G56" s="95">
        <f>SUM(G51:G55)</f>
        <v>0</v>
      </c>
      <c r="H56" s="76">
        <f>SUM(H51:H55)</f>
        <v>0</v>
      </c>
      <c r="I56" s="76">
        <f>SUM(I51:I55)</f>
        <v>0</v>
      </c>
      <c r="J56" s="76">
        <f t="shared" si="1"/>
        <v>0</v>
      </c>
      <c r="K56" s="116">
        <f>SUM(K51:K55)</f>
        <v>0</v>
      </c>
      <c r="L56" s="117">
        <f>SUM(L51:L55)</f>
        <v>0</v>
      </c>
      <c r="M56" s="117">
        <f>SUM(M51:M55)</f>
        <v>0</v>
      </c>
      <c r="N56" s="117">
        <f t="shared" si="2"/>
        <v>0</v>
      </c>
    </row>
    <row r="57" spans="1:14" ht="15" customHeight="1">
      <c r="A57" s="10" t="s">
        <v>384</v>
      </c>
      <c r="B57" s="4" t="s">
        <v>254</v>
      </c>
      <c r="C57" s="47">
        <v>0</v>
      </c>
      <c r="D57" s="47">
        <v>0</v>
      </c>
      <c r="E57" s="47">
        <v>0</v>
      </c>
      <c r="F57" s="89">
        <f t="shared" si="0"/>
        <v>0</v>
      </c>
      <c r="G57" s="108">
        <v>0</v>
      </c>
      <c r="H57" s="102">
        <v>0</v>
      </c>
      <c r="I57" s="102">
        <v>0</v>
      </c>
      <c r="J57" s="102">
        <f t="shared" si="1"/>
        <v>0</v>
      </c>
      <c r="K57" s="113">
        <v>0</v>
      </c>
      <c r="L57" s="114">
        <v>0</v>
      </c>
      <c r="M57" s="114">
        <v>0</v>
      </c>
      <c r="N57" s="114">
        <f t="shared" si="2"/>
        <v>0</v>
      </c>
    </row>
    <row r="58" spans="1:14" ht="15" customHeight="1">
      <c r="A58" s="10" t="s">
        <v>385</v>
      </c>
      <c r="B58" s="4" t="s">
        <v>255</v>
      </c>
      <c r="C58" s="47">
        <v>0</v>
      </c>
      <c r="D58" s="47">
        <v>0</v>
      </c>
      <c r="E58" s="47">
        <v>0</v>
      </c>
      <c r="F58" s="89">
        <f t="shared" si="0"/>
        <v>0</v>
      </c>
      <c r="G58" s="108">
        <v>2</v>
      </c>
      <c r="H58" s="102">
        <v>0</v>
      </c>
      <c r="I58" s="102">
        <v>0</v>
      </c>
      <c r="J58" s="102">
        <f t="shared" si="1"/>
        <v>2</v>
      </c>
      <c r="K58" s="113">
        <v>2</v>
      </c>
      <c r="L58" s="114">
        <v>0</v>
      </c>
      <c r="M58" s="114">
        <v>0</v>
      </c>
      <c r="N58" s="114">
        <f t="shared" si="2"/>
        <v>2</v>
      </c>
    </row>
    <row r="59" spans="1:14" ht="15" customHeight="1">
      <c r="A59" s="10" t="s">
        <v>256</v>
      </c>
      <c r="B59" s="4" t="s">
        <v>257</v>
      </c>
      <c r="C59" s="47">
        <v>0</v>
      </c>
      <c r="D59" s="47">
        <v>0</v>
      </c>
      <c r="E59" s="47">
        <v>0</v>
      </c>
      <c r="F59" s="89">
        <f t="shared" si="0"/>
        <v>0</v>
      </c>
      <c r="G59" s="108">
        <v>0</v>
      </c>
      <c r="H59" s="102">
        <v>0</v>
      </c>
      <c r="I59" s="102">
        <v>0</v>
      </c>
      <c r="J59" s="102">
        <f t="shared" si="1"/>
        <v>0</v>
      </c>
      <c r="K59" s="113">
        <v>0</v>
      </c>
      <c r="L59" s="114">
        <v>0</v>
      </c>
      <c r="M59" s="114">
        <v>0</v>
      </c>
      <c r="N59" s="114">
        <f t="shared" si="2"/>
        <v>0</v>
      </c>
    </row>
    <row r="60" spans="1:14" ht="15" customHeight="1">
      <c r="A60" s="10" t="s">
        <v>386</v>
      </c>
      <c r="B60" s="4" t="s">
        <v>258</v>
      </c>
      <c r="C60" s="47">
        <v>0</v>
      </c>
      <c r="D60" s="47">
        <v>0</v>
      </c>
      <c r="E60" s="47">
        <v>0</v>
      </c>
      <c r="F60" s="89">
        <f t="shared" si="0"/>
        <v>0</v>
      </c>
      <c r="G60" s="108">
        <v>0</v>
      </c>
      <c r="H60" s="102">
        <v>0</v>
      </c>
      <c r="I60" s="102">
        <v>0</v>
      </c>
      <c r="J60" s="102">
        <f t="shared" si="1"/>
        <v>0</v>
      </c>
      <c r="K60" s="113">
        <v>0</v>
      </c>
      <c r="L60" s="114">
        <v>0</v>
      </c>
      <c r="M60" s="114">
        <v>0</v>
      </c>
      <c r="N60" s="114">
        <f t="shared" si="2"/>
        <v>0</v>
      </c>
    </row>
    <row r="61" spans="1:14" ht="15" customHeight="1">
      <c r="A61" s="10" t="s">
        <v>259</v>
      </c>
      <c r="B61" s="4" t="s">
        <v>260</v>
      </c>
      <c r="C61" s="47">
        <v>0</v>
      </c>
      <c r="D61" s="47">
        <v>0</v>
      </c>
      <c r="E61" s="47">
        <v>0</v>
      </c>
      <c r="F61" s="89">
        <f t="shared" si="0"/>
        <v>0</v>
      </c>
      <c r="G61" s="108">
        <v>0</v>
      </c>
      <c r="H61" s="102">
        <v>0</v>
      </c>
      <c r="I61" s="102">
        <v>0</v>
      </c>
      <c r="J61" s="102">
        <f t="shared" si="1"/>
        <v>0</v>
      </c>
      <c r="K61" s="113">
        <v>0</v>
      </c>
      <c r="L61" s="114">
        <v>0</v>
      </c>
      <c r="M61" s="114">
        <v>0</v>
      </c>
      <c r="N61" s="114">
        <f t="shared" si="2"/>
        <v>0</v>
      </c>
    </row>
    <row r="62" spans="1:14" s="49" customFormat="1" ht="15" customHeight="1">
      <c r="A62" s="30" t="s">
        <v>406</v>
      </c>
      <c r="B62" s="37" t="s">
        <v>261</v>
      </c>
      <c r="C62" s="50">
        <f>SUM(C57:C61)</f>
        <v>0</v>
      </c>
      <c r="D62" s="50">
        <f>SUM(D57:D61)</f>
        <v>0</v>
      </c>
      <c r="E62" s="50">
        <f>SUM(E57:E61)</f>
        <v>0</v>
      </c>
      <c r="F62" s="90">
        <f t="shared" si="0"/>
        <v>0</v>
      </c>
      <c r="G62" s="95">
        <f>SUM(G57:G61)</f>
        <v>2</v>
      </c>
      <c r="H62" s="76">
        <f>SUM(H57:H61)</f>
        <v>0</v>
      </c>
      <c r="I62" s="76">
        <f>SUM(I57:I61)</f>
        <v>0</v>
      </c>
      <c r="J62" s="76">
        <f t="shared" si="1"/>
        <v>2</v>
      </c>
      <c r="K62" s="116">
        <f>SUM(K57:K61)</f>
        <v>2</v>
      </c>
      <c r="L62" s="117">
        <f>SUM(L57:L61)</f>
        <v>0</v>
      </c>
      <c r="M62" s="117">
        <f>SUM(M57:M61)</f>
        <v>0</v>
      </c>
      <c r="N62" s="117">
        <f t="shared" si="2"/>
        <v>2</v>
      </c>
    </row>
    <row r="63" spans="1:14" ht="15" customHeight="1">
      <c r="A63" s="10" t="s">
        <v>266</v>
      </c>
      <c r="B63" s="4" t="s">
        <v>267</v>
      </c>
      <c r="C63" s="47">
        <v>0</v>
      </c>
      <c r="D63" s="47">
        <v>0</v>
      </c>
      <c r="E63" s="47">
        <v>0</v>
      </c>
      <c r="F63" s="89">
        <f t="shared" si="0"/>
        <v>0</v>
      </c>
      <c r="G63" s="108">
        <v>0</v>
      </c>
      <c r="H63" s="102">
        <v>0</v>
      </c>
      <c r="I63" s="102">
        <v>0</v>
      </c>
      <c r="J63" s="102">
        <f t="shared" si="1"/>
        <v>0</v>
      </c>
      <c r="K63" s="113">
        <v>0</v>
      </c>
      <c r="L63" s="114">
        <v>0</v>
      </c>
      <c r="M63" s="114">
        <v>0</v>
      </c>
      <c r="N63" s="114">
        <f t="shared" si="2"/>
        <v>0</v>
      </c>
    </row>
    <row r="64" spans="1:14" ht="15" customHeight="1">
      <c r="A64" s="3" t="s">
        <v>389</v>
      </c>
      <c r="B64" s="4" t="s">
        <v>268</v>
      </c>
      <c r="C64" s="47">
        <v>0</v>
      </c>
      <c r="D64" s="47">
        <v>0</v>
      </c>
      <c r="E64" s="47">
        <v>0</v>
      </c>
      <c r="F64" s="89">
        <f t="shared" si="0"/>
        <v>0</v>
      </c>
      <c r="G64" s="108">
        <v>0</v>
      </c>
      <c r="H64" s="102">
        <v>0</v>
      </c>
      <c r="I64" s="102">
        <v>0</v>
      </c>
      <c r="J64" s="102">
        <f t="shared" si="1"/>
        <v>0</v>
      </c>
      <c r="K64" s="113">
        <v>0</v>
      </c>
      <c r="L64" s="114">
        <v>0</v>
      </c>
      <c r="M64" s="114">
        <v>0</v>
      </c>
      <c r="N64" s="114">
        <f t="shared" si="2"/>
        <v>0</v>
      </c>
    </row>
    <row r="65" spans="1:14" ht="15" customHeight="1">
      <c r="A65" s="10" t="s">
        <v>390</v>
      </c>
      <c r="B65" s="4" t="s">
        <v>269</v>
      </c>
      <c r="C65" s="47">
        <v>0</v>
      </c>
      <c r="D65" s="47">
        <v>0</v>
      </c>
      <c r="E65" s="47">
        <v>0</v>
      </c>
      <c r="F65" s="89">
        <f t="shared" si="0"/>
        <v>0</v>
      </c>
      <c r="G65" s="108">
        <v>0</v>
      </c>
      <c r="H65" s="102">
        <v>0</v>
      </c>
      <c r="I65" s="102">
        <v>0</v>
      </c>
      <c r="J65" s="102">
        <f t="shared" si="1"/>
        <v>0</v>
      </c>
      <c r="K65" s="113">
        <v>0</v>
      </c>
      <c r="L65" s="114">
        <v>0</v>
      </c>
      <c r="M65" s="114">
        <v>0</v>
      </c>
      <c r="N65" s="114">
        <f t="shared" si="2"/>
        <v>0</v>
      </c>
    </row>
    <row r="66" spans="1:14" s="49" customFormat="1" ht="15" customHeight="1">
      <c r="A66" s="30" t="s">
        <v>409</v>
      </c>
      <c r="B66" s="37" t="s">
        <v>270</v>
      </c>
      <c r="C66" s="50">
        <f>SUM(C63:C65)</f>
        <v>0</v>
      </c>
      <c r="D66" s="50">
        <f>SUM(D63:D65)</f>
        <v>0</v>
      </c>
      <c r="E66" s="50">
        <f>SUM(E63:E65)</f>
        <v>0</v>
      </c>
      <c r="F66" s="90">
        <f t="shared" si="0"/>
        <v>0</v>
      </c>
      <c r="G66" s="95">
        <f>SUM(G63:G65)</f>
        <v>0</v>
      </c>
      <c r="H66" s="76">
        <f>SUM(H63:H65)</f>
        <v>0</v>
      </c>
      <c r="I66" s="76">
        <f>SUM(I63:I65)</f>
        <v>0</v>
      </c>
      <c r="J66" s="76">
        <f t="shared" si="1"/>
        <v>0</v>
      </c>
      <c r="K66" s="116">
        <f>SUM(K63:K65)</f>
        <v>0</v>
      </c>
      <c r="L66" s="117">
        <f>SUM(L63:L65)</f>
        <v>0</v>
      </c>
      <c r="M66" s="117">
        <f>SUM(M63:M65)</f>
        <v>0</v>
      </c>
      <c r="N66" s="117">
        <f t="shared" si="2"/>
        <v>0</v>
      </c>
    </row>
    <row r="67" spans="1:14" s="49" customFormat="1" ht="15" customHeight="1">
      <c r="A67" s="41" t="s">
        <v>13</v>
      </c>
      <c r="B67" s="43"/>
      <c r="C67" s="50"/>
      <c r="D67" s="50"/>
      <c r="E67" s="50"/>
      <c r="F67" s="89">
        <f t="shared" si="0"/>
        <v>0</v>
      </c>
      <c r="G67" s="95"/>
      <c r="H67" s="76"/>
      <c r="I67" s="76"/>
      <c r="J67" s="102">
        <f t="shared" si="1"/>
        <v>0</v>
      </c>
      <c r="K67" s="116"/>
      <c r="L67" s="117"/>
      <c r="M67" s="117"/>
      <c r="N67" s="114">
        <f t="shared" si="2"/>
        <v>0</v>
      </c>
    </row>
    <row r="68" spans="1:14" s="49" customFormat="1" ht="15.75">
      <c r="A68" s="34" t="s">
        <v>408</v>
      </c>
      <c r="B68" s="26" t="s">
        <v>271</v>
      </c>
      <c r="C68" s="66">
        <f>C20+C34+C45+C49+C56+C62+C66</f>
        <v>19916</v>
      </c>
      <c r="D68" s="66">
        <f>D20+D34+D45+D49+D56+D62+D66</f>
        <v>120</v>
      </c>
      <c r="E68" s="66">
        <f>E20+E34+E45+E49+E56+E62+E66</f>
        <v>20</v>
      </c>
      <c r="F68" s="91">
        <f t="shared" si="0"/>
        <v>20056</v>
      </c>
      <c r="G68" s="96">
        <f>G20+G34+G45+G49+G56+G62+G66</f>
        <v>20939</v>
      </c>
      <c r="H68" s="77">
        <f>H20+H34+H45+H49+H56+H62+H66</f>
        <v>120</v>
      </c>
      <c r="I68" s="77">
        <f>I20+I34+I45+I49+I56+I62+I66</f>
        <v>20</v>
      </c>
      <c r="J68" s="77">
        <f t="shared" si="1"/>
        <v>21079</v>
      </c>
      <c r="K68" s="118">
        <f>K20+K34+K45+K49+K56+K62+K66</f>
        <v>21890</v>
      </c>
      <c r="L68" s="119">
        <f>L20+L34+L45+L49+L56+L62+L66</f>
        <v>120</v>
      </c>
      <c r="M68" s="119">
        <f>M20+M34+M45+M49+M56+M62+M66</f>
        <v>20</v>
      </c>
      <c r="N68" s="119">
        <f t="shared" si="2"/>
        <v>22030</v>
      </c>
    </row>
    <row r="69" spans="1:14" s="49" customFormat="1" ht="15.75">
      <c r="A69" s="52" t="s">
        <v>14</v>
      </c>
      <c r="B69" s="46"/>
      <c r="C69" s="50"/>
      <c r="D69" s="50"/>
      <c r="E69" s="50"/>
      <c r="F69" s="89">
        <f t="shared" si="0"/>
        <v>0</v>
      </c>
      <c r="G69" s="95"/>
      <c r="H69" s="76"/>
      <c r="I69" s="76"/>
      <c r="J69" s="102">
        <f t="shared" si="1"/>
        <v>0</v>
      </c>
      <c r="K69" s="116"/>
      <c r="L69" s="117"/>
      <c r="M69" s="117"/>
      <c r="N69" s="114">
        <f t="shared" si="2"/>
        <v>0</v>
      </c>
    </row>
    <row r="70" spans="1:14" s="49" customFormat="1" ht="15.75">
      <c r="A70" s="52" t="s">
        <v>15</v>
      </c>
      <c r="B70" s="46"/>
      <c r="C70" s="50"/>
      <c r="D70" s="50"/>
      <c r="E70" s="50"/>
      <c r="F70" s="89">
        <f t="shared" si="0"/>
        <v>0</v>
      </c>
      <c r="G70" s="95"/>
      <c r="H70" s="76"/>
      <c r="I70" s="76"/>
      <c r="J70" s="102">
        <f t="shared" si="1"/>
        <v>0</v>
      </c>
      <c r="K70" s="116"/>
      <c r="L70" s="117"/>
      <c r="M70" s="117"/>
      <c r="N70" s="114">
        <f t="shared" si="2"/>
        <v>0</v>
      </c>
    </row>
    <row r="71" spans="1:14">
      <c r="A71" s="28" t="s">
        <v>391</v>
      </c>
      <c r="B71" s="3" t="s">
        <v>272</v>
      </c>
      <c r="C71" s="47">
        <v>0</v>
      </c>
      <c r="D71" s="47">
        <v>0</v>
      </c>
      <c r="E71" s="47">
        <v>0</v>
      </c>
      <c r="F71" s="89">
        <f t="shared" si="0"/>
        <v>0</v>
      </c>
      <c r="G71" s="108">
        <v>0</v>
      </c>
      <c r="H71" s="102">
        <v>0</v>
      </c>
      <c r="I71" s="102">
        <v>0</v>
      </c>
      <c r="J71" s="102">
        <f t="shared" si="1"/>
        <v>0</v>
      </c>
      <c r="K71" s="113">
        <v>0</v>
      </c>
      <c r="L71" s="114">
        <v>0</v>
      </c>
      <c r="M71" s="114">
        <v>0</v>
      </c>
      <c r="N71" s="114">
        <f t="shared" si="2"/>
        <v>0</v>
      </c>
    </row>
    <row r="72" spans="1:14">
      <c r="A72" s="10" t="s">
        <v>273</v>
      </c>
      <c r="B72" s="3" t="s">
        <v>274</v>
      </c>
      <c r="C72" s="47">
        <v>0</v>
      </c>
      <c r="D72" s="47">
        <v>0</v>
      </c>
      <c r="E72" s="47">
        <v>0</v>
      </c>
      <c r="F72" s="89">
        <f t="shared" si="0"/>
        <v>0</v>
      </c>
      <c r="G72" s="108">
        <v>0</v>
      </c>
      <c r="H72" s="102">
        <v>0</v>
      </c>
      <c r="I72" s="102">
        <v>0</v>
      </c>
      <c r="J72" s="102">
        <f t="shared" si="1"/>
        <v>0</v>
      </c>
      <c r="K72" s="113">
        <v>0</v>
      </c>
      <c r="L72" s="114">
        <v>0</v>
      </c>
      <c r="M72" s="114">
        <v>0</v>
      </c>
      <c r="N72" s="114">
        <f t="shared" si="2"/>
        <v>0</v>
      </c>
    </row>
    <row r="73" spans="1:14">
      <c r="A73" s="28" t="s">
        <v>392</v>
      </c>
      <c r="B73" s="3" t="s">
        <v>275</v>
      </c>
      <c r="C73" s="47">
        <v>0</v>
      </c>
      <c r="D73" s="47">
        <v>0</v>
      </c>
      <c r="E73" s="47">
        <v>0</v>
      </c>
      <c r="F73" s="89">
        <f t="shared" ref="F73:F98" si="3">SUM(C73:E73)</f>
        <v>0</v>
      </c>
      <c r="G73" s="108">
        <v>0</v>
      </c>
      <c r="H73" s="102">
        <v>0</v>
      </c>
      <c r="I73" s="102">
        <v>0</v>
      </c>
      <c r="J73" s="102">
        <f t="shared" ref="J73:J98" si="4">SUM(G73:I73)</f>
        <v>0</v>
      </c>
      <c r="K73" s="113">
        <v>0</v>
      </c>
      <c r="L73" s="114">
        <v>0</v>
      </c>
      <c r="M73" s="114">
        <v>0</v>
      </c>
      <c r="N73" s="114">
        <f t="shared" ref="N73:N98" si="5">SUM(K73:M73)</f>
        <v>0</v>
      </c>
    </row>
    <row r="74" spans="1:14" s="49" customFormat="1">
      <c r="A74" s="12" t="s">
        <v>410</v>
      </c>
      <c r="B74" s="5" t="s">
        <v>276</v>
      </c>
      <c r="C74" s="50">
        <f>SUM(C71:C73)</f>
        <v>0</v>
      </c>
      <c r="D74" s="50">
        <f>SUM(D71:D73)</f>
        <v>0</v>
      </c>
      <c r="E74" s="50">
        <f>SUM(E71:E73)</f>
        <v>0</v>
      </c>
      <c r="F74" s="90">
        <f t="shared" si="3"/>
        <v>0</v>
      </c>
      <c r="G74" s="95">
        <f>SUM(G71:G73)</f>
        <v>0</v>
      </c>
      <c r="H74" s="76">
        <f>SUM(H71:H73)</f>
        <v>0</v>
      </c>
      <c r="I74" s="76">
        <f>SUM(I71:I73)</f>
        <v>0</v>
      </c>
      <c r="J74" s="76">
        <f t="shared" si="4"/>
        <v>0</v>
      </c>
      <c r="K74" s="116">
        <f>SUM(K71:K73)</f>
        <v>0</v>
      </c>
      <c r="L74" s="117">
        <f>SUM(L71:L73)</f>
        <v>0</v>
      </c>
      <c r="M74" s="117">
        <f>SUM(M71:M73)</f>
        <v>0</v>
      </c>
      <c r="N74" s="117">
        <f t="shared" si="5"/>
        <v>0</v>
      </c>
    </row>
    <row r="75" spans="1:14">
      <c r="A75" s="10" t="s">
        <v>393</v>
      </c>
      <c r="B75" s="3" t="s">
        <v>277</v>
      </c>
      <c r="C75" s="47">
        <v>0</v>
      </c>
      <c r="D75" s="47">
        <v>0</v>
      </c>
      <c r="E75" s="47">
        <v>0</v>
      </c>
      <c r="F75" s="89">
        <f t="shared" si="3"/>
        <v>0</v>
      </c>
      <c r="G75" s="108">
        <v>0</v>
      </c>
      <c r="H75" s="102">
        <v>0</v>
      </c>
      <c r="I75" s="102">
        <v>0</v>
      </c>
      <c r="J75" s="102">
        <f t="shared" si="4"/>
        <v>0</v>
      </c>
      <c r="K75" s="113">
        <v>0</v>
      </c>
      <c r="L75" s="114">
        <v>0</v>
      </c>
      <c r="M75" s="114">
        <v>0</v>
      </c>
      <c r="N75" s="114">
        <f t="shared" si="5"/>
        <v>0</v>
      </c>
    </row>
    <row r="76" spans="1:14">
      <c r="A76" s="28" t="s">
        <v>278</v>
      </c>
      <c r="B76" s="3" t="s">
        <v>279</v>
      </c>
      <c r="C76" s="47">
        <v>0</v>
      </c>
      <c r="D76" s="47">
        <v>0</v>
      </c>
      <c r="E76" s="47">
        <v>0</v>
      </c>
      <c r="F76" s="89">
        <f t="shared" si="3"/>
        <v>0</v>
      </c>
      <c r="G76" s="108">
        <v>0</v>
      </c>
      <c r="H76" s="102">
        <v>0</v>
      </c>
      <c r="I76" s="102">
        <v>0</v>
      </c>
      <c r="J76" s="102">
        <f t="shared" si="4"/>
        <v>0</v>
      </c>
      <c r="K76" s="113">
        <v>0</v>
      </c>
      <c r="L76" s="114">
        <v>0</v>
      </c>
      <c r="M76" s="114">
        <v>0</v>
      </c>
      <c r="N76" s="114">
        <f t="shared" si="5"/>
        <v>0</v>
      </c>
    </row>
    <row r="77" spans="1:14">
      <c r="A77" s="10" t="s">
        <v>394</v>
      </c>
      <c r="B77" s="3" t="s">
        <v>280</v>
      </c>
      <c r="C77" s="47">
        <v>0</v>
      </c>
      <c r="D77" s="47">
        <v>0</v>
      </c>
      <c r="E77" s="47">
        <v>0</v>
      </c>
      <c r="F77" s="89">
        <f t="shared" si="3"/>
        <v>0</v>
      </c>
      <c r="G77" s="108">
        <v>0</v>
      </c>
      <c r="H77" s="102">
        <v>0</v>
      </c>
      <c r="I77" s="102">
        <v>0</v>
      </c>
      <c r="J77" s="102">
        <f t="shared" si="4"/>
        <v>0</v>
      </c>
      <c r="K77" s="113">
        <v>0</v>
      </c>
      <c r="L77" s="114">
        <v>0</v>
      </c>
      <c r="M77" s="114">
        <v>0</v>
      </c>
      <c r="N77" s="114">
        <f t="shared" si="5"/>
        <v>0</v>
      </c>
    </row>
    <row r="78" spans="1:14">
      <c r="A78" s="28" t="s">
        <v>281</v>
      </c>
      <c r="B78" s="3" t="s">
        <v>282</v>
      </c>
      <c r="C78" s="47">
        <v>0</v>
      </c>
      <c r="D78" s="47">
        <v>0</v>
      </c>
      <c r="E78" s="47">
        <v>0</v>
      </c>
      <c r="F78" s="89">
        <f t="shared" si="3"/>
        <v>0</v>
      </c>
      <c r="G78" s="108">
        <v>0</v>
      </c>
      <c r="H78" s="102">
        <v>0</v>
      </c>
      <c r="I78" s="102">
        <v>0</v>
      </c>
      <c r="J78" s="102">
        <f t="shared" si="4"/>
        <v>0</v>
      </c>
      <c r="K78" s="113">
        <v>0</v>
      </c>
      <c r="L78" s="114">
        <v>0</v>
      </c>
      <c r="M78" s="114">
        <v>0</v>
      </c>
      <c r="N78" s="114">
        <f t="shared" si="5"/>
        <v>0</v>
      </c>
    </row>
    <row r="79" spans="1:14" s="49" customFormat="1">
      <c r="A79" s="11" t="s">
        <v>411</v>
      </c>
      <c r="B79" s="5" t="s">
        <v>283</v>
      </c>
      <c r="C79" s="50">
        <f>SUM(C75:C78)</f>
        <v>0</v>
      </c>
      <c r="D79" s="50">
        <f>SUM(D75:D78)</f>
        <v>0</v>
      </c>
      <c r="E79" s="50">
        <f>SUM(E75:E78)</f>
        <v>0</v>
      </c>
      <c r="F79" s="90">
        <f t="shared" si="3"/>
        <v>0</v>
      </c>
      <c r="G79" s="95">
        <f>SUM(G75:G78)</f>
        <v>0</v>
      </c>
      <c r="H79" s="76">
        <f>SUM(H75:H78)</f>
        <v>0</v>
      </c>
      <c r="I79" s="76">
        <f>SUM(I75:I78)</f>
        <v>0</v>
      </c>
      <c r="J79" s="76">
        <f t="shared" si="4"/>
        <v>0</v>
      </c>
      <c r="K79" s="116">
        <f>SUM(K75:K78)</f>
        <v>0</v>
      </c>
      <c r="L79" s="117">
        <f>SUM(L75:L78)</f>
        <v>0</v>
      </c>
      <c r="M79" s="117">
        <f>SUM(M75:M78)</f>
        <v>0</v>
      </c>
      <c r="N79" s="117">
        <f t="shared" si="5"/>
        <v>0</v>
      </c>
    </row>
    <row r="80" spans="1:14">
      <c r="A80" s="3" t="s">
        <v>436</v>
      </c>
      <c r="B80" s="3" t="s">
        <v>284</v>
      </c>
      <c r="C80" s="47">
        <v>7607</v>
      </c>
      <c r="D80" s="47">
        <v>0</v>
      </c>
      <c r="E80" s="47">
        <v>0</v>
      </c>
      <c r="F80" s="89">
        <f t="shared" si="3"/>
        <v>7607</v>
      </c>
      <c r="G80" s="108">
        <v>6975</v>
      </c>
      <c r="H80" s="102">
        <v>0</v>
      </c>
      <c r="I80" s="102">
        <v>0</v>
      </c>
      <c r="J80" s="102">
        <f t="shared" si="4"/>
        <v>6975</v>
      </c>
      <c r="K80" s="113">
        <v>6975</v>
      </c>
      <c r="L80" s="114">
        <v>0</v>
      </c>
      <c r="M80" s="114">
        <v>0</v>
      </c>
      <c r="N80" s="114">
        <f t="shared" si="5"/>
        <v>6975</v>
      </c>
    </row>
    <row r="81" spans="1:14">
      <c r="A81" s="3" t="s">
        <v>437</v>
      </c>
      <c r="B81" s="3" t="s">
        <v>284</v>
      </c>
      <c r="C81" s="47">
        <v>0</v>
      </c>
      <c r="D81" s="47">
        <v>0</v>
      </c>
      <c r="E81" s="47">
        <v>0</v>
      </c>
      <c r="F81" s="89">
        <f t="shared" si="3"/>
        <v>0</v>
      </c>
      <c r="G81" s="108">
        <v>0</v>
      </c>
      <c r="H81" s="102">
        <v>0</v>
      </c>
      <c r="I81" s="102">
        <v>0</v>
      </c>
      <c r="J81" s="102">
        <f t="shared" si="4"/>
        <v>0</v>
      </c>
      <c r="K81" s="113">
        <v>0</v>
      </c>
      <c r="L81" s="114">
        <v>0</v>
      </c>
      <c r="M81" s="114">
        <v>0</v>
      </c>
      <c r="N81" s="114">
        <f t="shared" si="5"/>
        <v>0</v>
      </c>
    </row>
    <row r="82" spans="1:14">
      <c r="A82" s="3" t="s">
        <v>434</v>
      </c>
      <c r="B82" s="3" t="s">
        <v>285</v>
      </c>
      <c r="C82" s="47">
        <v>0</v>
      </c>
      <c r="D82" s="47">
        <v>0</v>
      </c>
      <c r="E82" s="47">
        <v>0</v>
      </c>
      <c r="F82" s="89">
        <f t="shared" si="3"/>
        <v>0</v>
      </c>
      <c r="G82" s="108">
        <v>0</v>
      </c>
      <c r="H82" s="102">
        <v>0</v>
      </c>
      <c r="I82" s="102">
        <v>0</v>
      </c>
      <c r="J82" s="102">
        <f t="shared" si="4"/>
        <v>0</v>
      </c>
      <c r="K82" s="113">
        <v>0</v>
      </c>
      <c r="L82" s="114">
        <v>0</v>
      </c>
      <c r="M82" s="114">
        <v>0</v>
      </c>
      <c r="N82" s="114">
        <f t="shared" si="5"/>
        <v>0</v>
      </c>
    </row>
    <row r="83" spans="1:14">
      <c r="A83" s="3" t="s">
        <v>435</v>
      </c>
      <c r="B83" s="3" t="s">
        <v>285</v>
      </c>
      <c r="C83" s="47">
        <v>0</v>
      </c>
      <c r="D83" s="47">
        <v>0</v>
      </c>
      <c r="E83" s="47">
        <v>0</v>
      </c>
      <c r="F83" s="89">
        <f t="shared" si="3"/>
        <v>0</v>
      </c>
      <c r="G83" s="108">
        <v>0</v>
      </c>
      <c r="H83" s="102">
        <v>0</v>
      </c>
      <c r="I83" s="102">
        <v>0</v>
      </c>
      <c r="J83" s="102">
        <f t="shared" si="4"/>
        <v>0</v>
      </c>
      <c r="K83" s="113">
        <v>0</v>
      </c>
      <c r="L83" s="114">
        <v>0</v>
      </c>
      <c r="M83" s="114">
        <v>0</v>
      </c>
      <c r="N83" s="114">
        <f t="shared" si="5"/>
        <v>0</v>
      </c>
    </row>
    <row r="84" spans="1:14" s="49" customFormat="1">
      <c r="A84" s="5" t="s">
        <v>412</v>
      </c>
      <c r="B84" s="5" t="s">
        <v>286</v>
      </c>
      <c r="C84" s="50">
        <f>SUM(C80:C83)</f>
        <v>7607</v>
      </c>
      <c r="D84" s="50">
        <f>SUM(D80:D83)</f>
        <v>0</v>
      </c>
      <c r="E84" s="50">
        <f>SUM(E80:E83)</f>
        <v>0</v>
      </c>
      <c r="F84" s="90">
        <f t="shared" si="3"/>
        <v>7607</v>
      </c>
      <c r="G84" s="95">
        <f>SUM(G80:G83)</f>
        <v>6975</v>
      </c>
      <c r="H84" s="76">
        <f>SUM(H80:H83)</f>
        <v>0</v>
      </c>
      <c r="I84" s="76">
        <f>SUM(I80:I83)</f>
        <v>0</v>
      </c>
      <c r="J84" s="76">
        <f t="shared" si="4"/>
        <v>6975</v>
      </c>
      <c r="K84" s="116">
        <f>SUM(K80:K83)</f>
        <v>6975</v>
      </c>
      <c r="L84" s="117">
        <f>SUM(L80:L83)</f>
        <v>0</v>
      </c>
      <c r="M84" s="117">
        <f>SUM(M80:M83)</f>
        <v>0</v>
      </c>
      <c r="N84" s="117">
        <f t="shared" si="5"/>
        <v>6975</v>
      </c>
    </row>
    <row r="85" spans="1:14" s="49" customFormat="1">
      <c r="A85" s="11" t="s">
        <v>287</v>
      </c>
      <c r="B85" s="5" t="s">
        <v>288</v>
      </c>
      <c r="C85" s="50">
        <v>0</v>
      </c>
      <c r="D85" s="50">
        <v>0</v>
      </c>
      <c r="E85" s="50">
        <v>0</v>
      </c>
      <c r="F85" s="90">
        <f t="shared" si="3"/>
        <v>0</v>
      </c>
      <c r="G85" s="95">
        <v>0</v>
      </c>
      <c r="H85" s="76">
        <v>0</v>
      </c>
      <c r="I85" s="76">
        <v>0</v>
      </c>
      <c r="J85" s="76">
        <f t="shared" si="4"/>
        <v>0</v>
      </c>
      <c r="K85" s="116">
        <v>0</v>
      </c>
      <c r="L85" s="117">
        <v>0</v>
      </c>
      <c r="M85" s="117">
        <v>0</v>
      </c>
      <c r="N85" s="117">
        <f t="shared" si="5"/>
        <v>0</v>
      </c>
    </row>
    <row r="86" spans="1:14" s="49" customFormat="1">
      <c r="A86" s="11" t="s">
        <v>289</v>
      </c>
      <c r="B86" s="5" t="s">
        <v>290</v>
      </c>
      <c r="C86" s="50">
        <v>0</v>
      </c>
      <c r="D86" s="50">
        <v>0</v>
      </c>
      <c r="E86" s="50">
        <v>0</v>
      </c>
      <c r="F86" s="90">
        <f t="shared" si="3"/>
        <v>0</v>
      </c>
      <c r="G86" s="95">
        <v>0</v>
      </c>
      <c r="H86" s="76">
        <v>0</v>
      </c>
      <c r="I86" s="76">
        <v>0</v>
      </c>
      <c r="J86" s="76">
        <f t="shared" si="4"/>
        <v>0</v>
      </c>
      <c r="K86" s="116">
        <v>0</v>
      </c>
      <c r="L86" s="117">
        <v>0</v>
      </c>
      <c r="M86" s="117">
        <v>0</v>
      </c>
      <c r="N86" s="117">
        <f t="shared" si="5"/>
        <v>0</v>
      </c>
    </row>
    <row r="87" spans="1:14" s="49" customFormat="1">
      <c r="A87" s="11" t="s">
        <v>291</v>
      </c>
      <c r="B87" s="5" t="s">
        <v>292</v>
      </c>
      <c r="C87" s="50">
        <v>0</v>
      </c>
      <c r="D87" s="50">
        <v>0</v>
      </c>
      <c r="E87" s="50">
        <v>0</v>
      </c>
      <c r="F87" s="90">
        <f t="shared" si="3"/>
        <v>0</v>
      </c>
      <c r="G87" s="95">
        <v>0</v>
      </c>
      <c r="H87" s="76">
        <v>0</v>
      </c>
      <c r="I87" s="76">
        <v>0</v>
      </c>
      <c r="J87" s="76">
        <f t="shared" si="4"/>
        <v>0</v>
      </c>
      <c r="K87" s="116">
        <v>0</v>
      </c>
      <c r="L87" s="117">
        <v>0</v>
      </c>
      <c r="M87" s="117">
        <v>0</v>
      </c>
      <c r="N87" s="117">
        <f t="shared" si="5"/>
        <v>0</v>
      </c>
    </row>
    <row r="88" spans="1:14" s="49" customFormat="1">
      <c r="A88" s="11" t="s">
        <v>293</v>
      </c>
      <c r="B88" s="5" t="s">
        <v>294</v>
      </c>
      <c r="C88" s="50">
        <v>0</v>
      </c>
      <c r="D88" s="50">
        <v>0</v>
      </c>
      <c r="E88" s="50">
        <v>0</v>
      </c>
      <c r="F88" s="90">
        <f t="shared" si="3"/>
        <v>0</v>
      </c>
      <c r="G88" s="95">
        <v>0</v>
      </c>
      <c r="H88" s="76">
        <v>0</v>
      </c>
      <c r="I88" s="76">
        <v>0</v>
      </c>
      <c r="J88" s="76">
        <f t="shared" si="4"/>
        <v>0</v>
      </c>
      <c r="K88" s="116">
        <v>0</v>
      </c>
      <c r="L88" s="117">
        <v>0</v>
      </c>
      <c r="M88" s="117">
        <v>0</v>
      </c>
      <c r="N88" s="117">
        <f t="shared" si="5"/>
        <v>0</v>
      </c>
    </row>
    <row r="89" spans="1:14" s="49" customFormat="1">
      <c r="A89" s="12" t="s">
        <v>395</v>
      </c>
      <c r="B89" s="5" t="s">
        <v>295</v>
      </c>
      <c r="C89" s="50">
        <v>0</v>
      </c>
      <c r="D89" s="50">
        <v>0</v>
      </c>
      <c r="E89" s="50">
        <v>0</v>
      </c>
      <c r="F89" s="90">
        <f t="shared" si="3"/>
        <v>0</v>
      </c>
      <c r="G89" s="95">
        <v>0</v>
      </c>
      <c r="H89" s="76">
        <v>0</v>
      </c>
      <c r="I89" s="76">
        <v>0</v>
      </c>
      <c r="J89" s="76">
        <f t="shared" si="4"/>
        <v>0</v>
      </c>
      <c r="K89" s="116">
        <v>0</v>
      </c>
      <c r="L89" s="117">
        <v>0</v>
      </c>
      <c r="M89" s="117">
        <v>0</v>
      </c>
      <c r="N89" s="117">
        <f t="shared" si="5"/>
        <v>0</v>
      </c>
    </row>
    <row r="90" spans="1:14" s="49" customFormat="1" ht="15.75">
      <c r="A90" s="36" t="s">
        <v>413</v>
      </c>
      <c r="B90" s="30" t="s">
        <v>296</v>
      </c>
      <c r="C90" s="66">
        <f>C74+C79+C84+C85+C87+C86+C88+C89</f>
        <v>7607</v>
      </c>
      <c r="D90" s="66">
        <f>D74+D79+D84+D85+D87+D86+D88+D89</f>
        <v>0</v>
      </c>
      <c r="E90" s="66">
        <f>E74+E79+E84+E85+E87+E86+E88+E89</f>
        <v>0</v>
      </c>
      <c r="F90" s="91">
        <f t="shared" si="3"/>
        <v>7607</v>
      </c>
      <c r="G90" s="96">
        <f>G74+G79+G84+G85+G87+G86+G88+G89</f>
        <v>6975</v>
      </c>
      <c r="H90" s="77">
        <f>H74+H79+H84+H85+H87+H86+H88+H89</f>
        <v>0</v>
      </c>
      <c r="I90" s="77">
        <f>I74+I79+I84+I85+I87+I86+I88+I89</f>
        <v>0</v>
      </c>
      <c r="J90" s="77">
        <f t="shared" si="4"/>
        <v>6975</v>
      </c>
      <c r="K90" s="118">
        <f>K74+K79+K84+K85+K87+K86+K88+K89</f>
        <v>6975</v>
      </c>
      <c r="L90" s="119">
        <f>L74+L79+L84+L85+L87+L86+L88+L89</f>
        <v>0</v>
      </c>
      <c r="M90" s="119">
        <f>M74+M79+M84+M85+M87+M86+M88+M89</f>
        <v>0</v>
      </c>
      <c r="N90" s="119">
        <f t="shared" si="5"/>
        <v>6975</v>
      </c>
    </row>
    <row r="91" spans="1:14">
      <c r="A91" s="10" t="s">
        <v>297</v>
      </c>
      <c r="B91" s="3" t="s">
        <v>298</v>
      </c>
      <c r="C91" s="47">
        <v>0</v>
      </c>
      <c r="D91" s="47">
        <v>0</v>
      </c>
      <c r="E91" s="47">
        <v>0</v>
      </c>
      <c r="F91" s="89">
        <f t="shared" si="3"/>
        <v>0</v>
      </c>
      <c r="G91" s="108">
        <v>0</v>
      </c>
      <c r="H91" s="102">
        <v>0</v>
      </c>
      <c r="I91" s="102">
        <v>0</v>
      </c>
      <c r="J91" s="102">
        <f t="shared" si="4"/>
        <v>0</v>
      </c>
      <c r="K91" s="113">
        <v>0</v>
      </c>
      <c r="L91" s="114">
        <v>0</v>
      </c>
      <c r="M91" s="114">
        <v>0</v>
      </c>
      <c r="N91" s="114">
        <f t="shared" si="5"/>
        <v>0</v>
      </c>
    </row>
    <row r="92" spans="1:14">
      <c r="A92" s="10" t="s">
        <v>299</v>
      </c>
      <c r="B92" s="3" t="s">
        <v>300</v>
      </c>
      <c r="C92" s="47">
        <v>0</v>
      </c>
      <c r="D92" s="47">
        <v>0</v>
      </c>
      <c r="E92" s="47">
        <v>0</v>
      </c>
      <c r="F92" s="89">
        <f t="shared" si="3"/>
        <v>0</v>
      </c>
      <c r="G92" s="108">
        <v>0</v>
      </c>
      <c r="H92" s="102">
        <v>0</v>
      </c>
      <c r="I92" s="102">
        <v>0</v>
      </c>
      <c r="J92" s="102">
        <f t="shared" si="4"/>
        <v>0</v>
      </c>
      <c r="K92" s="113">
        <v>0</v>
      </c>
      <c r="L92" s="114">
        <v>0</v>
      </c>
      <c r="M92" s="114">
        <v>0</v>
      </c>
      <c r="N92" s="114">
        <f t="shared" si="5"/>
        <v>0</v>
      </c>
    </row>
    <row r="93" spans="1:14">
      <c r="A93" s="28" t="s">
        <v>301</v>
      </c>
      <c r="B93" s="3" t="s">
        <v>302</v>
      </c>
      <c r="C93" s="47">
        <v>0</v>
      </c>
      <c r="D93" s="47">
        <v>0</v>
      </c>
      <c r="E93" s="47">
        <v>0</v>
      </c>
      <c r="F93" s="89">
        <f t="shared" si="3"/>
        <v>0</v>
      </c>
      <c r="G93" s="108">
        <v>0</v>
      </c>
      <c r="H93" s="102">
        <v>0</v>
      </c>
      <c r="I93" s="102">
        <v>0</v>
      </c>
      <c r="J93" s="102">
        <f t="shared" si="4"/>
        <v>0</v>
      </c>
      <c r="K93" s="113">
        <v>0</v>
      </c>
      <c r="L93" s="114">
        <v>0</v>
      </c>
      <c r="M93" s="114">
        <v>0</v>
      </c>
      <c r="N93" s="114">
        <f t="shared" si="5"/>
        <v>0</v>
      </c>
    </row>
    <row r="94" spans="1:14">
      <c r="A94" s="28" t="s">
        <v>396</v>
      </c>
      <c r="B94" s="3" t="s">
        <v>303</v>
      </c>
      <c r="C94" s="47">
        <v>0</v>
      </c>
      <c r="D94" s="47">
        <v>0</v>
      </c>
      <c r="E94" s="47">
        <v>0</v>
      </c>
      <c r="F94" s="89">
        <f t="shared" si="3"/>
        <v>0</v>
      </c>
      <c r="G94" s="108">
        <v>0</v>
      </c>
      <c r="H94" s="102">
        <v>0</v>
      </c>
      <c r="I94" s="102">
        <v>0</v>
      </c>
      <c r="J94" s="102">
        <f t="shared" si="4"/>
        <v>0</v>
      </c>
      <c r="K94" s="113">
        <v>0</v>
      </c>
      <c r="L94" s="114">
        <v>0</v>
      </c>
      <c r="M94" s="114">
        <v>0</v>
      </c>
      <c r="N94" s="114">
        <f t="shared" si="5"/>
        <v>0</v>
      </c>
    </row>
    <row r="95" spans="1:14" s="49" customFormat="1">
      <c r="A95" s="11" t="s">
        <v>414</v>
      </c>
      <c r="B95" s="5" t="s">
        <v>304</v>
      </c>
      <c r="C95" s="50">
        <v>0</v>
      </c>
      <c r="D95" s="50">
        <v>0</v>
      </c>
      <c r="E95" s="50">
        <v>0</v>
      </c>
      <c r="F95" s="90">
        <f t="shared" si="3"/>
        <v>0</v>
      </c>
      <c r="G95" s="95">
        <v>0</v>
      </c>
      <c r="H95" s="76">
        <v>0</v>
      </c>
      <c r="I95" s="76">
        <v>0</v>
      </c>
      <c r="J95" s="76">
        <f t="shared" si="4"/>
        <v>0</v>
      </c>
      <c r="K95" s="116">
        <v>0</v>
      </c>
      <c r="L95" s="117">
        <v>0</v>
      </c>
      <c r="M95" s="117">
        <v>0</v>
      </c>
      <c r="N95" s="117">
        <f t="shared" si="5"/>
        <v>0</v>
      </c>
    </row>
    <row r="96" spans="1:14" s="49" customFormat="1">
      <c r="A96" s="12" t="s">
        <v>305</v>
      </c>
      <c r="B96" s="5" t="s">
        <v>306</v>
      </c>
      <c r="C96" s="50">
        <v>0</v>
      </c>
      <c r="D96" s="50">
        <v>0</v>
      </c>
      <c r="E96" s="50">
        <v>0</v>
      </c>
      <c r="F96" s="90">
        <f t="shared" si="3"/>
        <v>0</v>
      </c>
      <c r="G96" s="95">
        <v>0</v>
      </c>
      <c r="H96" s="76">
        <v>0</v>
      </c>
      <c r="I96" s="76">
        <v>0</v>
      </c>
      <c r="J96" s="76">
        <f t="shared" si="4"/>
        <v>0</v>
      </c>
      <c r="K96" s="116">
        <v>0</v>
      </c>
      <c r="L96" s="117">
        <v>0</v>
      </c>
      <c r="M96" s="117">
        <v>0</v>
      </c>
      <c r="N96" s="117">
        <f t="shared" si="5"/>
        <v>0</v>
      </c>
    </row>
    <row r="97" spans="1:14" s="49" customFormat="1" ht="15.75">
      <c r="A97" s="31" t="s">
        <v>415</v>
      </c>
      <c r="B97" s="32" t="s">
        <v>307</v>
      </c>
      <c r="C97" s="66">
        <f>C90+C95+C96</f>
        <v>7607</v>
      </c>
      <c r="D97" s="66">
        <f>D90+D95+D96</f>
        <v>0</v>
      </c>
      <c r="E97" s="66">
        <f>E90+E95+E96</f>
        <v>0</v>
      </c>
      <c r="F97" s="91">
        <f t="shared" si="3"/>
        <v>7607</v>
      </c>
      <c r="G97" s="96">
        <f>G90+G95+G96</f>
        <v>6975</v>
      </c>
      <c r="H97" s="77">
        <f>H90+H95+H96</f>
        <v>0</v>
      </c>
      <c r="I97" s="77">
        <f>I90+I95+I96</f>
        <v>0</v>
      </c>
      <c r="J97" s="77">
        <f t="shared" si="4"/>
        <v>6975</v>
      </c>
      <c r="K97" s="118">
        <f>K90+K95+K96</f>
        <v>6975</v>
      </c>
      <c r="L97" s="119">
        <f>L90+L95+L96</f>
        <v>0</v>
      </c>
      <c r="M97" s="119">
        <f>M90+M95+M96</f>
        <v>0</v>
      </c>
      <c r="N97" s="119">
        <f t="shared" si="5"/>
        <v>6975</v>
      </c>
    </row>
    <row r="98" spans="1:14" s="49" customFormat="1" ht="17.25">
      <c r="A98" s="51" t="s">
        <v>398</v>
      </c>
      <c r="B98" s="51"/>
      <c r="C98" s="68">
        <f>C68+C97</f>
        <v>27523</v>
      </c>
      <c r="D98" s="68">
        <f>D68+D97</f>
        <v>120</v>
      </c>
      <c r="E98" s="68">
        <f>E68+E97</f>
        <v>20</v>
      </c>
      <c r="F98" s="92">
        <f t="shared" si="3"/>
        <v>27663</v>
      </c>
      <c r="G98" s="106">
        <f>G68+G97</f>
        <v>27914</v>
      </c>
      <c r="H98" s="105">
        <f>H68+H97</f>
        <v>120</v>
      </c>
      <c r="I98" s="105">
        <f>I68+I97</f>
        <v>20</v>
      </c>
      <c r="J98" s="109">
        <f t="shared" si="4"/>
        <v>28054</v>
      </c>
      <c r="K98" s="120">
        <f>K68+K97</f>
        <v>28865</v>
      </c>
      <c r="L98" s="121">
        <f>L68+L97</f>
        <v>120</v>
      </c>
      <c r="M98" s="121">
        <f>M68+M97</f>
        <v>20</v>
      </c>
      <c r="N98" s="122">
        <f t="shared" si="5"/>
        <v>29005</v>
      </c>
    </row>
  </sheetData>
  <mergeCells count="6">
    <mergeCell ref="K6:N6"/>
    <mergeCell ref="B1:J1"/>
    <mergeCell ref="A3:F3"/>
    <mergeCell ref="A4:F4"/>
    <mergeCell ref="C6:F6"/>
    <mergeCell ref="G6:J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E94"/>
  <sheetViews>
    <sheetView workbookViewId="0">
      <selection sqref="A1:E1"/>
    </sheetView>
  </sheetViews>
  <sheetFormatPr defaultColWidth="22.42578125" defaultRowHeight="1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69" customWidth="1"/>
    <col min="6" max="253" width="9.140625" customWidth="1"/>
    <col min="254" max="254" width="64.7109375" customWidth="1"/>
    <col min="255" max="255" width="9.42578125" customWidth="1"/>
  </cols>
  <sheetData>
    <row r="1" spans="1:5">
      <c r="A1" s="125" t="s">
        <v>469</v>
      </c>
      <c r="B1" s="125"/>
      <c r="C1" s="125"/>
      <c r="D1" s="125"/>
      <c r="E1" s="125"/>
    </row>
    <row r="3" spans="1:5" ht="21.75" customHeight="1">
      <c r="A3" s="131" t="s">
        <v>456</v>
      </c>
      <c r="B3" s="138"/>
      <c r="C3" s="138"/>
      <c r="D3" s="138"/>
      <c r="E3" s="138"/>
    </row>
    <row r="4" spans="1:5" ht="26.25" customHeight="1">
      <c r="A4" s="134" t="s">
        <v>3</v>
      </c>
      <c r="B4" s="132"/>
      <c r="C4" s="132"/>
      <c r="D4" s="132"/>
      <c r="E4" s="132"/>
    </row>
    <row r="6" spans="1:5" ht="30">
      <c r="A6" s="1" t="s">
        <v>16</v>
      </c>
      <c r="B6" s="2" t="s">
        <v>17</v>
      </c>
      <c r="C6" s="56" t="s">
        <v>0</v>
      </c>
      <c r="D6" s="57" t="s">
        <v>2</v>
      </c>
    </row>
    <row r="7" spans="1:5">
      <c r="A7" s="18"/>
      <c r="B7" s="18"/>
      <c r="C7" s="47"/>
      <c r="D7" s="47"/>
    </row>
    <row r="8" spans="1:5">
      <c r="A8" s="18"/>
      <c r="B8" s="18"/>
      <c r="C8" s="47"/>
      <c r="D8" s="47"/>
    </row>
    <row r="9" spans="1:5">
      <c r="A9" s="18"/>
      <c r="B9" s="18"/>
      <c r="C9" s="47"/>
      <c r="D9" s="47"/>
    </row>
    <row r="10" spans="1:5">
      <c r="A10" s="18"/>
      <c r="B10" s="18"/>
      <c r="C10" s="47"/>
      <c r="D10" s="47"/>
    </row>
    <row r="11" spans="1:5">
      <c r="A11" s="10" t="s">
        <v>119</v>
      </c>
      <c r="B11" s="4" t="s">
        <v>120</v>
      </c>
      <c r="C11" s="47"/>
      <c r="D11" s="47"/>
    </row>
    <row r="12" spans="1:5">
      <c r="A12" s="10"/>
      <c r="B12" s="4"/>
      <c r="C12" s="47"/>
      <c r="D12" s="47"/>
    </row>
    <row r="13" spans="1:5">
      <c r="A13" s="10"/>
      <c r="B13" s="4"/>
      <c r="C13" s="47"/>
      <c r="D13" s="47"/>
    </row>
    <row r="14" spans="1:5">
      <c r="A14" s="10"/>
      <c r="B14" s="4"/>
      <c r="C14" s="47"/>
      <c r="D14" s="47"/>
    </row>
    <row r="15" spans="1:5">
      <c r="A15" s="10"/>
      <c r="B15" s="4"/>
      <c r="C15" s="47"/>
      <c r="D15" s="47"/>
    </row>
    <row r="16" spans="1:5">
      <c r="A16" s="10" t="s">
        <v>320</v>
      </c>
      <c r="B16" s="4" t="s">
        <v>121</v>
      </c>
      <c r="C16" s="47"/>
      <c r="D16" s="47"/>
    </row>
    <row r="17" spans="1:5">
      <c r="A17" s="10"/>
      <c r="B17" s="4"/>
      <c r="C17" s="47"/>
      <c r="D17" s="47"/>
    </row>
    <row r="18" spans="1:5">
      <c r="A18" s="10"/>
      <c r="B18" s="4"/>
      <c r="C18" s="47"/>
      <c r="D18" s="47"/>
    </row>
    <row r="19" spans="1:5">
      <c r="A19" s="10"/>
      <c r="B19" s="4"/>
      <c r="C19" s="47"/>
      <c r="D19" s="47"/>
    </row>
    <row r="20" spans="1:5">
      <c r="A20" s="10"/>
      <c r="B20" s="4"/>
      <c r="C20" s="47"/>
      <c r="D20" s="47"/>
    </row>
    <row r="21" spans="1:5">
      <c r="A21" s="3" t="s">
        <v>122</v>
      </c>
      <c r="B21" s="4" t="s">
        <v>123</v>
      </c>
      <c r="C21" s="47"/>
      <c r="D21" s="47"/>
    </row>
    <row r="22" spans="1:5">
      <c r="A22" s="3" t="s">
        <v>460</v>
      </c>
      <c r="B22" s="4"/>
      <c r="C22" s="47">
        <v>80</v>
      </c>
      <c r="D22" s="47">
        <f>SUM(C22)</f>
        <v>80</v>
      </c>
    </row>
    <row r="23" spans="1:5">
      <c r="A23" s="3" t="s">
        <v>459</v>
      </c>
      <c r="B23" s="4"/>
      <c r="C23" s="47">
        <v>247</v>
      </c>
      <c r="D23" s="47">
        <f>SUM(C23)</f>
        <v>247</v>
      </c>
      <c r="E23" s="78"/>
    </row>
    <row r="24" spans="1:5">
      <c r="A24" s="3" t="s">
        <v>461</v>
      </c>
      <c r="B24" s="4"/>
      <c r="C24" s="47">
        <v>1700</v>
      </c>
      <c r="D24" s="47">
        <f>SUM(C24)</f>
        <v>1700</v>
      </c>
    </row>
    <row r="25" spans="1:5">
      <c r="A25" s="10" t="s">
        <v>124</v>
      </c>
      <c r="B25" s="4" t="s">
        <v>125</v>
      </c>
      <c r="C25" s="47">
        <f ca="1">'1. melléklet'!C80</f>
        <v>2027</v>
      </c>
      <c r="D25" s="47">
        <f>SUM(C25)</f>
        <v>2027</v>
      </c>
    </row>
    <row r="26" spans="1:5">
      <c r="B26" s="4"/>
      <c r="C26" s="47"/>
      <c r="D26" s="47"/>
    </row>
    <row r="27" spans="1:5">
      <c r="A27" s="10"/>
      <c r="B27" s="4"/>
      <c r="C27" s="47"/>
      <c r="D27" s="47"/>
    </row>
    <row r="28" spans="1:5">
      <c r="A28" s="10" t="s">
        <v>126</v>
      </c>
      <c r="B28" s="4" t="s">
        <v>127</v>
      </c>
      <c r="C28" s="47"/>
      <c r="D28" s="47"/>
    </row>
    <row r="29" spans="1:5">
      <c r="A29" s="10"/>
      <c r="B29" s="4"/>
      <c r="C29" s="47"/>
      <c r="D29" s="47"/>
    </row>
    <row r="30" spans="1:5">
      <c r="A30" s="10"/>
      <c r="B30" s="4"/>
      <c r="C30" s="47"/>
      <c r="D30" s="47"/>
    </row>
    <row r="31" spans="1:5">
      <c r="A31" s="3" t="s">
        <v>128</v>
      </c>
      <c r="B31" s="4" t="s">
        <v>129</v>
      </c>
      <c r="C31" s="47"/>
      <c r="D31" s="47"/>
    </row>
    <row r="32" spans="1:5">
      <c r="A32" s="3" t="s">
        <v>130</v>
      </c>
      <c r="B32" s="4" t="s">
        <v>131</v>
      </c>
      <c r="C32" s="60">
        <f ca="1">'1. melléklet'!C83</f>
        <v>359</v>
      </c>
      <c r="D32" s="60">
        <v>359</v>
      </c>
    </row>
    <row r="33" spans="1:5" s="49" customFormat="1" ht="15.75">
      <c r="A33" s="14" t="s">
        <v>321</v>
      </c>
      <c r="B33" s="7" t="s">
        <v>132</v>
      </c>
      <c r="C33" s="110">
        <f>C11+C16+C21+C25+C28+C31+C32</f>
        <v>2386</v>
      </c>
      <c r="D33" s="76">
        <f>D11+D16+D21+D25+D28+D31+D32</f>
        <v>2386</v>
      </c>
    </row>
    <row r="34" spans="1:5" ht="15.75">
      <c r="A34" s="16"/>
      <c r="B34" s="6"/>
      <c r="C34" s="47"/>
      <c r="D34" s="47"/>
    </row>
    <row r="35" spans="1:5">
      <c r="A35" s="3" t="s">
        <v>462</v>
      </c>
      <c r="B35" s="6"/>
      <c r="C35" s="47">
        <v>800</v>
      </c>
      <c r="D35" s="47">
        <f>SUM(C35)</f>
        <v>800</v>
      </c>
    </row>
    <row r="36" spans="1:5">
      <c r="A36" s="3" t="s">
        <v>463</v>
      </c>
      <c r="B36" s="6"/>
      <c r="C36" s="47">
        <v>2400</v>
      </c>
      <c r="D36" s="47">
        <f>SUM(C36)</f>
        <v>2400</v>
      </c>
    </row>
    <row r="37" spans="1:5">
      <c r="A37" s="3" t="s">
        <v>464</v>
      </c>
      <c r="B37" s="6"/>
      <c r="C37" s="47">
        <v>1700</v>
      </c>
      <c r="D37" s="47">
        <f>SUM(C37)</f>
        <v>1700</v>
      </c>
      <c r="E37" s="78"/>
    </row>
    <row r="38" spans="1:5">
      <c r="A38" s="10" t="s">
        <v>133</v>
      </c>
      <c r="B38" s="4" t="s">
        <v>134</v>
      </c>
      <c r="C38" s="60">
        <f ca="1">'1. melléklet'!C85</f>
        <v>4900</v>
      </c>
      <c r="D38" s="47">
        <f>SUM(C38)</f>
        <v>4900</v>
      </c>
    </row>
    <row r="39" spans="1:5">
      <c r="A39" s="10"/>
      <c r="B39" s="4"/>
      <c r="C39" s="47"/>
      <c r="D39" s="47"/>
    </row>
    <row r="40" spans="1:5">
      <c r="A40" s="10"/>
      <c r="B40" s="4"/>
      <c r="C40" s="47"/>
      <c r="D40" s="47"/>
    </row>
    <row r="41" spans="1:5">
      <c r="A41" s="10"/>
      <c r="B41" s="4"/>
      <c r="C41" s="47"/>
      <c r="D41" s="47"/>
    </row>
    <row r="42" spans="1:5">
      <c r="A42" s="10"/>
      <c r="B42" s="4"/>
      <c r="C42" s="47"/>
      <c r="D42" s="47"/>
    </row>
    <row r="43" spans="1:5">
      <c r="A43" s="10" t="s">
        <v>135</v>
      </c>
      <c r="B43" s="4" t="s">
        <v>136</v>
      </c>
      <c r="C43" s="47"/>
      <c r="D43" s="47"/>
    </row>
    <row r="44" spans="1:5">
      <c r="A44" s="10"/>
      <c r="B44" s="4"/>
      <c r="C44" s="47"/>
      <c r="D44" s="47"/>
    </row>
    <row r="45" spans="1:5">
      <c r="A45" s="10"/>
      <c r="B45" s="4"/>
      <c r="C45" s="47"/>
      <c r="D45" s="47"/>
    </row>
    <row r="46" spans="1:5">
      <c r="A46" s="10"/>
      <c r="B46" s="4"/>
      <c r="C46" s="47"/>
      <c r="D46" s="47"/>
    </row>
    <row r="47" spans="1:5">
      <c r="A47" s="10"/>
      <c r="B47" s="4"/>
      <c r="C47" s="47"/>
      <c r="D47" s="47"/>
    </row>
    <row r="48" spans="1:5">
      <c r="A48" s="10" t="s">
        <v>137</v>
      </c>
      <c r="B48" s="4" t="s">
        <v>138</v>
      </c>
      <c r="C48" s="47"/>
      <c r="D48" s="47"/>
    </row>
    <row r="49" spans="1:5">
      <c r="A49" s="10" t="s">
        <v>139</v>
      </c>
      <c r="B49" s="4" t="s">
        <v>140</v>
      </c>
      <c r="C49" s="47">
        <f ca="1">'1. melléklet'!C88</f>
        <v>1221</v>
      </c>
      <c r="D49" s="47">
        <v>1221</v>
      </c>
    </row>
    <row r="50" spans="1:5" s="49" customFormat="1" ht="15.75">
      <c r="A50" s="14" t="s">
        <v>322</v>
      </c>
      <c r="B50" s="7" t="s">
        <v>141</v>
      </c>
      <c r="C50" s="111">
        <f>C38+C43+C48+C49</f>
        <v>6121</v>
      </c>
      <c r="D50" s="66">
        <f>D38+D43+D48+D49</f>
        <v>6121</v>
      </c>
    </row>
    <row r="53" spans="1:5">
      <c r="A53" s="53" t="s">
        <v>439</v>
      </c>
      <c r="B53" s="53" t="s">
        <v>445</v>
      </c>
      <c r="C53" s="53" t="s">
        <v>440</v>
      </c>
      <c r="D53" s="53" t="s">
        <v>441</v>
      </c>
      <c r="E53" s="72" t="s">
        <v>442</v>
      </c>
    </row>
    <row r="54" spans="1:5">
      <c r="A54" s="58"/>
      <c r="B54" s="58"/>
      <c r="C54" s="74"/>
      <c r="D54" s="74"/>
      <c r="E54" s="70"/>
    </row>
    <row r="55" spans="1:5">
      <c r="A55" s="58"/>
      <c r="B55" s="58"/>
      <c r="C55" s="74"/>
      <c r="D55" s="74"/>
      <c r="E55" s="70"/>
    </row>
    <row r="56" spans="1:5">
      <c r="A56" s="58"/>
      <c r="B56" s="58"/>
      <c r="C56" s="74"/>
      <c r="D56" s="74"/>
      <c r="E56" s="70"/>
    </row>
    <row r="57" spans="1:5">
      <c r="A57" s="58"/>
      <c r="B57" s="58"/>
      <c r="C57" s="74"/>
      <c r="D57" s="74"/>
      <c r="E57" s="70"/>
    </row>
    <row r="58" spans="1:5">
      <c r="A58" s="10" t="s">
        <v>119</v>
      </c>
      <c r="B58" s="4" t="s">
        <v>120</v>
      </c>
      <c r="C58" s="74"/>
      <c r="D58" s="74"/>
      <c r="E58" s="70"/>
    </row>
    <row r="59" spans="1:5">
      <c r="A59" s="10"/>
      <c r="B59" s="4"/>
      <c r="C59" s="74"/>
      <c r="D59" s="74"/>
      <c r="E59" s="70"/>
    </row>
    <row r="60" spans="1:5">
      <c r="A60" s="10"/>
      <c r="B60" s="4"/>
      <c r="C60" s="74"/>
      <c r="D60" s="74"/>
      <c r="E60" s="70"/>
    </row>
    <row r="61" spans="1:5">
      <c r="A61" s="10"/>
      <c r="B61" s="4"/>
      <c r="C61" s="74"/>
      <c r="D61" s="74"/>
      <c r="E61" s="70"/>
    </row>
    <row r="62" spans="1:5">
      <c r="A62" s="10"/>
      <c r="B62" s="4"/>
      <c r="C62" s="74"/>
      <c r="D62" s="74"/>
      <c r="E62" s="70"/>
    </row>
    <row r="63" spans="1:5">
      <c r="A63" s="10" t="s">
        <v>320</v>
      </c>
      <c r="B63" s="4" t="s">
        <v>121</v>
      </c>
      <c r="C63" s="74"/>
      <c r="D63" s="74"/>
      <c r="E63" s="70"/>
    </row>
    <row r="64" spans="1:5">
      <c r="A64" s="10"/>
      <c r="B64" s="4"/>
      <c r="C64" s="74"/>
      <c r="D64" s="74"/>
      <c r="E64" s="70"/>
    </row>
    <row r="65" spans="1:5">
      <c r="A65" s="10"/>
      <c r="B65" s="4"/>
      <c r="C65" s="74"/>
      <c r="D65" s="74"/>
      <c r="E65" s="70"/>
    </row>
    <row r="66" spans="1:5">
      <c r="A66" s="10"/>
      <c r="B66" s="4"/>
      <c r="C66" s="74"/>
      <c r="D66" s="74"/>
      <c r="E66" s="70"/>
    </row>
    <row r="67" spans="1:5">
      <c r="A67" s="10"/>
      <c r="B67" s="4"/>
      <c r="C67" s="74"/>
      <c r="D67" s="74"/>
      <c r="E67" s="70"/>
    </row>
    <row r="68" spans="1:5">
      <c r="A68" s="3" t="s">
        <v>122</v>
      </c>
      <c r="B68" s="4" t="s">
        <v>123</v>
      </c>
      <c r="C68" s="74"/>
      <c r="D68" s="74"/>
      <c r="E68" s="70"/>
    </row>
    <row r="69" spans="1:5">
      <c r="A69" s="3"/>
      <c r="B69" s="4"/>
      <c r="C69" s="74"/>
      <c r="D69" s="74"/>
      <c r="E69" s="70"/>
    </row>
    <row r="70" spans="1:5">
      <c r="A70" s="3"/>
      <c r="B70" s="4"/>
      <c r="C70" s="59"/>
      <c r="D70" s="59"/>
      <c r="E70" s="59"/>
    </row>
    <row r="71" spans="1:5">
      <c r="A71" s="10" t="s">
        <v>124</v>
      </c>
      <c r="B71" s="4" t="s">
        <v>125</v>
      </c>
      <c r="C71" s="61">
        <v>2027</v>
      </c>
      <c r="D71" s="61">
        <v>359</v>
      </c>
      <c r="E71" s="61">
        <f>SUM(C71:D71)</f>
        <v>2386</v>
      </c>
    </row>
    <row r="72" spans="1:5" s="49" customFormat="1" ht="15.75">
      <c r="A72" s="14" t="s">
        <v>321</v>
      </c>
      <c r="B72" s="7" t="s">
        <v>132</v>
      </c>
      <c r="C72" s="72">
        <v>2027</v>
      </c>
      <c r="D72" s="72">
        <v>359</v>
      </c>
      <c r="E72" s="72">
        <v>2386</v>
      </c>
    </row>
    <row r="73" spans="1:5" ht="15.75">
      <c r="A73" s="16"/>
      <c r="B73" s="6"/>
      <c r="C73" s="74"/>
      <c r="D73" s="74"/>
      <c r="E73" s="70"/>
    </row>
    <row r="74" spans="1:5" ht="15.75">
      <c r="A74" s="16"/>
      <c r="B74" s="6"/>
      <c r="C74" s="74"/>
      <c r="D74" s="74"/>
      <c r="E74" s="70"/>
    </row>
    <row r="75" spans="1:5" s="71" customFormat="1">
      <c r="A75" s="10" t="s">
        <v>443</v>
      </c>
      <c r="B75" s="4"/>
      <c r="C75" s="74"/>
      <c r="D75" s="74"/>
      <c r="E75" s="70"/>
    </row>
    <row r="76" spans="1:5" ht="15.75">
      <c r="A76" s="16"/>
      <c r="B76" s="6"/>
      <c r="C76" s="74"/>
      <c r="D76" s="74"/>
      <c r="E76" s="70"/>
    </row>
    <row r="77" spans="1:5">
      <c r="A77" s="10" t="s">
        <v>133</v>
      </c>
      <c r="B77" s="4" t="s">
        <v>134</v>
      </c>
      <c r="C77" s="74">
        <v>4900</v>
      </c>
      <c r="D77" s="74">
        <v>1221</v>
      </c>
      <c r="E77" s="70">
        <f>SUM(C77:D77)</f>
        <v>6121</v>
      </c>
    </row>
    <row r="78" spans="1:5">
      <c r="A78" s="10"/>
      <c r="B78" s="4"/>
      <c r="C78" s="74"/>
      <c r="D78" s="74"/>
      <c r="E78" s="70"/>
    </row>
    <row r="79" spans="1:5">
      <c r="A79" s="10"/>
      <c r="B79" s="4"/>
      <c r="C79" s="74"/>
      <c r="D79" s="74"/>
      <c r="E79" s="70"/>
    </row>
    <row r="80" spans="1:5">
      <c r="A80" s="10"/>
      <c r="B80" s="4"/>
      <c r="C80" s="74"/>
      <c r="D80" s="74"/>
      <c r="E80" s="70"/>
    </row>
    <row r="81" spans="1:5">
      <c r="A81" s="10"/>
      <c r="B81" s="4"/>
      <c r="C81" s="74"/>
      <c r="D81" s="74"/>
      <c r="E81" s="70"/>
    </row>
    <row r="82" spans="1:5">
      <c r="A82" s="10" t="s">
        <v>135</v>
      </c>
      <c r="B82" s="4" t="s">
        <v>136</v>
      </c>
      <c r="C82" s="74"/>
      <c r="D82" s="74"/>
      <c r="E82" s="70"/>
    </row>
    <row r="83" spans="1:5">
      <c r="A83" s="10"/>
      <c r="B83" s="4"/>
      <c r="C83" s="74"/>
      <c r="D83" s="74"/>
      <c r="E83" s="70"/>
    </row>
    <row r="84" spans="1:5">
      <c r="A84" s="10"/>
      <c r="B84" s="4"/>
      <c r="C84" s="74"/>
      <c r="D84" s="74"/>
      <c r="E84" s="70"/>
    </row>
    <row r="85" spans="1:5">
      <c r="A85" s="10"/>
      <c r="B85" s="4"/>
      <c r="C85" s="74"/>
      <c r="D85" s="74"/>
      <c r="E85" s="70"/>
    </row>
    <row r="86" spans="1:5">
      <c r="A86" s="10"/>
      <c r="B86" s="4"/>
      <c r="C86" s="74"/>
      <c r="D86" s="74"/>
      <c r="E86" s="70"/>
    </row>
    <row r="87" spans="1:5">
      <c r="A87" s="10" t="s">
        <v>137</v>
      </c>
      <c r="B87" s="4" t="s">
        <v>138</v>
      </c>
      <c r="C87" s="74"/>
      <c r="D87" s="74"/>
      <c r="E87" s="70"/>
    </row>
    <row r="88" spans="1:5" s="49" customFormat="1" ht="15.75">
      <c r="A88" s="14" t="s">
        <v>322</v>
      </c>
      <c r="B88" s="7" t="s">
        <v>141</v>
      </c>
      <c r="C88" s="75">
        <v>5500</v>
      </c>
      <c r="D88" s="75">
        <v>621</v>
      </c>
      <c r="E88" s="73">
        <v>6121</v>
      </c>
    </row>
    <row r="89" spans="1:5">
      <c r="A89" s="48"/>
      <c r="B89" s="48"/>
      <c r="C89" s="48"/>
      <c r="D89" s="48"/>
    </row>
    <row r="90" spans="1:5">
      <c r="A90" s="48"/>
      <c r="B90" s="48"/>
      <c r="C90" s="48"/>
      <c r="D90" s="48"/>
    </row>
    <row r="91" spans="1:5">
      <c r="A91" s="48"/>
      <c r="B91" s="48"/>
      <c r="C91" s="48"/>
      <c r="D91" s="48"/>
    </row>
    <row r="92" spans="1:5">
      <c r="A92" s="48"/>
      <c r="B92" s="48"/>
      <c r="C92" s="48"/>
      <c r="D92" s="48"/>
    </row>
    <row r="93" spans="1:5">
      <c r="A93" s="48"/>
      <c r="B93" s="48"/>
      <c r="C93" s="48"/>
      <c r="D93" s="48"/>
    </row>
    <row r="94" spans="1:5">
      <c r="A94" s="48"/>
      <c r="B94" s="48"/>
      <c r="C94" s="48"/>
      <c r="D94" s="48"/>
    </row>
  </sheetData>
  <mergeCells count="3">
    <mergeCell ref="A1:E1"/>
    <mergeCell ref="A3:E3"/>
    <mergeCell ref="A4:E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17"/>
  <sheetViews>
    <sheetView workbookViewId="0">
      <selection activeCell="F1" sqref="F1:H1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137" t="s">
        <v>468</v>
      </c>
      <c r="G1" s="137"/>
      <c r="H1" s="137"/>
    </row>
    <row r="3" spans="1:8" ht="24" customHeight="1">
      <c r="A3" s="131" t="s">
        <v>456</v>
      </c>
      <c r="B3" s="138"/>
      <c r="C3" s="138"/>
      <c r="D3" s="138"/>
      <c r="E3" s="138"/>
      <c r="F3" s="138"/>
      <c r="G3" s="138"/>
      <c r="H3" s="138"/>
    </row>
    <row r="4" spans="1:8" ht="23.25" customHeight="1">
      <c r="A4" s="140" t="s">
        <v>4</v>
      </c>
      <c r="B4" s="132"/>
      <c r="C4" s="132"/>
      <c r="D4" s="132"/>
      <c r="E4" s="132"/>
      <c r="F4" s="132"/>
      <c r="G4" s="132"/>
      <c r="H4" s="132"/>
    </row>
    <row r="5" spans="1:8" ht="18">
      <c r="A5" s="35"/>
    </row>
    <row r="7" spans="1:8" ht="30">
      <c r="A7" s="1" t="s">
        <v>16</v>
      </c>
      <c r="B7" s="2" t="s">
        <v>17</v>
      </c>
      <c r="C7" s="42" t="s">
        <v>0</v>
      </c>
      <c r="D7" s="42" t="s">
        <v>1</v>
      </c>
      <c r="E7" s="42" t="s">
        <v>1</v>
      </c>
      <c r="F7" s="42" t="s">
        <v>1</v>
      </c>
      <c r="G7" s="42" t="s">
        <v>1</v>
      </c>
      <c r="H7" s="44" t="s">
        <v>2</v>
      </c>
    </row>
    <row r="8" spans="1:8">
      <c r="A8" s="18"/>
      <c r="B8" s="18"/>
      <c r="C8" s="18"/>
      <c r="D8" s="18"/>
      <c r="E8" s="18"/>
      <c r="F8" s="18"/>
      <c r="G8" s="18"/>
      <c r="H8" s="18"/>
    </row>
    <row r="9" spans="1:8">
      <c r="A9" s="18"/>
      <c r="B9" s="18"/>
      <c r="C9" s="18"/>
      <c r="D9" s="18"/>
      <c r="E9" s="18"/>
      <c r="F9" s="18"/>
      <c r="G9" s="18"/>
      <c r="H9" s="18"/>
    </row>
    <row r="10" spans="1:8">
      <c r="A10" s="18"/>
      <c r="B10" s="18"/>
      <c r="C10" s="18"/>
      <c r="D10" s="18"/>
      <c r="E10" s="18"/>
      <c r="F10" s="18"/>
      <c r="G10" s="18"/>
      <c r="H10" s="18"/>
    </row>
    <row r="11" spans="1:8">
      <c r="A11" s="18"/>
      <c r="B11" s="18"/>
      <c r="C11" s="18"/>
      <c r="D11" s="18"/>
      <c r="E11" s="18"/>
      <c r="F11" s="18"/>
      <c r="G11" s="18"/>
      <c r="H11" s="18"/>
    </row>
    <row r="12" spans="1:8" s="49" customFormat="1">
      <c r="A12" s="12" t="s">
        <v>438</v>
      </c>
      <c r="B12" s="6" t="s">
        <v>449</v>
      </c>
      <c r="C12" s="76">
        <v>627</v>
      </c>
      <c r="D12" s="62"/>
      <c r="E12" s="62"/>
      <c r="F12" s="62"/>
      <c r="G12" s="62"/>
      <c r="H12" s="110">
        <v>1315</v>
      </c>
    </row>
    <row r="13" spans="1:8">
      <c r="A13" s="12"/>
      <c r="B13" s="6"/>
      <c r="C13" s="18"/>
      <c r="D13" s="18"/>
      <c r="E13" s="18"/>
      <c r="F13" s="18"/>
      <c r="G13" s="18"/>
      <c r="H13" s="18"/>
    </row>
    <row r="14" spans="1:8">
      <c r="A14" s="12"/>
      <c r="B14" s="6"/>
      <c r="C14" s="18"/>
      <c r="D14" s="18"/>
      <c r="E14" s="18"/>
      <c r="F14" s="18"/>
      <c r="G14" s="18"/>
      <c r="H14" s="18"/>
    </row>
    <row r="15" spans="1:8">
      <c r="A15" s="12"/>
      <c r="B15" s="6"/>
      <c r="C15" s="18"/>
      <c r="D15" s="18"/>
      <c r="E15" s="18"/>
      <c r="F15" s="18"/>
      <c r="G15" s="18"/>
      <c r="H15" s="18"/>
    </row>
    <row r="16" spans="1:8">
      <c r="A16" s="12"/>
      <c r="B16" s="6"/>
      <c r="C16" s="18"/>
      <c r="D16" s="18"/>
      <c r="E16" s="18"/>
      <c r="F16" s="18"/>
      <c r="G16" s="18"/>
      <c r="H16" s="18"/>
    </row>
    <row r="17" spans="1:8" s="49" customFormat="1">
      <c r="A17" s="12" t="s">
        <v>447</v>
      </c>
      <c r="B17" s="6" t="s">
        <v>449</v>
      </c>
      <c r="C17" s="54"/>
      <c r="D17" s="54"/>
      <c r="E17" s="54"/>
      <c r="F17" s="54"/>
      <c r="G17" s="54"/>
      <c r="H17" s="123">
        <v>1315</v>
      </c>
    </row>
  </sheetData>
  <mergeCells count="3">
    <mergeCell ref="A3:H3"/>
    <mergeCell ref="A4:H4"/>
    <mergeCell ref="F1:H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C34"/>
  <sheetViews>
    <sheetView workbookViewId="0">
      <selection sqref="A1:C1"/>
    </sheetView>
  </sheetViews>
  <sheetFormatPr defaultRowHeight="15"/>
  <cols>
    <col min="1" max="1" width="65" customWidth="1"/>
    <col min="3" max="3" width="16.85546875" customWidth="1"/>
  </cols>
  <sheetData>
    <row r="1" spans="1:3">
      <c r="A1" s="125" t="s">
        <v>467</v>
      </c>
      <c r="B1" s="125"/>
      <c r="C1" s="125"/>
    </row>
    <row r="3" spans="1:3" ht="24" customHeight="1">
      <c r="A3" s="131" t="s">
        <v>456</v>
      </c>
      <c r="B3" s="132"/>
      <c r="C3" s="132"/>
    </row>
    <row r="4" spans="1:3" ht="26.25" customHeight="1">
      <c r="A4" s="140" t="s">
        <v>7</v>
      </c>
      <c r="B4" s="132"/>
      <c r="C4" s="132"/>
    </row>
    <row r="6" spans="1:3" ht="25.5">
      <c r="A6" s="33" t="s">
        <v>439</v>
      </c>
      <c r="B6" s="2" t="s">
        <v>17</v>
      </c>
      <c r="C6" s="45" t="s">
        <v>6</v>
      </c>
    </row>
    <row r="7" spans="1:3">
      <c r="A7" s="3" t="s">
        <v>416</v>
      </c>
      <c r="B7" s="3" t="s">
        <v>221</v>
      </c>
      <c r="C7" s="18"/>
    </row>
    <row r="8" spans="1:3">
      <c r="A8" s="3" t="s">
        <v>417</v>
      </c>
      <c r="B8" s="3" t="s">
        <v>221</v>
      </c>
      <c r="C8" s="18"/>
    </row>
    <row r="9" spans="1:3">
      <c r="A9" s="3" t="s">
        <v>418</v>
      </c>
      <c r="B9" s="3" t="s">
        <v>221</v>
      </c>
      <c r="C9" s="61">
        <v>287</v>
      </c>
    </row>
    <row r="10" spans="1:3">
      <c r="A10" s="3" t="s">
        <v>419</v>
      </c>
      <c r="B10" s="3" t="s">
        <v>221</v>
      </c>
      <c r="C10" s="18"/>
    </row>
    <row r="11" spans="1:3" s="49" customFormat="1">
      <c r="A11" s="5" t="s">
        <v>372</v>
      </c>
      <c r="B11" s="6" t="s">
        <v>221</v>
      </c>
      <c r="C11" s="123">
        <v>287</v>
      </c>
    </row>
    <row r="12" spans="1:3">
      <c r="A12" s="3" t="s">
        <v>373</v>
      </c>
      <c r="B12" s="4" t="s">
        <v>222</v>
      </c>
      <c r="C12" s="124">
        <v>2300</v>
      </c>
    </row>
    <row r="13" spans="1:3" ht="27">
      <c r="A13" s="40" t="s">
        <v>223</v>
      </c>
      <c r="B13" s="40" t="s">
        <v>222</v>
      </c>
      <c r="C13" s="124">
        <v>2300</v>
      </c>
    </row>
    <row r="14" spans="1:3" ht="27">
      <c r="A14" s="40" t="s">
        <v>224</v>
      </c>
      <c r="B14" s="40" t="s">
        <v>222</v>
      </c>
      <c r="C14" s="18"/>
    </row>
    <row r="15" spans="1:3">
      <c r="A15" s="3" t="s">
        <v>375</v>
      </c>
      <c r="B15" s="4" t="s">
        <v>228</v>
      </c>
      <c r="C15" s="18">
        <v>471</v>
      </c>
    </row>
    <row r="16" spans="1:3" ht="27">
      <c r="A16" s="40" t="s">
        <v>229</v>
      </c>
      <c r="B16" s="40" t="s">
        <v>228</v>
      </c>
      <c r="C16" s="18"/>
    </row>
    <row r="17" spans="1:3" ht="27">
      <c r="A17" s="40" t="s">
        <v>230</v>
      </c>
      <c r="B17" s="40" t="s">
        <v>228</v>
      </c>
      <c r="C17" s="124">
        <v>0</v>
      </c>
    </row>
    <row r="18" spans="1:3">
      <c r="A18" s="40" t="s">
        <v>231</v>
      </c>
      <c r="B18" s="40" t="s">
        <v>228</v>
      </c>
      <c r="C18" s="18"/>
    </row>
    <row r="19" spans="1:3">
      <c r="A19" s="40" t="s">
        <v>232</v>
      </c>
      <c r="B19" s="40" t="s">
        <v>228</v>
      </c>
      <c r="C19" s="18"/>
    </row>
    <row r="20" spans="1:3">
      <c r="A20" s="3" t="s">
        <v>420</v>
      </c>
      <c r="B20" s="4" t="s">
        <v>233</v>
      </c>
      <c r="C20" s="18">
        <v>36</v>
      </c>
    </row>
    <row r="21" spans="1:3">
      <c r="A21" s="40" t="s">
        <v>234</v>
      </c>
      <c r="B21" s="40" t="s">
        <v>233</v>
      </c>
      <c r="C21" s="18"/>
    </row>
    <row r="22" spans="1:3">
      <c r="A22" s="40" t="s">
        <v>235</v>
      </c>
      <c r="B22" s="40" t="s">
        <v>233</v>
      </c>
      <c r="C22" s="18">
        <v>36</v>
      </c>
    </row>
    <row r="23" spans="1:3" s="49" customFormat="1">
      <c r="A23" s="5" t="s">
        <v>403</v>
      </c>
      <c r="B23" s="6" t="s">
        <v>236</v>
      </c>
      <c r="C23" s="54">
        <f>C12+C15+C20</f>
        <v>2807</v>
      </c>
    </row>
    <row r="24" spans="1:3">
      <c r="A24" s="3" t="s">
        <v>421</v>
      </c>
      <c r="B24" s="3" t="s">
        <v>237</v>
      </c>
      <c r="C24" s="18">
        <v>20</v>
      </c>
    </row>
    <row r="25" spans="1:3">
      <c r="A25" s="3" t="s">
        <v>422</v>
      </c>
      <c r="B25" s="3" t="s">
        <v>237</v>
      </c>
      <c r="C25" s="18"/>
    </row>
    <row r="26" spans="1:3">
      <c r="A26" s="3" t="s">
        <v>423</v>
      </c>
      <c r="B26" s="3" t="s">
        <v>237</v>
      </c>
      <c r="C26" s="18"/>
    </row>
    <row r="27" spans="1:3">
      <c r="A27" s="3" t="s">
        <v>424</v>
      </c>
      <c r="B27" s="3" t="s">
        <v>237</v>
      </c>
      <c r="C27" s="18"/>
    </row>
    <row r="28" spans="1:3">
      <c r="A28" s="3" t="s">
        <v>425</v>
      </c>
      <c r="B28" s="3" t="s">
        <v>237</v>
      </c>
      <c r="C28" s="18"/>
    </row>
    <row r="29" spans="1:3">
      <c r="A29" s="3" t="s">
        <v>426</v>
      </c>
      <c r="B29" s="3" t="s">
        <v>237</v>
      </c>
      <c r="C29" s="18"/>
    </row>
    <row r="30" spans="1:3">
      <c r="A30" s="3" t="s">
        <v>427</v>
      </c>
      <c r="B30" s="3" t="s">
        <v>237</v>
      </c>
      <c r="C30" s="18"/>
    </row>
    <row r="31" spans="1:3">
      <c r="A31" s="3" t="s">
        <v>428</v>
      </c>
      <c r="B31" s="3" t="s">
        <v>237</v>
      </c>
      <c r="C31" s="18"/>
    </row>
    <row r="32" spans="1:3" ht="45">
      <c r="A32" s="3" t="s">
        <v>429</v>
      </c>
      <c r="B32" s="3" t="s">
        <v>237</v>
      </c>
      <c r="C32" s="18"/>
    </row>
    <row r="33" spans="1:3">
      <c r="A33" s="3" t="s">
        <v>446</v>
      </c>
      <c r="B33" s="3" t="s">
        <v>237</v>
      </c>
      <c r="C33" s="61">
        <v>1</v>
      </c>
    </row>
    <row r="34" spans="1:3" s="49" customFormat="1">
      <c r="A34" s="5" t="s">
        <v>377</v>
      </c>
      <c r="B34" s="6" t="s">
        <v>237</v>
      </c>
      <c r="C34" s="62">
        <v>21</v>
      </c>
    </row>
  </sheetData>
  <mergeCells count="3">
    <mergeCell ref="A3:C3"/>
    <mergeCell ref="A4:C4"/>
    <mergeCell ref="A1:C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1. melléklet</vt:lpstr>
      <vt:lpstr>2. melléklet</vt:lpstr>
      <vt:lpstr>3. melléklet</vt:lpstr>
      <vt:lpstr>4. melléklet</vt:lpstr>
      <vt:lpstr>5.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2017-01-25T11:53:51Z</cp:lastPrinted>
  <dcterms:created xsi:type="dcterms:W3CDTF">2014-01-03T21:48:14Z</dcterms:created>
  <dcterms:modified xsi:type="dcterms:W3CDTF">2017-09-12T08:14:41Z</dcterms:modified>
</cp:coreProperties>
</file>